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MUEL CARIBEP\Desktop\nuevo producto\"/>
    </mc:Choice>
  </mc:AlternateContent>
  <xr:revisionPtr revIDLastSave="0" documentId="13_ncr:1_{1BA6F156-E37F-4455-B486-389BB53C44C5}" xr6:coauthVersionLast="47" xr6:coauthVersionMax="47" xr10:uidLastSave="{00000000-0000-0000-0000-000000000000}"/>
  <bookViews>
    <workbookView xWindow="3525" yWindow="2595" windowWidth="21600" windowHeight="11385" xr2:uid="{00000000-000D-0000-FFFF-FFFF00000000}"/>
  </bookViews>
  <sheets>
    <sheet name="INICIO" sheetId="1" r:id="rId1"/>
    <sheet name="CALCULADORA" sheetId="2" r:id="rId2"/>
    <sheet name="PLAN DE PAGOS" sheetId="3" r:id="rId3"/>
    <sheet name="PRIORIDAD" sheetId="4" state="hidden" r:id="rId4"/>
    <sheet name="GUIA DE USO" sheetId="5" r:id="rId5"/>
  </sheets>
  <definedNames>
    <definedName name="_xlnm.Print_Area" localSheetId="1">CALCULADORA!$A$1:$H$59</definedName>
    <definedName name="_xlnm.Print_Area" localSheetId="0">INICIO!$A$1:$J$51</definedName>
    <definedName name="creditor_table">CALCULADORA!$B$7:$E$17</definedName>
    <definedName name="snowball">IF(strategy=4,FALSE,TRUE)</definedName>
    <definedName name="strategy">CALCULADORA!$H$23</definedName>
    <definedName name="_xlnm.Print_Titles" localSheetId="2">'PLAN DE PAGOS'!$20:$21</definedName>
    <definedName name="valuevx">42.314159</definedName>
    <definedName name="vertex42_copyright" hidden="1">"© 2007-2017 Vertex42 LLC  "</definedName>
    <definedName name="vertex42_id" hidden="1">"credit-repair-calculator.xlsx"</definedName>
    <definedName name="vertex42_title" hidden="1">"Debt Reduction Calculator - Credit Repair Edition"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4" l="1"/>
  <c r="C50" i="4"/>
  <c r="C42" i="4"/>
  <c r="C27" i="4"/>
  <c r="B10" i="4" a="1"/>
  <c r="B10" i="4"/>
  <c r="B9" i="4" a="1"/>
  <c r="B9" i="4"/>
  <c r="B8" i="4" a="1"/>
  <c r="B8" i="4"/>
  <c r="B11" i="4" s="1"/>
  <c r="B7" i="4" a="1"/>
  <c r="B7" i="4"/>
  <c r="C6" i="4"/>
  <c r="D6" i="4" s="1"/>
  <c r="E6" i="4" s="1"/>
  <c r="F6" i="4" s="1"/>
  <c r="G6" i="4" s="1"/>
  <c r="H6" i="4" s="1"/>
  <c r="I6" i="4" s="1"/>
  <c r="J6" i="4" s="1"/>
  <c r="K6" i="4" s="1"/>
  <c r="L6" i="4" s="1"/>
  <c r="M6" i="4" s="1"/>
  <c r="N6" i="4" s="1"/>
  <c r="O6" i="4" s="1"/>
  <c r="P6" i="4" s="1"/>
  <c r="Q6" i="4" s="1"/>
  <c r="R6" i="4" s="1"/>
  <c r="S6" i="4" s="1"/>
  <c r="T6" i="4" s="1"/>
  <c r="U6" i="4" s="1"/>
  <c r="B22" i="3"/>
  <c r="G20" i="3"/>
  <c r="H23" i="2"/>
  <c r="E18" i="2"/>
  <c r="C18" i="2"/>
  <c r="H17" i="2"/>
  <c r="H16" i="2"/>
  <c r="H15" i="2"/>
  <c r="H14" i="2"/>
  <c r="H13" i="2"/>
  <c r="H12" i="2"/>
  <c r="H11" i="2"/>
  <c r="H10" i="2"/>
  <c r="H9" i="2"/>
  <c r="A9" i="2"/>
  <c r="A10" i="2" s="1"/>
  <c r="A11" i="2" s="1"/>
  <c r="A12" i="2" s="1"/>
  <c r="A13" i="2" s="1"/>
  <c r="A14" i="2" s="1"/>
  <c r="A15" i="2" s="1"/>
  <c r="A16" i="2" s="1"/>
  <c r="A17" i="2" s="1"/>
  <c r="H8" i="2"/>
  <c r="D57" i="4" l="1"/>
  <c r="D50" i="4"/>
  <c r="D42" i="4"/>
  <c r="D27" i="4"/>
  <c r="S10" i="4"/>
  <c r="R10" i="4"/>
  <c r="Q10" i="4"/>
  <c r="P10" i="4"/>
  <c r="G10" i="4"/>
  <c r="O10" i="4"/>
  <c r="N10" i="4"/>
  <c r="M10" i="4"/>
  <c r="L10" i="4"/>
  <c r="K10" i="4"/>
  <c r="J10" i="4"/>
  <c r="I10" i="4"/>
  <c r="H10" i="4"/>
  <c r="D10" i="4"/>
  <c r="E10" i="4"/>
  <c r="C10" i="4"/>
  <c r="F10" i="4"/>
  <c r="U10" i="4"/>
  <c r="T10" i="4"/>
  <c r="F9" i="4"/>
  <c r="G9" i="4"/>
  <c r="H9" i="4"/>
  <c r="I9" i="4"/>
  <c r="K9" i="4"/>
  <c r="L9" i="4"/>
  <c r="M9" i="4"/>
  <c r="N9" i="4"/>
  <c r="J9" i="4"/>
  <c r="O9" i="4"/>
  <c r="P9" i="4"/>
  <c r="Q9" i="4"/>
  <c r="R9" i="4"/>
  <c r="U9" i="4"/>
  <c r="T9" i="4"/>
  <c r="S9" i="4"/>
  <c r="E9" i="4"/>
  <c r="D9" i="4"/>
  <c r="C9" i="4"/>
  <c r="M8" i="4"/>
  <c r="M11" i="4" s="1"/>
  <c r="U8" i="4"/>
  <c r="U11" i="4" s="1"/>
  <c r="T8" i="4"/>
  <c r="T11" i="4" s="1"/>
  <c r="S8" i="4"/>
  <c r="S11" i="4" s="1"/>
  <c r="R8" i="4"/>
  <c r="R11" i="4" s="1"/>
  <c r="Q8" i="4"/>
  <c r="Q11" i="4" s="1"/>
  <c r="P8" i="4"/>
  <c r="P11" i="4" s="1"/>
  <c r="O8" i="4"/>
  <c r="O11" i="4" s="1"/>
  <c r="N8" i="4"/>
  <c r="N11" i="4" s="1"/>
  <c r="L8" i="4"/>
  <c r="L11" i="4" s="1"/>
  <c r="K8" i="4"/>
  <c r="K11" i="4" s="1"/>
  <c r="J8" i="4"/>
  <c r="J11" i="4" s="1"/>
  <c r="I8" i="4"/>
  <c r="I11" i="4" s="1"/>
  <c r="H8" i="4"/>
  <c r="H11" i="4" s="1"/>
  <c r="G8" i="4"/>
  <c r="G11" i="4" s="1"/>
  <c r="F8" i="4"/>
  <c r="F11" i="4" s="1"/>
  <c r="E8" i="4"/>
  <c r="E11" i="4" s="1"/>
  <c r="D8" i="4"/>
  <c r="D11" i="4" s="1"/>
  <c r="C8" i="4"/>
  <c r="C11" i="4" s="1"/>
  <c r="B15" i="4"/>
  <c r="B20" i="4"/>
  <c r="K7" i="4"/>
  <c r="C7" i="4"/>
  <c r="D7" i="4"/>
  <c r="E7" i="4"/>
  <c r="F7" i="4"/>
  <c r="G7" i="4"/>
  <c r="H7" i="4"/>
  <c r="I7" i="4"/>
  <c r="J7" i="4"/>
  <c r="U7" i="4"/>
  <c r="L7" i="4"/>
  <c r="M7" i="4"/>
  <c r="N7" i="4"/>
  <c r="O7" i="4"/>
  <c r="P7" i="4"/>
  <c r="Q7" i="4"/>
  <c r="R7" i="4"/>
  <c r="S7" i="4"/>
  <c r="T7" i="4"/>
  <c r="E5" i="3"/>
  <c r="E4" i="3"/>
  <c r="C21" i="2"/>
  <c r="D21" i="2" s="1"/>
  <c r="D20" i="2"/>
  <c r="E57" i="4" l="1"/>
  <c r="E50" i="4"/>
  <c r="E42" i="4"/>
  <c r="E27" i="4"/>
  <c r="C15" i="4"/>
  <c r="B16" i="4"/>
  <c r="B17" i="4"/>
  <c r="B18" i="4"/>
  <c r="B19" i="4"/>
  <c r="F57" i="4" l="1"/>
  <c r="F50" i="4"/>
  <c r="F42" i="4"/>
  <c r="F27" i="4"/>
  <c r="D15" i="4"/>
  <c r="C16" i="4"/>
  <c r="C17" i="4"/>
  <c r="C18" i="4"/>
  <c r="C19" i="4"/>
  <c r="G57" i="4" l="1"/>
  <c r="G50" i="4"/>
  <c r="G42" i="4"/>
  <c r="G27" i="4"/>
  <c r="E15" i="4"/>
  <c r="D16" i="4"/>
  <c r="D17" i="4"/>
  <c r="D18" i="4"/>
  <c r="D19" i="4"/>
  <c r="H57" i="4" l="1"/>
  <c r="H50" i="4"/>
  <c r="H42" i="4"/>
  <c r="H27" i="4"/>
  <c r="F15" i="4"/>
  <c r="E16" i="4"/>
  <c r="E17" i="4"/>
  <c r="E18" i="4"/>
  <c r="E19" i="4"/>
  <c r="I57" i="4" l="1"/>
  <c r="I50" i="4"/>
  <c r="I42" i="4"/>
  <c r="I27" i="4"/>
  <c r="G15" i="4"/>
  <c r="F16" i="4"/>
  <c r="F17" i="4"/>
  <c r="E21" i="4" s="1"/>
  <c r="F18" i="4"/>
  <c r="E22" i="4" s="1"/>
  <c r="F19" i="4"/>
  <c r="E23" i="4" l="1"/>
  <c r="E24" i="4"/>
  <c r="J57" i="4"/>
  <c r="J50" i="4"/>
  <c r="J42" i="4"/>
  <c r="J27" i="4"/>
  <c r="H15" i="4"/>
  <c r="G16" i="4"/>
  <c r="G17" i="4"/>
  <c r="G18" i="4"/>
  <c r="G19" i="4"/>
  <c r="F21" i="4"/>
  <c r="F22" i="4"/>
  <c r="F23" i="4"/>
  <c r="F24" i="4"/>
  <c r="D23" i="4"/>
  <c r="B24" i="4"/>
  <c r="D24" i="4"/>
  <c r="B23" i="4"/>
  <c r="D21" i="4"/>
  <c r="C21" i="4"/>
  <c r="B21" i="4"/>
  <c r="D22" i="4"/>
  <c r="C22" i="4"/>
  <c r="B22" i="4"/>
  <c r="C24" i="4"/>
  <c r="C23" i="4"/>
  <c r="K57" i="4" l="1"/>
  <c r="K50" i="4"/>
  <c r="K42" i="4"/>
  <c r="K27" i="4"/>
  <c r="I15" i="4"/>
  <c r="H16" i="4"/>
  <c r="H17" i="4"/>
  <c r="H18" i="4"/>
  <c r="H19" i="4"/>
  <c r="G21" i="4"/>
  <c r="G22" i="4"/>
  <c r="G23" i="4"/>
  <c r="G24" i="4"/>
  <c r="G29" i="4"/>
  <c r="G44" i="4"/>
  <c r="G52" i="4"/>
  <c r="G59" i="4"/>
  <c r="E58" i="4"/>
  <c r="D58" i="4"/>
  <c r="C58" i="4"/>
  <c r="B58" i="4"/>
  <c r="F58" i="4"/>
  <c r="E51" i="4"/>
  <c r="D51" i="4"/>
  <c r="C51" i="4"/>
  <c r="B51" i="4"/>
  <c r="F51" i="4"/>
  <c r="E28" i="4"/>
  <c r="B28" i="4"/>
  <c r="C28" i="4"/>
  <c r="D28" i="4"/>
  <c r="F28" i="4"/>
  <c r="E43" i="4"/>
  <c r="D43" i="4"/>
  <c r="B43" i="4"/>
  <c r="C43" i="4"/>
  <c r="F43" i="4"/>
  <c r="L57" i="4" l="1"/>
  <c r="L50" i="4"/>
  <c r="L42" i="4"/>
  <c r="L27" i="4"/>
  <c r="J15" i="4"/>
  <c r="I16" i="4"/>
  <c r="I17" i="4"/>
  <c r="I18" i="4"/>
  <c r="I19" i="4"/>
  <c r="H21" i="4"/>
  <c r="H22" i="4"/>
  <c r="H23" i="4"/>
  <c r="H24" i="4"/>
  <c r="H29" i="4"/>
  <c r="H44" i="4"/>
  <c r="H52" i="4"/>
  <c r="H59" i="4"/>
  <c r="E59" i="4"/>
  <c r="E60" i="4"/>
  <c r="E61" i="4" s="1"/>
  <c r="D59" i="4"/>
  <c r="D60" i="4"/>
  <c r="D61" i="4" s="1"/>
  <c r="C59" i="4"/>
  <c r="C60" i="4"/>
  <c r="C61" i="4" s="1"/>
  <c r="B59" i="4"/>
  <c r="B60" i="4"/>
  <c r="B61" i="4" s="1"/>
  <c r="F59" i="4"/>
  <c r="F60" i="4"/>
  <c r="F61" i="4" s="1"/>
  <c r="E52" i="4"/>
  <c r="E53" i="4"/>
  <c r="E54" i="4" s="1"/>
  <c r="D52" i="4"/>
  <c r="D53" i="4"/>
  <c r="D54" i="4" s="1"/>
  <c r="C52" i="4"/>
  <c r="C53" i="4"/>
  <c r="C54" i="4" s="1"/>
  <c r="B52" i="4"/>
  <c r="B53" i="4"/>
  <c r="B54" i="4" s="1"/>
  <c r="F52" i="4"/>
  <c r="F53" i="4"/>
  <c r="F54" i="4" s="1"/>
  <c r="E29" i="4"/>
  <c r="E30" i="4"/>
  <c r="B30" i="4"/>
  <c r="B29" i="4"/>
  <c r="C29" i="4"/>
  <c r="C30" i="4"/>
  <c r="D29" i="4"/>
  <c r="D30" i="4"/>
  <c r="F29" i="4"/>
  <c r="F30" i="4"/>
  <c r="E44" i="4"/>
  <c r="E45" i="4"/>
  <c r="E46" i="4" s="1"/>
  <c r="D44" i="4"/>
  <c r="D45" i="4"/>
  <c r="D46" i="4" s="1"/>
  <c r="B45" i="4"/>
  <c r="B46" i="4" s="1"/>
  <c r="B44" i="4"/>
  <c r="C44" i="4"/>
  <c r="C45" i="4"/>
  <c r="C46" i="4" s="1"/>
  <c r="F44" i="4"/>
  <c r="F45" i="4"/>
  <c r="F46" i="4" s="1"/>
  <c r="M57" i="4" l="1"/>
  <c r="M50" i="4"/>
  <c r="M42" i="4"/>
  <c r="M27" i="4"/>
  <c r="K15" i="4"/>
  <c r="J16" i="4"/>
  <c r="J17" i="4"/>
  <c r="J18" i="4"/>
  <c r="J19" i="4"/>
  <c r="I21" i="4"/>
  <c r="I22" i="4"/>
  <c r="I23" i="4"/>
  <c r="I24" i="4"/>
  <c r="I29" i="4"/>
  <c r="I44" i="4"/>
  <c r="I52" i="4"/>
  <c r="I59" i="4"/>
  <c r="E31" i="4"/>
  <c r="E66" i="4" s="1"/>
  <c r="E32" i="4"/>
  <c r="E36" i="4"/>
  <c r="B31" i="4"/>
  <c r="B66" i="4" s="1"/>
  <c r="B32" i="4"/>
  <c r="B36" i="4"/>
  <c r="C31" i="4"/>
  <c r="C66" i="4" s="1"/>
  <c r="C32" i="4"/>
  <c r="C36" i="4"/>
  <c r="D31" i="4"/>
  <c r="D66" i="4" s="1"/>
  <c r="D32" i="4"/>
  <c r="D36" i="4"/>
  <c r="F36" i="4"/>
  <c r="F32" i="4"/>
  <c r="F31" i="4"/>
  <c r="F66" i="4" s="1"/>
  <c r="N57" i="4" l="1"/>
  <c r="N50" i="4"/>
  <c r="N42" i="4"/>
  <c r="N27" i="4"/>
  <c r="L15" i="4"/>
  <c r="K16" i="4"/>
  <c r="K17" i="4"/>
  <c r="K18" i="4"/>
  <c r="K19" i="4"/>
  <c r="J21" i="4"/>
  <c r="J22" i="4"/>
  <c r="J23" i="4"/>
  <c r="J24" i="4"/>
  <c r="J29" i="4"/>
  <c r="J44" i="4"/>
  <c r="J52" i="4"/>
  <c r="J59" i="4"/>
  <c r="H10" i="3"/>
  <c r="H7" i="3"/>
  <c r="H11" i="3"/>
  <c r="H9" i="3"/>
  <c r="H8" i="3"/>
  <c r="F34" i="4"/>
  <c r="E11" i="3"/>
  <c r="E10" i="3"/>
  <c r="E9" i="3"/>
  <c r="E8" i="3"/>
  <c r="E7" i="3"/>
  <c r="B34" i="4"/>
  <c r="C34" i="4"/>
  <c r="F8" i="3"/>
  <c r="F11" i="3"/>
  <c r="F10" i="3"/>
  <c r="F9" i="3"/>
  <c r="F7" i="3"/>
  <c r="D34" i="4"/>
  <c r="G11" i="3"/>
  <c r="G9" i="3"/>
  <c r="G8" i="3"/>
  <c r="G7" i="3"/>
  <c r="G10" i="3"/>
  <c r="E34" i="4"/>
  <c r="I9" i="3"/>
  <c r="I8" i="3"/>
  <c r="I11" i="3"/>
  <c r="I10" i="3"/>
  <c r="I7" i="3"/>
  <c r="O57" i="4" l="1"/>
  <c r="O50" i="4"/>
  <c r="O42" i="4"/>
  <c r="O27" i="4"/>
  <c r="M15" i="4"/>
  <c r="L16" i="4"/>
  <c r="L17" i="4"/>
  <c r="L18" i="4"/>
  <c r="L19" i="4"/>
  <c r="K21" i="4"/>
  <c r="K22" i="4"/>
  <c r="K23" i="4"/>
  <c r="K24" i="4"/>
  <c r="K29" i="4"/>
  <c r="K44" i="4"/>
  <c r="K52" i="4"/>
  <c r="K59" i="4"/>
  <c r="H21" i="3"/>
  <c r="BQ21" i="3"/>
  <c r="U22" i="3"/>
  <c r="F35" i="4"/>
  <c r="R22" i="3"/>
  <c r="E21" i="3"/>
  <c r="BN21" i="3"/>
  <c r="B35" i="4"/>
  <c r="C35" i="4"/>
  <c r="S22" i="3"/>
  <c r="BO21" i="3"/>
  <c r="F21" i="3"/>
  <c r="D35" i="4"/>
  <c r="T22" i="3"/>
  <c r="G21" i="3"/>
  <c r="BP21" i="3"/>
  <c r="E35" i="4"/>
  <c r="V22" i="3"/>
  <c r="BR21" i="3"/>
  <c r="I21" i="3"/>
  <c r="P57" i="4" l="1"/>
  <c r="P50" i="4"/>
  <c r="P42" i="4"/>
  <c r="P27" i="4"/>
  <c r="N15" i="4"/>
  <c r="M16" i="4"/>
  <c r="M17" i="4"/>
  <c r="M18" i="4"/>
  <c r="M19" i="4"/>
  <c r="L21" i="4"/>
  <c r="L22" i="4"/>
  <c r="L23" i="4"/>
  <c r="L24" i="4"/>
  <c r="L29" i="4"/>
  <c r="L44" i="4"/>
  <c r="L52" i="4"/>
  <c r="L59" i="4"/>
  <c r="U21" i="3"/>
  <c r="AF21" i="3"/>
  <c r="AR21" i="3"/>
  <c r="BD21" i="3"/>
  <c r="AF23" i="3"/>
  <c r="AR23" i="3" s="1"/>
  <c r="AC23" i="3"/>
  <c r="AO23" i="3" s="1"/>
  <c r="R21" i="3"/>
  <c r="AO21" i="3"/>
  <c r="BA21" i="3"/>
  <c r="AC21" i="3"/>
  <c r="AD23" i="3"/>
  <c r="AP23" i="3" s="1"/>
  <c r="S21" i="3"/>
  <c r="AD21" i="3"/>
  <c r="AP21" i="3"/>
  <c r="BB21" i="3"/>
  <c r="AE23" i="3"/>
  <c r="AQ23" i="3" s="1"/>
  <c r="AQ21" i="3"/>
  <c r="BC21" i="3"/>
  <c r="AE21" i="3"/>
  <c r="T21" i="3"/>
  <c r="AG23" i="3"/>
  <c r="AS23" i="3" s="1"/>
  <c r="V21" i="3"/>
  <c r="AG21" i="3"/>
  <c r="AS21" i="3"/>
  <c r="BE21" i="3"/>
  <c r="Q57" i="4" l="1"/>
  <c r="Q50" i="4"/>
  <c r="Q42" i="4"/>
  <c r="Q27" i="4"/>
  <c r="O15" i="4"/>
  <c r="N16" i="4"/>
  <c r="N17" i="4"/>
  <c r="N18" i="4"/>
  <c r="N19" i="4"/>
  <c r="M21" i="4"/>
  <c r="M22" i="4"/>
  <c r="M23" i="4"/>
  <c r="M24" i="4"/>
  <c r="M29" i="4"/>
  <c r="M44" i="4"/>
  <c r="M52" i="4"/>
  <c r="M59" i="4"/>
  <c r="R57" i="4" l="1"/>
  <c r="R50" i="4"/>
  <c r="R42" i="4"/>
  <c r="R27" i="4"/>
  <c r="P15" i="4"/>
  <c r="O16" i="4"/>
  <c r="O17" i="4"/>
  <c r="O18" i="4"/>
  <c r="O19" i="4"/>
  <c r="N21" i="4"/>
  <c r="N22" i="4"/>
  <c r="N23" i="4"/>
  <c r="N24" i="4"/>
  <c r="N29" i="4"/>
  <c r="N44" i="4"/>
  <c r="N52" i="4"/>
  <c r="N59" i="4"/>
  <c r="S57" i="4" l="1"/>
  <c r="S50" i="4"/>
  <c r="S42" i="4"/>
  <c r="S27" i="4"/>
  <c r="Q15" i="4"/>
  <c r="P16" i="4"/>
  <c r="P17" i="4"/>
  <c r="P18" i="4"/>
  <c r="P19" i="4"/>
  <c r="O21" i="4"/>
  <c r="O22" i="4"/>
  <c r="O23" i="4"/>
  <c r="O24" i="4"/>
  <c r="O29" i="4"/>
  <c r="O44" i="4"/>
  <c r="O52" i="4"/>
  <c r="O59" i="4"/>
  <c r="T57" i="4" l="1"/>
  <c r="T50" i="4"/>
  <c r="T42" i="4"/>
  <c r="T27" i="4"/>
  <c r="R15" i="4"/>
  <c r="Q16" i="4"/>
  <c r="Q17" i="4"/>
  <c r="Q18" i="4"/>
  <c r="Q19" i="4"/>
  <c r="P21" i="4"/>
  <c r="P22" i="4"/>
  <c r="P23" i="4"/>
  <c r="P24" i="4"/>
  <c r="P29" i="4"/>
  <c r="P44" i="4"/>
  <c r="P52" i="4"/>
  <c r="P59" i="4"/>
  <c r="U57" i="4" l="1"/>
  <c r="U50" i="4"/>
  <c r="U42" i="4"/>
  <c r="U27" i="4"/>
  <c r="S15" i="4"/>
  <c r="R16" i="4"/>
  <c r="R17" i="4"/>
  <c r="R18" i="4"/>
  <c r="R19" i="4"/>
  <c r="Q21" i="4"/>
  <c r="Q22" i="4"/>
  <c r="Q23" i="4"/>
  <c r="Q24" i="4"/>
  <c r="Q29" i="4"/>
  <c r="Q44" i="4"/>
  <c r="Q52" i="4"/>
  <c r="Q59" i="4"/>
  <c r="T15" i="4" l="1"/>
  <c r="S16" i="4"/>
  <c r="S17" i="4"/>
  <c r="S18" i="4"/>
  <c r="S19" i="4"/>
  <c r="R21" i="4"/>
  <c r="R22" i="4"/>
  <c r="R23" i="4"/>
  <c r="R24" i="4"/>
  <c r="R29" i="4"/>
  <c r="R44" i="4"/>
  <c r="R52" i="4"/>
  <c r="R59" i="4"/>
  <c r="U15" i="4" l="1"/>
  <c r="T16" i="4"/>
  <c r="T17" i="4"/>
  <c r="T18" i="4"/>
  <c r="T19" i="4"/>
  <c r="S21" i="4"/>
  <c r="S22" i="4"/>
  <c r="S23" i="4"/>
  <c r="S24" i="4"/>
  <c r="S29" i="4"/>
  <c r="S44" i="4"/>
  <c r="S52" i="4"/>
  <c r="S59" i="4"/>
  <c r="U16" i="4" l="1"/>
  <c r="U17" i="4"/>
  <c r="U18" i="4"/>
  <c r="U19" i="4"/>
  <c r="T21" i="4"/>
  <c r="T22" i="4"/>
  <c r="T23" i="4"/>
  <c r="T24" i="4"/>
  <c r="T29" i="4"/>
  <c r="T44" i="4"/>
  <c r="T52" i="4"/>
  <c r="T59" i="4"/>
  <c r="U21" i="4" l="1"/>
  <c r="U22" i="4"/>
  <c r="U23" i="4"/>
  <c r="U24" i="4"/>
  <c r="U29" i="4"/>
  <c r="U44" i="4"/>
  <c r="U52" i="4"/>
  <c r="U59" i="4"/>
  <c r="U28" i="4" l="1"/>
  <c r="T28" i="4"/>
  <c r="S28" i="4"/>
  <c r="R28" i="4"/>
  <c r="P28" i="4"/>
  <c r="Q28" i="4"/>
  <c r="N28" i="4"/>
  <c r="O28" i="4"/>
  <c r="M28" i="4"/>
  <c r="L28" i="4"/>
  <c r="K28" i="4"/>
  <c r="G28" i="4"/>
  <c r="G30" i="4" s="1"/>
  <c r="H28" i="4"/>
  <c r="J28" i="4"/>
  <c r="I28" i="4"/>
  <c r="T43" i="4"/>
  <c r="U43" i="4"/>
  <c r="R43" i="4"/>
  <c r="S43" i="4"/>
  <c r="Q43" i="4"/>
  <c r="P43" i="4"/>
  <c r="N43" i="4"/>
  <c r="O43" i="4"/>
  <c r="L43" i="4"/>
  <c r="M43" i="4"/>
  <c r="J43" i="4"/>
  <c r="H43" i="4"/>
  <c r="G43" i="4"/>
  <c r="G45" i="4" s="1"/>
  <c r="G46" i="4" s="1"/>
  <c r="K43" i="4"/>
  <c r="I43" i="4"/>
  <c r="U51" i="4"/>
  <c r="S51" i="4"/>
  <c r="T51" i="4"/>
  <c r="R51" i="4"/>
  <c r="Q51" i="4"/>
  <c r="P51" i="4"/>
  <c r="O51" i="4"/>
  <c r="N51" i="4"/>
  <c r="M51" i="4"/>
  <c r="L51" i="4"/>
  <c r="K51" i="4"/>
  <c r="J51" i="4"/>
  <c r="H51" i="4"/>
  <c r="G51" i="4"/>
  <c r="G53" i="4" s="1"/>
  <c r="G54" i="4" s="1"/>
  <c r="I51" i="4"/>
  <c r="T58" i="4"/>
  <c r="S58" i="4"/>
  <c r="R58" i="4"/>
  <c r="U58" i="4"/>
  <c r="Q58" i="4"/>
  <c r="P58" i="4"/>
  <c r="N58" i="4"/>
  <c r="O58" i="4"/>
  <c r="M58" i="4"/>
  <c r="L58" i="4"/>
  <c r="J58" i="4"/>
  <c r="K58" i="4"/>
  <c r="H58" i="4"/>
  <c r="G58" i="4"/>
  <c r="G60" i="4" s="1"/>
  <c r="G61" i="4" s="1"/>
  <c r="I58" i="4"/>
  <c r="H30" i="4" l="1"/>
  <c r="H45" i="4"/>
  <c r="G31" i="4"/>
  <c r="G66" i="4" s="1"/>
  <c r="G32" i="4"/>
  <c r="G36" i="4"/>
  <c r="H60" i="4"/>
  <c r="H53" i="4"/>
  <c r="I30" i="4" l="1"/>
  <c r="H31" i="4"/>
  <c r="H32" i="4"/>
  <c r="H36" i="4"/>
  <c r="H46" i="4"/>
  <c r="I45" i="4"/>
  <c r="J11" i="3"/>
  <c r="J9" i="3"/>
  <c r="J8" i="3"/>
  <c r="J10" i="3"/>
  <c r="J7" i="3"/>
  <c r="G34" i="4"/>
  <c r="I60" i="4"/>
  <c r="H61" i="4"/>
  <c r="I53" i="4"/>
  <c r="H54" i="4"/>
  <c r="H66" i="4" l="1"/>
  <c r="I36" i="4"/>
  <c r="J30" i="4"/>
  <c r="I31" i="4"/>
  <c r="I32" i="4"/>
  <c r="H34" i="4"/>
  <c r="I34" i="4"/>
  <c r="I38" i="4" s="1"/>
  <c r="K8" i="3"/>
  <c r="K7" i="3"/>
  <c r="K9" i="3"/>
  <c r="K14" i="3" s="1" a="1"/>
  <c r="K14" i="3" s="1"/>
  <c r="K11" i="3"/>
  <c r="K10" i="3"/>
  <c r="J45" i="4"/>
  <c r="I46" i="4"/>
  <c r="I66" i="4" s="1"/>
  <c r="J14" i="3" a="1"/>
  <c r="J14" i="3" s="1"/>
  <c r="J13" i="3" a="1"/>
  <c r="J13" i="3" s="1"/>
  <c r="W70" i="3"/>
  <c r="W72" i="3"/>
  <c r="W113" i="3"/>
  <c r="W114" i="3"/>
  <c r="W115" i="3"/>
  <c r="W116" i="3"/>
  <c r="W117" i="3"/>
  <c r="W118" i="3"/>
  <c r="W119" i="3"/>
  <c r="W120" i="3"/>
  <c r="W121" i="3"/>
  <c r="W122" i="3"/>
  <c r="W123" i="3"/>
  <c r="W124" i="3"/>
  <c r="W125" i="3"/>
  <c r="W126" i="3"/>
  <c r="W127" i="3"/>
  <c r="W128" i="3"/>
  <c r="W129" i="3"/>
  <c r="W130" i="3"/>
  <c r="W131" i="3"/>
  <c r="W132" i="3"/>
  <c r="W133" i="3"/>
  <c r="W134" i="3"/>
  <c r="W135" i="3"/>
  <c r="W136" i="3"/>
  <c r="W137" i="3"/>
  <c r="W138" i="3"/>
  <c r="W139" i="3"/>
  <c r="W140" i="3"/>
  <c r="W141" i="3"/>
  <c r="W142" i="3"/>
  <c r="W143" i="3"/>
  <c r="W144" i="3"/>
  <c r="W145" i="3"/>
  <c r="W146" i="3"/>
  <c r="W147" i="3"/>
  <c r="W148" i="3"/>
  <c r="W149" i="3"/>
  <c r="W150" i="3"/>
  <c r="W151" i="3"/>
  <c r="W152" i="3"/>
  <c r="W153" i="3"/>
  <c r="W154" i="3"/>
  <c r="W155" i="3"/>
  <c r="W156" i="3"/>
  <c r="W157" i="3"/>
  <c r="W158" i="3"/>
  <c r="W159" i="3"/>
  <c r="W160" i="3"/>
  <c r="W161" i="3"/>
  <c r="W168" i="3"/>
  <c r="W169" i="3"/>
  <c r="W170" i="3"/>
  <c r="W171" i="3"/>
  <c r="W172" i="3"/>
  <c r="W173" i="3"/>
  <c r="W174" i="3"/>
  <c r="W175" i="3"/>
  <c r="W176" i="3"/>
  <c r="W177" i="3"/>
  <c r="W178" i="3"/>
  <c r="W179" i="3"/>
  <c r="W180" i="3"/>
  <c r="W181" i="3"/>
  <c r="W182" i="3"/>
  <c r="W183" i="3"/>
  <c r="W184" i="3"/>
  <c r="W185" i="3"/>
  <c r="W186" i="3"/>
  <c r="W187" i="3"/>
  <c r="W188" i="3"/>
  <c r="W189" i="3"/>
  <c r="W190" i="3"/>
  <c r="W191" i="3"/>
  <c r="W192" i="3"/>
  <c r="W193" i="3"/>
  <c r="W194" i="3"/>
  <c r="W195" i="3"/>
  <c r="W196" i="3"/>
  <c r="W197" i="3"/>
  <c r="W198" i="3"/>
  <c r="W199" i="3"/>
  <c r="W200" i="3"/>
  <c r="W201" i="3"/>
  <c r="W202" i="3"/>
  <c r="W203" i="3"/>
  <c r="W204" i="3"/>
  <c r="W205" i="3"/>
  <c r="W206" i="3"/>
  <c r="W302" i="3"/>
  <c r="W162" i="3"/>
  <c r="W163" i="3"/>
  <c r="W164" i="3"/>
  <c r="W165" i="3"/>
  <c r="W166" i="3"/>
  <c r="W167" i="3"/>
  <c r="W207" i="3"/>
  <c r="W208" i="3"/>
  <c r="W209" i="3"/>
  <c r="W210" i="3"/>
  <c r="W211" i="3"/>
  <c r="W212" i="3"/>
  <c r="W213" i="3"/>
  <c r="W214" i="3"/>
  <c r="W215" i="3"/>
  <c r="W216" i="3"/>
  <c r="W217" i="3"/>
  <c r="W218" i="3"/>
  <c r="W219" i="3"/>
  <c r="W220" i="3"/>
  <c r="W221" i="3"/>
  <c r="W222" i="3"/>
  <c r="W223" i="3"/>
  <c r="W224" i="3"/>
  <c r="W225" i="3"/>
  <c r="W226" i="3"/>
  <c r="W227" i="3"/>
  <c r="W228" i="3"/>
  <c r="W229" i="3"/>
  <c r="W230" i="3"/>
  <c r="W231" i="3"/>
  <c r="W232" i="3"/>
  <c r="W233" i="3"/>
  <c r="W234" i="3"/>
  <c r="W235" i="3"/>
  <c r="W236" i="3"/>
  <c r="W237" i="3"/>
  <c r="W238" i="3"/>
  <c r="W239" i="3"/>
  <c r="W240" i="3"/>
  <c r="W241" i="3"/>
  <c r="W242" i="3"/>
  <c r="W243" i="3"/>
  <c r="W244" i="3"/>
  <c r="W245" i="3"/>
  <c r="W246" i="3"/>
  <c r="W247" i="3"/>
  <c r="W248" i="3"/>
  <c r="W249" i="3"/>
  <c r="W250" i="3"/>
  <c r="W251" i="3"/>
  <c r="W252" i="3"/>
  <c r="W253" i="3"/>
  <c r="W254" i="3"/>
  <c r="W255" i="3"/>
  <c r="W256" i="3"/>
  <c r="W257" i="3"/>
  <c r="W258" i="3"/>
  <c r="W259" i="3"/>
  <c r="W260" i="3"/>
  <c r="W261" i="3"/>
  <c r="W262" i="3"/>
  <c r="W263" i="3"/>
  <c r="W264" i="3"/>
  <c r="W265" i="3"/>
  <c r="W266" i="3"/>
  <c r="W267" i="3"/>
  <c r="W268" i="3"/>
  <c r="W269" i="3"/>
  <c r="W270" i="3"/>
  <c r="W271" i="3"/>
  <c r="W272" i="3"/>
  <c r="W273" i="3"/>
  <c r="W274" i="3"/>
  <c r="W275" i="3"/>
  <c r="W276" i="3"/>
  <c r="W277" i="3"/>
  <c r="W278" i="3"/>
  <c r="W279" i="3"/>
  <c r="W280" i="3"/>
  <c r="W281" i="3"/>
  <c r="W282" i="3"/>
  <c r="W283" i="3"/>
  <c r="W284" i="3"/>
  <c r="W285" i="3"/>
  <c r="W286" i="3"/>
  <c r="W287" i="3"/>
  <c r="W288" i="3"/>
  <c r="W289" i="3"/>
  <c r="W290" i="3"/>
  <c r="W291" i="3"/>
  <c r="W292" i="3"/>
  <c r="W293" i="3"/>
  <c r="W294" i="3"/>
  <c r="W295" i="3"/>
  <c r="W296" i="3"/>
  <c r="W297" i="3"/>
  <c r="W298" i="3"/>
  <c r="W299" i="3"/>
  <c r="W300" i="3"/>
  <c r="W301" i="3"/>
  <c r="W303" i="3"/>
  <c r="W304" i="3"/>
  <c r="W306" i="3"/>
  <c r="W307" i="3"/>
  <c r="W308" i="3"/>
  <c r="W309" i="3"/>
  <c r="W310" i="3"/>
  <c r="W311" i="3"/>
  <c r="W312" i="3"/>
  <c r="W313" i="3"/>
  <c r="W314" i="3"/>
  <c r="W315" i="3"/>
  <c r="W316" i="3"/>
  <c r="W317" i="3"/>
  <c r="W318" i="3"/>
  <c r="W319" i="3"/>
  <c r="W320" i="3"/>
  <c r="W321" i="3"/>
  <c r="W322" i="3"/>
  <c r="W323" i="3"/>
  <c r="W324" i="3"/>
  <c r="W325" i="3"/>
  <c r="W326" i="3"/>
  <c r="W327" i="3"/>
  <c r="W328" i="3"/>
  <c r="W329" i="3"/>
  <c r="W330" i="3"/>
  <c r="W331" i="3"/>
  <c r="W332" i="3"/>
  <c r="W333" i="3"/>
  <c r="W334" i="3"/>
  <c r="W335" i="3"/>
  <c r="W336" i="3"/>
  <c r="W337" i="3"/>
  <c r="W338" i="3"/>
  <c r="W339" i="3"/>
  <c r="W340" i="3"/>
  <c r="W341" i="3"/>
  <c r="W342" i="3"/>
  <c r="W343" i="3"/>
  <c r="W344" i="3"/>
  <c r="W345" i="3"/>
  <c r="W346" i="3"/>
  <c r="W347" i="3"/>
  <c r="W348" i="3"/>
  <c r="W305" i="3"/>
  <c r="W349" i="3"/>
  <c r="W350" i="3"/>
  <c r="W351" i="3"/>
  <c r="W352" i="3"/>
  <c r="W353" i="3"/>
  <c r="W354" i="3"/>
  <c r="W355" i="3"/>
  <c r="W356" i="3"/>
  <c r="W357" i="3"/>
  <c r="W358" i="3"/>
  <c r="W359" i="3"/>
  <c r="W360" i="3"/>
  <c r="W361" i="3"/>
  <c r="W362" i="3"/>
  <c r="W363" i="3"/>
  <c r="W364" i="3"/>
  <c r="W365" i="3"/>
  <c r="W366" i="3"/>
  <c r="W367" i="3"/>
  <c r="W368" i="3"/>
  <c r="W369" i="3"/>
  <c r="W370" i="3"/>
  <c r="W371" i="3"/>
  <c r="W372" i="3"/>
  <c r="W373" i="3"/>
  <c r="W374" i="3"/>
  <c r="W375" i="3"/>
  <c r="W376" i="3"/>
  <c r="W377" i="3"/>
  <c r="W378" i="3"/>
  <c r="W379" i="3"/>
  <c r="W380" i="3"/>
  <c r="W381" i="3"/>
  <c r="W382" i="3"/>
  <c r="J12" i="3" a="1"/>
  <c r="J12" i="3" s="1"/>
  <c r="W22" i="3"/>
  <c r="W23" i="3"/>
  <c r="W24" i="3"/>
  <c r="W25" i="3"/>
  <c r="W26" i="3"/>
  <c r="W27" i="3"/>
  <c r="W28" i="3"/>
  <c r="W29" i="3"/>
  <c r="W30" i="3"/>
  <c r="W31" i="3"/>
  <c r="W32" i="3"/>
  <c r="W33" i="3"/>
  <c r="W34" i="3"/>
  <c r="W35" i="3"/>
  <c r="W36" i="3"/>
  <c r="W37" i="3"/>
  <c r="W38" i="3"/>
  <c r="W39" i="3"/>
  <c r="W40" i="3"/>
  <c r="W41" i="3"/>
  <c r="W42" i="3"/>
  <c r="W43" i="3"/>
  <c r="W44" i="3"/>
  <c r="W45" i="3"/>
  <c r="W46" i="3"/>
  <c r="W47" i="3"/>
  <c r="W48" i="3"/>
  <c r="W49" i="3"/>
  <c r="W50" i="3"/>
  <c r="W51" i="3"/>
  <c r="W52" i="3"/>
  <c r="W53" i="3"/>
  <c r="W54" i="3"/>
  <c r="W55" i="3"/>
  <c r="W56" i="3"/>
  <c r="W57" i="3"/>
  <c r="W58" i="3"/>
  <c r="W59" i="3"/>
  <c r="W60" i="3"/>
  <c r="W61" i="3"/>
  <c r="W62" i="3"/>
  <c r="W63" i="3"/>
  <c r="W64" i="3"/>
  <c r="W65" i="3"/>
  <c r="W66" i="3"/>
  <c r="W67" i="3"/>
  <c r="W68" i="3"/>
  <c r="W69" i="3"/>
  <c r="W71"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11" i="3"/>
  <c r="W112" i="3"/>
  <c r="J21" i="3"/>
  <c r="BS21" i="3"/>
  <c r="G35" i="4"/>
  <c r="J60" i="4"/>
  <c r="I61" i="4"/>
  <c r="J53" i="4"/>
  <c r="I54" i="4"/>
  <c r="J32" i="4" l="1"/>
  <c r="J36" i="4"/>
  <c r="J31" i="4"/>
  <c r="K30" i="4"/>
  <c r="H35" i="4"/>
  <c r="I35" i="4" s="1"/>
  <c r="H38" i="4"/>
  <c r="X66" i="3"/>
  <c r="X67" i="3"/>
  <c r="X68" i="3"/>
  <c r="X69" i="3"/>
  <c r="X71" i="3"/>
  <c r="X72" i="3"/>
  <c r="X113" i="3"/>
  <c r="X114" i="3"/>
  <c r="X115" i="3"/>
  <c r="X116" i="3"/>
  <c r="X117" i="3"/>
  <c r="X118" i="3"/>
  <c r="X119" i="3"/>
  <c r="X120" i="3"/>
  <c r="X121" i="3"/>
  <c r="X122" i="3"/>
  <c r="X123" i="3"/>
  <c r="X124" i="3"/>
  <c r="X125" i="3"/>
  <c r="X126" i="3"/>
  <c r="X127" i="3"/>
  <c r="X128" i="3"/>
  <c r="X129" i="3"/>
  <c r="X130" i="3"/>
  <c r="X131" i="3"/>
  <c r="X132" i="3"/>
  <c r="X133" i="3"/>
  <c r="X134" i="3"/>
  <c r="X135" i="3"/>
  <c r="X136" i="3"/>
  <c r="X137" i="3"/>
  <c r="X138" i="3"/>
  <c r="X139" i="3"/>
  <c r="X140" i="3"/>
  <c r="X141" i="3"/>
  <c r="X142" i="3"/>
  <c r="X143" i="3"/>
  <c r="X144" i="3"/>
  <c r="X145" i="3"/>
  <c r="X146" i="3"/>
  <c r="X147" i="3"/>
  <c r="X148" i="3"/>
  <c r="X149" i="3"/>
  <c r="X150" i="3"/>
  <c r="X151" i="3"/>
  <c r="X152" i="3"/>
  <c r="X153" i="3"/>
  <c r="X154" i="3"/>
  <c r="X155" i="3"/>
  <c r="X156" i="3"/>
  <c r="X157" i="3"/>
  <c r="X158" i="3"/>
  <c r="X159" i="3"/>
  <c r="X164" i="3"/>
  <c r="X168" i="3"/>
  <c r="X169" i="3"/>
  <c r="X170" i="3"/>
  <c r="X171" i="3"/>
  <c r="X172" i="3"/>
  <c r="X173" i="3"/>
  <c r="X174" i="3"/>
  <c r="X175" i="3"/>
  <c r="X176" i="3"/>
  <c r="X177" i="3"/>
  <c r="X178" i="3"/>
  <c r="X179" i="3"/>
  <c r="X180" i="3"/>
  <c r="X181" i="3"/>
  <c r="X182" i="3"/>
  <c r="X183" i="3"/>
  <c r="X184" i="3"/>
  <c r="X185" i="3"/>
  <c r="BT186" i="3" s="1"/>
  <c r="X186" i="3"/>
  <c r="X187" i="3"/>
  <c r="X188" i="3"/>
  <c r="X189" i="3"/>
  <c r="X190" i="3"/>
  <c r="X191" i="3"/>
  <c r="X192" i="3"/>
  <c r="X193" i="3"/>
  <c r="X194" i="3"/>
  <c r="X195" i="3"/>
  <c r="X196" i="3"/>
  <c r="X197" i="3"/>
  <c r="X198" i="3"/>
  <c r="X199" i="3"/>
  <c r="X200" i="3"/>
  <c r="X201" i="3"/>
  <c r="X202" i="3"/>
  <c r="X203" i="3"/>
  <c r="X204" i="3"/>
  <c r="X205" i="3"/>
  <c r="X206" i="3"/>
  <c r="X160" i="3"/>
  <c r="X161" i="3"/>
  <c r="X162" i="3"/>
  <c r="X163" i="3"/>
  <c r="X165" i="3"/>
  <c r="X166" i="3"/>
  <c r="X167" i="3"/>
  <c r="X207" i="3"/>
  <c r="X208" i="3"/>
  <c r="X209" i="3"/>
  <c r="X210" i="3"/>
  <c r="X211" i="3"/>
  <c r="X212" i="3"/>
  <c r="X213" i="3"/>
  <c r="X214" i="3"/>
  <c r="X215" i="3"/>
  <c r="X216" i="3"/>
  <c r="X217" i="3"/>
  <c r="X218" i="3"/>
  <c r="X219" i="3"/>
  <c r="X220" i="3"/>
  <c r="X221" i="3"/>
  <c r="X222" i="3"/>
  <c r="X223" i="3"/>
  <c r="X224" i="3"/>
  <c r="X225" i="3"/>
  <c r="X226" i="3"/>
  <c r="X227" i="3"/>
  <c r="X228" i="3"/>
  <c r="X229" i="3"/>
  <c r="X230" i="3"/>
  <c r="X231" i="3"/>
  <c r="X232" i="3"/>
  <c r="X233" i="3"/>
  <c r="X234" i="3"/>
  <c r="X235" i="3"/>
  <c r="X236" i="3"/>
  <c r="X237" i="3"/>
  <c r="X238" i="3"/>
  <c r="X239" i="3"/>
  <c r="X240" i="3"/>
  <c r="X241" i="3"/>
  <c r="X242" i="3"/>
  <c r="X243" i="3"/>
  <c r="X244" i="3"/>
  <c r="X245" i="3"/>
  <c r="X246" i="3"/>
  <c r="X247" i="3"/>
  <c r="X248" i="3"/>
  <c r="X249" i="3"/>
  <c r="X250" i="3"/>
  <c r="X251" i="3"/>
  <c r="X252" i="3"/>
  <c r="X253" i="3"/>
  <c r="X254" i="3"/>
  <c r="X255" i="3"/>
  <c r="X256" i="3"/>
  <c r="X257" i="3"/>
  <c r="X258" i="3"/>
  <c r="X259" i="3"/>
  <c r="X260" i="3"/>
  <c r="X261" i="3"/>
  <c r="X262" i="3"/>
  <c r="X263" i="3"/>
  <c r="X264" i="3"/>
  <c r="X265" i="3"/>
  <c r="X266" i="3"/>
  <c r="X267" i="3"/>
  <c r="X268" i="3"/>
  <c r="X269" i="3"/>
  <c r="X270" i="3"/>
  <c r="X271" i="3"/>
  <c r="X272" i="3"/>
  <c r="X273" i="3"/>
  <c r="X274" i="3"/>
  <c r="X275" i="3"/>
  <c r="X276" i="3"/>
  <c r="X277" i="3"/>
  <c r="X278" i="3"/>
  <c r="X279" i="3"/>
  <c r="X280" i="3"/>
  <c r="X281" i="3"/>
  <c r="X282" i="3"/>
  <c r="X283" i="3"/>
  <c r="X284" i="3"/>
  <c r="X285" i="3"/>
  <c r="X286" i="3"/>
  <c r="X287" i="3"/>
  <c r="X288" i="3"/>
  <c r="X289" i="3"/>
  <c r="X290" i="3"/>
  <c r="X291" i="3"/>
  <c r="BT292" i="3" s="1"/>
  <c r="X292" i="3"/>
  <c r="X293" i="3"/>
  <c r="X294" i="3"/>
  <c r="X104" i="3"/>
  <c r="X106" i="3"/>
  <c r="X108" i="3"/>
  <c r="X111" i="3"/>
  <c r="X295" i="3"/>
  <c r="X296" i="3"/>
  <c r="X297" i="3"/>
  <c r="X298" i="3"/>
  <c r="X299" i="3"/>
  <c r="X300" i="3"/>
  <c r="X305" i="3"/>
  <c r="X306" i="3"/>
  <c r="X307" i="3"/>
  <c r="X308" i="3"/>
  <c r="X309" i="3"/>
  <c r="X310" i="3"/>
  <c r="X311" i="3"/>
  <c r="X312" i="3"/>
  <c r="X313" i="3"/>
  <c r="X314" i="3"/>
  <c r="X315" i="3"/>
  <c r="X316" i="3"/>
  <c r="X317" i="3"/>
  <c r="X318" i="3"/>
  <c r="X319" i="3"/>
  <c r="X320" i="3"/>
  <c r="X321" i="3"/>
  <c r="X322" i="3"/>
  <c r="X323" i="3"/>
  <c r="X324" i="3"/>
  <c r="X325" i="3"/>
  <c r="X326" i="3"/>
  <c r="X327" i="3"/>
  <c r="X328" i="3"/>
  <c r="X329" i="3"/>
  <c r="X330" i="3"/>
  <c r="X331" i="3"/>
  <c r="X332" i="3"/>
  <c r="X333" i="3"/>
  <c r="AI334" i="3" s="1"/>
  <c r="X334" i="3"/>
  <c r="X335" i="3"/>
  <c r="X336" i="3"/>
  <c r="X337" i="3"/>
  <c r="X338" i="3"/>
  <c r="X339" i="3"/>
  <c r="X340" i="3"/>
  <c r="X341" i="3"/>
  <c r="X342" i="3"/>
  <c r="X343" i="3"/>
  <c r="X344" i="3"/>
  <c r="X345" i="3"/>
  <c r="X346" i="3"/>
  <c r="X347" i="3"/>
  <c r="X348" i="3"/>
  <c r="X301" i="3"/>
  <c r="X302" i="3"/>
  <c r="X349" i="3"/>
  <c r="X350" i="3"/>
  <c r="X351" i="3"/>
  <c r="X352" i="3"/>
  <c r="X353" i="3"/>
  <c r="X354" i="3"/>
  <c r="X355" i="3"/>
  <c r="X356" i="3"/>
  <c r="X357" i="3"/>
  <c r="X358" i="3"/>
  <c r="X359" i="3"/>
  <c r="X360" i="3"/>
  <c r="X361" i="3"/>
  <c r="X362" i="3"/>
  <c r="X363" i="3"/>
  <c r="X364" i="3"/>
  <c r="X365" i="3"/>
  <c r="X366" i="3"/>
  <c r="X367" i="3"/>
  <c r="X368" i="3"/>
  <c r="X369" i="3"/>
  <c r="X370" i="3"/>
  <c r="X371" i="3"/>
  <c r="X372" i="3"/>
  <c r="X373" i="3"/>
  <c r="X374" i="3"/>
  <c r="X375" i="3"/>
  <c r="X376" i="3"/>
  <c r="X377" i="3"/>
  <c r="K12" i="3" a="1"/>
  <c r="K12" i="3" s="1"/>
  <c r="X379" i="3"/>
  <c r="X380" i="3"/>
  <c r="X381" i="3"/>
  <c r="X382" i="3"/>
  <c r="X303" i="3"/>
  <c r="K13" i="3" a="1"/>
  <c r="K13" i="3" s="1"/>
  <c r="X22" i="3"/>
  <c r="X23" i="3"/>
  <c r="X24" i="3"/>
  <c r="X25" i="3"/>
  <c r="X26" i="3"/>
  <c r="X27" i="3"/>
  <c r="X28" i="3"/>
  <c r="X46" i="3"/>
  <c r="X48" i="3"/>
  <c r="X50" i="3"/>
  <c r="X52" i="3"/>
  <c r="X55" i="3"/>
  <c r="X57" i="3"/>
  <c r="X59" i="3"/>
  <c r="X60" i="3"/>
  <c r="X63" i="3"/>
  <c r="X304" i="3"/>
  <c r="X73" i="3"/>
  <c r="X75" i="3"/>
  <c r="X77" i="3"/>
  <c r="X79" i="3"/>
  <c r="X81" i="3"/>
  <c r="X83" i="3"/>
  <c r="X85" i="3"/>
  <c r="X87" i="3"/>
  <c r="X88" i="3"/>
  <c r="X90" i="3"/>
  <c r="X92" i="3"/>
  <c r="X94" i="3"/>
  <c r="X97" i="3"/>
  <c r="X99" i="3"/>
  <c r="X100" i="3"/>
  <c r="X102" i="3"/>
  <c r="X105" i="3"/>
  <c r="X107" i="3"/>
  <c r="X109" i="3"/>
  <c r="X29" i="3"/>
  <c r="X378" i="3"/>
  <c r="X31" i="3"/>
  <c r="X32" i="3"/>
  <c r="X33" i="3"/>
  <c r="X34" i="3"/>
  <c r="X35" i="3"/>
  <c r="X36" i="3"/>
  <c r="X37" i="3"/>
  <c r="X38" i="3"/>
  <c r="X39" i="3"/>
  <c r="X40" i="3"/>
  <c r="X41" i="3"/>
  <c r="X42" i="3"/>
  <c r="X43" i="3"/>
  <c r="X44" i="3"/>
  <c r="X45" i="3"/>
  <c r="X47" i="3"/>
  <c r="X49" i="3"/>
  <c r="X51" i="3"/>
  <c r="X53" i="3"/>
  <c r="X54" i="3"/>
  <c r="X56" i="3"/>
  <c r="X58" i="3"/>
  <c r="X61" i="3"/>
  <c r="X62" i="3"/>
  <c r="X64" i="3"/>
  <c r="X65" i="3"/>
  <c r="X70" i="3"/>
  <c r="X74" i="3"/>
  <c r="X76" i="3"/>
  <c r="X78" i="3"/>
  <c r="X80" i="3"/>
  <c r="X82" i="3"/>
  <c r="X84" i="3"/>
  <c r="X86" i="3"/>
  <c r="X89" i="3"/>
  <c r="X91" i="3"/>
  <c r="X93" i="3"/>
  <c r="X95" i="3"/>
  <c r="X96" i="3"/>
  <c r="X98" i="3"/>
  <c r="X101" i="3"/>
  <c r="X103" i="3"/>
  <c r="X110" i="3"/>
  <c r="X112" i="3"/>
  <c r="X30" i="3"/>
  <c r="K21" i="3"/>
  <c r="BT21" i="3"/>
  <c r="J46" i="4"/>
  <c r="K45" i="4"/>
  <c r="L10" i="3"/>
  <c r="L8" i="3"/>
  <c r="L9" i="3"/>
  <c r="L14" i="3" s="1" a="1"/>
  <c r="L14" i="3" s="1"/>
  <c r="L11" i="3"/>
  <c r="L7" i="3"/>
  <c r="AT71" i="3"/>
  <c r="BS71" i="3"/>
  <c r="AH71" i="3"/>
  <c r="BF71" i="3" s="1"/>
  <c r="AH73" i="3"/>
  <c r="AT73" i="3"/>
  <c r="BS73" i="3"/>
  <c r="AH114" i="3"/>
  <c r="AT114" i="3"/>
  <c r="BS114" i="3"/>
  <c r="AH115" i="3"/>
  <c r="AT115" i="3"/>
  <c r="BS115" i="3"/>
  <c r="AH116" i="3"/>
  <c r="AT116" i="3"/>
  <c r="BS116" i="3"/>
  <c r="AH117" i="3"/>
  <c r="AT117" i="3"/>
  <c r="BS117" i="3"/>
  <c r="AH118" i="3"/>
  <c r="AT118" i="3"/>
  <c r="BS118" i="3"/>
  <c r="AH119" i="3"/>
  <c r="AT119" i="3"/>
  <c r="BS119" i="3"/>
  <c r="AH120" i="3"/>
  <c r="AT120" i="3"/>
  <c r="BS120" i="3"/>
  <c r="AH121" i="3"/>
  <c r="AT121" i="3"/>
  <c r="BS121" i="3"/>
  <c r="AH122" i="3"/>
  <c r="AT122" i="3"/>
  <c r="BS122" i="3"/>
  <c r="AH123" i="3"/>
  <c r="AT123" i="3"/>
  <c r="BS123" i="3"/>
  <c r="AH124" i="3"/>
  <c r="AT124" i="3"/>
  <c r="BS124" i="3"/>
  <c r="AH125" i="3"/>
  <c r="AT125" i="3"/>
  <c r="BS125" i="3"/>
  <c r="AH126" i="3"/>
  <c r="AT126" i="3"/>
  <c r="BS126" i="3"/>
  <c r="AH127" i="3"/>
  <c r="AT127" i="3"/>
  <c r="BS127" i="3"/>
  <c r="AH128" i="3"/>
  <c r="AT128" i="3"/>
  <c r="BS128" i="3"/>
  <c r="AH129" i="3"/>
  <c r="AT129" i="3"/>
  <c r="BS129" i="3"/>
  <c r="AH130" i="3"/>
  <c r="AT130" i="3"/>
  <c r="BS130" i="3"/>
  <c r="AH131" i="3"/>
  <c r="AT131" i="3"/>
  <c r="BS131" i="3"/>
  <c r="AH132" i="3"/>
  <c r="AT132" i="3"/>
  <c r="BS132" i="3"/>
  <c r="AH133" i="3"/>
  <c r="AT133" i="3"/>
  <c r="BS133" i="3"/>
  <c r="AH134" i="3"/>
  <c r="AT134" i="3"/>
  <c r="BS134" i="3"/>
  <c r="AH135" i="3"/>
  <c r="AT135" i="3"/>
  <c r="BS135" i="3"/>
  <c r="AH136" i="3"/>
  <c r="AT136" i="3"/>
  <c r="BS136" i="3"/>
  <c r="AH137" i="3"/>
  <c r="AT137" i="3"/>
  <c r="BS137" i="3"/>
  <c r="AH138" i="3"/>
  <c r="AT138" i="3"/>
  <c r="BS138" i="3"/>
  <c r="AH139" i="3"/>
  <c r="AT139" i="3"/>
  <c r="BS139" i="3"/>
  <c r="AH140" i="3"/>
  <c r="AT140" i="3"/>
  <c r="BS140" i="3"/>
  <c r="AH141" i="3"/>
  <c r="AT141" i="3"/>
  <c r="BS141" i="3"/>
  <c r="AH142" i="3"/>
  <c r="AT142" i="3"/>
  <c r="BS142" i="3"/>
  <c r="AH143" i="3"/>
  <c r="AT143" i="3"/>
  <c r="BS143" i="3"/>
  <c r="AH144" i="3"/>
  <c r="AT144" i="3"/>
  <c r="BS144" i="3"/>
  <c r="AH145" i="3"/>
  <c r="AT145" i="3"/>
  <c r="BS145" i="3"/>
  <c r="AH146" i="3"/>
  <c r="AT146" i="3"/>
  <c r="BS146" i="3"/>
  <c r="AH147" i="3"/>
  <c r="AT147" i="3"/>
  <c r="BS147" i="3"/>
  <c r="AH148" i="3"/>
  <c r="AT148" i="3"/>
  <c r="BS148" i="3"/>
  <c r="AH149" i="3"/>
  <c r="AT149" i="3"/>
  <c r="BS149" i="3"/>
  <c r="AH150" i="3"/>
  <c r="AT150" i="3"/>
  <c r="BS150" i="3"/>
  <c r="AH151" i="3"/>
  <c r="AT151" i="3"/>
  <c r="BS151" i="3"/>
  <c r="AH152" i="3"/>
  <c r="AT152" i="3"/>
  <c r="BS152" i="3"/>
  <c r="AH153" i="3"/>
  <c r="AT153" i="3"/>
  <c r="BS153" i="3"/>
  <c r="AH154" i="3"/>
  <c r="AT154" i="3"/>
  <c r="BS154" i="3"/>
  <c r="AH155" i="3"/>
  <c r="AT155" i="3"/>
  <c r="BS155" i="3"/>
  <c r="AH156" i="3"/>
  <c r="AT156" i="3"/>
  <c r="BS156" i="3"/>
  <c r="AH157" i="3"/>
  <c r="AT157" i="3"/>
  <c r="BS157" i="3"/>
  <c r="AH158" i="3"/>
  <c r="AT158" i="3"/>
  <c r="BS158" i="3"/>
  <c r="AH159" i="3"/>
  <c r="AT159" i="3"/>
  <c r="BS159" i="3"/>
  <c r="AH160" i="3"/>
  <c r="AT160" i="3"/>
  <c r="BS160" i="3"/>
  <c r="AH161" i="3"/>
  <c r="AT161" i="3"/>
  <c r="BS161" i="3"/>
  <c r="AH162" i="3"/>
  <c r="BS162" i="3"/>
  <c r="AT162" i="3"/>
  <c r="AH169" i="3"/>
  <c r="AT169" i="3"/>
  <c r="BS169" i="3"/>
  <c r="AH170" i="3"/>
  <c r="AT170" i="3"/>
  <c r="BS170" i="3"/>
  <c r="AH171" i="3"/>
  <c r="AT171" i="3"/>
  <c r="BS171" i="3"/>
  <c r="AH172" i="3"/>
  <c r="AT172" i="3"/>
  <c r="BS172" i="3"/>
  <c r="AH173" i="3"/>
  <c r="AT173" i="3"/>
  <c r="BS173" i="3"/>
  <c r="AH174" i="3"/>
  <c r="AT174" i="3"/>
  <c r="BS174" i="3"/>
  <c r="AH175" i="3"/>
  <c r="AT175" i="3"/>
  <c r="BS175" i="3"/>
  <c r="AH176" i="3"/>
  <c r="AT176" i="3"/>
  <c r="BS176" i="3"/>
  <c r="AH177" i="3"/>
  <c r="AT177" i="3"/>
  <c r="BS177" i="3"/>
  <c r="AH178" i="3"/>
  <c r="AT178" i="3"/>
  <c r="BS178" i="3"/>
  <c r="AH179" i="3"/>
  <c r="AT179" i="3"/>
  <c r="BS179" i="3"/>
  <c r="AH180" i="3"/>
  <c r="AT180" i="3"/>
  <c r="BS180" i="3"/>
  <c r="AH181" i="3"/>
  <c r="AT181" i="3"/>
  <c r="BS181" i="3"/>
  <c r="AH182" i="3"/>
  <c r="AT182" i="3"/>
  <c r="BS182" i="3"/>
  <c r="AH183" i="3"/>
  <c r="AT183" i="3"/>
  <c r="BS183" i="3"/>
  <c r="AH184" i="3"/>
  <c r="AT184" i="3"/>
  <c r="BS184" i="3"/>
  <c r="AH185" i="3"/>
  <c r="AT185" i="3"/>
  <c r="BS185" i="3"/>
  <c r="AH186" i="3"/>
  <c r="AT186" i="3"/>
  <c r="BS186" i="3"/>
  <c r="AH187" i="3"/>
  <c r="AT187" i="3"/>
  <c r="BS187" i="3"/>
  <c r="AH188" i="3"/>
  <c r="AT188" i="3"/>
  <c r="BS188" i="3"/>
  <c r="AH189" i="3"/>
  <c r="AT189" i="3"/>
  <c r="BS189" i="3"/>
  <c r="AH190" i="3"/>
  <c r="AT190" i="3"/>
  <c r="BS190" i="3"/>
  <c r="AH191" i="3"/>
  <c r="AT191" i="3"/>
  <c r="BS191" i="3"/>
  <c r="AH192" i="3"/>
  <c r="AT192" i="3"/>
  <c r="BS192" i="3"/>
  <c r="AH193" i="3"/>
  <c r="AT193" i="3"/>
  <c r="BS193" i="3"/>
  <c r="AH194" i="3"/>
  <c r="AT194" i="3"/>
  <c r="BS194" i="3"/>
  <c r="AH195" i="3"/>
  <c r="AT195" i="3"/>
  <c r="BS195" i="3"/>
  <c r="AH196" i="3"/>
  <c r="AT196" i="3"/>
  <c r="BS196" i="3"/>
  <c r="AH197" i="3"/>
  <c r="AT197" i="3"/>
  <c r="BS197" i="3"/>
  <c r="AH198" i="3"/>
  <c r="AT198" i="3"/>
  <c r="BS198" i="3"/>
  <c r="AH199" i="3"/>
  <c r="AT199" i="3"/>
  <c r="BS199" i="3"/>
  <c r="AH200" i="3"/>
  <c r="AT200" i="3"/>
  <c r="BS200" i="3"/>
  <c r="AH201" i="3"/>
  <c r="AT201" i="3"/>
  <c r="BS201" i="3"/>
  <c r="AH202" i="3"/>
  <c r="AT202" i="3"/>
  <c r="BS202" i="3"/>
  <c r="AH203" i="3"/>
  <c r="AT203" i="3"/>
  <c r="BS203" i="3"/>
  <c r="AH204" i="3"/>
  <c r="AT204" i="3"/>
  <c r="BS204" i="3"/>
  <c r="AH205" i="3"/>
  <c r="AT205" i="3"/>
  <c r="BS205" i="3"/>
  <c r="AH206" i="3"/>
  <c r="AT206" i="3"/>
  <c r="BS206" i="3"/>
  <c r="AH207" i="3"/>
  <c r="AT207" i="3"/>
  <c r="BS207" i="3"/>
  <c r="BS303" i="3"/>
  <c r="AH303" i="3"/>
  <c r="AT303" i="3"/>
  <c r="AH163" i="3"/>
  <c r="AT163" i="3"/>
  <c r="BS163" i="3"/>
  <c r="AT164" i="3"/>
  <c r="BS164" i="3"/>
  <c r="AH164" i="3"/>
  <c r="BF164" i="3" s="1"/>
  <c r="AH165" i="3"/>
  <c r="AT165" i="3"/>
  <c r="BS165" i="3"/>
  <c r="AH166" i="3"/>
  <c r="AT166" i="3"/>
  <c r="BS166" i="3"/>
  <c r="AH167" i="3"/>
  <c r="AT167" i="3"/>
  <c r="BS167" i="3"/>
  <c r="AH168" i="3"/>
  <c r="AT168" i="3"/>
  <c r="BS168" i="3"/>
  <c r="AH208" i="3"/>
  <c r="AT208" i="3"/>
  <c r="BS208" i="3"/>
  <c r="AH209" i="3"/>
  <c r="AT209" i="3"/>
  <c r="BS209" i="3"/>
  <c r="AH210" i="3"/>
  <c r="AT210" i="3"/>
  <c r="BS210" i="3"/>
  <c r="AH211" i="3"/>
  <c r="AT211" i="3"/>
  <c r="BS211" i="3"/>
  <c r="AH212" i="3"/>
  <c r="AT212" i="3"/>
  <c r="BS212" i="3"/>
  <c r="AH213" i="3"/>
  <c r="AT213" i="3"/>
  <c r="BS213" i="3"/>
  <c r="AH214" i="3"/>
  <c r="AT214" i="3"/>
  <c r="BS214" i="3"/>
  <c r="AH215" i="3"/>
  <c r="AT215" i="3"/>
  <c r="BS215" i="3"/>
  <c r="AH216" i="3"/>
  <c r="AT216" i="3"/>
  <c r="BS216" i="3"/>
  <c r="AH217" i="3"/>
  <c r="AT217" i="3"/>
  <c r="BS217" i="3"/>
  <c r="AH218" i="3"/>
  <c r="AT218" i="3"/>
  <c r="BS218" i="3"/>
  <c r="AH219" i="3"/>
  <c r="AT219" i="3"/>
  <c r="BS219" i="3"/>
  <c r="AH220" i="3"/>
  <c r="AT220" i="3"/>
  <c r="BS220" i="3"/>
  <c r="AH221" i="3"/>
  <c r="AT221" i="3"/>
  <c r="BS221" i="3"/>
  <c r="AH222" i="3"/>
  <c r="AT222" i="3"/>
  <c r="BS222" i="3"/>
  <c r="AH223" i="3"/>
  <c r="AT223" i="3"/>
  <c r="BS223" i="3"/>
  <c r="AH224" i="3"/>
  <c r="AT224" i="3"/>
  <c r="BS224" i="3"/>
  <c r="AH225" i="3"/>
  <c r="AT225" i="3"/>
  <c r="BS225" i="3"/>
  <c r="AH226" i="3"/>
  <c r="AT226" i="3"/>
  <c r="BS226" i="3"/>
  <c r="AH227" i="3"/>
  <c r="AT227" i="3"/>
  <c r="BS227" i="3"/>
  <c r="AH228" i="3"/>
  <c r="AT228" i="3"/>
  <c r="BS228" i="3"/>
  <c r="AH229" i="3"/>
  <c r="AT229" i="3"/>
  <c r="BS229" i="3"/>
  <c r="AH230" i="3"/>
  <c r="AT230" i="3"/>
  <c r="BS230" i="3"/>
  <c r="AH231" i="3"/>
  <c r="AT231" i="3"/>
  <c r="BS231" i="3"/>
  <c r="AH232" i="3"/>
  <c r="AT232" i="3"/>
  <c r="BS232" i="3"/>
  <c r="AH233" i="3"/>
  <c r="AT233" i="3"/>
  <c r="BS233" i="3"/>
  <c r="AH234" i="3"/>
  <c r="AT234" i="3"/>
  <c r="BS234" i="3"/>
  <c r="AH235" i="3"/>
  <c r="AT235" i="3"/>
  <c r="BS235" i="3"/>
  <c r="AH236" i="3"/>
  <c r="AT236" i="3"/>
  <c r="BS236" i="3"/>
  <c r="AH237" i="3"/>
  <c r="AT237" i="3"/>
  <c r="BS237" i="3"/>
  <c r="AH238" i="3"/>
  <c r="AT238" i="3"/>
  <c r="BS238" i="3"/>
  <c r="AH239" i="3"/>
  <c r="AT239" i="3"/>
  <c r="BS239" i="3"/>
  <c r="AH240" i="3"/>
  <c r="AT240" i="3"/>
  <c r="BS240" i="3"/>
  <c r="AH241" i="3"/>
  <c r="AT241" i="3"/>
  <c r="BS241" i="3"/>
  <c r="AH242" i="3"/>
  <c r="AT242" i="3"/>
  <c r="BS242" i="3"/>
  <c r="AH243" i="3"/>
  <c r="AT243" i="3"/>
  <c r="BS243" i="3"/>
  <c r="AH244" i="3"/>
  <c r="AT244" i="3"/>
  <c r="BS244" i="3"/>
  <c r="AH245" i="3"/>
  <c r="AT245" i="3"/>
  <c r="BS245" i="3"/>
  <c r="AH246" i="3"/>
  <c r="AT246" i="3"/>
  <c r="BS246" i="3"/>
  <c r="AH247" i="3"/>
  <c r="AT247" i="3"/>
  <c r="BS247" i="3"/>
  <c r="AH248" i="3"/>
  <c r="AT248" i="3"/>
  <c r="BS248" i="3"/>
  <c r="AH249" i="3"/>
  <c r="AT249" i="3"/>
  <c r="BS249" i="3"/>
  <c r="AH250" i="3"/>
  <c r="AT250" i="3"/>
  <c r="BS250" i="3"/>
  <c r="AH251" i="3"/>
  <c r="AT251" i="3"/>
  <c r="BS251" i="3"/>
  <c r="AH252" i="3"/>
  <c r="AT252" i="3"/>
  <c r="BS252" i="3"/>
  <c r="AH253" i="3"/>
  <c r="AT253" i="3"/>
  <c r="BS253" i="3"/>
  <c r="AH254" i="3"/>
  <c r="AT254" i="3"/>
  <c r="BS254" i="3"/>
  <c r="AH255" i="3"/>
  <c r="AT255" i="3"/>
  <c r="BS255" i="3"/>
  <c r="AH256" i="3"/>
  <c r="AT256" i="3"/>
  <c r="BS256" i="3"/>
  <c r="AH257" i="3"/>
  <c r="AT257" i="3"/>
  <c r="BS257" i="3"/>
  <c r="AH258" i="3"/>
  <c r="AT258" i="3"/>
  <c r="BS258" i="3"/>
  <c r="AH259" i="3"/>
  <c r="AT259" i="3"/>
  <c r="BS259" i="3"/>
  <c r="AH260" i="3"/>
  <c r="AT260" i="3"/>
  <c r="BS260" i="3"/>
  <c r="AH261" i="3"/>
  <c r="AT261" i="3"/>
  <c r="BS261" i="3"/>
  <c r="AH262" i="3"/>
  <c r="AT262" i="3"/>
  <c r="BS262" i="3"/>
  <c r="AH263" i="3"/>
  <c r="AT263" i="3"/>
  <c r="BS263" i="3"/>
  <c r="AH264" i="3"/>
  <c r="AT264" i="3"/>
  <c r="BS264" i="3"/>
  <c r="AH265" i="3"/>
  <c r="AT265" i="3"/>
  <c r="BS265" i="3"/>
  <c r="AH266" i="3"/>
  <c r="AT266" i="3"/>
  <c r="BS266" i="3"/>
  <c r="AH267" i="3"/>
  <c r="AT267" i="3"/>
  <c r="BS267" i="3"/>
  <c r="AH268" i="3"/>
  <c r="AT268" i="3"/>
  <c r="BS268" i="3"/>
  <c r="AH269" i="3"/>
  <c r="AT269" i="3"/>
  <c r="BS269" i="3"/>
  <c r="AH270" i="3"/>
  <c r="AT270" i="3"/>
  <c r="BS270" i="3"/>
  <c r="AH271" i="3"/>
  <c r="AT271" i="3"/>
  <c r="BS271" i="3"/>
  <c r="AH272" i="3"/>
  <c r="AT272" i="3"/>
  <c r="BS272" i="3"/>
  <c r="AH273" i="3"/>
  <c r="AT273" i="3"/>
  <c r="BS273" i="3"/>
  <c r="AH274" i="3"/>
  <c r="AT274" i="3"/>
  <c r="BS274" i="3"/>
  <c r="AH275" i="3"/>
  <c r="AT275" i="3"/>
  <c r="BS275" i="3"/>
  <c r="AH276" i="3"/>
  <c r="AT276" i="3"/>
  <c r="BS276" i="3"/>
  <c r="AH277" i="3"/>
  <c r="AT277" i="3"/>
  <c r="BS277" i="3"/>
  <c r="AH278" i="3"/>
  <c r="AT278" i="3"/>
  <c r="BS278" i="3"/>
  <c r="AH279" i="3"/>
  <c r="AT279" i="3"/>
  <c r="BS279" i="3"/>
  <c r="AH280" i="3"/>
  <c r="AT280" i="3"/>
  <c r="BS280" i="3"/>
  <c r="AH281" i="3"/>
  <c r="AT281" i="3"/>
  <c r="BS281" i="3"/>
  <c r="AH282" i="3"/>
  <c r="AT282" i="3"/>
  <c r="BS282" i="3"/>
  <c r="AH283" i="3"/>
  <c r="AT283" i="3"/>
  <c r="BS283" i="3"/>
  <c r="AH284" i="3"/>
  <c r="AT284" i="3"/>
  <c r="BS284" i="3"/>
  <c r="AH285" i="3"/>
  <c r="AT285" i="3"/>
  <c r="BS285" i="3"/>
  <c r="AH286" i="3"/>
  <c r="AT286" i="3"/>
  <c r="BS286" i="3"/>
  <c r="AH287" i="3"/>
  <c r="AT287" i="3"/>
  <c r="BS287" i="3"/>
  <c r="AH288" i="3"/>
  <c r="AT288" i="3"/>
  <c r="BS288" i="3"/>
  <c r="AH289" i="3"/>
  <c r="AT289" i="3"/>
  <c r="BS289" i="3"/>
  <c r="AH290" i="3"/>
  <c r="AT290" i="3"/>
  <c r="BS290" i="3"/>
  <c r="AH291" i="3"/>
  <c r="AT291" i="3"/>
  <c r="BS291" i="3"/>
  <c r="AH292" i="3"/>
  <c r="AT292" i="3"/>
  <c r="BS292" i="3"/>
  <c r="AH293" i="3"/>
  <c r="AT293" i="3"/>
  <c r="BS293" i="3"/>
  <c r="AH294" i="3"/>
  <c r="AT294" i="3"/>
  <c r="BS294" i="3"/>
  <c r="AH295" i="3"/>
  <c r="AT295" i="3"/>
  <c r="BS295" i="3"/>
  <c r="AH296" i="3"/>
  <c r="AT296" i="3"/>
  <c r="BS296" i="3"/>
  <c r="AH297" i="3"/>
  <c r="AT297" i="3"/>
  <c r="BS297" i="3"/>
  <c r="AH298" i="3"/>
  <c r="AT298" i="3"/>
  <c r="BS298" i="3"/>
  <c r="AH299" i="3"/>
  <c r="AT299" i="3"/>
  <c r="BS299" i="3"/>
  <c r="AH300" i="3"/>
  <c r="AT300" i="3"/>
  <c r="BS300" i="3"/>
  <c r="AH301" i="3"/>
  <c r="AT301" i="3"/>
  <c r="BS301" i="3"/>
  <c r="BS302" i="3"/>
  <c r="AH302" i="3"/>
  <c r="AT302" i="3"/>
  <c r="BS304" i="3"/>
  <c r="AH304" i="3"/>
  <c r="AT304" i="3"/>
  <c r="BS305" i="3"/>
  <c r="AT305" i="3"/>
  <c r="AH305" i="3"/>
  <c r="BF305" i="3" s="1"/>
  <c r="AH307" i="3"/>
  <c r="AT307" i="3"/>
  <c r="BS307" i="3"/>
  <c r="AH308" i="3"/>
  <c r="AT308" i="3"/>
  <c r="BS308" i="3"/>
  <c r="AH309" i="3"/>
  <c r="AT309" i="3"/>
  <c r="BS309" i="3"/>
  <c r="AH310" i="3"/>
  <c r="AT310" i="3"/>
  <c r="BS310" i="3"/>
  <c r="AH311" i="3"/>
  <c r="AT311" i="3"/>
  <c r="BS311" i="3"/>
  <c r="AH312" i="3"/>
  <c r="AT312" i="3"/>
  <c r="BS312" i="3"/>
  <c r="AH313" i="3"/>
  <c r="AT313" i="3"/>
  <c r="BS313" i="3"/>
  <c r="AH314" i="3"/>
  <c r="AT314" i="3"/>
  <c r="BS314" i="3"/>
  <c r="AH315" i="3"/>
  <c r="AT315" i="3"/>
  <c r="BS315" i="3"/>
  <c r="AH316" i="3"/>
  <c r="AT316" i="3"/>
  <c r="BS316" i="3"/>
  <c r="AH317" i="3"/>
  <c r="AT317" i="3"/>
  <c r="BS317" i="3"/>
  <c r="AH318" i="3"/>
  <c r="AT318" i="3"/>
  <c r="BS318" i="3"/>
  <c r="AH319" i="3"/>
  <c r="AT319" i="3"/>
  <c r="BS319" i="3"/>
  <c r="AH320" i="3"/>
  <c r="AT320" i="3"/>
  <c r="BS320" i="3"/>
  <c r="AH321" i="3"/>
  <c r="AT321" i="3"/>
  <c r="BS321" i="3"/>
  <c r="AH322" i="3"/>
  <c r="AT322" i="3"/>
  <c r="BS322" i="3"/>
  <c r="AH323" i="3"/>
  <c r="AT323" i="3"/>
  <c r="BS323" i="3"/>
  <c r="AH324" i="3"/>
  <c r="AT324" i="3"/>
  <c r="BS324" i="3"/>
  <c r="AH325" i="3"/>
  <c r="AT325" i="3"/>
  <c r="BS325" i="3"/>
  <c r="AH326" i="3"/>
  <c r="AT326" i="3"/>
  <c r="BS326" i="3"/>
  <c r="AH327" i="3"/>
  <c r="AT327" i="3"/>
  <c r="BS327" i="3"/>
  <c r="AH328" i="3"/>
  <c r="AT328" i="3"/>
  <c r="BS328" i="3"/>
  <c r="AH329" i="3"/>
  <c r="AT329" i="3"/>
  <c r="BS329" i="3"/>
  <c r="AH330" i="3"/>
  <c r="AT330" i="3"/>
  <c r="BS330" i="3"/>
  <c r="AH331" i="3"/>
  <c r="AT331" i="3"/>
  <c r="BS331" i="3"/>
  <c r="AH332" i="3"/>
  <c r="AT332" i="3"/>
  <c r="BS332" i="3"/>
  <c r="AH333" i="3"/>
  <c r="AT333" i="3"/>
  <c r="BS333" i="3"/>
  <c r="AH334" i="3"/>
  <c r="AT334" i="3"/>
  <c r="BS334" i="3"/>
  <c r="AH335" i="3"/>
  <c r="AT335" i="3"/>
  <c r="BS335" i="3"/>
  <c r="AH336" i="3"/>
  <c r="AT336" i="3"/>
  <c r="BS336" i="3"/>
  <c r="AH337" i="3"/>
  <c r="AT337" i="3"/>
  <c r="BS337" i="3"/>
  <c r="AH338" i="3"/>
  <c r="AT338" i="3"/>
  <c r="BS338" i="3"/>
  <c r="AH339" i="3"/>
  <c r="AT339" i="3"/>
  <c r="BS339" i="3"/>
  <c r="AH340" i="3"/>
  <c r="AT340" i="3"/>
  <c r="BS340" i="3"/>
  <c r="AH341" i="3"/>
  <c r="AT341" i="3"/>
  <c r="BS341" i="3"/>
  <c r="AH342" i="3"/>
  <c r="AT342" i="3"/>
  <c r="BS342" i="3"/>
  <c r="AH343" i="3"/>
  <c r="AT343" i="3"/>
  <c r="BS343" i="3"/>
  <c r="AH344" i="3"/>
  <c r="AT344" i="3"/>
  <c r="BS344" i="3"/>
  <c r="AH345" i="3"/>
  <c r="AT345" i="3"/>
  <c r="BS345" i="3"/>
  <c r="AH346" i="3"/>
  <c r="AT346" i="3"/>
  <c r="BS346" i="3"/>
  <c r="AH347" i="3"/>
  <c r="AT347" i="3"/>
  <c r="BS347" i="3"/>
  <c r="AT348" i="3"/>
  <c r="BS348" i="3"/>
  <c r="AH348" i="3"/>
  <c r="AH349" i="3"/>
  <c r="AT349" i="3"/>
  <c r="BS349" i="3"/>
  <c r="AH306" i="3"/>
  <c r="AT306" i="3"/>
  <c r="BS306" i="3"/>
  <c r="AH350" i="3"/>
  <c r="AT350" i="3"/>
  <c r="BS350" i="3"/>
  <c r="AH351" i="3"/>
  <c r="AT351" i="3"/>
  <c r="BS351" i="3"/>
  <c r="AH352" i="3"/>
  <c r="AT352" i="3"/>
  <c r="BS352" i="3"/>
  <c r="AH353" i="3"/>
  <c r="AT353" i="3"/>
  <c r="BS353" i="3"/>
  <c r="AH354" i="3"/>
  <c r="AT354" i="3"/>
  <c r="BS354" i="3"/>
  <c r="AH355" i="3"/>
  <c r="AT355" i="3"/>
  <c r="BS355" i="3"/>
  <c r="AH356" i="3"/>
  <c r="AT356" i="3"/>
  <c r="BS356" i="3"/>
  <c r="AH357" i="3"/>
  <c r="AT357" i="3"/>
  <c r="BS357" i="3"/>
  <c r="AH358" i="3"/>
  <c r="AT358" i="3"/>
  <c r="BS358" i="3"/>
  <c r="AH359" i="3"/>
  <c r="AT359" i="3"/>
  <c r="BS359" i="3"/>
  <c r="AH360" i="3"/>
  <c r="AT360" i="3"/>
  <c r="BS360" i="3"/>
  <c r="AH361" i="3"/>
  <c r="AT361" i="3"/>
  <c r="BS361" i="3"/>
  <c r="AH362" i="3"/>
  <c r="AT362" i="3"/>
  <c r="BS362" i="3"/>
  <c r="AH363" i="3"/>
  <c r="AT363" i="3"/>
  <c r="BS363" i="3"/>
  <c r="AH364" i="3"/>
  <c r="AT364" i="3"/>
  <c r="BS364" i="3"/>
  <c r="AH365" i="3"/>
  <c r="AT365" i="3"/>
  <c r="BS365" i="3"/>
  <c r="AH366" i="3"/>
  <c r="AT366" i="3"/>
  <c r="BS366" i="3"/>
  <c r="AH367" i="3"/>
  <c r="AT367" i="3"/>
  <c r="BS367" i="3"/>
  <c r="AH368" i="3"/>
  <c r="AT368" i="3"/>
  <c r="BS368" i="3"/>
  <c r="AH369" i="3"/>
  <c r="AT369" i="3"/>
  <c r="BS369" i="3"/>
  <c r="AH370" i="3"/>
  <c r="AT370" i="3"/>
  <c r="BS370" i="3"/>
  <c r="AH371" i="3"/>
  <c r="AT371" i="3"/>
  <c r="BS371" i="3"/>
  <c r="AH372" i="3"/>
  <c r="AT372" i="3"/>
  <c r="BS372" i="3"/>
  <c r="AH373" i="3"/>
  <c r="AT373" i="3"/>
  <c r="BS373" i="3"/>
  <c r="AH374" i="3"/>
  <c r="AT374" i="3"/>
  <c r="BS374" i="3"/>
  <c r="AH375" i="3"/>
  <c r="AT375" i="3"/>
  <c r="BS375" i="3"/>
  <c r="AH376" i="3"/>
  <c r="AT376" i="3"/>
  <c r="BS376" i="3"/>
  <c r="AH377" i="3"/>
  <c r="AT377" i="3"/>
  <c r="BS377" i="3"/>
  <c r="AH378" i="3"/>
  <c r="AT378" i="3"/>
  <c r="BS378" i="3"/>
  <c r="AH379" i="3"/>
  <c r="AT379" i="3"/>
  <c r="BS379" i="3"/>
  <c r="AH380" i="3"/>
  <c r="AT380" i="3"/>
  <c r="BS380" i="3"/>
  <c r="AH381" i="3"/>
  <c r="AT381" i="3"/>
  <c r="BS381" i="3"/>
  <c r="AH382" i="3"/>
  <c r="AT382" i="3"/>
  <c r="BS382" i="3"/>
  <c r="AH23" i="3"/>
  <c r="AT23" i="3"/>
  <c r="BS23" i="3"/>
  <c r="AH24" i="3"/>
  <c r="AT24" i="3"/>
  <c r="BS24" i="3"/>
  <c r="AH25" i="3"/>
  <c r="AT25" i="3"/>
  <c r="BS25" i="3"/>
  <c r="AH26" i="3"/>
  <c r="AT26" i="3"/>
  <c r="BS26" i="3"/>
  <c r="AH27" i="3"/>
  <c r="AT27" i="3"/>
  <c r="BS27" i="3"/>
  <c r="AH28" i="3"/>
  <c r="AT28" i="3"/>
  <c r="BS28" i="3"/>
  <c r="AH29" i="3"/>
  <c r="AT29" i="3"/>
  <c r="BS29" i="3"/>
  <c r="AH30" i="3"/>
  <c r="AT30" i="3"/>
  <c r="BS30" i="3"/>
  <c r="AH31" i="3"/>
  <c r="AT31" i="3"/>
  <c r="BS31" i="3"/>
  <c r="AH32" i="3"/>
  <c r="AT32" i="3"/>
  <c r="BS32" i="3"/>
  <c r="AH33" i="3"/>
  <c r="AT33" i="3"/>
  <c r="BS33" i="3"/>
  <c r="AH34" i="3"/>
  <c r="AT34" i="3"/>
  <c r="BS34" i="3"/>
  <c r="AH35" i="3"/>
  <c r="AT35" i="3"/>
  <c r="BS35" i="3"/>
  <c r="AH36" i="3"/>
  <c r="AT36" i="3"/>
  <c r="BS36" i="3"/>
  <c r="AH37" i="3"/>
  <c r="AT37" i="3"/>
  <c r="BS37" i="3"/>
  <c r="AH38" i="3"/>
  <c r="AT38" i="3"/>
  <c r="BS38" i="3"/>
  <c r="AH39" i="3"/>
  <c r="AT39" i="3"/>
  <c r="BS39" i="3"/>
  <c r="AH40" i="3"/>
  <c r="AT40" i="3"/>
  <c r="BS40" i="3"/>
  <c r="AH41" i="3"/>
  <c r="AT41" i="3"/>
  <c r="BS41" i="3"/>
  <c r="AH42" i="3"/>
  <c r="AT42" i="3"/>
  <c r="BS42" i="3"/>
  <c r="AH43" i="3"/>
  <c r="AT43" i="3"/>
  <c r="BS43" i="3"/>
  <c r="AH44" i="3"/>
  <c r="AT44" i="3"/>
  <c r="BS44" i="3"/>
  <c r="AH45" i="3"/>
  <c r="AT45" i="3"/>
  <c r="BS45" i="3"/>
  <c r="AH46" i="3"/>
  <c r="AT46" i="3"/>
  <c r="BS46" i="3"/>
  <c r="AH47" i="3"/>
  <c r="AT47" i="3"/>
  <c r="BS47" i="3"/>
  <c r="AH48" i="3"/>
  <c r="AT48" i="3"/>
  <c r="BS48" i="3"/>
  <c r="AH49" i="3"/>
  <c r="AT49" i="3"/>
  <c r="BS49" i="3"/>
  <c r="AH50" i="3"/>
  <c r="AT50" i="3"/>
  <c r="BS50" i="3"/>
  <c r="AH51" i="3"/>
  <c r="AT51" i="3"/>
  <c r="BS51" i="3"/>
  <c r="AH52" i="3"/>
  <c r="AT52" i="3"/>
  <c r="BS52" i="3"/>
  <c r="AH53" i="3"/>
  <c r="AT53" i="3"/>
  <c r="BS53" i="3"/>
  <c r="AH54" i="3"/>
  <c r="AT54" i="3"/>
  <c r="BS54" i="3"/>
  <c r="AH55" i="3"/>
  <c r="AT55" i="3"/>
  <c r="BS55" i="3"/>
  <c r="AH56" i="3"/>
  <c r="AT56" i="3"/>
  <c r="BS56" i="3"/>
  <c r="AH57" i="3"/>
  <c r="AT57" i="3"/>
  <c r="BS57" i="3"/>
  <c r="AH58" i="3"/>
  <c r="AT58" i="3"/>
  <c r="BS58" i="3"/>
  <c r="AH59" i="3"/>
  <c r="AT59" i="3"/>
  <c r="BS59" i="3"/>
  <c r="AH60" i="3"/>
  <c r="AT60" i="3"/>
  <c r="BS60" i="3"/>
  <c r="AH61" i="3"/>
  <c r="AT61" i="3"/>
  <c r="BS61" i="3"/>
  <c r="AH62" i="3"/>
  <c r="AT62" i="3"/>
  <c r="BS62" i="3"/>
  <c r="AH63" i="3"/>
  <c r="AT63" i="3"/>
  <c r="BS63" i="3"/>
  <c r="AH64" i="3"/>
  <c r="AT64" i="3"/>
  <c r="BS64" i="3"/>
  <c r="AH65" i="3"/>
  <c r="AT65" i="3"/>
  <c r="BS65" i="3"/>
  <c r="AH66" i="3"/>
  <c r="BS66" i="3"/>
  <c r="AT66" i="3"/>
  <c r="AH67" i="3"/>
  <c r="BS67" i="3"/>
  <c r="AT67" i="3"/>
  <c r="BS68" i="3"/>
  <c r="AH68" i="3"/>
  <c r="AT68" i="3"/>
  <c r="AH69" i="3"/>
  <c r="AT69" i="3"/>
  <c r="BS69" i="3"/>
  <c r="AH70" i="3"/>
  <c r="AT70" i="3"/>
  <c r="BS70" i="3"/>
  <c r="AH72" i="3"/>
  <c r="AT72" i="3"/>
  <c r="BS72" i="3"/>
  <c r="AH74" i="3"/>
  <c r="AT74" i="3"/>
  <c r="BS74" i="3"/>
  <c r="AH75" i="3"/>
  <c r="AT75" i="3"/>
  <c r="BS75" i="3"/>
  <c r="AH76" i="3"/>
  <c r="AT76" i="3"/>
  <c r="BS76" i="3"/>
  <c r="AH77" i="3"/>
  <c r="AT77" i="3"/>
  <c r="BS77" i="3"/>
  <c r="AH78" i="3"/>
  <c r="AT78" i="3"/>
  <c r="BS78" i="3"/>
  <c r="AH79" i="3"/>
  <c r="AT79" i="3"/>
  <c r="BS79" i="3"/>
  <c r="AH80" i="3"/>
  <c r="AT80" i="3"/>
  <c r="BS80" i="3"/>
  <c r="AH81" i="3"/>
  <c r="AT81" i="3"/>
  <c r="BS81" i="3"/>
  <c r="AH82" i="3"/>
  <c r="AT82" i="3"/>
  <c r="BS82" i="3"/>
  <c r="AH83" i="3"/>
  <c r="AT83" i="3"/>
  <c r="BS83" i="3"/>
  <c r="AH84" i="3"/>
  <c r="AT84" i="3"/>
  <c r="BS84" i="3"/>
  <c r="AH85" i="3"/>
  <c r="AT85" i="3"/>
  <c r="BS85" i="3"/>
  <c r="AH86" i="3"/>
  <c r="AT86" i="3"/>
  <c r="BS86" i="3"/>
  <c r="AH87" i="3"/>
  <c r="AT87" i="3"/>
  <c r="BS87" i="3"/>
  <c r="AH88" i="3"/>
  <c r="AT88" i="3"/>
  <c r="BS88" i="3"/>
  <c r="AH89" i="3"/>
  <c r="AT89" i="3"/>
  <c r="BS89" i="3"/>
  <c r="AH90" i="3"/>
  <c r="AT90" i="3"/>
  <c r="BS90" i="3"/>
  <c r="AH91" i="3"/>
  <c r="AT91" i="3"/>
  <c r="BS91" i="3"/>
  <c r="AH92" i="3"/>
  <c r="AT92" i="3"/>
  <c r="BS92" i="3"/>
  <c r="AH93" i="3"/>
  <c r="AT93" i="3"/>
  <c r="BS93" i="3"/>
  <c r="AH94" i="3"/>
  <c r="AT94" i="3"/>
  <c r="BS94" i="3"/>
  <c r="AH95" i="3"/>
  <c r="AT95" i="3"/>
  <c r="BS95" i="3"/>
  <c r="AH96" i="3"/>
  <c r="AT96" i="3"/>
  <c r="BS96" i="3"/>
  <c r="AH97" i="3"/>
  <c r="AT97" i="3"/>
  <c r="BS97" i="3"/>
  <c r="AH98" i="3"/>
  <c r="AT98" i="3"/>
  <c r="BS98" i="3"/>
  <c r="AH99" i="3"/>
  <c r="AT99" i="3"/>
  <c r="BS99" i="3"/>
  <c r="AH100" i="3"/>
  <c r="AT100" i="3"/>
  <c r="BS100" i="3"/>
  <c r="AH101" i="3"/>
  <c r="AT101" i="3"/>
  <c r="BS101" i="3"/>
  <c r="AH102" i="3"/>
  <c r="AT102" i="3"/>
  <c r="BS102" i="3"/>
  <c r="AH103" i="3"/>
  <c r="AT103" i="3"/>
  <c r="BS103" i="3"/>
  <c r="AH104" i="3"/>
  <c r="AT104" i="3"/>
  <c r="BS104" i="3"/>
  <c r="AH105" i="3"/>
  <c r="AT105" i="3"/>
  <c r="BS105" i="3"/>
  <c r="AH106" i="3"/>
  <c r="AT106" i="3"/>
  <c r="BS106" i="3"/>
  <c r="AH107" i="3"/>
  <c r="AT107" i="3"/>
  <c r="BS107" i="3"/>
  <c r="AH108" i="3"/>
  <c r="AT108" i="3"/>
  <c r="BS108" i="3"/>
  <c r="AH109" i="3"/>
  <c r="AT109" i="3"/>
  <c r="BS109" i="3"/>
  <c r="AH110" i="3"/>
  <c r="AT110" i="3"/>
  <c r="BS110" i="3"/>
  <c r="AH111" i="3"/>
  <c r="AT111" i="3"/>
  <c r="BS111" i="3"/>
  <c r="AH112" i="3"/>
  <c r="AT112" i="3"/>
  <c r="BS112" i="3"/>
  <c r="AH113" i="3"/>
  <c r="AT113" i="3"/>
  <c r="BS113" i="3"/>
  <c r="AH21" i="3"/>
  <c r="AT21" i="3"/>
  <c r="BF21" i="3"/>
  <c r="W21" i="3"/>
  <c r="AU334" i="3"/>
  <c r="BT334" i="3"/>
  <c r="AI335" i="3"/>
  <c r="AU335" i="3"/>
  <c r="BT335" i="3"/>
  <c r="AI336" i="3"/>
  <c r="AU336" i="3"/>
  <c r="BT336" i="3"/>
  <c r="AI337" i="3"/>
  <c r="AU337" i="3"/>
  <c r="BT337" i="3"/>
  <c r="AI338" i="3"/>
  <c r="AU338" i="3"/>
  <c r="BT338" i="3"/>
  <c r="AI339" i="3"/>
  <c r="AU339" i="3"/>
  <c r="BT339" i="3"/>
  <c r="AI340" i="3"/>
  <c r="AU340" i="3"/>
  <c r="BT340" i="3"/>
  <c r="AI341" i="3"/>
  <c r="AU341" i="3"/>
  <c r="BT341" i="3"/>
  <c r="AI342" i="3"/>
  <c r="AU342" i="3"/>
  <c r="BT342" i="3"/>
  <c r="AI343" i="3"/>
  <c r="AU343" i="3"/>
  <c r="BT343" i="3"/>
  <c r="AI344" i="3"/>
  <c r="AU344" i="3"/>
  <c r="BT344" i="3"/>
  <c r="AI345" i="3"/>
  <c r="AU345" i="3"/>
  <c r="BT345" i="3"/>
  <c r="AI346" i="3"/>
  <c r="AU346" i="3"/>
  <c r="BT346" i="3"/>
  <c r="AI347" i="3"/>
  <c r="AU347" i="3"/>
  <c r="BT347" i="3"/>
  <c r="BT348" i="3"/>
  <c r="AI348" i="3"/>
  <c r="AU348" i="3"/>
  <c r="AI349" i="3"/>
  <c r="AU349" i="3"/>
  <c r="BT349" i="3"/>
  <c r="AU302" i="3"/>
  <c r="BT302" i="3"/>
  <c r="AI302" i="3"/>
  <c r="BG302" i="3" s="1"/>
  <c r="BT303" i="3"/>
  <c r="AU303" i="3"/>
  <c r="AI303" i="3"/>
  <c r="BG303" i="3" s="1"/>
  <c r="AI350" i="3"/>
  <c r="AU350" i="3"/>
  <c r="BT350" i="3"/>
  <c r="AI351" i="3"/>
  <c r="AU351" i="3"/>
  <c r="BT351" i="3"/>
  <c r="AI352" i="3"/>
  <c r="AI111" i="3"/>
  <c r="AU111" i="3"/>
  <c r="BT111" i="3"/>
  <c r="AI113" i="3"/>
  <c r="AU113" i="3"/>
  <c r="BT113" i="3"/>
  <c r="X21" i="3"/>
  <c r="AI21" i="3"/>
  <c r="AU21" i="3"/>
  <c r="BG21" i="3"/>
  <c r="K60" i="4"/>
  <c r="J61" i="4"/>
  <c r="K53" i="4"/>
  <c r="J54" i="4"/>
  <c r="AI146" i="3" l="1"/>
  <c r="AU146" i="3"/>
  <c r="BT146" i="3"/>
  <c r="AI147" i="3"/>
  <c r="AU147" i="3"/>
  <c r="BT147" i="3"/>
  <c r="AI148" i="3"/>
  <c r="AU148" i="3"/>
  <c r="BT148" i="3"/>
  <c r="AI149" i="3"/>
  <c r="AU149" i="3"/>
  <c r="BT149" i="3"/>
  <c r="AI165" i="3"/>
  <c r="AU165" i="3"/>
  <c r="BT165" i="3"/>
  <c r="AI169" i="3"/>
  <c r="AU169" i="3"/>
  <c r="BT169" i="3"/>
  <c r="BT170" i="3"/>
  <c r="AI170" i="3"/>
  <c r="AU170" i="3"/>
  <c r="AI187" i="3"/>
  <c r="AU187" i="3"/>
  <c r="BT187" i="3"/>
  <c r="AI188" i="3"/>
  <c r="AU188" i="3"/>
  <c r="BT188" i="3"/>
  <c r="AI189" i="3"/>
  <c r="AU189" i="3"/>
  <c r="BT189" i="3"/>
  <c r="AI190" i="3"/>
  <c r="AU190" i="3"/>
  <c r="BT190" i="3"/>
  <c r="AI191" i="3"/>
  <c r="AU191" i="3"/>
  <c r="BT191" i="3"/>
  <c r="AI192" i="3"/>
  <c r="AU192" i="3"/>
  <c r="BT192" i="3"/>
  <c r="AI193" i="3"/>
  <c r="AU193" i="3"/>
  <c r="BT193" i="3"/>
  <c r="AI194" i="3"/>
  <c r="AU194" i="3"/>
  <c r="BT194" i="3"/>
  <c r="AI195" i="3"/>
  <c r="BG195" i="3" s="1"/>
  <c r="K195" i="3" s="1"/>
  <c r="AU195" i="3"/>
  <c r="BT195" i="3"/>
  <c r="AI196" i="3"/>
  <c r="AU196" i="3"/>
  <c r="BT196" i="3"/>
  <c r="AI197" i="3"/>
  <c r="AU197" i="3"/>
  <c r="BT197" i="3"/>
  <c r="AI198" i="3"/>
  <c r="AU198" i="3"/>
  <c r="BT198" i="3"/>
  <c r="AI199" i="3"/>
  <c r="BG199" i="3" s="1"/>
  <c r="K199" i="3" s="1"/>
  <c r="AU199" i="3"/>
  <c r="BT199" i="3"/>
  <c r="AI200" i="3"/>
  <c r="BG200" i="3" s="1"/>
  <c r="K200" i="3" s="1"/>
  <c r="AU200" i="3"/>
  <c r="BT200" i="3"/>
  <c r="AI201" i="3"/>
  <c r="AU201" i="3"/>
  <c r="BT201" i="3"/>
  <c r="AI202" i="3"/>
  <c r="BG202" i="3" s="1"/>
  <c r="K202" i="3" s="1"/>
  <c r="AU202" i="3"/>
  <c r="BT202" i="3"/>
  <c r="AI203" i="3"/>
  <c r="BG203" i="3" s="1"/>
  <c r="K203" i="3" s="1"/>
  <c r="AU203" i="3"/>
  <c r="BT203" i="3"/>
  <c r="AI204" i="3"/>
  <c r="BG204" i="3" s="1"/>
  <c r="K204" i="3" s="1"/>
  <c r="AU204" i="3"/>
  <c r="BT204" i="3"/>
  <c r="AI205" i="3"/>
  <c r="BG205" i="3" s="1"/>
  <c r="K205" i="3" s="1"/>
  <c r="AU205" i="3"/>
  <c r="BT205" i="3"/>
  <c r="AI206" i="3"/>
  <c r="BG206" i="3" s="1"/>
  <c r="K206" i="3" s="1"/>
  <c r="AU206" i="3"/>
  <c r="BT206" i="3"/>
  <c r="AI207" i="3"/>
  <c r="BG207" i="3" s="1"/>
  <c r="K207" i="3" s="1"/>
  <c r="AU207" i="3"/>
  <c r="BT207" i="3"/>
  <c r="AI161" i="3"/>
  <c r="BG161" i="3" s="1"/>
  <c r="K161" i="3" s="1"/>
  <c r="AU161" i="3"/>
  <c r="BT161" i="3"/>
  <c r="AI162" i="3"/>
  <c r="BG162" i="3" s="1"/>
  <c r="K162" i="3" s="1"/>
  <c r="AU162" i="3"/>
  <c r="BT162" i="3"/>
  <c r="AI163" i="3"/>
  <c r="BG163" i="3" s="1"/>
  <c r="K163" i="3" s="1"/>
  <c r="AU163" i="3"/>
  <c r="BT163" i="3"/>
  <c r="AI164" i="3"/>
  <c r="BG164" i="3" s="1"/>
  <c r="K164" i="3" s="1"/>
  <c r="AU164" i="3"/>
  <c r="BT164" i="3"/>
  <c r="AI166" i="3"/>
  <c r="BG166" i="3" s="1"/>
  <c r="K166" i="3" s="1"/>
  <c r="AU166" i="3"/>
  <c r="BT166" i="3"/>
  <c r="AI167" i="3"/>
  <c r="BG167" i="3" s="1"/>
  <c r="K167" i="3" s="1"/>
  <c r="AU167" i="3"/>
  <c r="BT167" i="3"/>
  <c r="AI168" i="3"/>
  <c r="BG168" i="3" s="1"/>
  <c r="K168" i="3" s="1"/>
  <c r="AU168" i="3"/>
  <c r="BT168" i="3"/>
  <c r="AI208" i="3"/>
  <c r="BG208" i="3" s="1"/>
  <c r="K208" i="3" s="1"/>
  <c r="AU208" i="3"/>
  <c r="BT208" i="3"/>
  <c r="AI209" i="3"/>
  <c r="BG209" i="3" s="1"/>
  <c r="K209" i="3" s="1"/>
  <c r="AU209" i="3"/>
  <c r="BT209" i="3"/>
  <c r="AI210" i="3"/>
  <c r="AU210" i="3"/>
  <c r="BT210" i="3"/>
  <c r="BT211" i="3"/>
  <c r="AI211" i="3"/>
  <c r="AU211" i="3"/>
  <c r="AI150" i="3"/>
  <c r="AU150" i="3"/>
  <c r="BT150" i="3"/>
  <c r="AI151" i="3"/>
  <c r="AU151" i="3"/>
  <c r="BT151" i="3"/>
  <c r="AI152" i="3"/>
  <c r="AU152" i="3"/>
  <c r="BT152" i="3"/>
  <c r="AI153" i="3"/>
  <c r="AU153" i="3"/>
  <c r="BT153" i="3"/>
  <c r="AI154" i="3"/>
  <c r="AU154" i="3"/>
  <c r="BT154" i="3"/>
  <c r="AI155" i="3"/>
  <c r="AU155" i="3"/>
  <c r="BT155" i="3"/>
  <c r="AI156" i="3"/>
  <c r="AU156" i="3"/>
  <c r="BT156" i="3"/>
  <c r="AI157" i="3"/>
  <c r="AU157" i="3"/>
  <c r="BT157" i="3"/>
  <c r="AI158" i="3"/>
  <c r="AU158" i="3"/>
  <c r="BT158" i="3"/>
  <c r="AI159" i="3"/>
  <c r="AU159" i="3"/>
  <c r="BT159" i="3"/>
  <c r="AI160" i="3"/>
  <c r="AU160" i="3"/>
  <c r="BT160" i="3"/>
  <c r="AI143" i="3"/>
  <c r="AU143" i="3"/>
  <c r="BT143" i="3"/>
  <c r="AI144" i="3"/>
  <c r="AU144" i="3"/>
  <c r="BT144" i="3"/>
  <c r="AI145" i="3"/>
  <c r="AU145" i="3"/>
  <c r="BT145" i="3"/>
  <c r="BF348" i="3"/>
  <c r="J348" i="3" s="1"/>
  <c r="AI171" i="3"/>
  <c r="AU171" i="3"/>
  <c r="BT171" i="3"/>
  <c r="AI172" i="3"/>
  <c r="AU172" i="3"/>
  <c r="BT172" i="3"/>
  <c r="AI173" i="3"/>
  <c r="AU173" i="3"/>
  <c r="BT173" i="3"/>
  <c r="AI174" i="3"/>
  <c r="AU174" i="3"/>
  <c r="BT174" i="3"/>
  <c r="AI175" i="3"/>
  <c r="AU175" i="3"/>
  <c r="BT175" i="3"/>
  <c r="AI176" i="3"/>
  <c r="AU176" i="3"/>
  <c r="BT176" i="3"/>
  <c r="AI177" i="3"/>
  <c r="AU177" i="3"/>
  <c r="BT177" i="3"/>
  <c r="AI178" i="3"/>
  <c r="AU178" i="3"/>
  <c r="BT178" i="3"/>
  <c r="AI179" i="3"/>
  <c r="AU179" i="3"/>
  <c r="BT179" i="3"/>
  <c r="AI180" i="3"/>
  <c r="AU180" i="3"/>
  <c r="BT180" i="3"/>
  <c r="AI181" i="3"/>
  <c r="AU181" i="3"/>
  <c r="BT181" i="3"/>
  <c r="AI182" i="3"/>
  <c r="AU182" i="3"/>
  <c r="BT182" i="3"/>
  <c r="AI183" i="3"/>
  <c r="AU183" i="3"/>
  <c r="BT183" i="3"/>
  <c r="AI184" i="3"/>
  <c r="AU184" i="3"/>
  <c r="BT184" i="3"/>
  <c r="AI185" i="3"/>
  <c r="AU185" i="3"/>
  <c r="BT185" i="3"/>
  <c r="AI186" i="3"/>
  <c r="AU186" i="3"/>
  <c r="BG197" i="3"/>
  <c r="AI212" i="3"/>
  <c r="AU212" i="3"/>
  <c r="BT212" i="3"/>
  <c r="AI213" i="3"/>
  <c r="AU213" i="3"/>
  <c r="BT213" i="3"/>
  <c r="AI214" i="3"/>
  <c r="AU214" i="3"/>
  <c r="BT214" i="3"/>
  <c r="AI215" i="3"/>
  <c r="AU215" i="3"/>
  <c r="BT215" i="3"/>
  <c r="AI216" i="3"/>
  <c r="AU216" i="3"/>
  <c r="BT216" i="3"/>
  <c r="AI217" i="3"/>
  <c r="AU217" i="3"/>
  <c r="BT217" i="3"/>
  <c r="AI218" i="3"/>
  <c r="AU218" i="3"/>
  <c r="BT218" i="3"/>
  <c r="AI219" i="3"/>
  <c r="AU219" i="3"/>
  <c r="BT219" i="3"/>
  <c r="AI220" i="3"/>
  <c r="AU220" i="3"/>
  <c r="BT220" i="3"/>
  <c r="AI221" i="3"/>
  <c r="AU221" i="3"/>
  <c r="BT221" i="3"/>
  <c r="AI222" i="3"/>
  <c r="AU222" i="3"/>
  <c r="BT222" i="3"/>
  <c r="AI223" i="3"/>
  <c r="AU223" i="3"/>
  <c r="BT223" i="3"/>
  <c r="AI224" i="3"/>
  <c r="AU224" i="3"/>
  <c r="BT224" i="3"/>
  <c r="AI225" i="3"/>
  <c r="AU225" i="3"/>
  <c r="BT225" i="3"/>
  <c r="AI226" i="3"/>
  <c r="AU226" i="3"/>
  <c r="BT226" i="3"/>
  <c r="BT227" i="3"/>
  <c r="AI227" i="3"/>
  <c r="AU227" i="3"/>
  <c r="AI293" i="3"/>
  <c r="AU293" i="3"/>
  <c r="BT293" i="3"/>
  <c r="AI294" i="3"/>
  <c r="AU294" i="3"/>
  <c r="BT294" i="3"/>
  <c r="AI295" i="3"/>
  <c r="AU295" i="3"/>
  <c r="BT295" i="3"/>
  <c r="AI296" i="3"/>
  <c r="AU296" i="3"/>
  <c r="BT296" i="3"/>
  <c r="AI297" i="3"/>
  <c r="AU297" i="3"/>
  <c r="BT297" i="3"/>
  <c r="AI298" i="3"/>
  <c r="AU298" i="3"/>
  <c r="BT298" i="3"/>
  <c r="AI299" i="3"/>
  <c r="AU299" i="3"/>
  <c r="BT299" i="3"/>
  <c r="AI300" i="3"/>
  <c r="AU300" i="3"/>
  <c r="BT300" i="3"/>
  <c r="BT301" i="3"/>
  <c r="AU301" i="3"/>
  <c r="AI301" i="3"/>
  <c r="BG301" i="3" s="1"/>
  <c r="AI306" i="3"/>
  <c r="AU306" i="3"/>
  <c r="BT306" i="3"/>
  <c r="AI307" i="3"/>
  <c r="AU307" i="3"/>
  <c r="BT307" i="3"/>
  <c r="AI308" i="3"/>
  <c r="AU308" i="3"/>
  <c r="BT308" i="3"/>
  <c r="AI309" i="3"/>
  <c r="AU309" i="3"/>
  <c r="BT309" i="3"/>
  <c r="AI310" i="3"/>
  <c r="AU310" i="3"/>
  <c r="BT310" i="3"/>
  <c r="AI311" i="3"/>
  <c r="AU311" i="3"/>
  <c r="BT311" i="3"/>
  <c r="AI312" i="3"/>
  <c r="AU312" i="3"/>
  <c r="BT312" i="3"/>
  <c r="AI313" i="3"/>
  <c r="AU313" i="3"/>
  <c r="BT313" i="3"/>
  <c r="AI314" i="3"/>
  <c r="AU314" i="3"/>
  <c r="BT314" i="3"/>
  <c r="AI315" i="3"/>
  <c r="AU315" i="3"/>
  <c r="BT315" i="3"/>
  <c r="AI316" i="3"/>
  <c r="AU316" i="3"/>
  <c r="BT316" i="3"/>
  <c r="AI317" i="3"/>
  <c r="AU317" i="3"/>
  <c r="BT317" i="3"/>
  <c r="AI318" i="3"/>
  <c r="AU318" i="3"/>
  <c r="BT318" i="3"/>
  <c r="AI319" i="3"/>
  <c r="AU319" i="3"/>
  <c r="BT319" i="3"/>
  <c r="AI320" i="3"/>
  <c r="AU320" i="3"/>
  <c r="BT320" i="3"/>
  <c r="AI321" i="3"/>
  <c r="AU321" i="3"/>
  <c r="BT321" i="3"/>
  <c r="AI322" i="3"/>
  <c r="AU322" i="3"/>
  <c r="BT322" i="3"/>
  <c r="AI323" i="3"/>
  <c r="AU323" i="3"/>
  <c r="BT323" i="3"/>
  <c r="AI324" i="3"/>
  <c r="AU324" i="3"/>
  <c r="BT324" i="3"/>
  <c r="AI325" i="3"/>
  <c r="AU325" i="3"/>
  <c r="BT325" i="3"/>
  <c r="AI326" i="3"/>
  <c r="AU326" i="3"/>
  <c r="BT326" i="3"/>
  <c r="AI327" i="3"/>
  <c r="AU327" i="3"/>
  <c r="BT327" i="3"/>
  <c r="AI328" i="3"/>
  <c r="AU328" i="3"/>
  <c r="BT328" i="3"/>
  <c r="AI329" i="3"/>
  <c r="AU329" i="3"/>
  <c r="BT329" i="3"/>
  <c r="AI330" i="3"/>
  <c r="AU330" i="3"/>
  <c r="BT330" i="3"/>
  <c r="AI331" i="3"/>
  <c r="AU331" i="3"/>
  <c r="BT331" i="3"/>
  <c r="AI332" i="3"/>
  <c r="AU332" i="3"/>
  <c r="BT332" i="3"/>
  <c r="AI333" i="3"/>
  <c r="AU333" i="3"/>
  <c r="BT333" i="3"/>
  <c r="L45" i="4"/>
  <c r="K46" i="4"/>
  <c r="J34" i="4"/>
  <c r="K31" i="4"/>
  <c r="K36" i="4"/>
  <c r="L30" i="4"/>
  <c r="K32" i="4"/>
  <c r="K34" i="4" s="1"/>
  <c r="J66" i="4"/>
  <c r="BF248" i="3"/>
  <c r="BF250" i="3"/>
  <c r="J250" i="3" s="1"/>
  <c r="BF253" i="3"/>
  <c r="BF254" i="3"/>
  <c r="J254" i="3" s="1"/>
  <c r="BF255" i="3"/>
  <c r="BF257" i="3"/>
  <c r="J257" i="3" s="1"/>
  <c r="BF258" i="3"/>
  <c r="BF259" i="3"/>
  <c r="BF260" i="3"/>
  <c r="J260" i="3" s="1"/>
  <c r="BF261" i="3"/>
  <c r="J261" i="3" s="1"/>
  <c r="BF262" i="3"/>
  <c r="BF263" i="3"/>
  <c r="J263" i="3" s="1"/>
  <c r="BF264" i="3"/>
  <c r="BF265" i="3"/>
  <c r="J265" i="3" s="1"/>
  <c r="AI67" i="3"/>
  <c r="AU67" i="3"/>
  <c r="BT67" i="3"/>
  <c r="AI68" i="3"/>
  <c r="AU68" i="3"/>
  <c r="BT68" i="3"/>
  <c r="AI69" i="3"/>
  <c r="AU69" i="3"/>
  <c r="BT69" i="3"/>
  <c r="AI70" i="3"/>
  <c r="AU70" i="3"/>
  <c r="BT70" i="3"/>
  <c r="AI72" i="3"/>
  <c r="BG72" i="3" s="1"/>
  <c r="K72" i="3" s="1"/>
  <c r="AU72" i="3"/>
  <c r="BT72" i="3"/>
  <c r="AI73" i="3"/>
  <c r="AU73" i="3"/>
  <c r="BT73" i="3"/>
  <c r="AI114" i="3"/>
  <c r="AU114" i="3"/>
  <c r="BT114" i="3"/>
  <c r="AI115" i="3"/>
  <c r="AU115" i="3"/>
  <c r="BT115" i="3"/>
  <c r="AI116" i="3"/>
  <c r="AU116" i="3"/>
  <c r="BT116" i="3"/>
  <c r="AI117" i="3"/>
  <c r="AU117" i="3"/>
  <c r="BT117" i="3"/>
  <c r="AI118" i="3"/>
  <c r="AU118" i="3"/>
  <c r="BT118" i="3"/>
  <c r="AI119" i="3"/>
  <c r="AU119" i="3"/>
  <c r="BT119" i="3"/>
  <c r="AI120" i="3"/>
  <c r="AU120" i="3"/>
  <c r="BT120" i="3"/>
  <c r="AI121" i="3"/>
  <c r="AU121" i="3"/>
  <c r="BT121" i="3"/>
  <c r="AI122" i="3"/>
  <c r="AU122" i="3"/>
  <c r="BT122" i="3"/>
  <c r="AI123" i="3"/>
  <c r="AU123" i="3"/>
  <c r="BT123" i="3"/>
  <c r="AI124" i="3"/>
  <c r="AU124" i="3"/>
  <c r="BT124" i="3"/>
  <c r="AI125" i="3"/>
  <c r="AU125" i="3"/>
  <c r="BT125" i="3"/>
  <c r="AI126" i="3"/>
  <c r="AU126" i="3"/>
  <c r="BT126" i="3"/>
  <c r="AI127" i="3"/>
  <c r="AU127" i="3"/>
  <c r="BT127" i="3"/>
  <c r="AI128" i="3"/>
  <c r="AU128" i="3"/>
  <c r="BT128" i="3"/>
  <c r="AI129" i="3"/>
  <c r="AU129" i="3"/>
  <c r="BT129" i="3"/>
  <c r="AI130" i="3"/>
  <c r="AU130" i="3"/>
  <c r="BT130" i="3"/>
  <c r="AI131" i="3"/>
  <c r="AU131" i="3"/>
  <c r="BT131" i="3"/>
  <c r="AI132" i="3"/>
  <c r="AU132" i="3"/>
  <c r="BT132" i="3"/>
  <c r="AI133" i="3"/>
  <c r="AU133" i="3"/>
  <c r="BT133" i="3"/>
  <c r="AI134" i="3"/>
  <c r="BG134" i="3" s="1"/>
  <c r="K134" i="3" s="1"/>
  <c r="AU134" i="3"/>
  <c r="BT134" i="3"/>
  <c r="AI135" i="3"/>
  <c r="BG135" i="3" s="1"/>
  <c r="K135" i="3" s="1"/>
  <c r="AU135" i="3"/>
  <c r="BT135" i="3"/>
  <c r="AI136" i="3"/>
  <c r="BG136" i="3" s="1"/>
  <c r="K136" i="3" s="1"/>
  <c r="AU136" i="3"/>
  <c r="BT136" i="3"/>
  <c r="AI137" i="3"/>
  <c r="BG137" i="3" s="1"/>
  <c r="K137" i="3" s="1"/>
  <c r="AU137" i="3"/>
  <c r="BT137" i="3"/>
  <c r="AI138" i="3"/>
  <c r="BG138" i="3" s="1"/>
  <c r="K138" i="3" s="1"/>
  <c r="AU138" i="3"/>
  <c r="BT138" i="3"/>
  <c r="AI139" i="3"/>
  <c r="BG139" i="3" s="1"/>
  <c r="K139" i="3" s="1"/>
  <c r="AU139" i="3"/>
  <c r="BT139" i="3"/>
  <c r="AI140" i="3"/>
  <c r="BG140" i="3" s="1"/>
  <c r="K140" i="3" s="1"/>
  <c r="AU140" i="3"/>
  <c r="BT140" i="3"/>
  <c r="AI141" i="3"/>
  <c r="BG141" i="3" s="1"/>
  <c r="K141" i="3" s="1"/>
  <c r="AU141" i="3"/>
  <c r="BT141" i="3"/>
  <c r="AI142" i="3"/>
  <c r="BG142" i="3" s="1"/>
  <c r="K142" i="3" s="1"/>
  <c r="AU142" i="3"/>
  <c r="BT142" i="3"/>
  <c r="AI228" i="3"/>
  <c r="AU228" i="3"/>
  <c r="BT228" i="3"/>
  <c r="AI229" i="3"/>
  <c r="AU229" i="3"/>
  <c r="BT229" i="3"/>
  <c r="AI230" i="3"/>
  <c r="AU230" i="3"/>
  <c r="BT230" i="3"/>
  <c r="AI231" i="3"/>
  <c r="AU231" i="3"/>
  <c r="BT231" i="3"/>
  <c r="AI232" i="3"/>
  <c r="AU232" i="3"/>
  <c r="BT232" i="3"/>
  <c r="AI233" i="3"/>
  <c r="AU233" i="3"/>
  <c r="BT233" i="3"/>
  <c r="AI234" i="3"/>
  <c r="AU234" i="3"/>
  <c r="BT234" i="3"/>
  <c r="AI235" i="3"/>
  <c r="AU235" i="3"/>
  <c r="BT235" i="3"/>
  <c r="AI236" i="3"/>
  <c r="AU236" i="3"/>
  <c r="BT236" i="3"/>
  <c r="AI237" i="3"/>
  <c r="AU237" i="3"/>
  <c r="BT237" i="3"/>
  <c r="AI238" i="3"/>
  <c r="AU238" i="3"/>
  <c r="BT238" i="3"/>
  <c r="AI239" i="3"/>
  <c r="AU239" i="3"/>
  <c r="BT239" i="3"/>
  <c r="AI240" i="3"/>
  <c r="AU240" i="3"/>
  <c r="BT240" i="3"/>
  <c r="AI241" i="3"/>
  <c r="AU241" i="3"/>
  <c r="BT241" i="3"/>
  <c r="AI242" i="3"/>
  <c r="AU242" i="3"/>
  <c r="BT242" i="3"/>
  <c r="AI243" i="3"/>
  <c r="AU243" i="3"/>
  <c r="BT243" i="3"/>
  <c r="AI244" i="3"/>
  <c r="AU244" i="3"/>
  <c r="BT244" i="3"/>
  <c r="AI245" i="3"/>
  <c r="AU245" i="3"/>
  <c r="BT245" i="3"/>
  <c r="AI246" i="3"/>
  <c r="AU246" i="3"/>
  <c r="BT246" i="3"/>
  <c r="AI247" i="3"/>
  <c r="AU247" i="3"/>
  <c r="BT247" i="3"/>
  <c r="AI248" i="3"/>
  <c r="AU248" i="3"/>
  <c r="BT248" i="3"/>
  <c r="AI249" i="3"/>
  <c r="AU249" i="3"/>
  <c r="BT249" i="3"/>
  <c r="AI250" i="3"/>
  <c r="AU250" i="3"/>
  <c r="BT250" i="3"/>
  <c r="AI251" i="3"/>
  <c r="AU251" i="3"/>
  <c r="BT251" i="3"/>
  <c r="AI252" i="3"/>
  <c r="AU252" i="3"/>
  <c r="BT252" i="3"/>
  <c r="AI253" i="3"/>
  <c r="AU253" i="3"/>
  <c r="BT253" i="3"/>
  <c r="AI254" i="3"/>
  <c r="AU254" i="3"/>
  <c r="BT254" i="3"/>
  <c r="AI255" i="3"/>
  <c r="AU255" i="3"/>
  <c r="BT255" i="3"/>
  <c r="AI256" i="3"/>
  <c r="AU256" i="3"/>
  <c r="BT256" i="3"/>
  <c r="AI257" i="3"/>
  <c r="AU257" i="3"/>
  <c r="BT257" i="3"/>
  <c r="AI258" i="3"/>
  <c r="AU258" i="3"/>
  <c r="BT258" i="3"/>
  <c r="AI259" i="3"/>
  <c r="AU259" i="3"/>
  <c r="BT259" i="3"/>
  <c r="AI260" i="3"/>
  <c r="AU260" i="3"/>
  <c r="BT260" i="3"/>
  <c r="AI261" i="3"/>
  <c r="AU261" i="3"/>
  <c r="BT261" i="3"/>
  <c r="AI262" i="3"/>
  <c r="AU262" i="3"/>
  <c r="BT262" i="3"/>
  <c r="AI263" i="3"/>
  <c r="AU263" i="3"/>
  <c r="BT263" i="3"/>
  <c r="AI264" i="3"/>
  <c r="AU264" i="3"/>
  <c r="BT264" i="3"/>
  <c r="AI265" i="3"/>
  <c r="AU265" i="3"/>
  <c r="BT265" i="3"/>
  <c r="AI266" i="3"/>
  <c r="AU266" i="3"/>
  <c r="BT266" i="3"/>
  <c r="AI267" i="3"/>
  <c r="AU267" i="3"/>
  <c r="BT267" i="3"/>
  <c r="AI268" i="3"/>
  <c r="AU268" i="3"/>
  <c r="BT268" i="3"/>
  <c r="AI269" i="3"/>
  <c r="AU269" i="3"/>
  <c r="BT269" i="3"/>
  <c r="AI270" i="3"/>
  <c r="AU270" i="3"/>
  <c r="BT270" i="3"/>
  <c r="AI271" i="3"/>
  <c r="AU271" i="3"/>
  <c r="BT271" i="3"/>
  <c r="AI272" i="3"/>
  <c r="AU272" i="3"/>
  <c r="BT272" i="3"/>
  <c r="AI273" i="3"/>
  <c r="AU273" i="3"/>
  <c r="BT273" i="3"/>
  <c r="AI274" i="3"/>
  <c r="AU274" i="3"/>
  <c r="BT274" i="3"/>
  <c r="AI275" i="3"/>
  <c r="AU275" i="3"/>
  <c r="BT275" i="3"/>
  <c r="AI276" i="3"/>
  <c r="AU276" i="3"/>
  <c r="BT276" i="3"/>
  <c r="AI277" i="3"/>
  <c r="AU277" i="3"/>
  <c r="BT277" i="3"/>
  <c r="AI278" i="3"/>
  <c r="AU278" i="3"/>
  <c r="BT278" i="3"/>
  <c r="AI279" i="3"/>
  <c r="AU279" i="3"/>
  <c r="BT279" i="3"/>
  <c r="AI280" i="3"/>
  <c r="AU280" i="3"/>
  <c r="BT280" i="3"/>
  <c r="AI281" i="3"/>
  <c r="AU281" i="3"/>
  <c r="BT281" i="3"/>
  <c r="AI282" i="3"/>
  <c r="AU282" i="3"/>
  <c r="BT282" i="3"/>
  <c r="AI283" i="3"/>
  <c r="AU283" i="3"/>
  <c r="BT283" i="3"/>
  <c r="AI284" i="3"/>
  <c r="AU284" i="3"/>
  <c r="BT284" i="3"/>
  <c r="AI285" i="3"/>
  <c r="AU285" i="3"/>
  <c r="BT285" i="3"/>
  <c r="AI286" i="3"/>
  <c r="AU286" i="3"/>
  <c r="BT286" i="3"/>
  <c r="AI287" i="3"/>
  <c r="AU287" i="3"/>
  <c r="BT287" i="3"/>
  <c r="AI288" i="3"/>
  <c r="AU288" i="3"/>
  <c r="BT288" i="3"/>
  <c r="AI289" i="3"/>
  <c r="AU289" i="3"/>
  <c r="BT289" i="3"/>
  <c r="AI290" i="3"/>
  <c r="AU290" i="3"/>
  <c r="BT290" i="3"/>
  <c r="AI291" i="3"/>
  <c r="AU291" i="3"/>
  <c r="BT291" i="3"/>
  <c r="AI292" i="3"/>
  <c r="AU292" i="3"/>
  <c r="AI105" i="3"/>
  <c r="AU105" i="3"/>
  <c r="BT105" i="3"/>
  <c r="AI107" i="3"/>
  <c r="AU107" i="3"/>
  <c r="BT107" i="3"/>
  <c r="AI109" i="3"/>
  <c r="AU109" i="3"/>
  <c r="BT109" i="3"/>
  <c r="BT112" i="3"/>
  <c r="AU112" i="3"/>
  <c r="AI112" i="3"/>
  <c r="BG112" i="3" s="1"/>
  <c r="K112" i="3" s="1"/>
  <c r="AU352" i="3"/>
  <c r="BT352" i="3"/>
  <c r="AI353" i="3"/>
  <c r="AU353" i="3"/>
  <c r="BT353" i="3"/>
  <c r="AI354" i="3"/>
  <c r="AU354" i="3"/>
  <c r="BT354" i="3"/>
  <c r="AI355" i="3"/>
  <c r="AU355" i="3"/>
  <c r="BT355" i="3"/>
  <c r="AI356" i="3"/>
  <c r="AU356" i="3"/>
  <c r="BT356" i="3"/>
  <c r="BT357" i="3"/>
  <c r="AU357" i="3"/>
  <c r="AI357" i="3"/>
  <c r="BG357" i="3" s="1"/>
  <c r="K357" i="3" s="1"/>
  <c r="AI358" i="3"/>
  <c r="AU358" i="3"/>
  <c r="BT358" i="3"/>
  <c r="AI359" i="3"/>
  <c r="AU359" i="3"/>
  <c r="BT359" i="3"/>
  <c r="AI360" i="3"/>
  <c r="AU360" i="3"/>
  <c r="BT360" i="3"/>
  <c r="AU361" i="3"/>
  <c r="AI361" i="3"/>
  <c r="BG361" i="3" s="1"/>
  <c r="BT361" i="3"/>
  <c r="BT362" i="3"/>
  <c r="AU362" i="3"/>
  <c r="AI362" i="3"/>
  <c r="BG362" i="3" s="1"/>
  <c r="K362" i="3" s="1"/>
  <c r="BT363" i="3"/>
  <c r="AU363" i="3"/>
  <c r="AI363" i="3"/>
  <c r="BG363" i="3" s="1"/>
  <c r="K363" i="3" s="1"/>
  <c r="AI364" i="3"/>
  <c r="AU364" i="3"/>
  <c r="BT364" i="3"/>
  <c r="AI365" i="3"/>
  <c r="AU365" i="3"/>
  <c r="BT365" i="3"/>
  <c r="AI366" i="3"/>
  <c r="AU366" i="3"/>
  <c r="BT366" i="3"/>
  <c r="AU367" i="3"/>
  <c r="BT367" i="3"/>
  <c r="AI367" i="3"/>
  <c r="BG367" i="3" s="1"/>
  <c r="K367" i="3" s="1"/>
  <c r="AI368" i="3"/>
  <c r="AU368" i="3"/>
  <c r="BT368" i="3"/>
  <c r="AI369" i="3"/>
  <c r="BT369" i="3"/>
  <c r="AU369" i="3"/>
  <c r="BT370" i="3"/>
  <c r="AU370" i="3"/>
  <c r="AI370" i="3"/>
  <c r="BG370" i="3" s="1"/>
  <c r="K370" i="3" s="1"/>
  <c r="BT371" i="3"/>
  <c r="AU371" i="3"/>
  <c r="AI371" i="3"/>
  <c r="BG371" i="3" s="1"/>
  <c r="K371" i="3" s="1"/>
  <c r="BT372" i="3"/>
  <c r="AU372" i="3"/>
  <c r="AI372" i="3"/>
  <c r="BG372" i="3" s="1"/>
  <c r="K372" i="3" s="1"/>
  <c r="AU373" i="3"/>
  <c r="BT373" i="3"/>
  <c r="AI373" i="3"/>
  <c r="BG373" i="3" s="1"/>
  <c r="K373" i="3" s="1"/>
  <c r="AI374" i="3"/>
  <c r="AU374" i="3"/>
  <c r="BT374" i="3"/>
  <c r="AI375" i="3"/>
  <c r="AU375" i="3"/>
  <c r="BT375" i="3"/>
  <c r="AI376" i="3"/>
  <c r="AU376" i="3"/>
  <c r="BT376" i="3"/>
  <c r="AI377" i="3"/>
  <c r="AU377" i="3"/>
  <c r="BT377" i="3"/>
  <c r="AI378" i="3"/>
  <c r="AU378" i="3"/>
  <c r="BT378" i="3"/>
  <c r="AI380" i="3"/>
  <c r="AU380" i="3"/>
  <c r="BT380" i="3"/>
  <c r="AI381" i="3"/>
  <c r="AU381" i="3"/>
  <c r="BT381" i="3"/>
  <c r="AI382" i="3"/>
  <c r="AU382" i="3"/>
  <c r="BT382" i="3"/>
  <c r="AI304" i="3"/>
  <c r="BT304" i="3"/>
  <c r="AU304" i="3"/>
  <c r="AI23" i="3"/>
  <c r="AU23" i="3"/>
  <c r="BT23" i="3"/>
  <c r="AI24" i="3"/>
  <c r="AU24" i="3"/>
  <c r="BT24" i="3"/>
  <c r="AI25" i="3"/>
  <c r="AU25" i="3"/>
  <c r="BT25" i="3"/>
  <c r="AI26" i="3"/>
  <c r="BT26" i="3"/>
  <c r="AU26" i="3"/>
  <c r="AI27" i="3"/>
  <c r="BT27" i="3"/>
  <c r="AU27" i="3"/>
  <c r="BT28" i="3"/>
  <c r="AU28" i="3"/>
  <c r="AI28" i="3"/>
  <c r="BG28" i="3" s="1"/>
  <c r="K28" i="3" s="1"/>
  <c r="AI29" i="3"/>
  <c r="AU29" i="3"/>
  <c r="BT29" i="3"/>
  <c r="AI47" i="3"/>
  <c r="AU47" i="3"/>
  <c r="BT47" i="3"/>
  <c r="AI49" i="3"/>
  <c r="AU49" i="3"/>
  <c r="BT49" i="3"/>
  <c r="AI51" i="3"/>
  <c r="BT51" i="3"/>
  <c r="AU51" i="3"/>
  <c r="AI53" i="3"/>
  <c r="BT53" i="3"/>
  <c r="AU53" i="3"/>
  <c r="AI56" i="3"/>
  <c r="BT56" i="3"/>
  <c r="AU56" i="3"/>
  <c r="BT58" i="3"/>
  <c r="AU58" i="3"/>
  <c r="AI58" i="3"/>
  <c r="BG58" i="3" s="1"/>
  <c r="AU60" i="3"/>
  <c r="BT60" i="3"/>
  <c r="AI60" i="3"/>
  <c r="BG60" i="3" s="1"/>
  <c r="K60" i="3" s="1"/>
  <c r="BT61" i="3"/>
  <c r="AI61" i="3"/>
  <c r="AU61" i="3"/>
  <c r="AI64" i="3"/>
  <c r="AU64" i="3"/>
  <c r="BT64" i="3"/>
  <c r="AI305" i="3"/>
  <c r="AU305" i="3"/>
  <c r="BT305" i="3"/>
  <c r="BT74" i="3"/>
  <c r="AU74" i="3"/>
  <c r="AI74" i="3"/>
  <c r="BG74" i="3" s="1"/>
  <c r="K74" i="3" s="1"/>
  <c r="BT76" i="3"/>
  <c r="AU76" i="3"/>
  <c r="AI76" i="3"/>
  <c r="BG76" i="3" s="1"/>
  <c r="K76" i="3" s="1"/>
  <c r="AU78" i="3"/>
  <c r="AI78" i="3"/>
  <c r="BG78" i="3" s="1"/>
  <c r="BT78" i="3"/>
  <c r="AU80" i="3"/>
  <c r="BT80" i="3"/>
  <c r="AI80" i="3"/>
  <c r="BG80" i="3" s="1"/>
  <c r="K80" i="3" s="1"/>
  <c r="AI82" i="3"/>
  <c r="AU82" i="3"/>
  <c r="BT82" i="3"/>
  <c r="BT84" i="3"/>
  <c r="AI84" i="3"/>
  <c r="AU84" i="3"/>
  <c r="BT86" i="3"/>
  <c r="AU86" i="3"/>
  <c r="AI86" i="3"/>
  <c r="BG86" i="3" s="1"/>
  <c r="K86" i="3" s="1"/>
  <c r="BT88" i="3"/>
  <c r="AU88" i="3"/>
  <c r="AI88" i="3"/>
  <c r="BG88" i="3" s="1"/>
  <c r="K88" i="3" s="1"/>
  <c r="BT89" i="3"/>
  <c r="AU89" i="3"/>
  <c r="AI89" i="3"/>
  <c r="BG89" i="3" s="1"/>
  <c r="K89" i="3" s="1"/>
  <c r="AU91" i="3"/>
  <c r="AI91" i="3"/>
  <c r="BG91" i="3" s="1"/>
  <c r="BT91" i="3"/>
  <c r="BT93" i="3"/>
  <c r="AU93" i="3"/>
  <c r="AI93" i="3"/>
  <c r="BG93" i="3" s="1"/>
  <c r="K93" i="3" s="1"/>
  <c r="AI95" i="3"/>
  <c r="BT95" i="3"/>
  <c r="AU95" i="3"/>
  <c r="BT98" i="3"/>
  <c r="AU98" i="3"/>
  <c r="AI98" i="3"/>
  <c r="BG98" i="3" s="1"/>
  <c r="K98" i="3" s="1"/>
  <c r="AI100" i="3"/>
  <c r="BT100" i="3"/>
  <c r="AU100" i="3"/>
  <c r="AU101" i="3"/>
  <c r="AI101" i="3"/>
  <c r="BG101" i="3" s="1"/>
  <c r="BT101" i="3"/>
  <c r="BT103" i="3"/>
  <c r="AU103" i="3"/>
  <c r="AI103" i="3"/>
  <c r="BG103" i="3" s="1"/>
  <c r="K103" i="3" s="1"/>
  <c r="BT106" i="3"/>
  <c r="AU106" i="3"/>
  <c r="AI106" i="3"/>
  <c r="BG106" i="3" s="1"/>
  <c r="K106" i="3" s="1"/>
  <c r="BT108" i="3"/>
  <c r="AU108" i="3"/>
  <c r="AI108" i="3"/>
  <c r="BG108" i="3" s="1"/>
  <c r="K108" i="3" s="1"/>
  <c r="BT110" i="3"/>
  <c r="AU110" i="3"/>
  <c r="AI110" i="3"/>
  <c r="BG110" i="3" s="1"/>
  <c r="K110" i="3" s="1"/>
  <c r="AU30" i="3"/>
  <c r="BT30" i="3"/>
  <c r="AI30" i="3"/>
  <c r="BG30" i="3" s="1"/>
  <c r="K30" i="3" s="1"/>
  <c r="BT379" i="3"/>
  <c r="AI379" i="3"/>
  <c r="AU379" i="3"/>
  <c r="AI32" i="3"/>
  <c r="AU32" i="3"/>
  <c r="BT32" i="3"/>
  <c r="AU33" i="3"/>
  <c r="BT33" i="3"/>
  <c r="AI33" i="3"/>
  <c r="BG33" i="3" s="1"/>
  <c r="K33" i="3" s="1"/>
  <c r="AI34" i="3"/>
  <c r="AU34" i="3"/>
  <c r="BT34" i="3"/>
  <c r="AU35" i="3"/>
  <c r="AI35" i="3"/>
  <c r="BG35" i="3" s="1"/>
  <c r="BT35" i="3"/>
  <c r="BT36" i="3"/>
  <c r="AU36" i="3"/>
  <c r="AI36" i="3"/>
  <c r="BG36" i="3" s="1"/>
  <c r="K36" i="3" s="1"/>
  <c r="AI37" i="3"/>
  <c r="AU37" i="3"/>
  <c r="BT37" i="3"/>
  <c r="AI38" i="3"/>
  <c r="AU38" i="3"/>
  <c r="BT38" i="3"/>
  <c r="BT39" i="3"/>
  <c r="AU39" i="3"/>
  <c r="AI39" i="3"/>
  <c r="BG39" i="3" s="1"/>
  <c r="K39" i="3" s="1"/>
  <c r="AU40" i="3"/>
  <c r="AI40" i="3"/>
  <c r="BG40" i="3" s="1"/>
  <c r="BT40" i="3"/>
  <c r="BT41" i="3"/>
  <c r="AU41" i="3"/>
  <c r="AI41" i="3"/>
  <c r="BG41" i="3" s="1"/>
  <c r="K41" i="3" s="1"/>
  <c r="AI42" i="3"/>
  <c r="BT42" i="3"/>
  <c r="AU42" i="3"/>
  <c r="AI43" i="3"/>
  <c r="AU43" i="3"/>
  <c r="BT43" i="3"/>
  <c r="AI44" i="3"/>
  <c r="AU44" i="3"/>
  <c r="BT44" i="3"/>
  <c r="AU45" i="3"/>
  <c r="BT45" i="3"/>
  <c r="AI45" i="3"/>
  <c r="BG45" i="3" s="1"/>
  <c r="K45" i="3" s="1"/>
  <c r="AI46" i="3"/>
  <c r="BT46" i="3"/>
  <c r="AU46" i="3"/>
  <c r="AI48" i="3"/>
  <c r="AU48" i="3"/>
  <c r="BT48" i="3"/>
  <c r="AI50" i="3"/>
  <c r="BT50" i="3"/>
  <c r="AU50" i="3"/>
  <c r="AU52" i="3"/>
  <c r="BT52" i="3"/>
  <c r="AI52" i="3"/>
  <c r="BG52" i="3" s="1"/>
  <c r="K52" i="3" s="1"/>
  <c r="AI54" i="3"/>
  <c r="BT54" i="3"/>
  <c r="AU54" i="3"/>
  <c r="AU55" i="3"/>
  <c r="BT55" i="3"/>
  <c r="AI55" i="3"/>
  <c r="BG55" i="3" s="1"/>
  <c r="K55" i="3" s="1"/>
  <c r="AU57" i="3"/>
  <c r="AI57" i="3"/>
  <c r="BG57" i="3" s="1"/>
  <c r="BT57" i="3"/>
  <c r="BT59" i="3"/>
  <c r="AI59" i="3"/>
  <c r="AU59" i="3"/>
  <c r="AU62" i="3"/>
  <c r="AI62" i="3"/>
  <c r="BG62" i="3" s="1"/>
  <c r="BT62" i="3"/>
  <c r="BT63" i="3"/>
  <c r="AU63" i="3"/>
  <c r="AI63" i="3"/>
  <c r="BG63" i="3" s="1"/>
  <c r="K63" i="3" s="1"/>
  <c r="AU65" i="3"/>
  <c r="AI65" i="3"/>
  <c r="BG65" i="3" s="1"/>
  <c r="BT65" i="3"/>
  <c r="BT66" i="3"/>
  <c r="AI66" i="3"/>
  <c r="AU66" i="3"/>
  <c r="BT71" i="3"/>
  <c r="AI71" i="3"/>
  <c r="AU71" i="3"/>
  <c r="AU75" i="3"/>
  <c r="BT75" i="3"/>
  <c r="AI75" i="3"/>
  <c r="BG75" i="3" s="1"/>
  <c r="K75" i="3" s="1"/>
  <c r="BT77" i="3"/>
  <c r="AU77" i="3"/>
  <c r="AI77" i="3"/>
  <c r="BG77" i="3" s="1"/>
  <c r="K77" i="3" s="1"/>
  <c r="AI79" i="3"/>
  <c r="BT79" i="3"/>
  <c r="AU79" i="3"/>
  <c r="AU81" i="3"/>
  <c r="BT81" i="3"/>
  <c r="AI81" i="3"/>
  <c r="BG81" i="3" s="1"/>
  <c r="K81" i="3" s="1"/>
  <c r="AI83" i="3"/>
  <c r="AU83" i="3"/>
  <c r="BT83" i="3"/>
  <c r="AU85" i="3"/>
  <c r="BT85" i="3"/>
  <c r="AI85" i="3"/>
  <c r="BG85" i="3" s="1"/>
  <c r="K85" i="3" s="1"/>
  <c r="BT87" i="3"/>
  <c r="AI87" i="3"/>
  <c r="AU87" i="3"/>
  <c r="AI90" i="3"/>
  <c r="BT90" i="3"/>
  <c r="AU90" i="3"/>
  <c r="BT92" i="3"/>
  <c r="AU92" i="3"/>
  <c r="AI92" i="3"/>
  <c r="BG92" i="3" s="1"/>
  <c r="K92" i="3" s="1"/>
  <c r="BT94" i="3"/>
  <c r="AU94" i="3"/>
  <c r="AI94" i="3"/>
  <c r="BG94" i="3" s="1"/>
  <c r="K94" i="3" s="1"/>
  <c r="BT96" i="3"/>
  <c r="AU96" i="3"/>
  <c r="AI96" i="3"/>
  <c r="BG96" i="3" s="1"/>
  <c r="K96" i="3" s="1"/>
  <c r="BT97" i="3"/>
  <c r="AU97" i="3"/>
  <c r="AI97" i="3"/>
  <c r="BT99" i="3"/>
  <c r="AU99" i="3"/>
  <c r="AI99" i="3"/>
  <c r="AI102" i="3"/>
  <c r="AU102" i="3"/>
  <c r="BT102" i="3"/>
  <c r="AI104" i="3"/>
  <c r="AU104" i="3"/>
  <c r="BT104" i="3"/>
  <c r="AI31" i="3"/>
  <c r="AU31" i="3"/>
  <c r="BT31" i="3"/>
  <c r="Y65" i="3"/>
  <c r="Y64" i="3"/>
  <c r="Y62" i="3"/>
  <c r="Y60" i="3"/>
  <c r="Y59" i="3"/>
  <c r="Y58" i="3"/>
  <c r="Y57" i="3"/>
  <c r="Y56" i="3"/>
  <c r="Y54" i="3"/>
  <c r="Y52" i="3"/>
  <c r="Y50" i="3"/>
  <c r="Y48" i="3"/>
  <c r="Y45" i="3"/>
  <c r="Y28" i="3"/>
  <c r="Y27" i="3"/>
  <c r="Y26" i="3"/>
  <c r="Y25" i="3"/>
  <c r="Y24" i="3"/>
  <c r="Y23" i="3"/>
  <c r="Y22" i="3"/>
  <c r="Y382" i="3"/>
  <c r="Y381" i="3"/>
  <c r="Y380" i="3"/>
  <c r="Y379" i="3"/>
  <c r="Y378" i="3"/>
  <c r="Y377" i="3"/>
  <c r="Y376" i="3"/>
  <c r="Y375" i="3"/>
  <c r="Y374" i="3"/>
  <c r="Y373" i="3"/>
  <c r="Y372" i="3"/>
  <c r="Y371" i="3"/>
  <c r="Y370" i="3"/>
  <c r="Y369" i="3"/>
  <c r="Y368" i="3"/>
  <c r="Y367" i="3"/>
  <c r="Y366" i="3"/>
  <c r="Y365" i="3"/>
  <c r="Y364" i="3"/>
  <c r="Y363" i="3"/>
  <c r="Y362" i="3"/>
  <c r="Y361" i="3"/>
  <c r="Y360" i="3"/>
  <c r="Y359" i="3"/>
  <c r="Y358" i="3"/>
  <c r="Y357" i="3"/>
  <c r="Y356" i="3"/>
  <c r="Y355" i="3"/>
  <c r="Y354" i="3"/>
  <c r="Y353" i="3"/>
  <c r="Y352" i="3"/>
  <c r="Y351" i="3"/>
  <c r="Y350" i="3"/>
  <c r="Y349" i="3"/>
  <c r="Y348" i="3"/>
  <c r="Y347" i="3"/>
  <c r="Y346" i="3"/>
  <c r="Y345" i="3"/>
  <c r="Y344" i="3"/>
  <c r="Y343" i="3"/>
  <c r="Y342" i="3"/>
  <c r="Y341" i="3"/>
  <c r="Y340" i="3"/>
  <c r="Y339" i="3"/>
  <c r="Y338" i="3"/>
  <c r="Y337" i="3"/>
  <c r="Y336" i="3"/>
  <c r="Y335" i="3"/>
  <c r="Y334" i="3"/>
  <c r="Y333" i="3"/>
  <c r="Y332" i="3"/>
  <c r="Y331" i="3"/>
  <c r="Y330" i="3"/>
  <c r="Y329" i="3"/>
  <c r="Y328" i="3"/>
  <c r="Y327" i="3"/>
  <c r="Y326" i="3"/>
  <c r="Y325" i="3"/>
  <c r="Y324" i="3"/>
  <c r="Y323" i="3"/>
  <c r="Y322" i="3"/>
  <c r="Y321" i="3"/>
  <c r="Y320" i="3"/>
  <c r="Y319" i="3"/>
  <c r="Y318" i="3"/>
  <c r="Y317" i="3"/>
  <c r="Y316" i="3"/>
  <c r="Y315" i="3"/>
  <c r="Y314" i="3"/>
  <c r="Y313" i="3"/>
  <c r="Y312" i="3"/>
  <c r="Y311" i="3"/>
  <c r="Y310" i="3"/>
  <c r="Y309" i="3"/>
  <c r="Y308" i="3"/>
  <c r="Y307" i="3"/>
  <c r="Y306" i="3"/>
  <c r="Y300" i="3"/>
  <c r="Y299" i="3"/>
  <c r="Y63" i="3"/>
  <c r="Y61" i="3"/>
  <c r="Y55" i="3"/>
  <c r="Y53" i="3"/>
  <c r="Y51" i="3"/>
  <c r="Y49" i="3"/>
  <c r="Y47" i="3"/>
  <c r="Y46" i="3"/>
  <c r="Y44" i="3"/>
  <c r="Y43" i="3"/>
  <c r="Y42" i="3"/>
  <c r="Y41" i="3"/>
  <c r="Y40" i="3"/>
  <c r="Y39" i="3"/>
  <c r="Y38" i="3"/>
  <c r="Y37" i="3"/>
  <c r="Y36" i="3"/>
  <c r="Y35" i="3"/>
  <c r="Y34" i="3"/>
  <c r="Y33" i="3"/>
  <c r="Y32" i="3"/>
  <c r="Y31" i="3"/>
  <c r="Y30" i="3"/>
  <c r="Y29" i="3"/>
  <c r="Y298" i="3"/>
  <c r="Y297" i="3"/>
  <c r="Y296" i="3"/>
  <c r="Y295" i="3"/>
  <c r="Y294" i="3"/>
  <c r="Y293" i="3"/>
  <c r="Y292" i="3"/>
  <c r="Y291" i="3"/>
  <c r="Y290" i="3"/>
  <c r="Y289" i="3"/>
  <c r="Y288" i="3"/>
  <c r="Y287" i="3"/>
  <c r="Y286" i="3"/>
  <c r="Y285" i="3"/>
  <c r="Y284" i="3"/>
  <c r="Y283" i="3"/>
  <c r="Y282" i="3"/>
  <c r="Y281" i="3"/>
  <c r="Y280" i="3"/>
  <c r="Y279" i="3"/>
  <c r="Y278" i="3"/>
  <c r="Y277" i="3"/>
  <c r="Y276" i="3"/>
  <c r="Y275" i="3"/>
  <c r="Y274" i="3"/>
  <c r="Y273" i="3"/>
  <c r="Y272" i="3"/>
  <c r="Y271" i="3"/>
  <c r="Y270" i="3"/>
  <c r="Y269" i="3"/>
  <c r="Y268" i="3"/>
  <c r="Y267" i="3"/>
  <c r="Y266" i="3"/>
  <c r="Y265" i="3"/>
  <c r="Y264" i="3"/>
  <c r="Y263" i="3"/>
  <c r="Y262" i="3"/>
  <c r="Y261" i="3"/>
  <c r="Y260" i="3"/>
  <c r="Y259" i="3"/>
  <c r="Y258" i="3"/>
  <c r="Y257" i="3"/>
  <c r="Y256" i="3"/>
  <c r="Y255" i="3"/>
  <c r="Y254" i="3"/>
  <c r="Y253" i="3"/>
  <c r="Y252" i="3"/>
  <c r="Y251" i="3"/>
  <c r="Y250" i="3"/>
  <c r="Y249" i="3"/>
  <c r="Y248" i="3"/>
  <c r="Y247" i="3"/>
  <c r="Y246" i="3"/>
  <c r="Y245" i="3"/>
  <c r="Y244" i="3"/>
  <c r="Y243" i="3"/>
  <c r="Y242" i="3"/>
  <c r="Y241" i="3"/>
  <c r="Y240" i="3"/>
  <c r="Y239" i="3"/>
  <c r="Y238" i="3"/>
  <c r="Y237" i="3"/>
  <c r="Y236" i="3"/>
  <c r="Y235" i="3"/>
  <c r="Y234" i="3"/>
  <c r="Y233" i="3"/>
  <c r="Y232" i="3"/>
  <c r="Y231" i="3"/>
  <c r="Y230" i="3"/>
  <c r="Y229" i="3"/>
  <c r="Y228" i="3"/>
  <c r="Y227" i="3"/>
  <c r="Y226" i="3"/>
  <c r="Y225" i="3"/>
  <c r="Y224" i="3"/>
  <c r="Y223" i="3"/>
  <c r="Y222" i="3"/>
  <c r="Y221" i="3"/>
  <c r="Y220" i="3"/>
  <c r="Y219" i="3"/>
  <c r="Y218" i="3"/>
  <c r="Y217" i="3"/>
  <c r="Y216" i="3"/>
  <c r="Y215" i="3"/>
  <c r="Y214" i="3"/>
  <c r="Y213" i="3"/>
  <c r="Y212" i="3"/>
  <c r="Y211" i="3"/>
  <c r="Y210" i="3"/>
  <c r="Y209" i="3"/>
  <c r="Y208" i="3"/>
  <c r="Y207" i="3"/>
  <c r="Y167" i="3"/>
  <c r="Y166" i="3"/>
  <c r="Y165" i="3"/>
  <c r="Y164" i="3"/>
  <c r="Y304" i="3"/>
  <c r="Y301" i="3"/>
  <c r="Y206" i="3"/>
  <c r="Y205" i="3"/>
  <c r="Y204" i="3"/>
  <c r="Y203" i="3"/>
  <c r="Y202" i="3"/>
  <c r="Y201" i="3"/>
  <c r="Y200" i="3"/>
  <c r="Y199" i="3"/>
  <c r="Y198" i="3"/>
  <c r="Y197" i="3"/>
  <c r="Y196" i="3"/>
  <c r="Y195" i="3"/>
  <c r="Y194" i="3"/>
  <c r="Y193" i="3"/>
  <c r="Y192" i="3"/>
  <c r="Y191" i="3"/>
  <c r="Y190" i="3"/>
  <c r="Y189" i="3"/>
  <c r="Y188" i="3"/>
  <c r="Y187" i="3"/>
  <c r="Y186" i="3"/>
  <c r="Y185" i="3"/>
  <c r="Y184" i="3"/>
  <c r="Y183" i="3"/>
  <c r="Y182" i="3"/>
  <c r="Y181" i="3"/>
  <c r="Y180" i="3"/>
  <c r="Y179" i="3"/>
  <c r="Y178" i="3"/>
  <c r="Y177" i="3"/>
  <c r="Y176" i="3"/>
  <c r="Y175" i="3"/>
  <c r="Y174" i="3"/>
  <c r="Y173" i="3"/>
  <c r="Y172" i="3"/>
  <c r="Y171" i="3"/>
  <c r="Y170" i="3"/>
  <c r="Y169" i="3"/>
  <c r="Y168" i="3"/>
  <c r="Y163" i="3"/>
  <c r="Y162" i="3"/>
  <c r="Y161" i="3"/>
  <c r="Y160" i="3"/>
  <c r="Y303" i="3"/>
  <c r="Y159" i="3"/>
  <c r="Y158" i="3"/>
  <c r="Y157" i="3"/>
  <c r="Y156" i="3"/>
  <c r="Y155" i="3"/>
  <c r="Y154" i="3"/>
  <c r="Y153" i="3"/>
  <c r="Y152" i="3"/>
  <c r="Y151" i="3"/>
  <c r="Y150" i="3"/>
  <c r="Y149" i="3"/>
  <c r="Y148" i="3"/>
  <c r="Y147" i="3"/>
  <c r="Y146" i="3"/>
  <c r="Y145" i="3"/>
  <c r="Y144" i="3"/>
  <c r="Y143" i="3"/>
  <c r="Y142" i="3"/>
  <c r="Y141" i="3"/>
  <c r="Y140" i="3"/>
  <c r="Y139" i="3"/>
  <c r="Y138" i="3"/>
  <c r="Y137" i="3"/>
  <c r="Y136" i="3"/>
  <c r="Y135" i="3"/>
  <c r="Y134" i="3"/>
  <c r="Y133" i="3"/>
  <c r="Y132" i="3"/>
  <c r="Y131" i="3"/>
  <c r="Y130" i="3"/>
  <c r="Y129" i="3"/>
  <c r="Y128" i="3"/>
  <c r="Y127" i="3"/>
  <c r="Y126" i="3"/>
  <c r="Y125" i="3"/>
  <c r="Y124" i="3"/>
  <c r="Y123" i="3"/>
  <c r="Y122" i="3"/>
  <c r="Y121" i="3"/>
  <c r="Y120" i="3"/>
  <c r="Y119" i="3"/>
  <c r="Y118" i="3"/>
  <c r="Y117" i="3"/>
  <c r="Y116" i="3"/>
  <c r="Y115" i="3"/>
  <c r="Y114" i="3"/>
  <c r="Y113" i="3"/>
  <c r="Y72" i="3"/>
  <c r="Y70" i="3"/>
  <c r="L13" i="3" a="1"/>
  <c r="L13" i="3" s="1"/>
  <c r="L12" i="3" a="1"/>
  <c r="L12" i="3" s="1"/>
  <c r="Y305" i="3"/>
  <c r="Y302" i="3"/>
  <c r="Y112" i="3"/>
  <c r="Y111" i="3"/>
  <c r="Y110" i="3"/>
  <c r="Y109" i="3"/>
  <c r="Y108" i="3"/>
  <c r="Y107" i="3"/>
  <c r="Y106" i="3"/>
  <c r="Y105" i="3"/>
  <c r="Y104" i="3"/>
  <c r="Y103" i="3"/>
  <c r="Y102" i="3"/>
  <c r="Y101" i="3"/>
  <c r="Y100" i="3"/>
  <c r="Y99" i="3"/>
  <c r="Y98" i="3"/>
  <c r="Y97" i="3"/>
  <c r="Y96" i="3"/>
  <c r="Y95" i="3"/>
  <c r="Y94" i="3"/>
  <c r="Y93" i="3"/>
  <c r="Y92" i="3"/>
  <c r="Y91" i="3"/>
  <c r="Y90" i="3"/>
  <c r="Y89" i="3"/>
  <c r="Y88" i="3"/>
  <c r="Y87" i="3"/>
  <c r="Y86" i="3"/>
  <c r="Y85" i="3"/>
  <c r="Y84" i="3"/>
  <c r="Y83" i="3"/>
  <c r="Y82" i="3"/>
  <c r="Y81" i="3"/>
  <c r="Y80" i="3"/>
  <c r="Y79" i="3"/>
  <c r="Y78" i="3"/>
  <c r="Y77" i="3"/>
  <c r="Y76" i="3"/>
  <c r="Y75" i="3"/>
  <c r="Y74" i="3"/>
  <c r="Y73" i="3"/>
  <c r="Y71" i="3"/>
  <c r="Y69" i="3"/>
  <c r="Y68" i="3"/>
  <c r="Y67" i="3"/>
  <c r="Y66" i="3"/>
  <c r="BU21" i="3"/>
  <c r="L21" i="3"/>
  <c r="BF183" i="3"/>
  <c r="BF184" i="3"/>
  <c r="BF185" i="3"/>
  <c r="BF186" i="3"/>
  <c r="BF187" i="3"/>
  <c r="BF188" i="3"/>
  <c r="BF189" i="3"/>
  <c r="J189" i="3" s="1"/>
  <c r="BF191" i="3"/>
  <c r="BF192" i="3"/>
  <c r="BF194" i="3"/>
  <c r="J194" i="3" s="1"/>
  <c r="BF195" i="3"/>
  <c r="BF196" i="3"/>
  <c r="J196" i="3" s="1"/>
  <c r="BF197" i="3"/>
  <c r="J197" i="3" s="1"/>
  <c r="BF198" i="3"/>
  <c r="BF199" i="3"/>
  <c r="BF200" i="3"/>
  <c r="BF202" i="3"/>
  <c r="BF203" i="3"/>
  <c r="BF204" i="3"/>
  <c r="J204" i="3" s="1"/>
  <c r="BF205" i="3"/>
  <c r="BF206" i="3"/>
  <c r="J206" i="3" s="1"/>
  <c r="BF207" i="3"/>
  <c r="J207" i="3" s="1"/>
  <c r="BF303" i="3"/>
  <c r="J303" i="3" s="1"/>
  <c r="BF163" i="3"/>
  <c r="J163" i="3" s="1"/>
  <c r="BF165" i="3"/>
  <c r="BF166" i="3"/>
  <c r="BF167" i="3"/>
  <c r="BF168" i="3"/>
  <c r="BF208" i="3"/>
  <c r="J208" i="3" s="1"/>
  <c r="BF209" i="3"/>
  <c r="BF210" i="3"/>
  <c r="BF211" i="3"/>
  <c r="J211" i="3" s="1"/>
  <c r="BF212" i="3"/>
  <c r="BF213" i="3"/>
  <c r="J213" i="3" s="1"/>
  <c r="BF216" i="3"/>
  <c r="BF217" i="3"/>
  <c r="BF218" i="3"/>
  <c r="J218" i="3" s="1"/>
  <c r="BF219" i="3"/>
  <c r="BF221" i="3"/>
  <c r="J221" i="3" s="1"/>
  <c r="BF223" i="3"/>
  <c r="BF224" i="3"/>
  <c r="BF225" i="3"/>
  <c r="BF226" i="3"/>
  <c r="BF227" i="3"/>
  <c r="BF228" i="3"/>
  <c r="J228" i="3" s="1"/>
  <c r="BF229" i="3"/>
  <c r="BF230" i="3"/>
  <c r="J230" i="3" s="1"/>
  <c r="BF231" i="3"/>
  <c r="BF232" i="3"/>
  <c r="BF234" i="3"/>
  <c r="J234" i="3" s="1"/>
  <c r="BF235" i="3"/>
  <c r="BF237" i="3"/>
  <c r="BF238" i="3"/>
  <c r="J238" i="3" s="1"/>
  <c r="BF241" i="3"/>
  <c r="BF242" i="3"/>
  <c r="J242" i="3" s="1"/>
  <c r="BF243" i="3"/>
  <c r="J243" i="3" s="1"/>
  <c r="BF245" i="3"/>
  <c r="BF246" i="3"/>
  <c r="BF247" i="3"/>
  <c r="BF23" i="3"/>
  <c r="J23" i="3" s="1"/>
  <c r="L60" i="4"/>
  <c r="K61" i="4"/>
  <c r="L53" i="4"/>
  <c r="K54" i="4"/>
  <c r="K66" i="4" s="1"/>
  <c r="J71" i="3"/>
  <c r="BF73" i="3"/>
  <c r="J73" i="3" s="1"/>
  <c r="BF114" i="3"/>
  <c r="J114" i="3" s="1"/>
  <c r="BF115" i="3"/>
  <c r="J115" i="3" s="1"/>
  <c r="BF116" i="3"/>
  <c r="J116" i="3" s="1"/>
  <c r="BF117" i="3"/>
  <c r="J117" i="3" s="1"/>
  <c r="BF118" i="3"/>
  <c r="J118" i="3" s="1"/>
  <c r="BF119" i="3"/>
  <c r="J119" i="3" s="1"/>
  <c r="BF120" i="3"/>
  <c r="J120" i="3" s="1"/>
  <c r="BF121" i="3"/>
  <c r="J121" i="3" s="1"/>
  <c r="BF122" i="3"/>
  <c r="J122" i="3" s="1"/>
  <c r="BF123" i="3"/>
  <c r="J123" i="3" s="1"/>
  <c r="BF124" i="3"/>
  <c r="J124" i="3" s="1"/>
  <c r="BF125" i="3"/>
  <c r="J125" i="3" s="1"/>
  <c r="BF126" i="3"/>
  <c r="J126" i="3" s="1"/>
  <c r="BF127" i="3"/>
  <c r="J127" i="3"/>
  <c r="BF128" i="3"/>
  <c r="J128" i="3" s="1"/>
  <c r="BF129" i="3"/>
  <c r="J129" i="3" s="1"/>
  <c r="BF130" i="3"/>
  <c r="J130" i="3" s="1"/>
  <c r="BF131" i="3"/>
  <c r="J131" i="3" s="1"/>
  <c r="BF132" i="3"/>
  <c r="J132" i="3" s="1"/>
  <c r="BF133" i="3"/>
  <c r="J133" i="3" s="1"/>
  <c r="BF134" i="3"/>
  <c r="J134" i="3" s="1"/>
  <c r="BF135" i="3"/>
  <c r="J135" i="3" s="1"/>
  <c r="BF136" i="3"/>
  <c r="J136" i="3" s="1"/>
  <c r="BF137" i="3"/>
  <c r="J137" i="3" s="1"/>
  <c r="BF138" i="3"/>
  <c r="J138" i="3" s="1"/>
  <c r="BF139" i="3"/>
  <c r="J139" i="3" s="1"/>
  <c r="BF140" i="3"/>
  <c r="J140" i="3" s="1"/>
  <c r="BF141" i="3"/>
  <c r="J141" i="3" s="1"/>
  <c r="BF142" i="3"/>
  <c r="J142" i="3" s="1"/>
  <c r="BF143" i="3"/>
  <c r="J143" i="3" s="1"/>
  <c r="BF144" i="3"/>
  <c r="J144" i="3" s="1"/>
  <c r="BF145" i="3"/>
  <c r="J145" i="3" s="1"/>
  <c r="BF146" i="3"/>
  <c r="J146" i="3" s="1"/>
  <c r="BF147" i="3"/>
  <c r="J147" i="3" s="1"/>
  <c r="BF148" i="3"/>
  <c r="J148" i="3" s="1"/>
  <c r="BF149" i="3"/>
  <c r="J149" i="3" s="1"/>
  <c r="BF150" i="3"/>
  <c r="J150" i="3" s="1"/>
  <c r="BF151" i="3"/>
  <c r="J151" i="3" s="1"/>
  <c r="BF152" i="3"/>
  <c r="J152" i="3" s="1"/>
  <c r="BF153" i="3"/>
  <c r="J153" i="3" s="1"/>
  <c r="BF154" i="3"/>
  <c r="J154" i="3" s="1"/>
  <c r="BF155" i="3"/>
  <c r="J155" i="3" s="1"/>
  <c r="BF156" i="3"/>
  <c r="J156" i="3" s="1"/>
  <c r="BF157" i="3"/>
  <c r="J157" i="3" s="1"/>
  <c r="BF158" i="3"/>
  <c r="J158" i="3" s="1"/>
  <c r="BF159" i="3"/>
  <c r="J159" i="3" s="1"/>
  <c r="BF160" i="3"/>
  <c r="J160" i="3" s="1"/>
  <c r="BF161" i="3"/>
  <c r="J161" i="3" s="1"/>
  <c r="BF162" i="3"/>
  <c r="J162" i="3" s="1"/>
  <c r="BF169" i="3"/>
  <c r="J169" i="3" s="1"/>
  <c r="BF170" i="3"/>
  <c r="J170" i="3" s="1"/>
  <c r="BF171" i="3"/>
  <c r="J171" i="3" s="1"/>
  <c r="BF172" i="3"/>
  <c r="J172" i="3" s="1"/>
  <c r="BF173" i="3"/>
  <c r="J173" i="3" s="1"/>
  <c r="BF174" i="3"/>
  <c r="J174" i="3" s="1"/>
  <c r="BF175" i="3"/>
  <c r="J175" i="3" s="1"/>
  <c r="BF176" i="3"/>
  <c r="J176" i="3" s="1"/>
  <c r="BF177" i="3"/>
  <c r="J177" i="3" s="1"/>
  <c r="BF178" i="3"/>
  <c r="J178" i="3" s="1"/>
  <c r="BF179" i="3"/>
  <c r="J179" i="3" s="1"/>
  <c r="BF180" i="3"/>
  <c r="J180" i="3" s="1"/>
  <c r="BF181" i="3"/>
  <c r="J181" i="3" s="1"/>
  <c r="BF182" i="3"/>
  <c r="J182" i="3" s="1"/>
  <c r="BF249" i="3"/>
  <c r="J249" i="3" s="1"/>
  <c r="BF266" i="3"/>
  <c r="J266" i="3" s="1"/>
  <c r="BF267" i="3"/>
  <c r="J267" i="3" s="1"/>
  <c r="BF268" i="3"/>
  <c r="J268" i="3" s="1"/>
  <c r="BF269" i="3"/>
  <c r="J269" i="3" s="1"/>
  <c r="BF270" i="3"/>
  <c r="J270" i="3" s="1"/>
  <c r="BF271" i="3"/>
  <c r="J271" i="3" s="1"/>
  <c r="BF272" i="3"/>
  <c r="J272" i="3" s="1"/>
  <c r="BF273" i="3"/>
  <c r="J273" i="3" s="1"/>
  <c r="BF274" i="3"/>
  <c r="J274" i="3" s="1"/>
  <c r="BF275" i="3"/>
  <c r="J275" i="3" s="1"/>
  <c r="BF276" i="3"/>
  <c r="J276" i="3" s="1"/>
  <c r="BF277" i="3"/>
  <c r="J277" i="3" s="1"/>
  <c r="BF278" i="3"/>
  <c r="J278" i="3" s="1"/>
  <c r="BF279" i="3"/>
  <c r="J279" i="3" s="1"/>
  <c r="BF280" i="3"/>
  <c r="J280" i="3" s="1"/>
  <c r="BF281" i="3"/>
  <c r="J281" i="3" s="1"/>
  <c r="BF282" i="3"/>
  <c r="J282" i="3" s="1"/>
  <c r="BF283" i="3"/>
  <c r="J283" i="3" s="1"/>
  <c r="BF284" i="3"/>
  <c r="J284" i="3" s="1"/>
  <c r="BF285" i="3"/>
  <c r="J285" i="3" s="1"/>
  <c r="BF286" i="3"/>
  <c r="J286" i="3" s="1"/>
  <c r="BF287" i="3"/>
  <c r="J287" i="3" s="1"/>
  <c r="BF288" i="3"/>
  <c r="J288" i="3" s="1"/>
  <c r="BF289" i="3"/>
  <c r="J289" i="3" s="1"/>
  <c r="BF290" i="3"/>
  <c r="J290" i="3" s="1"/>
  <c r="BF291" i="3"/>
  <c r="J291" i="3" s="1"/>
  <c r="BF292" i="3"/>
  <c r="J292" i="3" s="1"/>
  <c r="BF293" i="3"/>
  <c r="J293" i="3" s="1"/>
  <c r="BF294" i="3"/>
  <c r="J294" i="3" s="1"/>
  <c r="BF295" i="3"/>
  <c r="J295" i="3" s="1"/>
  <c r="BF296" i="3"/>
  <c r="J296" i="3" s="1"/>
  <c r="BF297" i="3"/>
  <c r="J297" i="3" s="1"/>
  <c r="BF298" i="3"/>
  <c r="J298" i="3" s="1"/>
  <c r="BF299" i="3"/>
  <c r="J299" i="3" s="1"/>
  <c r="BF300" i="3"/>
  <c r="J300" i="3" s="1"/>
  <c r="BF301" i="3"/>
  <c r="J301" i="3" s="1"/>
  <c r="BF302" i="3"/>
  <c r="J302" i="3" s="1"/>
  <c r="BF304" i="3"/>
  <c r="J304" i="3" s="1"/>
  <c r="J305" i="3"/>
  <c r="BF307" i="3"/>
  <c r="J307" i="3" s="1"/>
  <c r="BF308" i="3"/>
  <c r="J308" i="3" s="1"/>
  <c r="BF309" i="3"/>
  <c r="J309" i="3" s="1"/>
  <c r="BF310" i="3"/>
  <c r="J310" i="3" s="1"/>
  <c r="BF311" i="3"/>
  <c r="J311" i="3" s="1"/>
  <c r="BF312" i="3"/>
  <c r="J312" i="3" s="1"/>
  <c r="BF313" i="3"/>
  <c r="J313" i="3" s="1"/>
  <c r="BF314" i="3"/>
  <c r="J314" i="3" s="1"/>
  <c r="BF315" i="3"/>
  <c r="J315" i="3" s="1"/>
  <c r="BF316" i="3"/>
  <c r="J316" i="3" s="1"/>
  <c r="BF317" i="3"/>
  <c r="J317" i="3" s="1"/>
  <c r="BF318" i="3"/>
  <c r="J318" i="3" s="1"/>
  <c r="BF319" i="3"/>
  <c r="J319" i="3" s="1"/>
  <c r="BF320" i="3"/>
  <c r="J320" i="3" s="1"/>
  <c r="BF321" i="3"/>
  <c r="J321" i="3" s="1"/>
  <c r="BF322" i="3"/>
  <c r="J322" i="3" s="1"/>
  <c r="BF323" i="3"/>
  <c r="J323" i="3" s="1"/>
  <c r="BF324" i="3"/>
  <c r="J324" i="3" s="1"/>
  <c r="BF325" i="3"/>
  <c r="J325" i="3" s="1"/>
  <c r="BF326" i="3"/>
  <c r="J326" i="3" s="1"/>
  <c r="BF327" i="3"/>
  <c r="J327" i="3" s="1"/>
  <c r="BF328" i="3"/>
  <c r="J328" i="3" s="1"/>
  <c r="BF329" i="3"/>
  <c r="J329" i="3" s="1"/>
  <c r="BF330" i="3"/>
  <c r="J330" i="3" s="1"/>
  <c r="BF331" i="3"/>
  <c r="J331" i="3" s="1"/>
  <c r="BF332" i="3"/>
  <c r="J332" i="3" s="1"/>
  <c r="BF333" i="3"/>
  <c r="J333" i="3" s="1"/>
  <c r="BF334" i="3"/>
  <c r="J334" i="3" s="1"/>
  <c r="BF335" i="3"/>
  <c r="J335" i="3" s="1"/>
  <c r="BF336" i="3"/>
  <c r="J336" i="3" s="1"/>
  <c r="BF337" i="3"/>
  <c r="J337" i="3" s="1"/>
  <c r="BF338" i="3"/>
  <c r="J338" i="3" s="1"/>
  <c r="BF339" i="3"/>
  <c r="J339" i="3" s="1"/>
  <c r="BF340" i="3"/>
  <c r="J340" i="3" s="1"/>
  <c r="BF341" i="3"/>
  <c r="J341" i="3" s="1"/>
  <c r="BF342" i="3"/>
  <c r="J342" i="3" s="1"/>
  <c r="BF343" i="3"/>
  <c r="J343" i="3" s="1"/>
  <c r="BF344" i="3"/>
  <c r="J344" i="3" s="1"/>
  <c r="BF345" i="3"/>
  <c r="J345" i="3" s="1"/>
  <c r="BF346" i="3"/>
  <c r="J346" i="3" s="1"/>
  <c r="BF347" i="3"/>
  <c r="J347" i="3" s="1"/>
  <c r="BF349" i="3"/>
  <c r="J349" i="3" s="1"/>
  <c r="BF306" i="3"/>
  <c r="J306" i="3" s="1"/>
  <c r="BF350" i="3"/>
  <c r="J350" i="3" s="1"/>
  <c r="BF351" i="3"/>
  <c r="J351" i="3" s="1"/>
  <c r="BF352" i="3"/>
  <c r="J352" i="3" s="1"/>
  <c r="BF353" i="3"/>
  <c r="J353" i="3" s="1"/>
  <c r="BF354" i="3"/>
  <c r="J354" i="3" s="1"/>
  <c r="BF355" i="3"/>
  <c r="J355" i="3" s="1"/>
  <c r="BF356" i="3"/>
  <c r="J356" i="3" s="1"/>
  <c r="BF357" i="3"/>
  <c r="J357" i="3" s="1"/>
  <c r="BF358" i="3"/>
  <c r="J358" i="3" s="1"/>
  <c r="BF359" i="3"/>
  <c r="J359" i="3" s="1"/>
  <c r="BF360" i="3"/>
  <c r="J360" i="3" s="1"/>
  <c r="BF361" i="3"/>
  <c r="J361" i="3" s="1"/>
  <c r="BF362" i="3"/>
  <c r="J362" i="3" s="1"/>
  <c r="BF363" i="3"/>
  <c r="J363" i="3" s="1"/>
  <c r="BF364" i="3"/>
  <c r="J364" i="3" s="1"/>
  <c r="BF365" i="3"/>
  <c r="J365" i="3" s="1"/>
  <c r="BF366" i="3"/>
  <c r="J366" i="3" s="1"/>
  <c r="BF367" i="3"/>
  <c r="J367" i="3" s="1"/>
  <c r="BF368" i="3"/>
  <c r="J368" i="3" s="1"/>
  <c r="BF369" i="3"/>
  <c r="J369" i="3" s="1"/>
  <c r="BF370" i="3"/>
  <c r="J370" i="3" s="1"/>
  <c r="BF371" i="3"/>
  <c r="J371" i="3" s="1"/>
  <c r="BF372" i="3"/>
  <c r="J372" i="3" s="1"/>
  <c r="BF373" i="3"/>
  <c r="J373" i="3" s="1"/>
  <c r="BF374" i="3"/>
  <c r="J374" i="3" s="1"/>
  <c r="BF375" i="3"/>
  <c r="J375" i="3" s="1"/>
  <c r="BF376" i="3"/>
  <c r="J376" i="3" s="1"/>
  <c r="BF377" i="3"/>
  <c r="J377" i="3" s="1"/>
  <c r="BF378" i="3"/>
  <c r="J378" i="3" s="1"/>
  <c r="BF379" i="3"/>
  <c r="J379" i="3" s="1"/>
  <c r="BF380" i="3"/>
  <c r="J380" i="3" s="1"/>
  <c r="BF381" i="3"/>
  <c r="J381" i="3" s="1"/>
  <c r="BF382" i="3"/>
  <c r="J382" i="3" s="1"/>
  <c r="BF24" i="3"/>
  <c r="J24" i="3" s="1"/>
  <c r="BF25" i="3"/>
  <c r="J25" i="3" s="1"/>
  <c r="BF26" i="3"/>
  <c r="J26" i="3" s="1"/>
  <c r="BF27" i="3"/>
  <c r="J27" i="3" s="1"/>
  <c r="BF28" i="3"/>
  <c r="J28" i="3" s="1"/>
  <c r="BF29" i="3"/>
  <c r="J29" i="3" s="1"/>
  <c r="BF30" i="3"/>
  <c r="J30" i="3" s="1"/>
  <c r="BF31" i="3"/>
  <c r="J31" i="3" s="1"/>
  <c r="BF32" i="3"/>
  <c r="J32" i="3" s="1"/>
  <c r="BF33" i="3"/>
  <c r="J33" i="3" s="1"/>
  <c r="BF34" i="3"/>
  <c r="J34" i="3" s="1"/>
  <c r="BF35" i="3"/>
  <c r="J35" i="3" s="1"/>
  <c r="BF36" i="3"/>
  <c r="J36" i="3" s="1"/>
  <c r="BF37" i="3"/>
  <c r="J37" i="3" s="1"/>
  <c r="BF38" i="3"/>
  <c r="J38" i="3" s="1"/>
  <c r="BF39" i="3"/>
  <c r="J39" i="3" s="1"/>
  <c r="BF40" i="3"/>
  <c r="J40" i="3" s="1"/>
  <c r="BF41" i="3"/>
  <c r="J41" i="3" s="1"/>
  <c r="BF42" i="3"/>
  <c r="J42" i="3" s="1"/>
  <c r="BF43" i="3"/>
  <c r="J43" i="3" s="1"/>
  <c r="BF44" i="3"/>
  <c r="J44" i="3" s="1"/>
  <c r="BF45" i="3"/>
  <c r="J45" i="3" s="1"/>
  <c r="BF46" i="3"/>
  <c r="J46" i="3" s="1"/>
  <c r="BF47" i="3"/>
  <c r="J47" i="3" s="1"/>
  <c r="BF48" i="3"/>
  <c r="J48" i="3" s="1"/>
  <c r="BF49" i="3"/>
  <c r="J49" i="3" s="1"/>
  <c r="BF50" i="3"/>
  <c r="J50" i="3" s="1"/>
  <c r="BF51" i="3"/>
  <c r="J51" i="3" s="1"/>
  <c r="BF52" i="3"/>
  <c r="J52" i="3" s="1"/>
  <c r="BF53" i="3"/>
  <c r="J53" i="3" s="1"/>
  <c r="BF54" i="3"/>
  <c r="J54" i="3" s="1"/>
  <c r="BF55" i="3"/>
  <c r="J55" i="3" s="1"/>
  <c r="BF56" i="3"/>
  <c r="J56" i="3" s="1"/>
  <c r="BF57" i="3"/>
  <c r="J57" i="3" s="1"/>
  <c r="BF58" i="3"/>
  <c r="J58" i="3" s="1"/>
  <c r="BF59" i="3"/>
  <c r="J59" i="3" s="1"/>
  <c r="BF60" i="3"/>
  <c r="J60" i="3" s="1"/>
  <c r="BG201" i="3"/>
  <c r="K201" i="3" s="1"/>
  <c r="BF220" i="3"/>
  <c r="J220" i="3" s="1"/>
  <c r="BF61" i="3"/>
  <c r="J61" i="3" s="1"/>
  <c r="BF62" i="3"/>
  <c r="J62" i="3" s="1"/>
  <c r="BF63" i="3"/>
  <c r="J63" i="3" s="1"/>
  <c r="BF64" i="3"/>
  <c r="J64" i="3" s="1"/>
  <c r="BF65" i="3"/>
  <c r="J65" i="3" s="1"/>
  <c r="BF66" i="3"/>
  <c r="J66" i="3" s="1"/>
  <c r="BF67" i="3"/>
  <c r="J67" i="3" s="1"/>
  <c r="BF68" i="3"/>
  <c r="J68" i="3" s="1"/>
  <c r="BF69" i="3"/>
  <c r="J69" i="3" s="1"/>
  <c r="BF70" i="3"/>
  <c r="J70" i="3" s="1"/>
  <c r="BF72" i="3"/>
  <c r="J72" i="3" s="1"/>
  <c r="BF74" i="3"/>
  <c r="J74" i="3" s="1"/>
  <c r="BF75" i="3"/>
  <c r="J75" i="3" s="1"/>
  <c r="BF76" i="3"/>
  <c r="J76" i="3" s="1"/>
  <c r="BF77" i="3"/>
  <c r="J77" i="3" s="1"/>
  <c r="BF78" i="3"/>
  <c r="J78" i="3" s="1"/>
  <c r="BF79" i="3"/>
  <c r="J79" i="3" s="1"/>
  <c r="BF80" i="3"/>
  <c r="J80" i="3" s="1"/>
  <c r="BF81" i="3"/>
  <c r="J81" i="3" s="1"/>
  <c r="BF82" i="3"/>
  <c r="J82" i="3" s="1"/>
  <c r="BF83" i="3"/>
  <c r="J83" i="3" s="1"/>
  <c r="BF84" i="3"/>
  <c r="J84" i="3" s="1"/>
  <c r="BF85" i="3"/>
  <c r="J85" i="3" s="1"/>
  <c r="BF86" i="3"/>
  <c r="J86" i="3" s="1"/>
  <c r="BF87" i="3"/>
  <c r="J87" i="3" s="1"/>
  <c r="BF88" i="3"/>
  <c r="J88" i="3" s="1"/>
  <c r="BF89" i="3"/>
  <c r="J89" i="3" s="1"/>
  <c r="BF90" i="3"/>
  <c r="J90" i="3" s="1"/>
  <c r="BF91" i="3"/>
  <c r="J91" i="3" s="1"/>
  <c r="BF92" i="3"/>
  <c r="J92" i="3" s="1"/>
  <c r="BF93" i="3"/>
  <c r="J93" i="3" s="1"/>
  <c r="BF94" i="3"/>
  <c r="J94" i="3" s="1"/>
  <c r="BF95" i="3"/>
  <c r="J95" i="3" s="1"/>
  <c r="BF96" i="3"/>
  <c r="J96" i="3" s="1"/>
  <c r="BF97" i="3"/>
  <c r="J97" i="3" s="1"/>
  <c r="BF98" i="3"/>
  <c r="J98" i="3" s="1"/>
  <c r="BF99" i="3"/>
  <c r="J99" i="3" s="1"/>
  <c r="BF100" i="3"/>
  <c r="J100" i="3" s="1"/>
  <c r="BF101" i="3"/>
  <c r="J101" i="3" s="1"/>
  <c r="BF102" i="3"/>
  <c r="J102" i="3" s="1"/>
  <c r="BF103" i="3"/>
  <c r="J103" i="3" s="1"/>
  <c r="BF104" i="3"/>
  <c r="J104" i="3" s="1"/>
  <c r="BF105" i="3"/>
  <c r="J105" i="3" s="1"/>
  <c r="BF106" i="3"/>
  <c r="J106" i="3" s="1"/>
  <c r="BF107" i="3"/>
  <c r="J107" i="3" s="1"/>
  <c r="BF108" i="3"/>
  <c r="J108" i="3" s="1"/>
  <c r="BF109" i="3"/>
  <c r="J109" i="3" s="1"/>
  <c r="BF110" i="3"/>
  <c r="J110" i="3" s="1"/>
  <c r="BF111" i="3"/>
  <c r="J111" i="3" s="1"/>
  <c r="BF112" i="3"/>
  <c r="J112" i="3" s="1"/>
  <c r="BF113" i="3"/>
  <c r="J113" i="3" s="1"/>
  <c r="BG121" i="3"/>
  <c r="K121" i="3" s="1"/>
  <c r="BG122" i="3"/>
  <c r="K122" i="3" s="1"/>
  <c r="BG123" i="3"/>
  <c r="K123" i="3" s="1"/>
  <c r="BG124" i="3"/>
  <c r="K124" i="3" s="1"/>
  <c r="BG125" i="3"/>
  <c r="K125" i="3" s="1"/>
  <c r="BG126" i="3"/>
  <c r="K126" i="3" s="1"/>
  <c r="BG127" i="3"/>
  <c r="K127" i="3" s="1"/>
  <c r="BG128" i="3"/>
  <c r="K128" i="3" s="1"/>
  <c r="BG129" i="3"/>
  <c r="K129" i="3" s="1"/>
  <c r="BG130" i="3"/>
  <c r="K130" i="3" s="1"/>
  <c r="BG132" i="3"/>
  <c r="K132" i="3" s="1"/>
  <c r="BG133" i="3"/>
  <c r="K133" i="3" s="1"/>
  <c r="BG143" i="3"/>
  <c r="K143" i="3" s="1"/>
  <c r="BG144" i="3"/>
  <c r="K144" i="3" s="1"/>
  <c r="BG145" i="3"/>
  <c r="K145" i="3" s="1"/>
  <c r="BG146" i="3"/>
  <c r="K146" i="3" s="1"/>
  <c r="BG147" i="3"/>
  <c r="K147" i="3" s="1"/>
  <c r="BG148" i="3"/>
  <c r="K148" i="3" s="1"/>
  <c r="BG149" i="3"/>
  <c r="K149" i="3" s="1"/>
  <c r="BG150" i="3"/>
  <c r="K150" i="3" s="1"/>
  <c r="BG151" i="3"/>
  <c r="K151" i="3" s="1"/>
  <c r="BG152" i="3"/>
  <c r="K152" i="3" s="1"/>
  <c r="BG153" i="3"/>
  <c r="K153" i="3" s="1"/>
  <c r="BG154" i="3"/>
  <c r="K154" i="3" s="1"/>
  <c r="BG155" i="3"/>
  <c r="K155" i="3" s="1"/>
  <c r="BG156" i="3"/>
  <c r="K156" i="3" s="1"/>
  <c r="BG157" i="3"/>
  <c r="K157" i="3" s="1"/>
  <c r="BG158" i="3"/>
  <c r="K158" i="3" s="1"/>
  <c r="BG159" i="3"/>
  <c r="K159" i="3" s="1"/>
  <c r="BG160" i="3"/>
  <c r="K160" i="3" s="1"/>
  <c r="BG165" i="3"/>
  <c r="K165" i="3" s="1"/>
  <c r="BG169" i="3"/>
  <c r="K169" i="3" s="1"/>
  <c r="BG170" i="3"/>
  <c r="K170" i="3" s="1"/>
  <c r="BG171" i="3"/>
  <c r="K171" i="3" s="1"/>
  <c r="BG172" i="3"/>
  <c r="K172" i="3" s="1"/>
  <c r="BG173" i="3"/>
  <c r="K173" i="3" s="1"/>
  <c r="BG174" i="3"/>
  <c r="K174" i="3" s="1"/>
  <c r="BG175" i="3"/>
  <c r="K175" i="3" s="1"/>
  <c r="BG176" i="3"/>
  <c r="K176" i="3" s="1"/>
  <c r="BG177" i="3"/>
  <c r="K177" i="3" s="1"/>
  <c r="BG178" i="3"/>
  <c r="K178" i="3" s="1"/>
  <c r="BG179" i="3"/>
  <c r="K179" i="3" s="1"/>
  <c r="BG180" i="3"/>
  <c r="K180" i="3" s="1"/>
  <c r="BG181" i="3"/>
  <c r="K181" i="3" s="1"/>
  <c r="BG182" i="3"/>
  <c r="K182" i="3" s="1"/>
  <c r="BG183" i="3"/>
  <c r="K183" i="3" s="1"/>
  <c r="BG184" i="3"/>
  <c r="K184" i="3" s="1"/>
  <c r="BG185" i="3"/>
  <c r="K185" i="3" s="1"/>
  <c r="BG186" i="3"/>
  <c r="K186" i="3" s="1"/>
  <c r="BG187" i="3"/>
  <c r="K187" i="3" s="1"/>
  <c r="BG188" i="3"/>
  <c r="K188" i="3" s="1"/>
  <c r="BG189" i="3"/>
  <c r="K189" i="3" s="1"/>
  <c r="BG190" i="3"/>
  <c r="K190" i="3" s="1"/>
  <c r="BG191" i="3"/>
  <c r="K191" i="3" s="1"/>
  <c r="BG192" i="3"/>
  <c r="K192" i="3" s="1"/>
  <c r="BG193" i="3"/>
  <c r="K193" i="3" s="1"/>
  <c r="BG194" i="3"/>
  <c r="K194" i="3" s="1"/>
  <c r="BG196" i="3"/>
  <c r="K196" i="3" s="1"/>
  <c r="K197" i="3"/>
  <c r="BG198" i="3"/>
  <c r="K198" i="3" s="1"/>
  <c r="BF190" i="3"/>
  <c r="J190" i="3" s="1"/>
  <c r="BF240" i="3"/>
  <c r="J240" i="3" s="1"/>
  <c r="BG210" i="3"/>
  <c r="K210" i="3" s="1"/>
  <c r="BG211" i="3"/>
  <c r="K211" i="3" s="1"/>
  <c r="BG212" i="3"/>
  <c r="K212" i="3" s="1"/>
  <c r="BG213" i="3"/>
  <c r="K213" i="3" s="1"/>
  <c r="BG214" i="3"/>
  <c r="K214" i="3" s="1"/>
  <c r="BG215" i="3"/>
  <c r="K215" i="3" s="1"/>
  <c r="BG216" i="3"/>
  <c r="K216" i="3" s="1"/>
  <c r="BG217" i="3"/>
  <c r="K217" i="3" s="1"/>
  <c r="BG218" i="3"/>
  <c r="K218" i="3" s="1"/>
  <c r="BG219" i="3"/>
  <c r="K219" i="3" s="1"/>
  <c r="BG220" i="3"/>
  <c r="K220" i="3" s="1"/>
  <c r="BG221" i="3"/>
  <c r="K221" i="3" s="1"/>
  <c r="BG222" i="3"/>
  <c r="K222" i="3" s="1"/>
  <c r="BG223" i="3"/>
  <c r="K223" i="3" s="1"/>
  <c r="BG224" i="3"/>
  <c r="K224" i="3" s="1"/>
  <c r="BG225" i="3"/>
  <c r="K225" i="3" s="1"/>
  <c r="BG226" i="3"/>
  <c r="K226" i="3" s="1"/>
  <c r="BG227" i="3"/>
  <c r="K227" i="3" s="1"/>
  <c r="BG228" i="3"/>
  <c r="K228" i="3" s="1"/>
  <c r="BG229" i="3"/>
  <c r="K229" i="3" s="1"/>
  <c r="BG230" i="3"/>
  <c r="K230" i="3" s="1"/>
  <c r="BG231" i="3"/>
  <c r="K231" i="3" s="1"/>
  <c r="BG232" i="3"/>
  <c r="K232" i="3" s="1"/>
  <c r="BG233" i="3"/>
  <c r="K233" i="3" s="1"/>
  <c r="BG234" i="3"/>
  <c r="K234" i="3" s="1"/>
  <c r="BG235" i="3"/>
  <c r="K235" i="3" s="1"/>
  <c r="BG236" i="3"/>
  <c r="K236" i="3" s="1"/>
  <c r="BG237" i="3"/>
  <c r="K237" i="3" s="1"/>
  <c r="BG238" i="3"/>
  <c r="K238" i="3" s="1"/>
  <c r="BG239" i="3"/>
  <c r="K239" i="3" s="1"/>
  <c r="BG240" i="3"/>
  <c r="K240" i="3" s="1"/>
  <c r="BG241" i="3"/>
  <c r="K241" i="3" s="1"/>
  <c r="BG242" i="3"/>
  <c r="K242" i="3" s="1"/>
  <c r="BG243" i="3"/>
  <c r="K243" i="3" s="1"/>
  <c r="BG244" i="3"/>
  <c r="K244" i="3" s="1"/>
  <c r="BG245" i="3"/>
  <c r="K245" i="3" s="1"/>
  <c r="BG293" i="3"/>
  <c r="K293" i="3" s="1"/>
  <c r="BG334" i="3"/>
  <c r="K334" i="3" s="1"/>
  <c r="BG335" i="3"/>
  <c r="K335" i="3" s="1"/>
  <c r="BG336" i="3"/>
  <c r="K336" i="3" s="1"/>
  <c r="BG337" i="3"/>
  <c r="K337" i="3" s="1"/>
  <c r="BG338" i="3"/>
  <c r="K338" i="3" s="1"/>
  <c r="BG339" i="3"/>
  <c r="K339" i="3" s="1"/>
  <c r="BG340" i="3"/>
  <c r="K340" i="3" s="1"/>
  <c r="BG341" i="3"/>
  <c r="K341" i="3" s="1"/>
  <c r="BG342" i="3"/>
  <c r="K342" i="3" s="1"/>
  <c r="BG343" i="3"/>
  <c r="K343" i="3" s="1"/>
  <c r="BG344" i="3"/>
  <c r="K344" i="3" s="1"/>
  <c r="BG345" i="3"/>
  <c r="K345" i="3" s="1"/>
  <c r="BG346" i="3"/>
  <c r="K346" i="3" s="1"/>
  <c r="BG347" i="3"/>
  <c r="K347" i="3" s="1"/>
  <c r="BG348" i="3"/>
  <c r="K348" i="3" s="1"/>
  <c r="BG349" i="3"/>
  <c r="K349" i="3" s="1"/>
  <c r="K302" i="3"/>
  <c r="K303" i="3"/>
  <c r="BG350" i="3"/>
  <c r="K350" i="3" s="1"/>
  <c r="BG351" i="3"/>
  <c r="K351" i="3" s="1"/>
  <c r="BF201" i="3"/>
  <c r="BF222" i="3"/>
  <c r="J222" i="3" s="1"/>
  <c r="BG97" i="3"/>
  <c r="K97" i="3" s="1"/>
  <c r="BG99" i="3"/>
  <c r="K99" i="3" s="1"/>
  <c r="BG102" i="3"/>
  <c r="K102" i="3" s="1"/>
  <c r="BG104" i="3"/>
  <c r="K104" i="3" s="1"/>
  <c r="BG111" i="3"/>
  <c r="K111" i="3" s="1"/>
  <c r="BG113" i="3"/>
  <c r="K113" i="3" s="1"/>
  <c r="J199" i="3"/>
  <c r="J201" i="3"/>
  <c r="J203" i="3"/>
  <c r="BF215" i="3"/>
  <c r="J215" i="3" s="1"/>
  <c r="J223" i="3"/>
  <c r="J224" i="3"/>
  <c r="J247" i="3"/>
  <c r="J188" i="3"/>
  <c r="J192" i="3"/>
  <c r="J166" i="3"/>
  <c r="J212" i="3"/>
  <c r="BF214" i="3"/>
  <c r="J214" i="3" s="1"/>
  <c r="J216" i="3"/>
  <c r="J225" i="3"/>
  <c r="J235" i="3"/>
  <c r="J237" i="3"/>
  <c r="J245" i="3"/>
  <c r="BF252" i="3"/>
  <c r="J252" i="3" s="1"/>
  <c r="J255" i="3"/>
  <c r="J183" i="3"/>
  <c r="J185" i="3"/>
  <c r="J191" i="3"/>
  <c r="J195" i="3"/>
  <c r="J198" i="3"/>
  <c r="J200" i="3"/>
  <c r="J205" i="3"/>
  <c r="J164" i="3"/>
  <c r="J210" i="3"/>
  <c r="J226" i="3"/>
  <c r="BF233" i="3"/>
  <c r="J233" i="3" s="1"/>
  <c r="BF236" i="3"/>
  <c r="J236" i="3" s="1"/>
  <c r="J246" i="3"/>
  <c r="J248" i="3"/>
  <c r="BF251" i="3"/>
  <c r="J251" i="3" s="1"/>
  <c r="J259" i="3"/>
  <c r="J184" i="3"/>
  <c r="J186" i="3"/>
  <c r="J187" i="3"/>
  <c r="BF193" i="3"/>
  <c r="J193" i="3" s="1"/>
  <c r="J202" i="3"/>
  <c r="J165" i="3"/>
  <c r="J167" i="3"/>
  <c r="J168" i="3"/>
  <c r="J209" i="3"/>
  <c r="J217" i="3"/>
  <c r="J219" i="3"/>
  <c r="J227" i="3"/>
  <c r="J229" i="3"/>
  <c r="J231" i="3"/>
  <c r="J232" i="3"/>
  <c r="BF239" i="3"/>
  <c r="J239" i="3" s="1"/>
  <c r="J241" i="3"/>
  <c r="BF244" i="3"/>
  <c r="J244" i="3" s="1"/>
  <c r="J253" i="3"/>
  <c r="BF256" i="3"/>
  <c r="J256" i="3" s="1"/>
  <c r="J258" i="3"/>
  <c r="J262" i="3"/>
  <c r="J264" i="3"/>
  <c r="K101" i="3" l="1"/>
  <c r="BG379" i="3"/>
  <c r="K379" i="3" s="1"/>
  <c r="BG67" i="3"/>
  <c r="K67" i="3" s="1"/>
  <c r="BG68" i="3"/>
  <c r="K68" i="3" s="1"/>
  <c r="BG69" i="3"/>
  <c r="K69" i="3" s="1"/>
  <c r="BG70" i="3"/>
  <c r="K70" i="3" s="1"/>
  <c r="BG73" i="3"/>
  <c r="K73" i="3" s="1"/>
  <c r="BG114" i="3"/>
  <c r="K114" i="3" s="1"/>
  <c r="BG115" i="3"/>
  <c r="K115" i="3" s="1"/>
  <c r="BG116" i="3"/>
  <c r="K116" i="3" s="1"/>
  <c r="BG117" i="3"/>
  <c r="K117" i="3" s="1"/>
  <c r="BG118" i="3"/>
  <c r="K118" i="3" s="1"/>
  <c r="BG119" i="3"/>
  <c r="K119" i="3" s="1"/>
  <c r="BG120" i="3"/>
  <c r="K120" i="3" s="1"/>
  <c r="BG131" i="3"/>
  <c r="K131" i="3" s="1"/>
  <c r="BG100" i="3"/>
  <c r="K100" i="3" s="1"/>
  <c r="BG34" i="3"/>
  <c r="K34" i="3" s="1"/>
  <c r="BG95" i="3"/>
  <c r="K95" i="3" s="1"/>
  <c r="BG32" i="3"/>
  <c r="K32" i="3" s="1"/>
  <c r="BG246" i="3"/>
  <c r="K246" i="3" s="1"/>
  <c r="BG247" i="3"/>
  <c r="K247" i="3" s="1"/>
  <c r="BG248" i="3"/>
  <c r="K248" i="3" s="1"/>
  <c r="BG249" i="3"/>
  <c r="K249" i="3" s="1"/>
  <c r="BG250" i="3"/>
  <c r="K250" i="3" s="1"/>
  <c r="BG251" i="3"/>
  <c r="K251" i="3" s="1"/>
  <c r="BG252" i="3"/>
  <c r="K252" i="3" s="1"/>
  <c r="BG253" i="3"/>
  <c r="K253" i="3" s="1"/>
  <c r="BG254" i="3"/>
  <c r="K254" i="3" s="1"/>
  <c r="BG255" i="3"/>
  <c r="K255" i="3" s="1"/>
  <c r="BG256" i="3"/>
  <c r="K256" i="3" s="1"/>
  <c r="BG257" i="3"/>
  <c r="K257" i="3" s="1"/>
  <c r="BG258" i="3"/>
  <c r="K258" i="3" s="1"/>
  <c r="BG259" i="3"/>
  <c r="K259" i="3" s="1"/>
  <c r="BG260" i="3"/>
  <c r="K260" i="3" s="1"/>
  <c r="BG261" i="3"/>
  <c r="K261" i="3" s="1"/>
  <c r="BG262" i="3"/>
  <c r="K262" i="3" s="1"/>
  <c r="BG263" i="3"/>
  <c r="K263" i="3" s="1"/>
  <c r="BG264" i="3"/>
  <c r="K264" i="3" s="1"/>
  <c r="BG265" i="3"/>
  <c r="K265" i="3" s="1"/>
  <c r="BG266" i="3"/>
  <c r="K266" i="3" s="1"/>
  <c r="BG267" i="3"/>
  <c r="K267" i="3" s="1"/>
  <c r="BG268" i="3"/>
  <c r="K268" i="3" s="1"/>
  <c r="BG269" i="3"/>
  <c r="K269" i="3" s="1"/>
  <c r="BG270" i="3"/>
  <c r="K270" i="3" s="1"/>
  <c r="BG271" i="3"/>
  <c r="K271" i="3" s="1"/>
  <c r="BG272" i="3"/>
  <c r="K272" i="3" s="1"/>
  <c r="BG273" i="3"/>
  <c r="K273" i="3" s="1"/>
  <c r="BG274" i="3"/>
  <c r="K274" i="3" s="1"/>
  <c r="BG275" i="3"/>
  <c r="K275" i="3" s="1"/>
  <c r="BG276" i="3"/>
  <c r="K276" i="3" s="1"/>
  <c r="BG277" i="3"/>
  <c r="K277" i="3" s="1"/>
  <c r="BG278" i="3"/>
  <c r="K278" i="3" s="1"/>
  <c r="BG105" i="3"/>
  <c r="K105" i="3" s="1"/>
  <c r="BG107" i="3"/>
  <c r="K107" i="3" s="1"/>
  <c r="BG109" i="3"/>
  <c r="K109" i="3" s="1"/>
  <c r="BG61" i="3"/>
  <c r="K61" i="3" s="1"/>
  <c r="BG64" i="3"/>
  <c r="K64" i="3" s="1"/>
  <c r="BG305" i="3"/>
  <c r="K305" i="3" s="1"/>
  <c r="K78" i="3"/>
  <c r="BG82" i="3"/>
  <c r="K82" i="3" s="1"/>
  <c r="BG84" i="3"/>
  <c r="K84" i="3" s="1"/>
  <c r="K91" i="3"/>
  <c r="K35" i="3"/>
  <c r="BG37" i="3"/>
  <c r="K37" i="3" s="1"/>
  <c r="BG38" i="3"/>
  <c r="K38" i="3" s="1"/>
  <c r="K40" i="3"/>
  <c r="BG42" i="3"/>
  <c r="K42" i="3" s="1"/>
  <c r="BG43" i="3"/>
  <c r="K43" i="3" s="1"/>
  <c r="BG44" i="3"/>
  <c r="K44" i="3" s="1"/>
  <c r="BG46" i="3"/>
  <c r="K46" i="3" s="1"/>
  <c r="BG48" i="3"/>
  <c r="K48" i="3" s="1"/>
  <c r="BG50" i="3"/>
  <c r="K50" i="3" s="1"/>
  <c r="BG54" i="3"/>
  <c r="K54" i="3" s="1"/>
  <c r="K57" i="3"/>
  <c r="BG59" i="3"/>
  <c r="K59" i="3" s="1"/>
  <c r="K62" i="3"/>
  <c r="K65" i="3"/>
  <c r="BG66" i="3"/>
  <c r="K66" i="3" s="1"/>
  <c r="BG79" i="3"/>
  <c r="K79" i="3" s="1"/>
  <c r="BG83" i="3"/>
  <c r="K83" i="3" s="1"/>
  <c r="BG87" i="3"/>
  <c r="K87" i="3" s="1"/>
  <c r="BG90" i="3"/>
  <c r="K90" i="3" s="1"/>
  <c r="BG294" i="3"/>
  <c r="K294" i="3" s="1"/>
  <c r="BG295" i="3"/>
  <c r="K295" i="3" s="1"/>
  <c r="BG296" i="3"/>
  <c r="K296" i="3" s="1"/>
  <c r="BG297" i="3"/>
  <c r="K297" i="3" s="1"/>
  <c r="BG298" i="3"/>
  <c r="K298" i="3" s="1"/>
  <c r="BG299" i="3"/>
  <c r="K299" i="3" s="1"/>
  <c r="BG300" i="3"/>
  <c r="K300" i="3" s="1"/>
  <c r="K301" i="3"/>
  <c r="BG306" i="3"/>
  <c r="K306" i="3" s="1"/>
  <c r="BG307" i="3"/>
  <c r="K307" i="3" s="1"/>
  <c r="BG308" i="3"/>
  <c r="K308" i="3" s="1"/>
  <c r="BG309" i="3"/>
  <c r="K309" i="3" s="1"/>
  <c r="BG310" i="3"/>
  <c r="K310" i="3" s="1"/>
  <c r="BG311" i="3"/>
  <c r="K311" i="3" s="1"/>
  <c r="BG312" i="3"/>
  <c r="K312" i="3" s="1"/>
  <c r="BG313" i="3"/>
  <c r="K313" i="3" s="1"/>
  <c r="BG314" i="3"/>
  <c r="K314" i="3" s="1"/>
  <c r="BG315" i="3"/>
  <c r="K315" i="3" s="1"/>
  <c r="BG316" i="3"/>
  <c r="K316" i="3" s="1"/>
  <c r="BG317" i="3"/>
  <c r="K317" i="3" s="1"/>
  <c r="BG318" i="3"/>
  <c r="K318" i="3" s="1"/>
  <c r="BG319" i="3"/>
  <c r="K319" i="3" s="1"/>
  <c r="BG320" i="3"/>
  <c r="K320" i="3" s="1"/>
  <c r="BG321" i="3"/>
  <c r="K321" i="3" s="1"/>
  <c r="BG322" i="3"/>
  <c r="K322" i="3" s="1"/>
  <c r="BG323" i="3"/>
  <c r="K323" i="3" s="1"/>
  <c r="BG324" i="3"/>
  <c r="K324" i="3" s="1"/>
  <c r="BG325" i="3"/>
  <c r="K325" i="3" s="1"/>
  <c r="BG326" i="3"/>
  <c r="K326" i="3" s="1"/>
  <c r="BG327" i="3"/>
  <c r="K327" i="3" s="1"/>
  <c r="BG328" i="3"/>
  <c r="K328" i="3" s="1"/>
  <c r="BG329" i="3"/>
  <c r="K329" i="3" s="1"/>
  <c r="BG330" i="3"/>
  <c r="K330" i="3" s="1"/>
  <c r="BG331" i="3"/>
  <c r="K331" i="3" s="1"/>
  <c r="BG332" i="3"/>
  <c r="K332" i="3" s="1"/>
  <c r="BG333" i="3"/>
  <c r="K333" i="3" s="1"/>
  <c r="BG374" i="3"/>
  <c r="K374" i="3" s="1"/>
  <c r="BG31" i="3"/>
  <c r="K31" i="3" s="1"/>
  <c r="BG353" i="3"/>
  <c r="K353" i="3" s="1"/>
  <c r="BG354" i="3"/>
  <c r="K354" i="3" s="1"/>
  <c r="BG355" i="3"/>
  <c r="K355" i="3" s="1"/>
  <c r="BG356" i="3"/>
  <c r="K356" i="3" s="1"/>
  <c r="BG358" i="3"/>
  <c r="K358" i="3" s="1"/>
  <c r="BG359" i="3"/>
  <c r="K359" i="3" s="1"/>
  <c r="BG360" i="3"/>
  <c r="K360" i="3" s="1"/>
  <c r="K361" i="3"/>
  <c r="BG364" i="3"/>
  <c r="K364" i="3" s="1"/>
  <c r="BG365" i="3"/>
  <c r="K365" i="3" s="1"/>
  <c r="BG366" i="3"/>
  <c r="K366" i="3" s="1"/>
  <c r="BG368" i="3"/>
  <c r="K368" i="3" s="1"/>
  <c r="BG369" i="3"/>
  <c r="K369" i="3" s="1"/>
  <c r="BG375" i="3"/>
  <c r="K375" i="3" s="1"/>
  <c r="BG376" i="3"/>
  <c r="K376" i="3" s="1"/>
  <c r="BG377" i="3"/>
  <c r="K377" i="3" s="1"/>
  <c r="BG378" i="3"/>
  <c r="K378" i="3" s="1"/>
  <c r="BG380" i="3"/>
  <c r="K380" i="3" s="1"/>
  <c r="BG381" i="3"/>
  <c r="K381" i="3" s="1"/>
  <c r="BG382" i="3"/>
  <c r="K382" i="3" s="1"/>
  <c r="BG304" i="3"/>
  <c r="K304" i="3" s="1"/>
  <c r="BG23" i="3"/>
  <c r="K23" i="3" s="1"/>
  <c r="BG24" i="3"/>
  <c r="K24" i="3" s="1"/>
  <c r="BG25" i="3"/>
  <c r="K25" i="3" s="1"/>
  <c r="BG26" i="3"/>
  <c r="K26" i="3" s="1"/>
  <c r="BG27" i="3"/>
  <c r="K27" i="3" s="1"/>
  <c r="BG29" i="3"/>
  <c r="K29" i="3" s="1"/>
  <c r="BG47" i="3"/>
  <c r="K47" i="3" s="1"/>
  <c r="BG49" i="3"/>
  <c r="K49" i="3" s="1"/>
  <c r="BG51" i="3"/>
  <c r="K51" i="3" s="1"/>
  <c r="BG53" i="3"/>
  <c r="K53" i="3" s="1"/>
  <c r="BG56" i="3"/>
  <c r="K56" i="3" s="1"/>
  <c r="BG279" i="3"/>
  <c r="K279" i="3" s="1"/>
  <c r="BG280" i="3"/>
  <c r="K280" i="3" s="1"/>
  <c r="BG281" i="3"/>
  <c r="K281" i="3" s="1"/>
  <c r="BG282" i="3"/>
  <c r="K282" i="3" s="1"/>
  <c r="BG283" i="3"/>
  <c r="K283" i="3" s="1"/>
  <c r="BG284" i="3"/>
  <c r="K284" i="3" s="1"/>
  <c r="BG285" i="3"/>
  <c r="K285" i="3" s="1"/>
  <c r="BG286" i="3"/>
  <c r="K286" i="3" s="1"/>
  <c r="BG287" i="3"/>
  <c r="K287" i="3" s="1"/>
  <c r="BG288" i="3"/>
  <c r="K288" i="3" s="1"/>
  <c r="BG289" i="3"/>
  <c r="K289" i="3" s="1"/>
  <c r="BG290" i="3"/>
  <c r="K290" i="3" s="1"/>
  <c r="BG291" i="3"/>
  <c r="K291" i="3" s="1"/>
  <c r="BG292" i="3"/>
  <c r="K292" i="3" s="1"/>
  <c r="K58" i="3"/>
  <c r="L46" i="4"/>
  <c r="M45" i="4"/>
  <c r="BG352" i="3"/>
  <c r="K352" i="3"/>
  <c r="K38" i="4"/>
  <c r="J35" i="4"/>
  <c r="K35" i="4" s="1"/>
  <c r="J38" i="4"/>
  <c r="L36" i="4"/>
  <c r="L32" i="4"/>
  <c r="L31" i="4"/>
  <c r="M30" i="4"/>
  <c r="M7" i="3"/>
  <c r="M10" i="3"/>
  <c r="M11" i="3"/>
  <c r="M9" i="3"/>
  <c r="M8" i="3"/>
  <c r="BG71" i="3"/>
  <c r="K71" i="3" s="1"/>
  <c r="N9" i="3"/>
  <c r="N14" i="3" s="1" a="1"/>
  <c r="N14" i="3" s="1"/>
  <c r="N11" i="3"/>
  <c r="N8" i="3"/>
  <c r="N7" i="3"/>
  <c r="N10" i="3"/>
  <c r="BU66" i="3"/>
  <c r="AJ66" i="3"/>
  <c r="AV66" i="3"/>
  <c r="AJ65" i="3"/>
  <c r="BU65" i="3"/>
  <c r="AV65" i="3"/>
  <c r="AJ63" i="3"/>
  <c r="BU63" i="3"/>
  <c r="AV63" i="3"/>
  <c r="AJ61" i="3"/>
  <c r="BU61" i="3"/>
  <c r="AV61" i="3"/>
  <c r="AJ60" i="3"/>
  <c r="BU60" i="3"/>
  <c r="AV60" i="3"/>
  <c r="BU59" i="3"/>
  <c r="AJ59" i="3"/>
  <c r="AV59" i="3"/>
  <c r="BU58" i="3"/>
  <c r="AJ58" i="3"/>
  <c r="AV58" i="3"/>
  <c r="BU57" i="3"/>
  <c r="AJ57" i="3"/>
  <c r="AV57" i="3"/>
  <c r="BU55" i="3"/>
  <c r="AV55" i="3"/>
  <c r="AJ55" i="3"/>
  <c r="BH55" i="3" s="1"/>
  <c r="BU53" i="3"/>
  <c r="AV53" i="3"/>
  <c r="AJ53" i="3"/>
  <c r="BH53" i="3" s="1"/>
  <c r="AV51" i="3"/>
  <c r="BU51" i="3"/>
  <c r="AJ51" i="3"/>
  <c r="BH51" i="3" s="1"/>
  <c r="AJ49" i="3"/>
  <c r="AV49" i="3"/>
  <c r="BU49" i="3"/>
  <c r="AV46" i="3"/>
  <c r="AJ46" i="3"/>
  <c r="BH46" i="3" s="1"/>
  <c r="BU46" i="3"/>
  <c r="BU29" i="3"/>
  <c r="AJ29" i="3"/>
  <c r="AV29" i="3"/>
  <c r="BU28" i="3"/>
  <c r="AJ28" i="3"/>
  <c r="AV28" i="3"/>
  <c r="AV27" i="3"/>
  <c r="BU27" i="3"/>
  <c r="AJ27" i="3"/>
  <c r="BH27" i="3" s="1"/>
  <c r="L27" i="3" s="1"/>
  <c r="AJ26" i="3"/>
  <c r="AV26" i="3"/>
  <c r="BU26" i="3"/>
  <c r="AJ25" i="3"/>
  <c r="AV25" i="3"/>
  <c r="BU25" i="3"/>
  <c r="AJ24" i="3"/>
  <c r="AV24" i="3"/>
  <c r="BU24" i="3"/>
  <c r="AJ23" i="3"/>
  <c r="BU23" i="3"/>
  <c r="AV23" i="3"/>
  <c r="AJ382" i="3"/>
  <c r="BU382" i="3"/>
  <c r="AV382" i="3"/>
  <c r="BU381" i="3"/>
  <c r="AV381" i="3"/>
  <c r="AJ381" i="3"/>
  <c r="BH381" i="3" s="1"/>
  <c r="BU380" i="3"/>
  <c r="AV380" i="3"/>
  <c r="AJ380" i="3"/>
  <c r="BH380" i="3" s="1"/>
  <c r="BU379" i="3"/>
  <c r="AV379" i="3"/>
  <c r="AJ379" i="3"/>
  <c r="BH379" i="3" s="1"/>
  <c r="BU378" i="3"/>
  <c r="AV378" i="3"/>
  <c r="AJ378" i="3"/>
  <c r="BH378" i="3" s="1"/>
  <c r="BU377" i="3"/>
  <c r="AV377" i="3"/>
  <c r="AJ377" i="3"/>
  <c r="BU376" i="3"/>
  <c r="AV376" i="3"/>
  <c r="AJ376" i="3"/>
  <c r="BH376" i="3" s="1"/>
  <c r="BU375" i="3"/>
  <c r="AV375" i="3"/>
  <c r="AJ375" i="3"/>
  <c r="BH375" i="3" s="1"/>
  <c r="BU374" i="3"/>
  <c r="AV374" i="3"/>
  <c r="AJ374" i="3"/>
  <c r="BH374" i="3" s="1"/>
  <c r="BU373" i="3"/>
  <c r="AV373" i="3"/>
  <c r="AJ373" i="3"/>
  <c r="BH373" i="3" s="1"/>
  <c r="BU372" i="3"/>
  <c r="AV372" i="3"/>
  <c r="AJ372" i="3"/>
  <c r="BH372" i="3" s="1"/>
  <c r="BU371" i="3"/>
  <c r="AV371" i="3"/>
  <c r="AJ371" i="3"/>
  <c r="BH371" i="3" s="1"/>
  <c r="BU370" i="3"/>
  <c r="AV370" i="3"/>
  <c r="AJ370" i="3"/>
  <c r="BH370" i="3" s="1"/>
  <c r="BU369" i="3"/>
  <c r="AV369" i="3"/>
  <c r="AJ369" i="3"/>
  <c r="BH369" i="3" s="1"/>
  <c r="BU368" i="3"/>
  <c r="AV368" i="3"/>
  <c r="AJ368" i="3"/>
  <c r="BH368" i="3" s="1"/>
  <c r="BU367" i="3"/>
  <c r="AV367" i="3"/>
  <c r="AJ367" i="3"/>
  <c r="BH367" i="3" s="1"/>
  <c r="BU366" i="3"/>
  <c r="AV366" i="3"/>
  <c r="AJ366" i="3"/>
  <c r="BH366" i="3" s="1"/>
  <c r="BU365" i="3"/>
  <c r="AV365" i="3"/>
  <c r="AJ365" i="3"/>
  <c r="BH365" i="3" s="1"/>
  <c r="BU364" i="3"/>
  <c r="AV364" i="3"/>
  <c r="AJ364" i="3"/>
  <c r="BH364" i="3" s="1"/>
  <c r="BU363" i="3"/>
  <c r="AV363" i="3"/>
  <c r="AJ363" i="3"/>
  <c r="BH363" i="3" s="1"/>
  <c r="BU362" i="3"/>
  <c r="AV362" i="3"/>
  <c r="AJ362" i="3"/>
  <c r="BH362" i="3" s="1"/>
  <c r="BU361" i="3"/>
  <c r="AV361" i="3"/>
  <c r="AJ361" i="3"/>
  <c r="BH361" i="3" s="1"/>
  <c r="BU360" i="3"/>
  <c r="AV360" i="3"/>
  <c r="AJ360" i="3"/>
  <c r="BH360" i="3" s="1"/>
  <c r="BU359" i="3"/>
  <c r="AV359" i="3"/>
  <c r="AJ359" i="3"/>
  <c r="BH359" i="3" s="1"/>
  <c r="BU358" i="3"/>
  <c r="AV358" i="3"/>
  <c r="AJ358" i="3"/>
  <c r="BH358" i="3" s="1"/>
  <c r="BU357" i="3"/>
  <c r="AV357" i="3"/>
  <c r="AJ357" i="3"/>
  <c r="BH357" i="3" s="1"/>
  <c r="BU356" i="3"/>
  <c r="AV356" i="3"/>
  <c r="AJ356" i="3"/>
  <c r="BH356" i="3" s="1"/>
  <c r="BU355" i="3"/>
  <c r="AV355" i="3"/>
  <c r="AJ355" i="3"/>
  <c r="BH355" i="3" s="1"/>
  <c r="BU354" i="3"/>
  <c r="AV354" i="3"/>
  <c r="AJ354" i="3"/>
  <c r="BH354" i="3" s="1"/>
  <c r="BU353" i="3"/>
  <c r="AV353" i="3"/>
  <c r="AJ353" i="3"/>
  <c r="BH353" i="3" s="1"/>
  <c r="BU352" i="3"/>
  <c r="AV352" i="3"/>
  <c r="AJ352" i="3"/>
  <c r="BH352" i="3" s="1"/>
  <c r="BU351" i="3"/>
  <c r="AV351" i="3"/>
  <c r="AJ351" i="3"/>
  <c r="BH351" i="3" s="1"/>
  <c r="BU350" i="3"/>
  <c r="AV350" i="3"/>
  <c r="AJ350" i="3"/>
  <c r="BH350" i="3" s="1"/>
  <c r="BU349" i="3"/>
  <c r="AV349" i="3"/>
  <c r="AJ349" i="3"/>
  <c r="BH349" i="3" s="1"/>
  <c r="AJ348" i="3"/>
  <c r="AV348" i="3"/>
  <c r="BU348" i="3"/>
  <c r="BU347" i="3"/>
  <c r="AV347" i="3"/>
  <c r="AJ347" i="3"/>
  <c r="BH347" i="3" s="1"/>
  <c r="BU346" i="3"/>
  <c r="AV346" i="3"/>
  <c r="AJ346" i="3"/>
  <c r="BH346" i="3" s="1"/>
  <c r="BU345" i="3"/>
  <c r="AV345" i="3"/>
  <c r="AJ345" i="3"/>
  <c r="BH345" i="3" s="1"/>
  <c r="BU344" i="3"/>
  <c r="AV344" i="3"/>
  <c r="AJ344" i="3"/>
  <c r="BH344" i="3" s="1"/>
  <c r="BU343" i="3"/>
  <c r="AV343" i="3"/>
  <c r="AJ343" i="3"/>
  <c r="BH343" i="3" s="1"/>
  <c r="BU342" i="3"/>
  <c r="AV342" i="3"/>
  <c r="AJ342" i="3"/>
  <c r="BH342" i="3" s="1"/>
  <c r="BU341" i="3"/>
  <c r="AV341" i="3"/>
  <c r="AJ341" i="3"/>
  <c r="BH341" i="3" s="1"/>
  <c r="BU340" i="3"/>
  <c r="AV340" i="3"/>
  <c r="AJ340" i="3"/>
  <c r="BH340" i="3" s="1"/>
  <c r="BU339" i="3"/>
  <c r="AV339" i="3"/>
  <c r="AJ339" i="3"/>
  <c r="BU338" i="3"/>
  <c r="AV338" i="3"/>
  <c r="AJ338" i="3"/>
  <c r="BH338" i="3" s="1"/>
  <c r="BU337" i="3"/>
  <c r="AV337" i="3"/>
  <c r="AJ337" i="3"/>
  <c r="BH337" i="3" s="1"/>
  <c r="BU336" i="3"/>
  <c r="AV336" i="3"/>
  <c r="AJ336" i="3"/>
  <c r="BH336" i="3" s="1"/>
  <c r="BU335" i="3"/>
  <c r="AV335" i="3"/>
  <c r="AJ335" i="3"/>
  <c r="BU334" i="3"/>
  <c r="AV334" i="3"/>
  <c r="AJ334" i="3"/>
  <c r="BH334" i="3" s="1"/>
  <c r="BU333" i="3"/>
  <c r="AV333" i="3"/>
  <c r="AJ333" i="3"/>
  <c r="BH333" i="3" s="1"/>
  <c r="BU332" i="3"/>
  <c r="AV332" i="3"/>
  <c r="AJ332" i="3"/>
  <c r="BH332" i="3" s="1"/>
  <c r="BU331" i="3"/>
  <c r="AV331" i="3"/>
  <c r="AJ331" i="3"/>
  <c r="BH331" i="3" s="1"/>
  <c r="BU330" i="3"/>
  <c r="AV330" i="3"/>
  <c r="AJ330" i="3"/>
  <c r="BH330" i="3" s="1"/>
  <c r="BU329" i="3"/>
  <c r="AV329" i="3"/>
  <c r="AJ329" i="3"/>
  <c r="BH329" i="3" s="1"/>
  <c r="BU328" i="3"/>
  <c r="AV328" i="3"/>
  <c r="AJ328" i="3"/>
  <c r="BH328" i="3" s="1"/>
  <c r="BU327" i="3"/>
  <c r="AV327" i="3"/>
  <c r="AJ327" i="3"/>
  <c r="BH327" i="3" s="1"/>
  <c r="BU326" i="3"/>
  <c r="AV326" i="3"/>
  <c r="AJ326" i="3"/>
  <c r="BH326" i="3" s="1"/>
  <c r="BU325" i="3"/>
  <c r="AV325" i="3"/>
  <c r="AJ325" i="3"/>
  <c r="BH325" i="3" s="1"/>
  <c r="BU324" i="3"/>
  <c r="AV324" i="3"/>
  <c r="AJ324" i="3"/>
  <c r="BH324" i="3" s="1"/>
  <c r="BU323" i="3"/>
  <c r="AV323" i="3"/>
  <c r="AJ323" i="3"/>
  <c r="BH323" i="3" s="1"/>
  <c r="BU322" i="3"/>
  <c r="AV322" i="3"/>
  <c r="AJ322" i="3"/>
  <c r="BH322" i="3" s="1"/>
  <c r="BU321" i="3"/>
  <c r="AV321" i="3"/>
  <c r="AJ321" i="3"/>
  <c r="BH321" i="3" s="1"/>
  <c r="BU320" i="3"/>
  <c r="AV320" i="3"/>
  <c r="AJ320" i="3"/>
  <c r="BH320" i="3" s="1"/>
  <c r="BU319" i="3"/>
  <c r="AV319" i="3"/>
  <c r="AJ319" i="3"/>
  <c r="BH319" i="3" s="1"/>
  <c r="BU318" i="3"/>
  <c r="AV318" i="3"/>
  <c r="AJ318" i="3"/>
  <c r="BH318" i="3" s="1"/>
  <c r="BU317" i="3"/>
  <c r="AV317" i="3"/>
  <c r="AJ317" i="3"/>
  <c r="BH317" i="3" s="1"/>
  <c r="BU316" i="3"/>
  <c r="AV316" i="3"/>
  <c r="AJ316" i="3"/>
  <c r="BH316" i="3" s="1"/>
  <c r="BU315" i="3"/>
  <c r="AV315" i="3"/>
  <c r="AJ315" i="3"/>
  <c r="BH315" i="3" s="1"/>
  <c r="BU314" i="3"/>
  <c r="AV314" i="3"/>
  <c r="AJ314" i="3"/>
  <c r="BH314" i="3" s="1"/>
  <c r="BU313" i="3"/>
  <c r="AV313" i="3"/>
  <c r="AJ313" i="3"/>
  <c r="BH313" i="3" s="1"/>
  <c r="BU312" i="3"/>
  <c r="AV312" i="3"/>
  <c r="AJ312" i="3"/>
  <c r="BH312" i="3" s="1"/>
  <c r="BU311" i="3"/>
  <c r="AV311" i="3"/>
  <c r="AJ311" i="3"/>
  <c r="BH311" i="3" s="1"/>
  <c r="BU310" i="3"/>
  <c r="AV310" i="3"/>
  <c r="AJ310" i="3"/>
  <c r="BH310" i="3" s="1"/>
  <c r="BU309" i="3"/>
  <c r="AV309" i="3"/>
  <c r="AJ309" i="3"/>
  <c r="BH309" i="3" s="1"/>
  <c r="BU308" i="3"/>
  <c r="AV308" i="3"/>
  <c r="AJ308" i="3"/>
  <c r="BH308" i="3" s="1"/>
  <c r="BU307" i="3"/>
  <c r="AV307" i="3"/>
  <c r="AJ307" i="3"/>
  <c r="BH307" i="3" s="1"/>
  <c r="BU301" i="3"/>
  <c r="AJ301" i="3"/>
  <c r="AV301" i="3"/>
  <c r="BU300" i="3"/>
  <c r="AV300" i="3"/>
  <c r="AJ300" i="3"/>
  <c r="BH300" i="3" s="1"/>
  <c r="AJ64" i="3"/>
  <c r="AV64" i="3"/>
  <c r="BU64" i="3"/>
  <c r="AJ62" i="3"/>
  <c r="BU62" i="3"/>
  <c r="AV62" i="3"/>
  <c r="BU56" i="3"/>
  <c r="AV56" i="3"/>
  <c r="AJ56" i="3"/>
  <c r="BU54" i="3"/>
  <c r="AJ54" i="3"/>
  <c r="AV54" i="3"/>
  <c r="BU52" i="3"/>
  <c r="AV52" i="3"/>
  <c r="AJ52" i="3"/>
  <c r="BH52" i="3" s="1"/>
  <c r="AJ50" i="3"/>
  <c r="AV50" i="3"/>
  <c r="BU50" i="3"/>
  <c r="AJ48" i="3"/>
  <c r="AV48" i="3"/>
  <c r="BU48" i="3"/>
  <c r="AV47" i="3"/>
  <c r="BU47" i="3"/>
  <c r="AJ47" i="3"/>
  <c r="BH47" i="3" s="1"/>
  <c r="AV45" i="3"/>
  <c r="BU45" i="3"/>
  <c r="AJ45" i="3"/>
  <c r="BH45" i="3" s="1"/>
  <c r="BU44" i="3"/>
  <c r="AJ44" i="3"/>
  <c r="AV44" i="3"/>
  <c r="BU43" i="3"/>
  <c r="AJ43" i="3"/>
  <c r="AV43" i="3"/>
  <c r="BU42" i="3"/>
  <c r="AJ42" i="3"/>
  <c r="AV42" i="3"/>
  <c r="BU41" i="3"/>
  <c r="AJ41" i="3"/>
  <c r="AV41" i="3"/>
  <c r="BU40" i="3"/>
  <c r="AJ40" i="3"/>
  <c r="AV40" i="3"/>
  <c r="BU39" i="3"/>
  <c r="AJ39" i="3"/>
  <c r="AV39" i="3"/>
  <c r="AJ38" i="3"/>
  <c r="AV38" i="3"/>
  <c r="BU38" i="3"/>
  <c r="AJ37" i="3"/>
  <c r="AV37" i="3"/>
  <c r="BU37" i="3"/>
  <c r="AV36" i="3"/>
  <c r="AJ36" i="3"/>
  <c r="BH36" i="3" s="1"/>
  <c r="BU36" i="3"/>
  <c r="AV35" i="3"/>
  <c r="BU35" i="3"/>
  <c r="AJ35" i="3"/>
  <c r="BH35" i="3" s="1"/>
  <c r="L35" i="3" s="1"/>
  <c r="BU34" i="3"/>
  <c r="AV34" i="3"/>
  <c r="AJ34" i="3"/>
  <c r="BH34" i="3" s="1"/>
  <c r="L34" i="3" s="1"/>
  <c r="BU33" i="3"/>
  <c r="AV33" i="3"/>
  <c r="AJ33" i="3"/>
  <c r="BH33" i="3" s="1"/>
  <c r="L33" i="3" s="1"/>
  <c r="BU32" i="3"/>
  <c r="AV32" i="3"/>
  <c r="AJ32" i="3"/>
  <c r="BH32" i="3" s="1"/>
  <c r="L32" i="3" s="1"/>
  <c r="BU31" i="3"/>
  <c r="AJ31" i="3"/>
  <c r="AV31" i="3"/>
  <c r="AV30" i="3"/>
  <c r="BU30" i="3"/>
  <c r="AJ30" i="3"/>
  <c r="BH30" i="3" s="1"/>
  <c r="L30" i="3" s="1"/>
  <c r="BU299" i="3"/>
  <c r="AV299" i="3"/>
  <c r="AJ299" i="3"/>
  <c r="BH299" i="3" s="1"/>
  <c r="BU298" i="3"/>
  <c r="AV298" i="3"/>
  <c r="AJ298" i="3"/>
  <c r="BH298" i="3" s="1"/>
  <c r="BU297" i="3"/>
  <c r="AV297" i="3"/>
  <c r="AJ297" i="3"/>
  <c r="BH297" i="3" s="1"/>
  <c r="BU296" i="3"/>
  <c r="AV296" i="3"/>
  <c r="AJ296" i="3"/>
  <c r="BH296" i="3" s="1"/>
  <c r="BU295" i="3"/>
  <c r="AV295" i="3"/>
  <c r="AJ295" i="3"/>
  <c r="BH295" i="3" s="1"/>
  <c r="BU294" i="3"/>
  <c r="AV294" i="3"/>
  <c r="AJ294" i="3"/>
  <c r="BH294" i="3" s="1"/>
  <c r="BU293" i="3"/>
  <c r="AV293" i="3"/>
  <c r="AJ293" i="3"/>
  <c r="BH293" i="3" s="1"/>
  <c r="BU292" i="3"/>
  <c r="AV292" i="3"/>
  <c r="AJ292" i="3"/>
  <c r="BH292" i="3" s="1"/>
  <c r="BU291" i="3"/>
  <c r="AV291" i="3"/>
  <c r="AJ291" i="3"/>
  <c r="BH291" i="3" s="1"/>
  <c r="BU290" i="3"/>
  <c r="AV290" i="3"/>
  <c r="AJ290" i="3"/>
  <c r="BH290" i="3" s="1"/>
  <c r="BU289" i="3"/>
  <c r="AV289" i="3"/>
  <c r="AJ289" i="3"/>
  <c r="BH289" i="3" s="1"/>
  <c r="BU288" i="3"/>
  <c r="AV288" i="3"/>
  <c r="AJ288" i="3"/>
  <c r="BH288" i="3" s="1"/>
  <c r="BU287" i="3"/>
  <c r="AV287" i="3"/>
  <c r="AJ287" i="3"/>
  <c r="BH287" i="3" s="1"/>
  <c r="BU286" i="3"/>
  <c r="AV286" i="3"/>
  <c r="AJ286" i="3"/>
  <c r="BH286" i="3" s="1"/>
  <c r="BU285" i="3"/>
  <c r="AV285" i="3"/>
  <c r="AJ285" i="3"/>
  <c r="BH285" i="3" s="1"/>
  <c r="BU284" i="3"/>
  <c r="AV284" i="3"/>
  <c r="AJ284" i="3"/>
  <c r="BH284" i="3" s="1"/>
  <c r="BU283" i="3"/>
  <c r="AV283" i="3"/>
  <c r="AJ283" i="3"/>
  <c r="BH283" i="3" s="1"/>
  <c r="BU282" i="3"/>
  <c r="AV282" i="3"/>
  <c r="AJ282" i="3"/>
  <c r="BH282" i="3" s="1"/>
  <c r="BU281" i="3"/>
  <c r="AV281" i="3"/>
  <c r="AJ281" i="3"/>
  <c r="BH281" i="3" s="1"/>
  <c r="BU280" i="3"/>
  <c r="AV280" i="3"/>
  <c r="AJ280" i="3"/>
  <c r="BH280" i="3" s="1"/>
  <c r="BU279" i="3"/>
  <c r="AV279" i="3"/>
  <c r="AJ279" i="3"/>
  <c r="BH279" i="3" s="1"/>
  <c r="BU278" i="3"/>
  <c r="AV278" i="3"/>
  <c r="AJ278" i="3"/>
  <c r="BH278" i="3" s="1"/>
  <c r="BU277" i="3"/>
  <c r="AV277" i="3"/>
  <c r="AJ277" i="3"/>
  <c r="BH277" i="3" s="1"/>
  <c r="BU276" i="3"/>
  <c r="AV276" i="3"/>
  <c r="AJ276" i="3"/>
  <c r="BH276" i="3" s="1"/>
  <c r="BU275" i="3"/>
  <c r="AV275" i="3"/>
  <c r="AJ275" i="3"/>
  <c r="BH275" i="3" s="1"/>
  <c r="BU274" i="3"/>
  <c r="AV274" i="3"/>
  <c r="AJ274" i="3"/>
  <c r="BH274" i="3" s="1"/>
  <c r="BU273" i="3"/>
  <c r="AV273" i="3"/>
  <c r="AJ273" i="3"/>
  <c r="BH273" i="3" s="1"/>
  <c r="BU272" i="3"/>
  <c r="AV272" i="3"/>
  <c r="AJ272" i="3"/>
  <c r="BH272" i="3" s="1"/>
  <c r="BU271" i="3"/>
  <c r="AV271" i="3"/>
  <c r="AJ271" i="3"/>
  <c r="BH271" i="3" s="1"/>
  <c r="BU270" i="3"/>
  <c r="AV270" i="3"/>
  <c r="AJ270" i="3"/>
  <c r="BH270" i="3" s="1"/>
  <c r="BU269" i="3"/>
  <c r="AV269" i="3"/>
  <c r="AJ269" i="3"/>
  <c r="BH269" i="3" s="1"/>
  <c r="BU268" i="3"/>
  <c r="AV268" i="3"/>
  <c r="AJ268" i="3"/>
  <c r="BH268" i="3" s="1"/>
  <c r="BU267" i="3"/>
  <c r="AV267" i="3"/>
  <c r="AJ267" i="3"/>
  <c r="BU266" i="3"/>
  <c r="AV266" i="3"/>
  <c r="AJ266" i="3"/>
  <c r="BH266" i="3" s="1"/>
  <c r="BU265" i="3"/>
  <c r="AV265" i="3"/>
  <c r="AJ265" i="3"/>
  <c r="BU264" i="3"/>
  <c r="AV264" i="3"/>
  <c r="AJ264" i="3"/>
  <c r="BH264" i="3" s="1"/>
  <c r="BU263" i="3"/>
  <c r="AV263" i="3"/>
  <c r="AJ263" i="3"/>
  <c r="BH263" i="3" s="1"/>
  <c r="BU262" i="3"/>
  <c r="AV262" i="3"/>
  <c r="AJ262" i="3"/>
  <c r="BH262" i="3" s="1"/>
  <c r="BU261" i="3"/>
  <c r="AV261" i="3"/>
  <c r="AJ261" i="3"/>
  <c r="BH261" i="3" s="1"/>
  <c r="BU260" i="3"/>
  <c r="AV260" i="3"/>
  <c r="AJ260" i="3"/>
  <c r="BH260" i="3" s="1"/>
  <c r="BU259" i="3"/>
  <c r="AV259" i="3"/>
  <c r="AJ259" i="3"/>
  <c r="BH259" i="3" s="1"/>
  <c r="BU258" i="3"/>
  <c r="AV258" i="3"/>
  <c r="AJ258" i="3"/>
  <c r="BH258" i="3" s="1"/>
  <c r="BU257" i="3"/>
  <c r="AV257" i="3"/>
  <c r="AJ257" i="3"/>
  <c r="BH257" i="3" s="1"/>
  <c r="BU256" i="3"/>
  <c r="AV256" i="3"/>
  <c r="AJ256" i="3"/>
  <c r="BH256" i="3" s="1"/>
  <c r="BU255" i="3"/>
  <c r="AV255" i="3"/>
  <c r="AJ255" i="3"/>
  <c r="BH255" i="3" s="1"/>
  <c r="BU254" i="3"/>
  <c r="AV254" i="3"/>
  <c r="AJ254" i="3"/>
  <c r="BH254" i="3" s="1"/>
  <c r="BU253" i="3"/>
  <c r="AV253" i="3"/>
  <c r="AJ253" i="3"/>
  <c r="BH253" i="3" s="1"/>
  <c r="BU252" i="3"/>
  <c r="AV252" i="3"/>
  <c r="AJ252" i="3"/>
  <c r="BH252" i="3" s="1"/>
  <c r="BU251" i="3"/>
  <c r="AV251" i="3"/>
  <c r="AJ251" i="3"/>
  <c r="BH251" i="3" s="1"/>
  <c r="BU250" i="3"/>
  <c r="AV250" i="3"/>
  <c r="AJ250" i="3"/>
  <c r="BH250" i="3" s="1"/>
  <c r="BU249" i="3"/>
  <c r="AV249" i="3"/>
  <c r="AJ249" i="3"/>
  <c r="BH249" i="3" s="1"/>
  <c r="BU248" i="3"/>
  <c r="AV248" i="3"/>
  <c r="AJ248" i="3"/>
  <c r="BH248" i="3" s="1"/>
  <c r="BU247" i="3"/>
  <c r="AV247" i="3"/>
  <c r="AJ247" i="3"/>
  <c r="BH247" i="3" s="1"/>
  <c r="BU246" i="3"/>
  <c r="AV246" i="3"/>
  <c r="AJ246" i="3"/>
  <c r="BH246" i="3" s="1"/>
  <c r="BU245" i="3"/>
  <c r="AV245" i="3"/>
  <c r="AJ245" i="3"/>
  <c r="BH245" i="3" s="1"/>
  <c r="BU244" i="3"/>
  <c r="AV244" i="3"/>
  <c r="AJ244" i="3"/>
  <c r="BH244" i="3" s="1"/>
  <c r="AV243" i="3"/>
  <c r="BU243" i="3"/>
  <c r="AJ243" i="3"/>
  <c r="BH243" i="3" s="1"/>
  <c r="BU242" i="3"/>
  <c r="AJ242" i="3"/>
  <c r="AV242" i="3"/>
  <c r="AV241" i="3"/>
  <c r="BU241" i="3"/>
  <c r="AJ241" i="3"/>
  <c r="BH241" i="3" s="1"/>
  <c r="BU240" i="3"/>
  <c r="AV240" i="3"/>
  <c r="AJ240" i="3"/>
  <c r="BH240" i="3" s="1"/>
  <c r="AV239" i="3"/>
  <c r="AJ239" i="3"/>
  <c r="BH239" i="3" s="1"/>
  <c r="BU239" i="3"/>
  <c r="AV238" i="3"/>
  <c r="AJ238" i="3"/>
  <c r="BH238" i="3" s="1"/>
  <c r="BU238" i="3"/>
  <c r="AV237" i="3"/>
  <c r="BU237" i="3"/>
  <c r="AJ237" i="3"/>
  <c r="BU236" i="3"/>
  <c r="AV236" i="3"/>
  <c r="AJ236" i="3"/>
  <c r="BH236" i="3" s="1"/>
  <c r="BU235" i="3"/>
  <c r="AV235" i="3"/>
  <c r="AJ235" i="3"/>
  <c r="BH235" i="3" s="1"/>
  <c r="BU234" i="3"/>
  <c r="AJ234" i="3"/>
  <c r="AV234" i="3"/>
  <c r="AV233" i="3"/>
  <c r="BU233" i="3"/>
  <c r="AJ233" i="3"/>
  <c r="BH233" i="3" s="1"/>
  <c r="BU232" i="3"/>
  <c r="AV232" i="3"/>
  <c r="AJ232" i="3"/>
  <c r="BH232" i="3" s="1"/>
  <c r="BU231" i="3"/>
  <c r="AV231" i="3"/>
  <c r="AJ231" i="3"/>
  <c r="BH231" i="3" s="1"/>
  <c r="BU230" i="3"/>
  <c r="AV230" i="3"/>
  <c r="AJ230" i="3"/>
  <c r="BH230" i="3" s="1"/>
  <c r="AV229" i="3"/>
  <c r="AJ229" i="3"/>
  <c r="BH229" i="3" s="1"/>
  <c r="BU229" i="3"/>
  <c r="AV228" i="3"/>
  <c r="AJ228" i="3"/>
  <c r="BH228" i="3" s="1"/>
  <c r="BU228" i="3"/>
  <c r="AV227" i="3"/>
  <c r="BU227" i="3"/>
  <c r="AJ227" i="3"/>
  <c r="BH227" i="3" s="1"/>
  <c r="BU226" i="3"/>
  <c r="AJ226" i="3"/>
  <c r="AV226" i="3"/>
  <c r="BU225" i="3"/>
  <c r="AV225" i="3"/>
  <c r="AJ225" i="3"/>
  <c r="BH225" i="3" s="1"/>
  <c r="BU224" i="3"/>
  <c r="AJ224" i="3"/>
  <c r="AV224" i="3"/>
  <c r="BU223" i="3"/>
  <c r="AV223" i="3"/>
  <c r="AJ223" i="3"/>
  <c r="BH223" i="3" s="1"/>
  <c r="BU222" i="3"/>
  <c r="AJ222" i="3"/>
  <c r="AV222" i="3"/>
  <c r="AV221" i="3"/>
  <c r="BU221" i="3"/>
  <c r="AJ221" i="3"/>
  <c r="BH221" i="3" s="1"/>
  <c r="BU220" i="3"/>
  <c r="AJ220" i="3"/>
  <c r="AV220" i="3"/>
  <c r="AV219" i="3"/>
  <c r="BU219" i="3"/>
  <c r="AJ219" i="3"/>
  <c r="BH219" i="3" s="1"/>
  <c r="BU218" i="3"/>
  <c r="AV218" i="3"/>
  <c r="AJ218" i="3"/>
  <c r="BH218" i="3" s="1"/>
  <c r="BU217" i="3"/>
  <c r="AV217" i="3"/>
  <c r="AJ217" i="3"/>
  <c r="BH217" i="3" s="1"/>
  <c r="AV216" i="3"/>
  <c r="BU216" i="3"/>
  <c r="AJ216" i="3"/>
  <c r="BH216" i="3" s="1"/>
  <c r="BU215" i="3"/>
  <c r="AJ215" i="3"/>
  <c r="AV215" i="3"/>
  <c r="AV214" i="3"/>
  <c r="BU214" i="3"/>
  <c r="AJ214" i="3"/>
  <c r="BH214" i="3" s="1"/>
  <c r="BU213" i="3"/>
  <c r="AV213" i="3"/>
  <c r="AJ213" i="3"/>
  <c r="BH213" i="3" s="1"/>
  <c r="BU212" i="3"/>
  <c r="AV212" i="3"/>
  <c r="AJ212" i="3"/>
  <c r="BH212" i="3" s="1"/>
  <c r="BU211" i="3"/>
  <c r="AJ211" i="3"/>
  <c r="AV211" i="3"/>
  <c r="BU210" i="3"/>
  <c r="AJ210" i="3"/>
  <c r="AV210" i="3"/>
  <c r="AV209" i="3"/>
  <c r="BU209" i="3"/>
  <c r="AJ209" i="3"/>
  <c r="BH209" i="3" s="1"/>
  <c r="BU208" i="3"/>
  <c r="AV208" i="3"/>
  <c r="AJ208" i="3"/>
  <c r="BH208" i="3" s="1"/>
  <c r="BU168" i="3"/>
  <c r="AJ168" i="3"/>
  <c r="AV168" i="3"/>
  <c r="AV167" i="3"/>
  <c r="BU167" i="3"/>
  <c r="AJ167" i="3"/>
  <c r="BH167" i="3" s="1"/>
  <c r="BU166" i="3"/>
  <c r="AJ166" i="3"/>
  <c r="AV166" i="3"/>
  <c r="BU165" i="3"/>
  <c r="AJ165" i="3"/>
  <c r="AV165" i="3"/>
  <c r="AJ305" i="3"/>
  <c r="AV305" i="3"/>
  <c r="BU305" i="3"/>
  <c r="AJ302" i="3"/>
  <c r="BU302" i="3"/>
  <c r="AV302" i="3"/>
  <c r="BU207" i="3"/>
  <c r="AJ207" i="3"/>
  <c r="AV207" i="3"/>
  <c r="AV206" i="3"/>
  <c r="AJ206" i="3"/>
  <c r="BH206" i="3" s="1"/>
  <c r="BU206" i="3"/>
  <c r="AV205" i="3"/>
  <c r="AJ205" i="3"/>
  <c r="BH205" i="3" s="1"/>
  <c r="BU205" i="3"/>
  <c r="AV204" i="3"/>
  <c r="AJ204" i="3"/>
  <c r="BH204" i="3" s="1"/>
  <c r="BU204" i="3"/>
  <c r="AV203" i="3"/>
  <c r="AJ203" i="3"/>
  <c r="BH203" i="3" s="1"/>
  <c r="BU203" i="3"/>
  <c r="AV202" i="3"/>
  <c r="AJ202" i="3"/>
  <c r="BH202" i="3" s="1"/>
  <c r="BU202" i="3"/>
  <c r="AV201" i="3"/>
  <c r="BU201" i="3"/>
  <c r="AJ201" i="3"/>
  <c r="BH201" i="3" s="1"/>
  <c r="BU200" i="3"/>
  <c r="AV200" i="3"/>
  <c r="AJ200" i="3"/>
  <c r="BH200" i="3" s="1"/>
  <c r="BU199" i="3"/>
  <c r="AJ199" i="3"/>
  <c r="AV199" i="3"/>
  <c r="BU198" i="3"/>
  <c r="AV198" i="3"/>
  <c r="AJ198" i="3"/>
  <c r="BH198" i="3" s="1"/>
  <c r="AV197" i="3"/>
  <c r="BU197" i="3"/>
  <c r="AJ197" i="3"/>
  <c r="BH197" i="3" s="1"/>
  <c r="BU196" i="3"/>
  <c r="AJ196" i="3"/>
  <c r="AV196" i="3"/>
  <c r="AV195" i="3"/>
  <c r="BU195" i="3"/>
  <c r="AJ195" i="3"/>
  <c r="BU194" i="3"/>
  <c r="AJ194" i="3"/>
  <c r="AV194" i="3"/>
  <c r="AV193" i="3"/>
  <c r="BU193" i="3"/>
  <c r="AJ193" i="3"/>
  <c r="BH193" i="3" s="1"/>
  <c r="BU192" i="3"/>
  <c r="AV192" i="3"/>
  <c r="AJ192" i="3"/>
  <c r="BH192" i="3" s="1"/>
  <c r="AV191" i="3"/>
  <c r="AJ191" i="3"/>
  <c r="BH191" i="3" s="1"/>
  <c r="BU191" i="3"/>
  <c r="BU190" i="3"/>
  <c r="AV190" i="3"/>
  <c r="AJ190" i="3"/>
  <c r="BH190" i="3" s="1"/>
  <c r="BU189" i="3"/>
  <c r="AV189" i="3"/>
  <c r="AJ189" i="3"/>
  <c r="BH189" i="3" s="1"/>
  <c r="AV188" i="3"/>
  <c r="BU188" i="3"/>
  <c r="AJ188" i="3"/>
  <c r="BH188" i="3" s="1"/>
  <c r="BU187" i="3"/>
  <c r="AJ187" i="3"/>
  <c r="AV187" i="3"/>
  <c r="AV186" i="3"/>
  <c r="BU186" i="3"/>
  <c r="AJ186" i="3"/>
  <c r="BH186" i="3" s="1"/>
  <c r="BU185" i="3"/>
  <c r="AV185" i="3"/>
  <c r="AJ185" i="3"/>
  <c r="BH185" i="3" s="1"/>
  <c r="AV184" i="3"/>
  <c r="BU184" i="3"/>
  <c r="AJ184" i="3"/>
  <c r="BH184" i="3" s="1"/>
  <c r="BU183" i="3"/>
  <c r="AV183" i="3"/>
  <c r="AJ183" i="3"/>
  <c r="BH183" i="3" s="1"/>
  <c r="BU182" i="3"/>
  <c r="AJ182" i="3"/>
  <c r="AV182" i="3"/>
  <c r="BU181" i="3"/>
  <c r="AV181" i="3"/>
  <c r="AJ181" i="3"/>
  <c r="BH181" i="3" s="1"/>
  <c r="BU180" i="3"/>
  <c r="AV180" i="3"/>
  <c r="AJ180" i="3"/>
  <c r="BH180" i="3" s="1"/>
  <c r="BU179" i="3"/>
  <c r="AV179" i="3"/>
  <c r="AJ179" i="3"/>
  <c r="BH179" i="3" s="1"/>
  <c r="BU178" i="3"/>
  <c r="AV178" i="3"/>
  <c r="AJ178" i="3"/>
  <c r="BH178" i="3" s="1"/>
  <c r="BU177" i="3"/>
  <c r="AV177" i="3"/>
  <c r="AJ177" i="3"/>
  <c r="BH177" i="3" s="1"/>
  <c r="BU176" i="3"/>
  <c r="AV176" i="3"/>
  <c r="AJ176" i="3"/>
  <c r="BH176" i="3" s="1"/>
  <c r="BU175" i="3"/>
  <c r="AV175" i="3"/>
  <c r="AJ175" i="3"/>
  <c r="BH175" i="3" s="1"/>
  <c r="BU174" i="3"/>
  <c r="AV174" i="3"/>
  <c r="AJ174" i="3"/>
  <c r="BH174" i="3" s="1"/>
  <c r="BU173" i="3"/>
  <c r="AV173" i="3"/>
  <c r="AJ173" i="3"/>
  <c r="BH173" i="3" s="1"/>
  <c r="BU172" i="3"/>
  <c r="AV172" i="3"/>
  <c r="AJ172" i="3"/>
  <c r="BH172" i="3" s="1"/>
  <c r="BU171" i="3"/>
  <c r="AV171" i="3"/>
  <c r="AJ171" i="3"/>
  <c r="BH171" i="3" s="1"/>
  <c r="BU170" i="3"/>
  <c r="AV170" i="3"/>
  <c r="AJ170" i="3"/>
  <c r="BH170" i="3" s="1"/>
  <c r="BU169" i="3"/>
  <c r="AV169" i="3"/>
  <c r="AJ169" i="3"/>
  <c r="BH169" i="3" s="1"/>
  <c r="BU164" i="3"/>
  <c r="AV164" i="3"/>
  <c r="AJ164" i="3"/>
  <c r="BH164" i="3" s="1"/>
  <c r="BU163" i="3"/>
  <c r="AV163" i="3"/>
  <c r="AJ163" i="3"/>
  <c r="BH163" i="3" s="1"/>
  <c r="BU162" i="3"/>
  <c r="AV162" i="3"/>
  <c r="AJ162" i="3"/>
  <c r="BH162" i="3" s="1"/>
  <c r="BU161" i="3"/>
  <c r="AV161" i="3"/>
  <c r="AJ161" i="3"/>
  <c r="BH161" i="3" s="1"/>
  <c r="AV304" i="3"/>
  <c r="BU304" i="3"/>
  <c r="AJ304" i="3"/>
  <c r="BH304" i="3" s="1"/>
  <c r="L304" i="3" s="1"/>
  <c r="BU160" i="3"/>
  <c r="AV160" i="3"/>
  <c r="AJ160" i="3"/>
  <c r="BH160" i="3" s="1"/>
  <c r="BU159" i="3"/>
  <c r="AV159" i="3"/>
  <c r="AJ159" i="3"/>
  <c r="BH159" i="3" s="1"/>
  <c r="BU158" i="3"/>
  <c r="AV158" i="3"/>
  <c r="AJ158" i="3"/>
  <c r="BH158" i="3" s="1"/>
  <c r="BU157" i="3"/>
  <c r="AV157" i="3"/>
  <c r="AJ157" i="3"/>
  <c r="BH157" i="3" s="1"/>
  <c r="BU156" i="3"/>
  <c r="AV156" i="3"/>
  <c r="AJ156" i="3"/>
  <c r="BH156" i="3" s="1"/>
  <c r="BU155" i="3"/>
  <c r="AV155" i="3"/>
  <c r="AJ155" i="3"/>
  <c r="BH155" i="3" s="1"/>
  <c r="BU154" i="3"/>
  <c r="AV154" i="3"/>
  <c r="AJ154" i="3"/>
  <c r="BH154" i="3" s="1"/>
  <c r="BU153" i="3"/>
  <c r="AV153" i="3"/>
  <c r="AJ153" i="3"/>
  <c r="BH153" i="3" s="1"/>
  <c r="L153" i="3" s="1"/>
  <c r="BU152" i="3"/>
  <c r="AV152" i="3"/>
  <c r="AJ152" i="3"/>
  <c r="BH152" i="3" s="1"/>
  <c r="L152" i="3" s="1"/>
  <c r="BU151" i="3"/>
  <c r="AV151" i="3"/>
  <c r="AJ151" i="3"/>
  <c r="BH151" i="3" s="1"/>
  <c r="L151" i="3" s="1"/>
  <c r="BU150" i="3"/>
  <c r="AV150" i="3"/>
  <c r="AJ150" i="3"/>
  <c r="BH150" i="3" s="1"/>
  <c r="L150" i="3" s="1"/>
  <c r="BU149" i="3"/>
  <c r="AV149" i="3"/>
  <c r="AJ149" i="3"/>
  <c r="BH149" i="3" s="1"/>
  <c r="L149" i="3" s="1"/>
  <c r="BU148" i="3"/>
  <c r="AV148" i="3"/>
  <c r="AJ148" i="3"/>
  <c r="BH148" i="3" s="1"/>
  <c r="L148" i="3" s="1"/>
  <c r="BU147" i="3"/>
  <c r="AV147" i="3"/>
  <c r="AJ147" i="3"/>
  <c r="BH147" i="3" s="1"/>
  <c r="L147" i="3" s="1"/>
  <c r="BU146" i="3"/>
  <c r="AV146" i="3"/>
  <c r="AJ146" i="3"/>
  <c r="BH146" i="3" s="1"/>
  <c r="L146" i="3" s="1"/>
  <c r="BU145" i="3"/>
  <c r="AV145" i="3"/>
  <c r="AJ145" i="3"/>
  <c r="BH145" i="3" s="1"/>
  <c r="L145" i="3" s="1"/>
  <c r="BU144" i="3"/>
  <c r="AV144" i="3"/>
  <c r="AJ144" i="3"/>
  <c r="BH144" i="3" s="1"/>
  <c r="L144" i="3" s="1"/>
  <c r="BU143" i="3"/>
  <c r="AV143" i="3"/>
  <c r="AJ143" i="3"/>
  <c r="BH143" i="3" s="1"/>
  <c r="L143" i="3" s="1"/>
  <c r="BU142" i="3"/>
  <c r="AV142" i="3"/>
  <c r="AJ142" i="3"/>
  <c r="BH142" i="3" s="1"/>
  <c r="L142" i="3" s="1"/>
  <c r="BU141" i="3"/>
  <c r="AV141" i="3"/>
  <c r="AJ141" i="3"/>
  <c r="BH141" i="3" s="1"/>
  <c r="L141" i="3" s="1"/>
  <c r="BU140" i="3"/>
  <c r="AV140" i="3"/>
  <c r="AJ140" i="3"/>
  <c r="BH140" i="3" s="1"/>
  <c r="L140" i="3" s="1"/>
  <c r="BU139" i="3"/>
  <c r="AV139" i="3"/>
  <c r="AJ139" i="3"/>
  <c r="BH139" i="3" s="1"/>
  <c r="L139" i="3" s="1"/>
  <c r="BU138" i="3"/>
  <c r="AV138" i="3"/>
  <c r="AJ138" i="3"/>
  <c r="BH138" i="3" s="1"/>
  <c r="L138" i="3" s="1"/>
  <c r="BU137" i="3"/>
  <c r="AV137" i="3"/>
  <c r="AJ137" i="3"/>
  <c r="BH137" i="3" s="1"/>
  <c r="L137" i="3" s="1"/>
  <c r="BU136" i="3"/>
  <c r="AV136" i="3"/>
  <c r="AJ136" i="3"/>
  <c r="BH136" i="3" s="1"/>
  <c r="L136" i="3" s="1"/>
  <c r="BU135" i="3"/>
  <c r="AV135" i="3"/>
  <c r="AJ135" i="3"/>
  <c r="BH135" i="3" s="1"/>
  <c r="L135" i="3" s="1"/>
  <c r="BU134" i="3"/>
  <c r="AV134" i="3"/>
  <c r="AJ134" i="3"/>
  <c r="BH134" i="3" s="1"/>
  <c r="L134" i="3" s="1"/>
  <c r="BU133" i="3"/>
  <c r="AV133" i="3"/>
  <c r="AJ133" i="3"/>
  <c r="BU132" i="3"/>
  <c r="AV132" i="3"/>
  <c r="AJ132" i="3"/>
  <c r="BH132" i="3" s="1"/>
  <c r="L132" i="3" s="1"/>
  <c r="BU131" i="3"/>
  <c r="AV131" i="3"/>
  <c r="AJ131" i="3"/>
  <c r="BH131" i="3" s="1"/>
  <c r="L131" i="3" s="1"/>
  <c r="BU130" i="3"/>
  <c r="AV130" i="3"/>
  <c r="AJ130" i="3"/>
  <c r="BH130" i="3" s="1"/>
  <c r="L130" i="3" s="1"/>
  <c r="BU129" i="3"/>
  <c r="AV129" i="3"/>
  <c r="AJ129" i="3"/>
  <c r="BH129" i="3" s="1"/>
  <c r="BU128" i="3"/>
  <c r="AV128" i="3"/>
  <c r="AJ128" i="3"/>
  <c r="BH128" i="3" s="1"/>
  <c r="BU127" i="3"/>
  <c r="AV127" i="3"/>
  <c r="AJ127" i="3"/>
  <c r="BH127" i="3" s="1"/>
  <c r="BU126" i="3"/>
  <c r="AV126" i="3"/>
  <c r="AJ126" i="3"/>
  <c r="BH126" i="3" s="1"/>
  <c r="BU125" i="3"/>
  <c r="AV125" i="3"/>
  <c r="AJ125" i="3"/>
  <c r="BH125" i="3" s="1"/>
  <c r="BU124" i="3"/>
  <c r="AV124" i="3"/>
  <c r="AJ124" i="3"/>
  <c r="BH124" i="3" s="1"/>
  <c r="BU123" i="3"/>
  <c r="AV123" i="3"/>
  <c r="AJ123" i="3"/>
  <c r="BU122" i="3"/>
  <c r="AV122" i="3"/>
  <c r="AJ122" i="3"/>
  <c r="BH122" i="3" s="1"/>
  <c r="BU121" i="3"/>
  <c r="AV121" i="3"/>
  <c r="AJ121" i="3"/>
  <c r="BH121" i="3" s="1"/>
  <c r="BU120" i="3"/>
  <c r="AV120" i="3"/>
  <c r="AJ120" i="3"/>
  <c r="BH120" i="3" s="1"/>
  <c r="BU119" i="3"/>
  <c r="AV119" i="3"/>
  <c r="AJ119" i="3"/>
  <c r="BH119" i="3" s="1"/>
  <c r="BU118" i="3"/>
  <c r="AV118" i="3"/>
  <c r="AJ118" i="3"/>
  <c r="BH118" i="3" s="1"/>
  <c r="BU117" i="3"/>
  <c r="AV117" i="3"/>
  <c r="AJ117" i="3"/>
  <c r="BH117" i="3" s="1"/>
  <c r="BU116" i="3"/>
  <c r="AV116" i="3"/>
  <c r="AJ116" i="3"/>
  <c r="BH116" i="3" s="1"/>
  <c r="BU115" i="3"/>
  <c r="AV115" i="3"/>
  <c r="AJ115" i="3"/>
  <c r="BH115" i="3" s="1"/>
  <c r="BU114" i="3"/>
  <c r="AV114" i="3"/>
  <c r="AJ114" i="3"/>
  <c r="BH114" i="3" s="1"/>
  <c r="BU73" i="3"/>
  <c r="AV73" i="3"/>
  <c r="AJ73" i="3"/>
  <c r="BH73" i="3" s="1"/>
  <c r="AJ71" i="3"/>
  <c r="BU71" i="3"/>
  <c r="AV71" i="3"/>
  <c r="BU306" i="3"/>
  <c r="AV306" i="3"/>
  <c r="AJ306" i="3"/>
  <c r="BH306" i="3" s="1"/>
  <c r="AJ303" i="3"/>
  <c r="BU303" i="3"/>
  <c r="AV303" i="3"/>
  <c r="BU113" i="3"/>
  <c r="AV113" i="3"/>
  <c r="AJ113" i="3"/>
  <c r="BH113" i="3" s="1"/>
  <c r="L113" i="3" s="1"/>
  <c r="BU112" i="3"/>
  <c r="AV112" i="3"/>
  <c r="AJ112" i="3"/>
  <c r="BH112" i="3" s="1"/>
  <c r="BU111" i="3"/>
  <c r="AV111" i="3"/>
  <c r="AJ111" i="3"/>
  <c r="BH111" i="3" s="1"/>
  <c r="BU110" i="3"/>
  <c r="AV110" i="3"/>
  <c r="AJ110" i="3"/>
  <c r="BH110" i="3" s="1"/>
  <c r="BU109" i="3"/>
  <c r="AV109" i="3"/>
  <c r="AJ109" i="3"/>
  <c r="BH109" i="3" s="1"/>
  <c r="BU108" i="3"/>
  <c r="AV108" i="3"/>
  <c r="AJ108" i="3"/>
  <c r="BH108" i="3" s="1"/>
  <c r="BU107" i="3"/>
  <c r="AV107" i="3"/>
  <c r="AJ107" i="3"/>
  <c r="BH107" i="3" s="1"/>
  <c r="BU106" i="3"/>
  <c r="AV106" i="3"/>
  <c r="AJ106" i="3"/>
  <c r="BH106" i="3" s="1"/>
  <c r="BU105" i="3"/>
  <c r="AV105" i="3"/>
  <c r="AJ105" i="3"/>
  <c r="BH105" i="3" s="1"/>
  <c r="BU104" i="3"/>
  <c r="AV104" i="3"/>
  <c r="AJ104" i="3"/>
  <c r="BH104" i="3" s="1"/>
  <c r="BU103" i="3"/>
  <c r="AV103" i="3"/>
  <c r="AJ103" i="3"/>
  <c r="BH103" i="3" s="1"/>
  <c r="BU102" i="3"/>
  <c r="AV102" i="3"/>
  <c r="AJ102" i="3"/>
  <c r="BH102" i="3" s="1"/>
  <c r="BU101" i="3"/>
  <c r="AV101" i="3"/>
  <c r="AJ101" i="3"/>
  <c r="BH101" i="3" s="1"/>
  <c r="BU100" i="3"/>
  <c r="AV100" i="3"/>
  <c r="AJ100" i="3"/>
  <c r="BH100" i="3" s="1"/>
  <c r="BU99" i="3"/>
  <c r="AV99" i="3"/>
  <c r="AJ99" i="3"/>
  <c r="BH99" i="3" s="1"/>
  <c r="BU98" i="3"/>
  <c r="AV98" i="3"/>
  <c r="AJ98" i="3"/>
  <c r="BH98" i="3" s="1"/>
  <c r="BU97" i="3"/>
  <c r="AV97" i="3"/>
  <c r="AJ97" i="3"/>
  <c r="BH97" i="3" s="1"/>
  <c r="BU96" i="3"/>
  <c r="AV96" i="3"/>
  <c r="AJ96" i="3"/>
  <c r="BH96" i="3" s="1"/>
  <c r="BU95" i="3"/>
  <c r="AV95" i="3"/>
  <c r="AJ95" i="3"/>
  <c r="BH95" i="3" s="1"/>
  <c r="BU94" i="3"/>
  <c r="AV94" i="3"/>
  <c r="AJ94" i="3"/>
  <c r="BH94" i="3" s="1"/>
  <c r="BU93" i="3"/>
  <c r="AV93" i="3"/>
  <c r="AJ93" i="3"/>
  <c r="BH93" i="3" s="1"/>
  <c r="BU92" i="3"/>
  <c r="AV92" i="3"/>
  <c r="AJ92" i="3"/>
  <c r="BH92" i="3" s="1"/>
  <c r="BU91" i="3"/>
  <c r="AV91" i="3"/>
  <c r="AJ91" i="3"/>
  <c r="BH91" i="3" s="1"/>
  <c r="BU90" i="3"/>
  <c r="AV90" i="3"/>
  <c r="AJ90" i="3"/>
  <c r="BH90" i="3" s="1"/>
  <c r="BU89" i="3"/>
  <c r="AV89" i="3"/>
  <c r="AJ89" i="3"/>
  <c r="BH89" i="3" s="1"/>
  <c r="BU88" i="3"/>
  <c r="AV88" i="3"/>
  <c r="AJ88" i="3"/>
  <c r="BH88" i="3" s="1"/>
  <c r="BU87" i="3"/>
  <c r="AV87" i="3"/>
  <c r="AJ87" i="3"/>
  <c r="BH87" i="3" s="1"/>
  <c r="BU86" i="3"/>
  <c r="AV86" i="3"/>
  <c r="AJ86" i="3"/>
  <c r="BH86" i="3" s="1"/>
  <c r="BU85" i="3"/>
  <c r="AV85" i="3"/>
  <c r="AJ85" i="3"/>
  <c r="BH85" i="3" s="1"/>
  <c r="BU84" i="3"/>
  <c r="AV84" i="3"/>
  <c r="AJ84" i="3"/>
  <c r="BH84" i="3" s="1"/>
  <c r="BU83" i="3"/>
  <c r="AV83" i="3"/>
  <c r="AJ83" i="3"/>
  <c r="BH83" i="3" s="1"/>
  <c r="BU82" i="3"/>
  <c r="AV82" i="3"/>
  <c r="AJ82" i="3"/>
  <c r="BH82" i="3" s="1"/>
  <c r="BU81" i="3"/>
  <c r="AV81" i="3"/>
  <c r="AJ81" i="3"/>
  <c r="BH81" i="3" s="1"/>
  <c r="BU80" i="3"/>
  <c r="AV80" i="3"/>
  <c r="AJ80" i="3"/>
  <c r="BH80" i="3" s="1"/>
  <c r="BU79" i="3"/>
  <c r="AV79" i="3"/>
  <c r="AJ79" i="3"/>
  <c r="BH79" i="3" s="1"/>
  <c r="BU78" i="3"/>
  <c r="AV78" i="3"/>
  <c r="AJ78" i="3"/>
  <c r="BH78" i="3" s="1"/>
  <c r="BU77" i="3"/>
  <c r="AV77" i="3"/>
  <c r="AJ77" i="3"/>
  <c r="BH77" i="3" s="1"/>
  <c r="BU76" i="3"/>
  <c r="AV76" i="3"/>
  <c r="AJ76" i="3"/>
  <c r="BH76" i="3" s="1"/>
  <c r="BU75" i="3"/>
  <c r="AV75" i="3"/>
  <c r="AJ75" i="3"/>
  <c r="BH75" i="3" s="1"/>
  <c r="BU74" i="3"/>
  <c r="AV74" i="3"/>
  <c r="AJ74" i="3"/>
  <c r="BH74" i="3" s="1"/>
  <c r="BU72" i="3"/>
  <c r="AV72" i="3"/>
  <c r="AJ72" i="3"/>
  <c r="BH72" i="3" s="1"/>
  <c r="BU70" i="3"/>
  <c r="AV70" i="3"/>
  <c r="AJ70" i="3"/>
  <c r="BH70" i="3" s="1"/>
  <c r="AV69" i="3"/>
  <c r="AJ69" i="3"/>
  <c r="BH69" i="3" s="1"/>
  <c r="BU69" i="3"/>
  <c r="BU68" i="3"/>
  <c r="AV68" i="3"/>
  <c r="AJ68" i="3"/>
  <c r="BH68" i="3" s="1"/>
  <c r="BU67" i="3"/>
  <c r="AV67" i="3"/>
  <c r="AJ67" i="3"/>
  <c r="BH67" i="3" s="1"/>
  <c r="AV21" i="3"/>
  <c r="BH21" i="3"/>
  <c r="Y21" i="3"/>
  <c r="AJ21" i="3"/>
  <c r="M60" i="4"/>
  <c r="L61" i="4"/>
  <c r="M53" i="4"/>
  <c r="L54" i="4"/>
  <c r="L66" i="4" s="1"/>
  <c r="J16" i="3"/>
  <c r="J15" i="3"/>
  <c r="K15" i="3"/>
  <c r="K16" i="3"/>
  <c r="BH267" i="3" l="1"/>
  <c r="M46" i="4"/>
  <c r="N45" i="4"/>
  <c r="AA184" i="3"/>
  <c r="AA185" i="3"/>
  <c r="AA186" i="3"/>
  <c r="AA187" i="3"/>
  <c r="AA188" i="3"/>
  <c r="AA189" i="3"/>
  <c r="AA190" i="3"/>
  <c r="AA191" i="3"/>
  <c r="AA192" i="3"/>
  <c r="AA193" i="3"/>
  <c r="AA194" i="3"/>
  <c r="AA195" i="3"/>
  <c r="AA196" i="3"/>
  <c r="AA197" i="3"/>
  <c r="AA199" i="3"/>
  <c r="AA200" i="3"/>
  <c r="AA201" i="3"/>
  <c r="AA202" i="3"/>
  <c r="AA203" i="3"/>
  <c r="AA204" i="3"/>
  <c r="AA205" i="3"/>
  <c r="AA206" i="3"/>
  <c r="AA348" i="3"/>
  <c r="AA162" i="3"/>
  <c r="AA165" i="3"/>
  <c r="AA166" i="3"/>
  <c r="AA167" i="3"/>
  <c r="AA207" i="3"/>
  <c r="AA208" i="3"/>
  <c r="AA209" i="3"/>
  <c r="AA210" i="3"/>
  <c r="AA211" i="3"/>
  <c r="AA212" i="3"/>
  <c r="AA213" i="3"/>
  <c r="AA214" i="3"/>
  <c r="AA215" i="3"/>
  <c r="AA216" i="3"/>
  <c r="AA217" i="3"/>
  <c r="AA218" i="3"/>
  <c r="AA219" i="3"/>
  <c r="AA220" i="3"/>
  <c r="AA221" i="3"/>
  <c r="AA222" i="3"/>
  <c r="AA223" i="3"/>
  <c r="AA224" i="3"/>
  <c r="AA225" i="3"/>
  <c r="AA226" i="3"/>
  <c r="AA227" i="3"/>
  <c r="AA228" i="3"/>
  <c r="AA229" i="3"/>
  <c r="AA230" i="3"/>
  <c r="AA231" i="3"/>
  <c r="AA232" i="3"/>
  <c r="AA233" i="3"/>
  <c r="AA234" i="3"/>
  <c r="AA235" i="3"/>
  <c r="AA236" i="3"/>
  <c r="AA237" i="3"/>
  <c r="AA238" i="3"/>
  <c r="AA239" i="3"/>
  <c r="AA240" i="3"/>
  <c r="AA241" i="3"/>
  <c r="AA242" i="3"/>
  <c r="AA243" i="3"/>
  <c r="AA244" i="3"/>
  <c r="AA245" i="3"/>
  <c r="AA246" i="3"/>
  <c r="AA247" i="3"/>
  <c r="AA248" i="3"/>
  <c r="AA249" i="3"/>
  <c r="AA250" i="3"/>
  <c r="AA251" i="3"/>
  <c r="AA252" i="3"/>
  <c r="AA253" i="3"/>
  <c r="AA302" i="3"/>
  <c r="AA254" i="3"/>
  <c r="AA182" i="3"/>
  <c r="AA256" i="3"/>
  <c r="AA257" i="3"/>
  <c r="AA258" i="3"/>
  <c r="AA259" i="3"/>
  <c r="AA260" i="3"/>
  <c r="AA261" i="3"/>
  <c r="AA262" i="3"/>
  <c r="AA263" i="3"/>
  <c r="AA264" i="3"/>
  <c r="AA265" i="3"/>
  <c r="AA266" i="3"/>
  <c r="AA267" i="3"/>
  <c r="AA255" i="3"/>
  <c r="AA269" i="3"/>
  <c r="AA270" i="3"/>
  <c r="AA271" i="3"/>
  <c r="AA272" i="3"/>
  <c r="AA273" i="3"/>
  <c r="AA274" i="3"/>
  <c r="AA275" i="3"/>
  <c r="AA276" i="3"/>
  <c r="AA277" i="3"/>
  <c r="AA278" i="3"/>
  <c r="AA279" i="3"/>
  <c r="AA183" i="3"/>
  <c r="AA268" i="3"/>
  <c r="BH265" i="3"/>
  <c r="BH339" i="3"/>
  <c r="L339" i="3" s="1"/>
  <c r="BH195" i="3"/>
  <c r="L195" i="3" s="1"/>
  <c r="BH377" i="3"/>
  <c r="L377" i="3" s="1"/>
  <c r="BH237" i="3"/>
  <c r="AA180" i="3"/>
  <c r="AA181" i="3"/>
  <c r="N21" i="3"/>
  <c r="BW21" i="3"/>
  <c r="B27" i="2" a="1"/>
  <c r="BH348" i="3"/>
  <c r="L348" i="3" s="1"/>
  <c r="BH133" i="3"/>
  <c r="L133" i="3" s="1"/>
  <c r="L34" i="4"/>
  <c r="M32" i="4"/>
  <c r="M34" i="4" s="1"/>
  <c r="M31" i="4"/>
  <c r="M36" i="4"/>
  <c r="N30" i="4"/>
  <c r="BV21" i="3"/>
  <c r="M21" i="3"/>
  <c r="M14" i="3" a="1"/>
  <c r="M14" i="3" s="1"/>
  <c r="C27" i="2" a="1"/>
  <c r="Z382" i="3"/>
  <c r="Z379" i="3"/>
  <c r="Z377" i="3"/>
  <c r="Z375" i="3"/>
  <c r="Z373" i="3"/>
  <c r="Z371" i="3"/>
  <c r="Z369" i="3"/>
  <c r="Z367" i="3"/>
  <c r="Z364" i="3"/>
  <c r="Z362" i="3"/>
  <c r="Z361" i="3"/>
  <c r="Z359" i="3"/>
  <c r="Z357" i="3"/>
  <c r="Z354" i="3"/>
  <c r="Z352" i="3"/>
  <c r="Z350" i="3"/>
  <c r="Z349" i="3"/>
  <c r="Z348" i="3"/>
  <c r="Z346" i="3"/>
  <c r="Z343" i="3"/>
  <c r="Z342" i="3"/>
  <c r="Z339" i="3"/>
  <c r="Z336" i="3"/>
  <c r="Z334" i="3"/>
  <c r="Z332" i="3"/>
  <c r="Z330" i="3"/>
  <c r="Z328" i="3"/>
  <c r="Z326" i="3"/>
  <c r="Z323" i="3"/>
  <c r="Z321" i="3"/>
  <c r="Z320" i="3"/>
  <c r="Z318" i="3"/>
  <c r="Z316" i="3"/>
  <c r="Z314" i="3"/>
  <c r="Z312" i="3"/>
  <c r="Z310" i="3"/>
  <c r="Z308" i="3"/>
  <c r="Z306" i="3"/>
  <c r="Z305" i="3"/>
  <c r="Z300" i="3"/>
  <c r="Z298" i="3"/>
  <c r="Z296" i="3"/>
  <c r="Z294" i="3"/>
  <c r="Z293" i="3"/>
  <c r="Z292" i="3"/>
  <c r="Z291" i="3"/>
  <c r="Z290" i="3"/>
  <c r="Z289" i="3"/>
  <c r="Z288" i="3"/>
  <c r="Z286" i="3"/>
  <c r="Z285" i="3"/>
  <c r="Z283" i="3"/>
  <c r="Z281" i="3"/>
  <c r="Z280" i="3"/>
  <c r="Z278" i="3"/>
  <c r="Z275" i="3"/>
  <c r="Z273" i="3"/>
  <c r="Z272" i="3"/>
  <c r="Z270" i="3"/>
  <c r="Z267" i="3"/>
  <c r="Z265" i="3"/>
  <c r="Z264" i="3"/>
  <c r="Z262" i="3"/>
  <c r="Z261" i="3"/>
  <c r="Z258" i="3"/>
  <c r="Z256" i="3"/>
  <c r="Z255" i="3"/>
  <c r="Z252" i="3"/>
  <c r="Z251" i="3"/>
  <c r="Z249" i="3"/>
  <c r="Z247" i="3"/>
  <c r="Z244" i="3"/>
  <c r="Z242" i="3"/>
  <c r="Z241" i="3"/>
  <c r="Z239" i="3"/>
  <c r="Z237" i="3"/>
  <c r="Z235" i="3"/>
  <c r="Z234" i="3"/>
  <c r="Z232" i="3"/>
  <c r="Z230" i="3"/>
  <c r="Z228" i="3"/>
  <c r="Z213" i="3"/>
  <c r="Z212" i="3"/>
  <c r="Z210" i="3"/>
  <c r="Z207" i="3"/>
  <c r="Z166" i="3"/>
  <c r="Z164" i="3"/>
  <c r="Z163" i="3"/>
  <c r="Z160" i="3"/>
  <c r="Z205" i="3"/>
  <c r="Z203" i="3"/>
  <c r="Z202" i="3"/>
  <c r="Z200" i="3"/>
  <c r="Z198" i="3"/>
  <c r="Z195" i="3"/>
  <c r="Z194" i="3"/>
  <c r="Z192" i="3"/>
  <c r="Z190" i="3"/>
  <c r="Z188" i="3"/>
  <c r="Z186" i="3"/>
  <c r="Z184" i="3"/>
  <c r="Z182" i="3"/>
  <c r="Z180" i="3"/>
  <c r="Z178" i="3"/>
  <c r="Z177" i="3"/>
  <c r="Z175" i="3"/>
  <c r="Z174" i="3"/>
  <c r="Z172" i="3"/>
  <c r="Z170" i="3"/>
  <c r="Z169" i="3"/>
  <c r="Z168" i="3"/>
  <c r="Z162" i="3"/>
  <c r="Z302" i="3"/>
  <c r="Z159" i="3"/>
  <c r="Z158" i="3"/>
  <c r="Z157" i="3"/>
  <c r="Z156" i="3"/>
  <c r="Z155" i="3"/>
  <c r="Z154" i="3"/>
  <c r="Z153" i="3"/>
  <c r="Z152" i="3"/>
  <c r="Z151" i="3"/>
  <c r="Z150" i="3"/>
  <c r="Z149" i="3"/>
  <c r="Z148" i="3"/>
  <c r="Z147" i="3"/>
  <c r="Z146" i="3"/>
  <c r="Z145" i="3"/>
  <c r="Z144" i="3"/>
  <c r="Z143" i="3"/>
  <c r="Z142" i="3"/>
  <c r="Z141" i="3"/>
  <c r="Z140" i="3"/>
  <c r="Z139" i="3"/>
  <c r="Z138" i="3"/>
  <c r="Z137" i="3"/>
  <c r="Z136" i="3"/>
  <c r="Z135" i="3"/>
  <c r="Z134" i="3"/>
  <c r="Z133" i="3"/>
  <c r="Z132" i="3"/>
  <c r="Z131" i="3"/>
  <c r="Z130" i="3"/>
  <c r="Z129" i="3"/>
  <c r="Z128" i="3"/>
  <c r="Z127" i="3"/>
  <c r="Z126" i="3"/>
  <c r="Z125" i="3"/>
  <c r="Z124" i="3"/>
  <c r="Z123" i="3"/>
  <c r="Z122" i="3"/>
  <c r="Z121" i="3"/>
  <c r="Z120" i="3"/>
  <c r="Z119" i="3"/>
  <c r="Z118" i="3"/>
  <c r="Z117" i="3"/>
  <c r="Z116" i="3"/>
  <c r="Z115" i="3"/>
  <c r="Z114" i="3"/>
  <c r="Z113" i="3"/>
  <c r="Z72" i="3"/>
  <c r="Z71" i="3"/>
  <c r="Z68" i="3"/>
  <c r="Z67" i="3"/>
  <c r="M12" i="3" a="1"/>
  <c r="M12" i="3" s="1"/>
  <c r="Z301" i="3"/>
  <c r="Z112" i="3"/>
  <c r="Z111" i="3"/>
  <c r="Z110" i="3"/>
  <c r="Z109" i="3"/>
  <c r="Z108" i="3"/>
  <c r="Z107" i="3"/>
  <c r="Z106" i="3"/>
  <c r="Z105" i="3"/>
  <c r="Z104" i="3"/>
  <c r="Z103" i="3"/>
  <c r="Z102" i="3"/>
  <c r="Z101" i="3"/>
  <c r="Z100" i="3"/>
  <c r="Z99" i="3"/>
  <c r="Z98" i="3"/>
  <c r="Z97" i="3"/>
  <c r="Z96" i="3"/>
  <c r="Z95" i="3"/>
  <c r="Z94" i="3"/>
  <c r="Z93" i="3"/>
  <c r="Z92" i="3"/>
  <c r="Z91" i="3"/>
  <c r="Z90" i="3"/>
  <c r="Z89" i="3"/>
  <c r="Z88" i="3"/>
  <c r="Z87" i="3"/>
  <c r="Z86" i="3"/>
  <c r="Z85" i="3"/>
  <c r="Z84" i="3"/>
  <c r="Z83" i="3"/>
  <c r="Z82" i="3"/>
  <c r="Z81" i="3"/>
  <c r="Z80" i="3"/>
  <c r="Z79" i="3"/>
  <c r="Z78" i="3"/>
  <c r="Z77" i="3"/>
  <c r="Z76" i="3"/>
  <c r="Z75" i="3"/>
  <c r="Z74" i="3"/>
  <c r="Z73" i="3"/>
  <c r="Z70" i="3"/>
  <c r="Z69" i="3"/>
  <c r="Z66" i="3"/>
  <c r="Z65" i="3"/>
  <c r="Z64" i="3"/>
  <c r="Z63" i="3"/>
  <c r="Z62" i="3"/>
  <c r="Z61" i="3"/>
  <c r="Z60" i="3"/>
  <c r="Z59" i="3"/>
  <c r="Z58" i="3"/>
  <c r="Z57" i="3"/>
  <c r="Z56" i="3"/>
  <c r="Z55" i="3"/>
  <c r="Z54" i="3"/>
  <c r="Z53" i="3"/>
  <c r="Z52" i="3"/>
  <c r="Z51" i="3"/>
  <c r="Z50" i="3"/>
  <c r="Z49" i="3"/>
  <c r="Z48" i="3"/>
  <c r="Z47" i="3"/>
  <c r="Z46" i="3"/>
  <c r="Z45" i="3"/>
  <c r="Z44" i="3"/>
  <c r="Z43" i="3"/>
  <c r="Z42" i="3"/>
  <c r="Z41" i="3"/>
  <c r="Z40" i="3"/>
  <c r="Z39" i="3"/>
  <c r="Z38" i="3"/>
  <c r="Z37" i="3"/>
  <c r="Z36" i="3"/>
  <c r="Z35" i="3"/>
  <c r="Z34" i="3"/>
  <c r="Z33" i="3"/>
  <c r="Z32" i="3"/>
  <c r="Z31" i="3"/>
  <c r="Z30" i="3"/>
  <c r="Z29" i="3"/>
  <c r="Z28" i="3"/>
  <c r="Z27" i="3"/>
  <c r="Z26" i="3"/>
  <c r="Z25" i="3"/>
  <c r="Z24" i="3"/>
  <c r="Z23" i="3"/>
  <c r="Z381" i="3"/>
  <c r="Z380" i="3"/>
  <c r="Z378" i="3"/>
  <c r="Z376" i="3"/>
  <c r="Z374" i="3"/>
  <c r="Z372" i="3"/>
  <c r="Z370" i="3"/>
  <c r="Z368" i="3"/>
  <c r="Z366" i="3"/>
  <c r="Z365" i="3"/>
  <c r="Z363" i="3"/>
  <c r="Z360" i="3"/>
  <c r="Z358" i="3"/>
  <c r="Z356" i="3"/>
  <c r="Z355" i="3"/>
  <c r="Z353" i="3"/>
  <c r="Z351" i="3"/>
  <c r="Z303" i="3"/>
  <c r="Z347" i="3"/>
  <c r="Z345" i="3"/>
  <c r="Z344" i="3"/>
  <c r="Z341" i="3"/>
  <c r="Z340" i="3"/>
  <c r="Z338" i="3"/>
  <c r="Z337" i="3"/>
  <c r="Z335" i="3"/>
  <c r="Z333" i="3"/>
  <c r="Z331" i="3"/>
  <c r="Z329" i="3"/>
  <c r="Z327" i="3"/>
  <c r="Z325" i="3"/>
  <c r="Z324" i="3"/>
  <c r="Z322" i="3"/>
  <c r="Z319" i="3"/>
  <c r="Z317" i="3"/>
  <c r="Z315" i="3"/>
  <c r="Z313" i="3"/>
  <c r="Z311" i="3"/>
  <c r="Z309" i="3"/>
  <c r="Z307" i="3"/>
  <c r="Z304" i="3"/>
  <c r="Z299" i="3"/>
  <c r="Z297" i="3"/>
  <c r="Z295" i="3"/>
  <c r="Z287" i="3"/>
  <c r="Z284" i="3"/>
  <c r="Z282" i="3"/>
  <c r="Z279" i="3"/>
  <c r="Z277" i="3"/>
  <c r="Z276" i="3"/>
  <c r="Z274" i="3"/>
  <c r="Z271" i="3"/>
  <c r="Z269" i="3"/>
  <c r="Z268" i="3"/>
  <c r="Z266" i="3"/>
  <c r="Z263" i="3"/>
  <c r="Z260" i="3"/>
  <c r="Z259" i="3"/>
  <c r="Z257" i="3"/>
  <c r="Z254" i="3"/>
  <c r="Z253" i="3"/>
  <c r="Z250" i="3"/>
  <c r="Z248" i="3"/>
  <c r="Z246" i="3"/>
  <c r="Z245" i="3"/>
  <c r="Z243" i="3"/>
  <c r="Z240" i="3"/>
  <c r="Z238" i="3"/>
  <c r="Z236" i="3"/>
  <c r="Z233" i="3"/>
  <c r="Z231" i="3"/>
  <c r="Z229" i="3"/>
  <c r="Z227" i="3"/>
  <c r="Z226" i="3"/>
  <c r="Z225" i="3"/>
  <c r="Z224" i="3"/>
  <c r="Z223" i="3"/>
  <c r="Z222" i="3"/>
  <c r="Z221" i="3"/>
  <c r="Z220" i="3"/>
  <c r="Z219" i="3"/>
  <c r="Z218" i="3"/>
  <c r="Z217" i="3"/>
  <c r="Z216" i="3"/>
  <c r="Z215" i="3"/>
  <c r="Z214" i="3"/>
  <c r="Z211" i="3"/>
  <c r="Z209" i="3"/>
  <c r="Z208" i="3"/>
  <c r="Z167" i="3"/>
  <c r="Z165" i="3"/>
  <c r="Z161" i="3"/>
  <c r="Z206" i="3"/>
  <c r="Z204" i="3"/>
  <c r="Z201" i="3"/>
  <c r="Z199" i="3"/>
  <c r="Z197" i="3"/>
  <c r="Z196" i="3"/>
  <c r="Z193" i="3"/>
  <c r="Z191" i="3"/>
  <c r="Z189" i="3"/>
  <c r="Z187" i="3"/>
  <c r="Z185" i="3"/>
  <c r="Z183" i="3"/>
  <c r="Z181" i="3"/>
  <c r="Z179" i="3"/>
  <c r="Z176" i="3"/>
  <c r="Z173" i="3"/>
  <c r="Z171" i="3"/>
  <c r="Z22" i="3"/>
  <c r="M13" i="3" a="1"/>
  <c r="M13" i="3" s="1"/>
  <c r="AA143" i="3"/>
  <c r="AA138" i="3"/>
  <c r="AA142" i="3"/>
  <c r="AA140" i="3"/>
  <c r="AA136" i="3"/>
  <c r="AA134" i="3"/>
  <c r="AA133" i="3"/>
  <c r="AA131" i="3"/>
  <c r="AA129" i="3"/>
  <c r="AA126" i="3"/>
  <c r="AA124" i="3"/>
  <c r="AA123" i="3"/>
  <c r="AA121" i="3"/>
  <c r="AA119" i="3"/>
  <c r="AA117" i="3"/>
  <c r="AA115" i="3"/>
  <c r="AA113" i="3"/>
  <c r="AA70" i="3"/>
  <c r="AA69" i="3"/>
  <c r="AA66" i="3"/>
  <c r="AA141" i="3"/>
  <c r="AA139" i="3"/>
  <c r="AA137" i="3"/>
  <c r="AA135" i="3"/>
  <c r="AA132" i="3"/>
  <c r="AA130" i="3"/>
  <c r="AA128" i="3"/>
  <c r="AA127" i="3"/>
  <c r="AA125" i="3"/>
  <c r="AA122" i="3"/>
  <c r="AA120" i="3"/>
  <c r="AA118" i="3"/>
  <c r="AA116" i="3"/>
  <c r="AA114" i="3"/>
  <c r="AA72" i="3"/>
  <c r="N13" i="3" a="1"/>
  <c r="N13" i="3" s="1"/>
  <c r="BH66" i="3"/>
  <c r="L66" i="3" s="1"/>
  <c r="BH65" i="3"/>
  <c r="L65" i="3" s="1"/>
  <c r="BH63" i="3"/>
  <c r="L63" i="3" s="1"/>
  <c r="BH61" i="3"/>
  <c r="L61" i="3" s="1"/>
  <c r="BH60" i="3"/>
  <c r="L60" i="3" s="1"/>
  <c r="BH59" i="3"/>
  <c r="L59" i="3" s="1"/>
  <c r="BH58" i="3"/>
  <c r="L58" i="3" s="1"/>
  <c r="BH57" i="3"/>
  <c r="L57" i="3" s="1"/>
  <c r="BH49" i="3"/>
  <c r="L49" i="3" s="1"/>
  <c r="BH29" i="3"/>
  <c r="L29" i="3" s="1"/>
  <c r="BH28" i="3"/>
  <c r="L28" i="3" s="1"/>
  <c r="BH26" i="3"/>
  <c r="L26" i="3" s="1"/>
  <c r="BH25" i="3"/>
  <c r="L25" i="3" s="1"/>
  <c r="BH24" i="3"/>
  <c r="L24" i="3" s="1"/>
  <c r="BH23" i="3"/>
  <c r="L23" i="3" s="1"/>
  <c r="BH382" i="3"/>
  <c r="L382" i="3" s="1"/>
  <c r="BH301" i="3"/>
  <c r="L301" i="3" s="1"/>
  <c r="BH64" i="3"/>
  <c r="L64" i="3" s="1"/>
  <c r="BH62" i="3"/>
  <c r="L62" i="3" s="1"/>
  <c r="AA310" i="3"/>
  <c r="AA311" i="3"/>
  <c r="AA312" i="3"/>
  <c r="AA313" i="3"/>
  <c r="AA314" i="3"/>
  <c r="AA315" i="3"/>
  <c r="AA316" i="3"/>
  <c r="AA317" i="3"/>
  <c r="AA318" i="3"/>
  <c r="AA319" i="3"/>
  <c r="AA320" i="3"/>
  <c r="AA321" i="3"/>
  <c r="AA322" i="3"/>
  <c r="AA323" i="3"/>
  <c r="AA324" i="3"/>
  <c r="AA325" i="3"/>
  <c r="AA326" i="3"/>
  <c r="AA327" i="3"/>
  <c r="AA328" i="3"/>
  <c r="AA329" i="3"/>
  <c r="AA330" i="3"/>
  <c r="AA331" i="3"/>
  <c r="AA332" i="3"/>
  <c r="AA333" i="3"/>
  <c r="AA334" i="3"/>
  <c r="AA335" i="3"/>
  <c r="AA336" i="3"/>
  <c r="AA337" i="3"/>
  <c r="AA338" i="3"/>
  <c r="AA339" i="3"/>
  <c r="AA340" i="3"/>
  <c r="AA341" i="3"/>
  <c r="AA342" i="3"/>
  <c r="AA343" i="3"/>
  <c r="AA344" i="3"/>
  <c r="AA345" i="3"/>
  <c r="AA346" i="3"/>
  <c r="AA347" i="3"/>
  <c r="AA301" i="3"/>
  <c r="AA198" i="3"/>
  <c r="AA349" i="3"/>
  <c r="AA350" i="3"/>
  <c r="AA351" i="3"/>
  <c r="AA352" i="3"/>
  <c r="AA353" i="3"/>
  <c r="AA354" i="3"/>
  <c r="AA355" i="3"/>
  <c r="AA356" i="3"/>
  <c r="AA357" i="3"/>
  <c r="AA358" i="3"/>
  <c r="AA359" i="3"/>
  <c r="AA360" i="3"/>
  <c r="AA361" i="3"/>
  <c r="AA362" i="3"/>
  <c r="AA363" i="3"/>
  <c r="AA364" i="3"/>
  <c r="AA365" i="3"/>
  <c r="AA366" i="3"/>
  <c r="AA367" i="3"/>
  <c r="AA368" i="3"/>
  <c r="AA369" i="3"/>
  <c r="AA370" i="3"/>
  <c r="AA371" i="3"/>
  <c r="AA372" i="3"/>
  <c r="AA373" i="3"/>
  <c r="AA374" i="3"/>
  <c r="AA375" i="3"/>
  <c r="AA376" i="3"/>
  <c r="AA377" i="3"/>
  <c r="AA378" i="3"/>
  <c r="AA379" i="3"/>
  <c r="AA380" i="3"/>
  <c r="AA381" i="3"/>
  <c r="AA382" i="3"/>
  <c r="AA304" i="3"/>
  <c r="N12" i="3" a="1"/>
  <c r="N12" i="3" s="1"/>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7" i="3"/>
  <c r="AA68" i="3"/>
  <c r="AA71" i="3"/>
  <c r="AA73" i="3"/>
  <c r="AA74" i="3"/>
  <c r="AA75" i="3"/>
  <c r="AA76" i="3"/>
  <c r="AA77" i="3"/>
  <c r="AA78" i="3"/>
  <c r="AA79" i="3"/>
  <c r="AA80" i="3"/>
  <c r="AA81" i="3"/>
  <c r="AA82" i="3"/>
  <c r="AA83" i="3"/>
  <c r="AA84" i="3"/>
  <c r="AA85" i="3"/>
  <c r="AA86" i="3"/>
  <c r="AA87" i="3"/>
  <c r="AA88" i="3"/>
  <c r="AA89" i="3"/>
  <c r="AA90" i="3"/>
  <c r="AA144" i="3"/>
  <c r="AA92" i="3"/>
  <c r="AA93" i="3"/>
  <c r="AA94" i="3"/>
  <c r="AA95" i="3"/>
  <c r="AA96" i="3"/>
  <c r="AA97" i="3"/>
  <c r="AA98" i="3"/>
  <c r="AA99" i="3"/>
  <c r="AA100" i="3"/>
  <c r="AA101" i="3"/>
  <c r="AA102" i="3"/>
  <c r="AA103" i="3"/>
  <c r="AA104" i="3"/>
  <c r="AA105" i="3"/>
  <c r="AA106" i="3"/>
  <c r="AA107" i="3"/>
  <c r="AA108" i="3"/>
  <c r="AA109" i="3"/>
  <c r="AA110" i="3"/>
  <c r="AA111" i="3"/>
  <c r="AA112" i="3"/>
  <c r="AA303" i="3"/>
  <c r="AA145" i="3"/>
  <c r="AA146" i="3"/>
  <c r="AA147" i="3"/>
  <c r="AA148" i="3"/>
  <c r="AA149" i="3"/>
  <c r="AA150" i="3"/>
  <c r="AA151" i="3"/>
  <c r="AA152" i="3"/>
  <c r="AA153" i="3"/>
  <c r="AA154" i="3"/>
  <c r="AA155" i="3"/>
  <c r="AA156" i="3"/>
  <c r="AA305" i="3"/>
  <c r="AA157" i="3"/>
  <c r="AA158" i="3"/>
  <c r="AA159" i="3"/>
  <c r="AA160" i="3"/>
  <c r="AA161" i="3"/>
  <c r="AA163" i="3"/>
  <c r="AA164" i="3"/>
  <c r="AA168" i="3"/>
  <c r="AA169" i="3"/>
  <c r="AA170" i="3"/>
  <c r="AA171" i="3"/>
  <c r="AA172" i="3"/>
  <c r="AA173" i="3"/>
  <c r="AA174" i="3"/>
  <c r="AA175" i="3"/>
  <c r="AA176" i="3"/>
  <c r="AA177" i="3"/>
  <c r="AA178" i="3"/>
  <c r="AA179" i="3"/>
  <c r="AA91" i="3"/>
  <c r="AA280" i="3"/>
  <c r="AA281" i="3"/>
  <c r="AA282" i="3"/>
  <c r="AA283" i="3"/>
  <c r="AA284" i="3"/>
  <c r="AA285" i="3"/>
  <c r="AA286" i="3"/>
  <c r="AA287" i="3"/>
  <c r="AA288" i="3"/>
  <c r="AA289" i="3"/>
  <c r="AA290" i="3"/>
  <c r="AA291" i="3"/>
  <c r="AA292" i="3"/>
  <c r="AA293" i="3"/>
  <c r="AA294" i="3"/>
  <c r="AA295" i="3"/>
  <c r="AA296" i="3"/>
  <c r="AA297" i="3"/>
  <c r="AA298" i="3"/>
  <c r="AA299" i="3"/>
  <c r="AA300" i="3"/>
  <c r="AA306" i="3"/>
  <c r="AA307" i="3"/>
  <c r="AA308" i="3"/>
  <c r="AA309" i="3"/>
  <c r="BH56" i="3"/>
  <c r="L56" i="3" s="1"/>
  <c r="BH54" i="3"/>
  <c r="L54" i="3" s="1"/>
  <c r="L52" i="3"/>
  <c r="BH50" i="3"/>
  <c r="L50" i="3" s="1"/>
  <c r="BH48" i="3"/>
  <c r="L48" i="3" s="1"/>
  <c r="L47" i="3"/>
  <c r="L45" i="3"/>
  <c r="BH44" i="3"/>
  <c r="L44" i="3" s="1"/>
  <c r="BH43" i="3"/>
  <c r="L43" i="3" s="1"/>
  <c r="BH42" i="3"/>
  <c r="L42" i="3" s="1"/>
  <c r="BH41" i="3"/>
  <c r="L41" i="3" s="1"/>
  <c r="BH40" i="3"/>
  <c r="L40" i="3" s="1"/>
  <c r="BH39" i="3"/>
  <c r="L39" i="3" s="1"/>
  <c r="BH38" i="3"/>
  <c r="L38" i="3" s="1"/>
  <c r="BH37" i="3"/>
  <c r="L37" i="3" s="1"/>
  <c r="L36" i="3"/>
  <c r="BH31" i="3"/>
  <c r="L31" i="3" s="1"/>
  <c r="L299" i="3"/>
  <c r="L298" i="3"/>
  <c r="L297" i="3"/>
  <c r="L296" i="3"/>
  <c r="L295" i="3"/>
  <c r="L294" i="3"/>
  <c r="L293" i="3"/>
  <c r="L292" i="3"/>
  <c r="L291" i="3"/>
  <c r="L290" i="3"/>
  <c r="L289" i="3"/>
  <c r="L288" i="3"/>
  <c r="L287" i="3"/>
  <c r="L286" i="3"/>
  <c r="L285" i="3"/>
  <c r="L284" i="3"/>
  <c r="L283" i="3"/>
  <c r="L282" i="3"/>
  <c r="L281" i="3"/>
  <c r="L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BH242" i="3"/>
  <c r="L242" i="3" s="1"/>
  <c r="L241" i="3"/>
  <c r="L240" i="3"/>
  <c r="L239" i="3"/>
  <c r="L238" i="3"/>
  <c r="L237" i="3"/>
  <c r="L236" i="3"/>
  <c r="L235" i="3"/>
  <c r="BH234" i="3"/>
  <c r="L234" i="3" s="1"/>
  <c r="L233" i="3"/>
  <c r="L232" i="3"/>
  <c r="L231" i="3"/>
  <c r="L230" i="3"/>
  <c r="L229" i="3"/>
  <c r="L228" i="3"/>
  <c r="L227" i="3"/>
  <c r="BH226" i="3"/>
  <c r="L226" i="3" s="1"/>
  <c r="L225" i="3"/>
  <c r="BH224" i="3"/>
  <c r="L224" i="3" s="1"/>
  <c r="L223" i="3"/>
  <c r="BH222" i="3"/>
  <c r="L222" i="3" s="1"/>
  <c r="L221" i="3"/>
  <c r="L325" i="3"/>
  <c r="L318" i="3"/>
  <c r="L314" i="3"/>
  <c r="L311" i="3"/>
  <c r="L309" i="3"/>
  <c r="BH220" i="3"/>
  <c r="L220" i="3" s="1"/>
  <c r="L219" i="3"/>
  <c r="L218" i="3"/>
  <c r="L217" i="3"/>
  <c r="L216" i="3"/>
  <c r="BH215" i="3"/>
  <c r="L215" i="3" s="1"/>
  <c r="L214" i="3"/>
  <c r="L213" i="3"/>
  <c r="L212" i="3"/>
  <c r="BH211" i="3"/>
  <c r="L211" i="3" s="1"/>
  <c r="BH210" i="3"/>
  <c r="L210" i="3" s="1"/>
  <c r="L209" i="3"/>
  <c r="L208" i="3"/>
  <c r="BH168" i="3"/>
  <c r="L168" i="3" s="1"/>
  <c r="L167" i="3"/>
  <c r="BH166" i="3"/>
  <c r="L166" i="3" s="1"/>
  <c r="BH165" i="3"/>
  <c r="L165" i="3" s="1"/>
  <c r="BH305" i="3"/>
  <c r="L305" i="3" s="1"/>
  <c r="BH302" i="3"/>
  <c r="L302" i="3" s="1"/>
  <c r="BH207" i="3"/>
  <c r="L207" i="3" s="1"/>
  <c r="L206" i="3"/>
  <c r="L205" i="3"/>
  <c r="L204" i="3"/>
  <c r="L203" i="3"/>
  <c r="L202" i="3"/>
  <c r="L201" i="3"/>
  <c r="L200" i="3"/>
  <c r="BH199" i="3"/>
  <c r="L199" i="3" s="1"/>
  <c r="L198" i="3"/>
  <c r="L197" i="3"/>
  <c r="BH196" i="3"/>
  <c r="L196" i="3" s="1"/>
  <c r="BH194" i="3"/>
  <c r="L194" i="3" s="1"/>
  <c r="L193" i="3"/>
  <c r="L192" i="3"/>
  <c r="L191" i="3"/>
  <c r="L190" i="3"/>
  <c r="L189" i="3"/>
  <c r="L188" i="3"/>
  <c r="BH187" i="3"/>
  <c r="L187" i="3" s="1"/>
  <c r="L186" i="3"/>
  <c r="L185" i="3"/>
  <c r="L184" i="3"/>
  <c r="L183" i="3"/>
  <c r="BH182" i="3"/>
  <c r="L182" i="3" s="1"/>
  <c r="L181" i="3"/>
  <c r="L180" i="3"/>
  <c r="L179" i="3"/>
  <c r="L178" i="3"/>
  <c r="L177" i="3"/>
  <c r="L176" i="3"/>
  <c r="L175" i="3"/>
  <c r="L174" i="3"/>
  <c r="L173" i="3"/>
  <c r="L172" i="3"/>
  <c r="L171" i="3"/>
  <c r="L170" i="3"/>
  <c r="L169" i="3"/>
  <c r="L164" i="3"/>
  <c r="L163" i="3"/>
  <c r="L162" i="3"/>
  <c r="L161" i="3"/>
  <c r="L160" i="3"/>
  <c r="L159" i="3"/>
  <c r="L158" i="3"/>
  <c r="L157" i="3"/>
  <c r="L156" i="3"/>
  <c r="L155" i="3"/>
  <c r="L154" i="3"/>
  <c r="L129" i="3"/>
  <c r="L128" i="3"/>
  <c r="L127" i="3"/>
  <c r="L126" i="3"/>
  <c r="L125" i="3"/>
  <c r="L124" i="3"/>
  <c r="L364" i="3"/>
  <c r="L362" i="3"/>
  <c r="L358" i="3"/>
  <c r="L353" i="3"/>
  <c r="L340" i="3"/>
  <c r="L330" i="3"/>
  <c r="L317" i="3"/>
  <c r="L313" i="3"/>
  <c r="L307" i="3"/>
  <c r="L300" i="3"/>
  <c r="BH123" i="3"/>
  <c r="L123" i="3" s="1"/>
  <c r="L122" i="3"/>
  <c r="L121" i="3"/>
  <c r="L120" i="3"/>
  <c r="L119" i="3"/>
  <c r="L118" i="3"/>
  <c r="L117" i="3"/>
  <c r="L116" i="3"/>
  <c r="L115" i="3"/>
  <c r="L114" i="3"/>
  <c r="L73" i="3"/>
  <c r="BH71" i="3"/>
  <c r="L71" i="3" s="1"/>
  <c r="L306" i="3"/>
  <c r="BH303" i="3"/>
  <c r="L303" i="3" s="1"/>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2" i="3"/>
  <c r="L70" i="3"/>
  <c r="L69" i="3"/>
  <c r="L68" i="3"/>
  <c r="L67" i="3"/>
  <c r="L53" i="3"/>
  <c r="L378" i="3"/>
  <c r="L376" i="3"/>
  <c r="L359" i="3"/>
  <c r="L347" i="3"/>
  <c r="L342" i="3"/>
  <c r="L334" i="3"/>
  <c r="L333" i="3"/>
  <c r="L329" i="3"/>
  <c r="L327" i="3"/>
  <c r="L326" i="3"/>
  <c r="L320" i="3"/>
  <c r="L308" i="3"/>
  <c r="L51" i="3"/>
  <c r="L379" i="3"/>
  <c r="L374" i="3"/>
  <c r="L369" i="3"/>
  <c r="L366" i="3"/>
  <c r="L355" i="3"/>
  <c r="L354" i="3"/>
  <c r="L346" i="3"/>
  <c r="L337" i="3"/>
  <c r="L324" i="3"/>
  <c r="L321" i="3"/>
  <c r="L319" i="3"/>
  <c r="L46" i="3"/>
  <c r="L375" i="3"/>
  <c r="L370" i="3"/>
  <c r="L363" i="3"/>
  <c r="L357" i="3"/>
  <c r="L352" i="3"/>
  <c r="L350" i="3"/>
  <c r="L344" i="3"/>
  <c r="L341" i="3"/>
  <c r="L331" i="3"/>
  <c r="L310" i="3"/>
  <c r="L55" i="3"/>
  <c r="L381" i="3"/>
  <c r="L380" i="3"/>
  <c r="L373" i="3"/>
  <c r="L372" i="3"/>
  <c r="L368" i="3"/>
  <c r="L365" i="3"/>
  <c r="L360" i="3"/>
  <c r="L345" i="3"/>
  <c r="L338" i="3"/>
  <c r="L322" i="3"/>
  <c r="L315" i="3"/>
  <c r="L312" i="3"/>
  <c r="L371" i="3"/>
  <c r="L367" i="3"/>
  <c r="L361" i="3"/>
  <c r="L356" i="3"/>
  <c r="L351" i="3"/>
  <c r="L349" i="3"/>
  <c r="L343" i="3"/>
  <c r="L336" i="3"/>
  <c r="BH335" i="3"/>
  <c r="L335" i="3" s="1"/>
  <c r="L332" i="3"/>
  <c r="L328" i="3"/>
  <c r="L323" i="3"/>
  <c r="L316" i="3"/>
  <c r="N60" i="4"/>
  <c r="M61" i="4"/>
  <c r="N53" i="4"/>
  <c r="M54" i="4"/>
  <c r="M66" i="4" s="1"/>
  <c r="O45" i="4" l="1"/>
  <c r="N46" i="4"/>
  <c r="BW185" i="3"/>
  <c r="AL185" i="3"/>
  <c r="AX185" i="3"/>
  <c r="AL186" i="3"/>
  <c r="BW186" i="3"/>
  <c r="AX186" i="3"/>
  <c r="AX187" i="3"/>
  <c r="AL187" i="3"/>
  <c r="BJ187" i="3" s="1"/>
  <c r="BW187" i="3"/>
  <c r="AL188" i="3"/>
  <c r="AX188" i="3"/>
  <c r="BW188" i="3"/>
  <c r="AL189" i="3"/>
  <c r="AX189" i="3"/>
  <c r="BW189" i="3"/>
  <c r="BW190" i="3"/>
  <c r="AL190" i="3"/>
  <c r="AX190" i="3"/>
  <c r="AX191" i="3"/>
  <c r="AL191" i="3"/>
  <c r="BJ191" i="3" s="1"/>
  <c r="BW191" i="3"/>
  <c r="BW192" i="3"/>
  <c r="AL192" i="3"/>
  <c r="AX192" i="3"/>
  <c r="AL193" i="3"/>
  <c r="BW193" i="3"/>
  <c r="AX193" i="3"/>
  <c r="BW194" i="3"/>
  <c r="AX194" i="3"/>
  <c r="AL194" i="3"/>
  <c r="BW195" i="3"/>
  <c r="AL195" i="3"/>
  <c r="AX195" i="3"/>
  <c r="AX196" i="3"/>
  <c r="BW196" i="3"/>
  <c r="AL196" i="3"/>
  <c r="AX197" i="3"/>
  <c r="AL197" i="3"/>
  <c r="BW197" i="3"/>
  <c r="AX198" i="3"/>
  <c r="BW198" i="3"/>
  <c r="AL198" i="3"/>
  <c r="BJ198" i="3" s="1"/>
  <c r="N198" i="3" s="1"/>
  <c r="AL200" i="3"/>
  <c r="AX200" i="3"/>
  <c r="BW200" i="3"/>
  <c r="AL201" i="3"/>
  <c r="AX201" i="3"/>
  <c r="BW201" i="3"/>
  <c r="AX202" i="3"/>
  <c r="BW202" i="3"/>
  <c r="AL202" i="3"/>
  <c r="BW203" i="3"/>
  <c r="AX203" i="3"/>
  <c r="AL203" i="3"/>
  <c r="BW204" i="3"/>
  <c r="AL204" i="3"/>
  <c r="AX204" i="3"/>
  <c r="BW205" i="3"/>
  <c r="AX205" i="3"/>
  <c r="AL205" i="3"/>
  <c r="BW206" i="3"/>
  <c r="AX206" i="3"/>
  <c r="AL206" i="3"/>
  <c r="BW207" i="3"/>
  <c r="AX207" i="3"/>
  <c r="AL207" i="3"/>
  <c r="BJ207" i="3" s="1"/>
  <c r="N207" i="3" s="1"/>
  <c r="BW349" i="3"/>
  <c r="AX349" i="3"/>
  <c r="AL349" i="3"/>
  <c r="BJ349" i="3" s="1"/>
  <c r="N349" i="3" s="1"/>
  <c r="BW163" i="3"/>
  <c r="AX163" i="3"/>
  <c r="AL163" i="3"/>
  <c r="BJ163" i="3" s="1"/>
  <c r="N163" i="3" s="1"/>
  <c r="BW166" i="3"/>
  <c r="AX166" i="3"/>
  <c r="AL166" i="3"/>
  <c r="BJ166" i="3" s="1"/>
  <c r="N166" i="3" s="1"/>
  <c r="AL167" i="3"/>
  <c r="BW167" i="3"/>
  <c r="AX167" i="3"/>
  <c r="BW168" i="3"/>
  <c r="AL168" i="3"/>
  <c r="AX168" i="3"/>
  <c r="BW208" i="3"/>
  <c r="AX208" i="3"/>
  <c r="AL208" i="3"/>
  <c r="BJ208" i="3" s="1"/>
  <c r="AX209" i="3"/>
  <c r="BW209" i="3"/>
  <c r="AL209" i="3"/>
  <c r="BJ209" i="3" s="1"/>
  <c r="N209" i="3" s="1"/>
  <c r="BW210" i="3"/>
  <c r="AL210" i="3"/>
  <c r="AX210" i="3"/>
  <c r="AX211" i="3"/>
  <c r="BW211" i="3"/>
  <c r="AL211" i="3"/>
  <c r="AL212" i="3"/>
  <c r="AX212" i="3"/>
  <c r="BW212" i="3"/>
  <c r="AL213" i="3"/>
  <c r="AX213" i="3"/>
  <c r="BW213" i="3"/>
  <c r="AX214" i="3"/>
  <c r="BW214" i="3"/>
  <c r="AL214" i="3"/>
  <c r="AL215" i="3"/>
  <c r="AX215" i="3"/>
  <c r="BW215" i="3"/>
  <c r="BW216" i="3"/>
  <c r="AX216" i="3"/>
  <c r="AL216" i="3"/>
  <c r="BJ216" i="3" s="1"/>
  <c r="AX217" i="3"/>
  <c r="BW217" i="3"/>
  <c r="AL217" i="3"/>
  <c r="BJ217" i="3" s="1"/>
  <c r="AX218" i="3"/>
  <c r="N218" i="3" s="1"/>
  <c r="AL218" i="3"/>
  <c r="BJ218" i="3" s="1"/>
  <c r="BW218" i="3"/>
  <c r="AX219" i="3"/>
  <c r="BW219" i="3"/>
  <c r="AL219" i="3"/>
  <c r="BJ219" i="3" s="1"/>
  <c r="BW220" i="3"/>
  <c r="AX220" i="3"/>
  <c r="N220" i="3" s="1"/>
  <c r="AL220" i="3"/>
  <c r="BJ220" i="3" s="1"/>
  <c r="AL221" i="3"/>
  <c r="AX221" i="3"/>
  <c r="BW221" i="3"/>
  <c r="BW222" i="3"/>
  <c r="AX222" i="3"/>
  <c r="AL222" i="3"/>
  <c r="BJ222" i="3" s="1"/>
  <c r="BW223" i="3"/>
  <c r="AX223" i="3"/>
  <c r="N223" i="3" s="1"/>
  <c r="AL223" i="3"/>
  <c r="BJ223" i="3" s="1"/>
  <c r="AL224" i="3"/>
  <c r="BW224" i="3"/>
  <c r="AX224" i="3"/>
  <c r="AL225" i="3"/>
  <c r="AX225" i="3"/>
  <c r="BW225" i="3"/>
  <c r="AL226" i="3"/>
  <c r="AX226" i="3"/>
  <c r="BW226" i="3"/>
  <c r="AL227" i="3"/>
  <c r="AX227" i="3"/>
  <c r="BW227" i="3"/>
  <c r="AL228" i="3"/>
  <c r="BW228" i="3"/>
  <c r="AX228" i="3"/>
  <c r="AX229" i="3"/>
  <c r="BW229" i="3"/>
  <c r="AL229" i="3"/>
  <c r="AX230" i="3"/>
  <c r="BW230" i="3"/>
  <c r="AL230" i="3"/>
  <c r="BJ230" i="3" s="1"/>
  <c r="AL231" i="3"/>
  <c r="BW231" i="3"/>
  <c r="AX231" i="3"/>
  <c r="AL232" i="3"/>
  <c r="BW232" i="3"/>
  <c r="AX232" i="3"/>
  <c r="BW233" i="3"/>
  <c r="AX233" i="3"/>
  <c r="AL233" i="3"/>
  <c r="BJ233" i="3" s="1"/>
  <c r="N233" i="3" s="1"/>
  <c r="BW234" i="3"/>
  <c r="AX234" i="3"/>
  <c r="AL234" i="3"/>
  <c r="AL235" i="3"/>
  <c r="BW235" i="3"/>
  <c r="AX235" i="3"/>
  <c r="BW236" i="3"/>
  <c r="AX236" i="3"/>
  <c r="AL236" i="3"/>
  <c r="BJ236" i="3" s="1"/>
  <c r="N236" i="3" s="1"/>
  <c r="AL237" i="3"/>
  <c r="AX237" i="3"/>
  <c r="BW237" i="3"/>
  <c r="AX238" i="3"/>
  <c r="BW238" i="3"/>
  <c r="AL238" i="3"/>
  <c r="AL239" i="3"/>
  <c r="AX239" i="3"/>
  <c r="BW239" i="3"/>
  <c r="BW240" i="3"/>
  <c r="AL240" i="3"/>
  <c r="AX240" i="3"/>
  <c r="AX241" i="3"/>
  <c r="AL241" i="3"/>
  <c r="BJ241" i="3" s="1"/>
  <c r="BW241" i="3"/>
  <c r="AX242" i="3"/>
  <c r="AL242" i="3"/>
  <c r="BW242" i="3"/>
  <c r="AL243" i="3"/>
  <c r="BW243" i="3"/>
  <c r="AX243" i="3"/>
  <c r="AX244" i="3"/>
  <c r="AL244" i="3"/>
  <c r="BW244" i="3"/>
  <c r="BW245" i="3"/>
  <c r="AL245" i="3"/>
  <c r="AX245" i="3"/>
  <c r="AX246" i="3"/>
  <c r="AL246" i="3"/>
  <c r="BJ246" i="3" s="1"/>
  <c r="BW246" i="3"/>
  <c r="AX247" i="3"/>
  <c r="BW247" i="3"/>
  <c r="AL247" i="3"/>
  <c r="BJ247" i="3" s="1"/>
  <c r="AX248" i="3"/>
  <c r="AL248" i="3"/>
  <c r="BW248" i="3"/>
  <c r="AL249" i="3"/>
  <c r="AX249" i="3"/>
  <c r="BW249" i="3"/>
  <c r="AX250" i="3"/>
  <c r="BW250" i="3"/>
  <c r="AL250" i="3"/>
  <c r="BW251" i="3"/>
  <c r="AX251" i="3"/>
  <c r="AL251" i="3"/>
  <c r="BJ251" i="3" s="1"/>
  <c r="AL252" i="3"/>
  <c r="AX252" i="3"/>
  <c r="BW252" i="3"/>
  <c r="BW253" i="3"/>
  <c r="AX253" i="3"/>
  <c r="AL253" i="3"/>
  <c r="BJ253" i="3" s="1"/>
  <c r="BW254" i="3"/>
  <c r="AX254" i="3"/>
  <c r="AL254" i="3"/>
  <c r="AX303" i="3"/>
  <c r="AL303" i="3"/>
  <c r="BJ303" i="3" s="1"/>
  <c r="BW303" i="3"/>
  <c r="AX255" i="3"/>
  <c r="BW255" i="3"/>
  <c r="AL255" i="3"/>
  <c r="AX183" i="3"/>
  <c r="AL183" i="3"/>
  <c r="BJ183" i="3" s="1"/>
  <c r="BW183" i="3"/>
  <c r="AX257" i="3"/>
  <c r="AL257" i="3"/>
  <c r="BJ257" i="3" s="1"/>
  <c r="BW257" i="3"/>
  <c r="AX258" i="3"/>
  <c r="BW258" i="3"/>
  <c r="AL258" i="3"/>
  <c r="AL259" i="3"/>
  <c r="BW259" i="3"/>
  <c r="AX259" i="3"/>
  <c r="AL260" i="3"/>
  <c r="AX260" i="3"/>
  <c r="BW260" i="3"/>
  <c r="AL261" i="3"/>
  <c r="BW261" i="3"/>
  <c r="AX261" i="3"/>
  <c r="AL262" i="3"/>
  <c r="BW262" i="3"/>
  <c r="AX262" i="3"/>
  <c r="BW263" i="3"/>
  <c r="AL263" i="3"/>
  <c r="AX263" i="3"/>
  <c r="AX264" i="3"/>
  <c r="BW264" i="3"/>
  <c r="AL264" i="3"/>
  <c r="AL265" i="3"/>
  <c r="AX265" i="3"/>
  <c r="BW265" i="3"/>
  <c r="AL266" i="3"/>
  <c r="AX266" i="3"/>
  <c r="BW266" i="3"/>
  <c r="AL267" i="3"/>
  <c r="BW267" i="3"/>
  <c r="AX267" i="3"/>
  <c r="AL268" i="3"/>
  <c r="AX268" i="3"/>
  <c r="BW268" i="3"/>
  <c r="AL256" i="3"/>
  <c r="BW256" i="3"/>
  <c r="AX256" i="3"/>
  <c r="AL270" i="3"/>
  <c r="BW270" i="3"/>
  <c r="AX270" i="3"/>
  <c r="BW271" i="3"/>
  <c r="AX271" i="3"/>
  <c r="AL271" i="3"/>
  <c r="BJ271" i="3" s="1"/>
  <c r="AL272" i="3"/>
  <c r="AX272" i="3"/>
  <c r="BW272" i="3"/>
  <c r="AX273" i="3"/>
  <c r="BW273" i="3"/>
  <c r="AL273" i="3"/>
  <c r="BW274" i="3"/>
  <c r="AL274" i="3"/>
  <c r="AX274" i="3"/>
  <c r="BW275" i="3"/>
  <c r="AX275" i="3"/>
  <c r="AL275" i="3"/>
  <c r="AL276" i="3"/>
  <c r="AX276" i="3"/>
  <c r="BW276" i="3"/>
  <c r="AX277" i="3"/>
  <c r="AL277" i="3"/>
  <c r="BJ277" i="3" s="1"/>
  <c r="BW277" i="3"/>
  <c r="BW278" i="3"/>
  <c r="AL278" i="3"/>
  <c r="AX278" i="3"/>
  <c r="AL279" i="3"/>
  <c r="BW279" i="3"/>
  <c r="AX279" i="3"/>
  <c r="AL280" i="3"/>
  <c r="BW280" i="3"/>
  <c r="AX280" i="3"/>
  <c r="AX184" i="3"/>
  <c r="AL184" i="3"/>
  <c r="BJ184" i="3" s="1"/>
  <c r="BW184" i="3"/>
  <c r="AX269" i="3"/>
  <c r="AL269" i="3"/>
  <c r="BW269" i="3"/>
  <c r="AA21" i="3"/>
  <c r="BJ21" i="3"/>
  <c r="AX21" i="3"/>
  <c r="AL21" i="3"/>
  <c r="A23" i="3"/>
  <c r="B23" i="3" s="1"/>
  <c r="P22" i="3"/>
  <c r="B35" i="2"/>
  <c r="B28" i="2"/>
  <c r="B32" i="2"/>
  <c r="B36" i="2"/>
  <c r="B27" i="2"/>
  <c r="B29" i="2"/>
  <c r="B30" i="2"/>
  <c r="B31" i="2"/>
  <c r="B33" i="2"/>
  <c r="B34" i="2"/>
  <c r="AL181" i="3"/>
  <c r="BJ181" i="3" s="1"/>
  <c r="N181" i="3" s="1"/>
  <c r="BW181" i="3"/>
  <c r="AX181" i="3"/>
  <c r="BW182" i="3"/>
  <c r="AX182" i="3"/>
  <c r="N182" i="3" s="1"/>
  <c r="AL182" i="3"/>
  <c r="BJ182" i="3" s="1"/>
  <c r="BJ202" i="3"/>
  <c r="N202" i="3" s="1"/>
  <c r="BJ235" i="3"/>
  <c r="N235" i="3" s="1"/>
  <c r="BJ237" i="3"/>
  <c r="N237" i="3" s="1"/>
  <c r="BJ238" i="3"/>
  <c r="N238" i="3" s="1"/>
  <c r="BJ190" i="3"/>
  <c r="N190" i="3" s="1"/>
  <c r="BJ192" i="3"/>
  <c r="N192" i="3" s="1"/>
  <c r="BJ194" i="3"/>
  <c r="N194" i="3" s="1"/>
  <c r="BJ196" i="3"/>
  <c r="N196" i="3" s="1"/>
  <c r="BJ197" i="3"/>
  <c r="N197" i="3" s="1"/>
  <c r="BJ200" i="3"/>
  <c r="N200" i="3" s="1"/>
  <c r="BJ201" i="3"/>
  <c r="N201" i="3" s="1"/>
  <c r="BJ234" i="3"/>
  <c r="N234" i="3" s="1"/>
  <c r="BJ203" i="3"/>
  <c r="N203" i="3" s="1"/>
  <c r="BJ204" i="3"/>
  <c r="N204" i="3" s="1"/>
  <c r="BJ205" i="3"/>
  <c r="N205" i="3" s="1"/>
  <c r="BJ206" i="3"/>
  <c r="N206" i="3" s="1"/>
  <c r="N208" i="3"/>
  <c r="N216" i="3"/>
  <c r="N217" i="3"/>
  <c r="N219" i="3"/>
  <c r="N222" i="3"/>
  <c r="N230" i="3"/>
  <c r="BJ231" i="3"/>
  <c r="N231" i="3" s="1"/>
  <c r="BJ232" i="3"/>
  <c r="N232" i="3" s="1"/>
  <c r="BJ239" i="3"/>
  <c r="N239" i="3" s="1"/>
  <c r="BJ240" i="3"/>
  <c r="N240" i="3" s="1"/>
  <c r="N241" i="3"/>
  <c r="BJ242" i="3"/>
  <c r="N242" i="3" s="1"/>
  <c r="BJ244" i="3"/>
  <c r="N244" i="3" s="1"/>
  <c r="BJ248" i="3"/>
  <c r="N248" i="3" s="1"/>
  <c r="BJ249" i="3"/>
  <c r="N249" i="3" s="1"/>
  <c r="BJ250" i="3"/>
  <c r="N250" i="3" s="1"/>
  <c r="BJ252" i="3"/>
  <c r="N252" i="3" s="1"/>
  <c r="BJ254" i="3"/>
  <c r="N254" i="3" s="1"/>
  <c r="BJ255" i="3"/>
  <c r="N255" i="3" s="1"/>
  <c r="BJ256" i="3"/>
  <c r="N256" i="3" s="1"/>
  <c r="BJ258" i="3"/>
  <c r="N258" i="3" s="1"/>
  <c r="BJ259" i="3"/>
  <c r="N259" i="3" s="1"/>
  <c r="BJ260" i="3"/>
  <c r="N260" i="3" s="1"/>
  <c r="BJ261" i="3"/>
  <c r="N261" i="3" s="1"/>
  <c r="BJ262" i="3"/>
  <c r="N262" i="3" s="1"/>
  <c r="BJ264" i="3"/>
  <c r="N264" i="3" s="1"/>
  <c r="BJ266" i="3"/>
  <c r="N266" i="3" s="1"/>
  <c r="BJ267" i="3"/>
  <c r="N267" i="3" s="1"/>
  <c r="BJ268" i="3"/>
  <c r="N268" i="3" s="1"/>
  <c r="BJ269" i="3"/>
  <c r="N269" i="3" s="1"/>
  <c r="N271" i="3"/>
  <c r="N277" i="3"/>
  <c r="M38" i="4"/>
  <c r="L38" i="4"/>
  <c r="L35" i="4"/>
  <c r="M35" i="4" s="1"/>
  <c r="O30" i="4"/>
  <c r="N36" i="4"/>
  <c r="N32" i="4"/>
  <c r="N34" i="4" s="1"/>
  <c r="N31" i="4"/>
  <c r="BI21" i="3"/>
  <c r="AK21" i="3"/>
  <c r="AW21" i="3"/>
  <c r="Z21" i="3"/>
  <c r="C36" i="2"/>
  <c r="C29" i="2"/>
  <c r="C35" i="2"/>
  <c r="C33" i="2"/>
  <c r="C32" i="2"/>
  <c r="C31" i="2"/>
  <c r="C27" i="2"/>
  <c r="C34" i="2"/>
  <c r="C30" i="2"/>
  <c r="C28" i="2"/>
  <c r="BV380" i="3"/>
  <c r="AW380" i="3"/>
  <c r="AK380" i="3"/>
  <c r="BI380" i="3" s="1"/>
  <c r="M380" i="3" s="1"/>
  <c r="BV378" i="3"/>
  <c r="AW378" i="3"/>
  <c r="AK378" i="3"/>
  <c r="BI378" i="3" s="1"/>
  <c r="M378" i="3" s="1"/>
  <c r="BV376" i="3"/>
  <c r="AW376" i="3"/>
  <c r="AK376" i="3"/>
  <c r="BI376" i="3" s="1"/>
  <c r="M376" i="3" s="1"/>
  <c r="BV374" i="3"/>
  <c r="AW374" i="3"/>
  <c r="AK374" i="3"/>
  <c r="BI374" i="3" s="1"/>
  <c r="M374" i="3" s="1"/>
  <c r="BV372" i="3"/>
  <c r="AW372" i="3"/>
  <c r="AK372" i="3"/>
  <c r="BI372" i="3" s="1"/>
  <c r="M372" i="3" s="1"/>
  <c r="BV370" i="3"/>
  <c r="AW370" i="3"/>
  <c r="AK370" i="3"/>
  <c r="BI370" i="3" s="1"/>
  <c r="M370" i="3" s="1"/>
  <c r="BV368" i="3"/>
  <c r="AW368" i="3"/>
  <c r="AK368" i="3"/>
  <c r="BI368" i="3" s="1"/>
  <c r="M368" i="3" s="1"/>
  <c r="BV365" i="3"/>
  <c r="AW365" i="3"/>
  <c r="AK365" i="3"/>
  <c r="BI365" i="3" s="1"/>
  <c r="M365" i="3" s="1"/>
  <c r="BV363" i="3"/>
  <c r="AW363" i="3"/>
  <c r="AK363" i="3"/>
  <c r="BI363" i="3" s="1"/>
  <c r="M363" i="3" s="1"/>
  <c r="BV362" i="3"/>
  <c r="AW362" i="3"/>
  <c r="AK362" i="3"/>
  <c r="BI362" i="3" s="1"/>
  <c r="M362" i="3" s="1"/>
  <c r="BV360" i="3"/>
  <c r="AW360" i="3"/>
  <c r="AK360" i="3"/>
  <c r="BI360" i="3" s="1"/>
  <c r="M360" i="3" s="1"/>
  <c r="BV358" i="3"/>
  <c r="AW358" i="3"/>
  <c r="AK358" i="3"/>
  <c r="BI358" i="3" s="1"/>
  <c r="M358" i="3" s="1"/>
  <c r="BV355" i="3"/>
  <c r="AW355" i="3"/>
  <c r="AK355" i="3"/>
  <c r="BI355" i="3" s="1"/>
  <c r="M355" i="3" s="1"/>
  <c r="BV353" i="3"/>
  <c r="AW353" i="3"/>
  <c r="AK353" i="3"/>
  <c r="BI353" i="3" s="1"/>
  <c r="M353" i="3" s="1"/>
  <c r="BV351" i="3"/>
  <c r="AW351" i="3"/>
  <c r="AK351" i="3"/>
  <c r="BI351" i="3" s="1"/>
  <c r="M351" i="3" s="1"/>
  <c r="BV350" i="3"/>
  <c r="AW350" i="3"/>
  <c r="AK350" i="3"/>
  <c r="BI350" i="3" s="1"/>
  <c r="M350" i="3" s="1"/>
  <c r="BV349" i="3"/>
  <c r="AW349" i="3"/>
  <c r="AK349" i="3"/>
  <c r="BI349" i="3" s="1"/>
  <c r="M349" i="3" s="1"/>
  <c r="BV347" i="3"/>
  <c r="AW347" i="3"/>
  <c r="AK347" i="3"/>
  <c r="BI347" i="3" s="1"/>
  <c r="M347" i="3" s="1"/>
  <c r="BV344" i="3"/>
  <c r="AW344" i="3"/>
  <c r="AK344" i="3"/>
  <c r="BI344" i="3" s="1"/>
  <c r="M344" i="3" s="1"/>
  <c r="BV343" i="3"/>
  <c r="AW343" i="3"/>
  <c r="AK343" i="3"/>
  <c r="BI343" i="3" s="1"/>
  <c r="M343" i="3" s="1"/>
  <c r="BV340" i="3"/>
  <c r="AW340" i="3"/>
  <c r="AK340" i="3"/>
  <c r="BI340" i="3" s="1"/>
  <c r="M340" i="3" s="1"/>
  <c r="BV337" i="3"/>
  <c r="AW337" i="3"/>
  <c r="AK337" i="3"/>
  <c r="BI337" i="3" s="1"/>
  <c r="M337" i="3" s="1"/>
  <c r="BV335" i="3"/>
  <c r="AW335" i="3"/>
  <c r="AK335" i="3"/>
  <c r="BI335" i="3" s="1"/>
  <c r="M335" i="3" s="1"/>
  <c r="BV333" i="3"/>
  <c r="AW333" i="3"/>
  <c r="AK333" i="3"/>
  <c r="BI333" i="3" s="1"/>
  <c r="M333" i="3" s="1"/>
  <c r="BV331" i="3"/>
  <c r="AW331" i="3"/>
  <c r="AK331" i="3"/>
  <c r="BI331" i="3" s="1"/>
  <c r="BV329" i="3"/>
  <c r="AW329" i="3"/>
  <c r="AK329" i="3"/>
  <c r="BI329" i="3" s="1"/>
  <c r="BV327" i="3"/>
  <c r="AW327" i="3"/>
  <c r="AK327" i="3"/>
  <c r="BI327" i="3" s="1"/>
  <c r="BV324" i="3"/>
  <c r="AW324" i="3"/>
  <c r="AK324" i="3"/>
  <c r="BI324" i="3" s="1"/>
  <c r="BV322" i="3"/>
  <c r="AW322" i="3"/>
  <c r="AK322" i="3"/>
  <c r="BI322" i="3" s="1"/>
  <c r="BV321" i="3"/>
  <c r="AW321" i="3"/>
  <c r="AK321" i="3"/>
  <c r="BI321" i="3" s="1"/>
  <c r="M321" i="3" s="1"/>
  <c r="BV319" i="3"/>
  <c r="AW319" i="3"/>
  <c r="AK319" i="3"/>
  <c r="BI319" i="3" s="1"/>
  <c r="M319" i="3" s="1"/>
  <c r="BV317" i="3"/>
  <c r="AW317" i="3"/>
  <c r="AK317" i="3"/>
  <c r="BI317" i="3" s="1"/>
  <c r="M317" i="3" s="1"/>
  <c r="BV315" i="3"/>
  <c r="AW315" i="3"/>
  <c r="AK315" i="3"/>
  <c r="BI315" i="3" s="1"/>
  <c r="M315" i="3" s="1"/>
  <c r="BV313" i="3"/>
  <c r="AW313" i="3"/>
  <c r="AK313" i="3"/>
  <c r="BI313" i="3" s="1"/>
  <c r="M313" i="3" s="1"/>
  <c r="BV311" i="3"/>
  <c r="AW311" i="3"/>
  <c r="AK311" i="3"/>
  <c r="BI311" i="3" s="1"/>
  <c r="M311" i="3" s="1"/>
  <c r="BV309" i="3"/>
  <c r="AW309" i="3"/>
  <c r="AK309" i="3"/>
  <c r="BI309" i="3" s="1"/>
  <c r="M309" i="3" s="1"/>
  <c r="BV307" i="3"/>
  <c r="AW307" i="3"/>
  <c r="AK307" i="3"/>
  <c r="BI307" i="3" s="1"/>
  <c r="M307" i="3" s="1"/>
  <c r="BV306" i="3"/>
  <c r="AW306" i="3"/>
  <c r="AK306" i="3"/>
  <c r="BI306" i="3" s="1"/>
  <c r="M306" i="3" s="1"/>
  <c r="AK301" i="3"/>
  <c r="BV301" i="3"/>
  <c r="AW301" i="3"/>
  <c r="BV299" i="3"/>
  <c r="AW299" i="3"/>
  <c r="AK299" i="3"/>
  <c r="BI299" i="3" s="1"/>
  <c r="M299" i="3" s="1"/>
  <c r="BV297" i="3"/>
  <c r="AW297" i="3"/>
  <c r="AK297" i="3"/>
  <c r="BI297" i="3" s="1"/>
  <c r="M297" i="3" s="1"/>
  <c r="BV295" i="3"/>
  <c r="AW295" i="3"/>
  <c r="AK295" i="3"/>
  <c r="BI295" i="3" s="1"/>
  <c r="M295" i="3" s="1"/>
  <c r="BV294" i="3"/>
  <c r="AW294" i="3"/>
  <c r="AK294" i="3"/>
  <c r="BI294" i="3" s="1"/>
  <c r="M294" i="3" s="1"/>
  <c r="BV293" i="3"/>
  <c r="AW293" i="3"/>
  <c r="AK293" i="3"/>
  <c r="BI293" i="3" s="1"/>
  <c r="M293" i="3" s="1"/>
  <c r="BV292" i="3"/>
  <c r="AW292" i="3"/>
  <c r="AK292" i="3"/>
  <c r="BI292" i="3" s="1"/>
  <c r="M292" i="3" s="1"/>
  <c r="BV291" i="3"/>
  <c r="AW291" i="3"/>
  <c r="AK291" i="3"/>
  <c r="BI291" i="3" s="1"/>
  <c r="M291" i="3" s="1"/>
  <c r="BV290" i="3"/>
  <c r="AW290" i="3"/>
  <c r="AK290" i="3"/>
  <c r="BI290" i="3" s="1"/>
  <c r="M290" i="3" s="1"/>
  <c r="BV289" i="3"/>
  <c r="AW289" i="3"/>
  <c r="AK289" i="3"/>
  <c r="BI289" i="3" s="1"/>
  <c r="M289" i="3" s="1"/>
  <c r="BV287" i="3"/>
  <c r="AW287" i="3"/>
  <c r="AK287" i="3"/>
  <c r="BI287" i="3" s="1"/>
  <c r="M287" i="3" s="1"/>
  <c r="BV286" i="3"/>
  <c r="AW286" i="3"/>
  <c r="AK286" i="3"/>
  <c r="BI286" i="3" s="1"/>
  <c r="M286" i="3" s="1"/>
  <c r="BV284" i="3"/>
  <c r="AW284" i="3"/>
  <c r="AK284" i="3"/>
  <c r="BI284" i="3" s="1"/>
  <c r="M284" i="3" s="1"/>
  <c r="BV282" i="3"/>
  <c r="AW282" i="3"/>
  <c r="AK282" i="3"/>
  <c r="BI282" i="3" s="1"/>
  <c r="M282" i="3" s="1"/>
  <c r="BV281" i="3"/>
  <c r="AW281" i="3"/>
  <c r="AK281" i="3"/>
  <c r="BI281" i="3" s="1"/>
  <c r="M281" i="3" s="1"/>
  <c r="BV279" i="3"/>
  <c r="AW279" i="3"/>
  <c r="AK279" i="3"/>
  <c r="BI279" i="3" s="1"/>
  <c r="M279" i="3" s="1"/>
  <c r="BV276" i="3"/>
  <c r="AW276" i="3"/>
  <c r="AK276" i="3"/>
  <c r="BI276" i="3" s="1"/>
  <c r="M276" i="3" s="1"/>
  <c r="BV274" i="3"/>
  <c r="AW274" i="3"/>
  <c r="AK274" i="3"/>
  <c r="BV273" i="3"/>
  <c r="AW273" i="3"/>
  <c r="AK273" i="3"/>
  <c r="BI273" i="3" s="1"/>
  <c r="M273" i="3" s="1"/>
  <c r="BV271" i="3"/>
  <c r="AW271" i="3"/>
  <c r="AK271" i="3"/>
  <c r="BI271" i="3" s="1"/>
  <c r="M271" i="3" s="1"/>
  <c r="BV268" i="3"/>
  <c r="AW268" i="3"/>
  <c r="AK268" i="3"/>
  <c r="BV266" i="3"/>
  <c r="AW266" i="3"/>
  <c r="AK266" i="3"/>
  <c r="BI266" i="3" s="1"/>
  <c r="M266" i="3" s="1"/>
  <c r="BV265" i="3"/>
  <c r="AW265" i="3"/>
  <c r="AK265" i="3"/>
  <c r="BI265" i="3" s="1"/>
  <c r="M265" i="3" s="1"/>
  <c r="BV263" i="3"/>
  <c r="AW263" i="3"/>
  <c r="AK263" i="3"/>
  <c r="BI263" i="3" s="1"/>
  <c r="M263" i="3" s="1"/>
  <c r="BV262" i="3"/>
  <c r="AW262" i="3"/>
  <c r="AK262" i="3"/>
  <c r="BI262" i="3" s="1"/>
  <c r="M262" i="3" s="1"/>
  <c r="BV259" i="3"/>
  <c r="AW259" i="3"/>
  <c r="AK259" i="3"/>
  <c r="BI259" i="3" s="1"/>
  <c r="M259" i="3" s="1"/>
  <c r="BV257" i="3"/>
  <c r="AW257" i="3"/>
  <c r="AK257" i="3"/>
  <c r="BI257" i="3" s="1"/>
  <c r="M257" i="3" s="1"/>
  <c r="BV256" i="3"/>
  <c r="AW256" i="3"/>
  <c r="AK256" i="3"/>
  <c r="BI256" i="3" s="1"/>
  <c r="M256" i="3" s="1"/>
  <c r="BV253" i="3"/>
  <c r="AW253" i="3"/>
  <c r="AK253" i="3"/>
  <c r="BI253" i="3" s="1"/>
  <c r="M253" i="3" s="1"/>
  <c r="BV252" i="3"/>
  <c r="AW252" i="3"/>
  <c r="AK252" i="3"/>
  <c r="BI252" i="3" s="1"/>
  <c r="M252" i="3" s="1"/>
  <c r="BV250" i="3"/>
  <c r="AW250" i="3"/>
  <c r="AK250" i="3"/>
  <c r="BI250" i="3" s="1"/>
  <c r="M250" i="3" s="1"/>
  <c r="BV248" i="3"/>
  <c r="AW248" i="3"/>
  <c r="AK248" i="3"/>
  <c r="BI248" i="3" s="1"/>
  <c r="M248" i="3" s="1"/>
  <c r="BV245" i="3"/>
  <c r="AW245" i="3"/>
  <c r="AK245" i="3"/>
  <c r="BI245" i="3" s="1"/>
  <c r="M245" i="3" s="1"/>
  <c r="BV243" i="3"/>
  <c r="AW243" i="3"/>
  <c r="AK243" i="3"/>
  <c r="BI243" i="3" s="1"/>
  <c r="M243" i="3" s="1"/>
  <c r="BV242" i="3"/>
  <c r="AW242" i="3"/>
  <c r="AK242" i="3"/>
  <c r="BI242" i="3" s="1"/>
  <c r="M242" i="3" s="1"/>
  <c r="BV240" i="3"/>
  <c r="AW240" i="3"/>
  <c r="AK240" i="3"/>
  <c r="BI240" i="3" s="1"/>
  <c r="M240" i="3" s="1"/>
  <c r="BV238" i="3"/>
  <c r="AW238" i="3"/>
  <c r="AK238" i="3"/>
  <c r="BI238" i="3" s="1"/>
  <c r="M238" i="3" s="1"/>
  <c r="BV236" i="3"/>
  <c r="AW236" i="3"/>
  <c r="AK236" i="3"/>
  <c r="BI236" i="3" s="1"/>
  <c r="M236" i="3" s="1"/>
  <c r="BV235" i="3"/>
  <c r="AW235" i="3"/>
  <c r="AK235" i="3"/>
  <c r="BI235" i="3" s="1"/>
  <c r="M235" i="3" s="1"/>
  <c r="BV233" i="3"/>
  <c r="AW233" i="3"/>
  <c r="AK233" i="3"/>
  <c r="BI233" i="3" s="1"/>
  <c r="M233" i="3" s="1"/>
  <c r="BV231" i="3"/>
  <c r="AW231" i="3"/>
  <c r="AK231" i="3"/>
  <c r="BI231" i="3" s="1"/>
  <c r="M231" i="3" s="1"/>
  <c r="BV229" i="3"/>
  <c r="AW229" i="3"/>
  <c r="AK229" i="3"/>
  <c r="BI229" i="3" s="1"/>
  <c r="M229" i="3" s="1"/>
  <c r="BV214" i="3"/>
  <c r="AW214" i="3"/>
  <c r="AK214" i="3"/>
  <c r="BI214" i="3" s="1"/>
  <c r="M214" i="3" s="1"/>
  <c r="BV213" i="3"/>
  <c r="AW213" i="3"/>
  <c r="AK213" i="3"/>
  <c r="BI213" i="3" s="1"/>
  <c r="M213" i="3" s="1"/>
  <c r="BV211" i="3"/>
  <c r="AW211" i="3"/>
  <c r="AK211" i="3"/>
  <c r="BI211" i="3" s="1"/>
  <c r="M211" i="3" s="1"/>
  <c r="BV208" i="3"/>
  <c r="AW208" i="3"/>
  <c r="AK208" i="3"/>
  <c r="BI208" i="3" s="1"/>
  <c r="M208" i="3" s="1"/>
  <c r="BV167" i="3"/>
  <c r="AW167" i="3"/>
  <c r="AK167" i="3"/>
  <c r="BI167" i="3" s="1"/>
  <c r="M167" i="3" s="1"/>
  <c r="BV165" i="3"/>
  <c r="AW165" i="3"/>
  <c r="AK165" i="3"/>
  <c r="BI165" i="3" s="1"/>
  <c r="M165" i="3" s="1"/>
  <c r="BV164" i="3"/>
  <c r="AW164" i="3"/>
  <c r="AK164" i="3"/>
  <c r="BI164" i="3" s="1"/>
  <c r="M164" i="3" s="1"/>
  <c r="AW161" i="3"/>
  <c r="AK161" i="3"/>
  <c r="BI161" i="3" s="1"/>
  <c r="BV161" i="3"/>
  <c r="BV206" i="3"/>
  <c r="AW206" i="3"/>
  <c r="AK206" i="3"/>
  <c r="BI206" i="3" s="1"/>
  <c r="M206" i="3" s="1"/>
  <c r="BV204" i="3"/>
  <c r="AW204" i="3"/>
  <c r="AK204" i="3"/>
  <c r="BI204" i="3" s="1"/>
  <c r="M204" i="3" s="1"/>
  <c r="BV203" i="3"/>
  <c r="AW203" i="3"/>
  <c r="AK203" i="3"/>
  <c r="BI203" i="3" s="1"/>
  <c r="M203" i="3" s="1"/>
  <c r="BV201" i="3"/>
  <c r="AW201" i="3"/>
  <c r="AK201" i="3"/>
  <c r="BI201" i="3" s="1"/>
  <c r="M201" i="3" s="1"/>
  <c r="BV199" i="3"/>
  <c r="AW199" i="3"/>
  <c r="AK199" i="3"/>
  <c r="BI199" i="3" s="1"/>
  <c r="M199" i="3" s="1"/>
  <c r="BV196" i="3"/>
  <c r="AW196" i="3"/>
  <c r="AK196" i="3"/>
  <c r="BI196" i="3" s="1"/>
  <c r="M196" i="3" s="1"/>
  <c r="BV195" i="3"/>
  <c r="AW195" i="3"/>
  <c r="AK195" i="3"/>
  <c r="BI195" i="3" s="1"/>
  <c r="M195" i="3" s="1"/>
  <c r="BV193" i="3"/>
  <c r="AW193" i="3"/>
  <c r="AK193" i="3"/>
  <c r="BI193" i="3" s="1"/>
  <c r="M193" i="3" s="1"/>
  <c r="BV191" i="3"/>
  <c r="AW191" i="3"/>
  <c r="AK191" i="3"/>
  <c r="BI191" i="3" s="1"/>
  <c r="M191" i="3" s="1"/>
  <c r="BV189" i="3"/>
  <c r="AW189" i="3"/>
  <c r="AK189" i="3"/>
  <c r="BI189" i="3" s="1"/>
  <c r="M189" i="3" s="1"/>
  <c r="BV187" i="3"/>
  <c r="AW187" i="3"/>
  <c r="AK187" i="3"/>
  <c r="BI187" i="3" s="1"/>
  <c r="M187" i="3" s="1"/>
  <c r="BV185" i="3"/>
  <c r="AW185" i="3"/>
  <c r="AK185" i="3"/>
  <c r="BI185" i="3" s="1"/>
  <c r="M185" i="3" s="1"/>
  <c r="BV183" i="3"/>
  <c r="AW183" i="3"/>
  <c r="AK183" i="3"/>
  <c r="BI183" i="3" s="1"/>
  <c r="M183" i="3" s="1"/>
  <c r="BV181" i="3"/>
  <c r="AW181" i="3"/>
  <c r="AK181" i="3"/>
  <c r="BI181" i="3" s="1"/>
  <c r="M181" i="3" s="1"/>
  <c r="BV179" i="3"/>
  <c r="AW179" i="3"/>
  <c r="AK179" i="3"/>
  <c r="BI179" i="3" s="1"/>
  <c r="M179" i="3" s="1"/>
  <c r="BV178" i="3"/>
  <c r="AW178" i="3"/>
  <c r="AK178" i="3"/>
  <c r="BI178" i="3" s="1"/>
  <c r="M178" i="3" s="1"/>
  <c r="BV176" i="3"/>
  <c r="AW176" i="3"/>
  <c r="AK176" i="3"/>
  <c r="BI176" i="3" s="1"/>
  <c r="M176" i="3" s="1"/>
  <c r="BV175" i="3"/>
  <c r="AW175" i="3"/>
  <c r="AK175" i="3"/>
  <c r="BI175" i="3" s="1"/>
  <c r="M175" i="3" s="1"/>
  <c r="BV173" i="3"/>
  <c r="AW173" i="3"/>
  <c r="AK173" i="3"/>
  <c r="BI173" i="3" s="1"/>
  <c r="M173" i="3" s="1"/>
  <c r="BV171" i="3"/>
  <c r="AW171" i="3"/>
  <c r="AK171" i="3"/>
  <c r="BI171" i="3" s="1"/>
  <c r="M171" i="3" s="1"/>
  <c r="BV170" i="3"/>
  <c r="AW170" i="3"/>
  <c r="AK170" i="3"/>
  <c r="BI170" i="3" s="1"/>
  <c r="M170" i="3" s="1"/>
  <c r="BV169" i="3"/>
  <c r="AW169" i="3"/>
  <c r="AK169" i="3"/>
  <c r="BI169" i="3" s="1"/>
  <c r="M169" i="3" s="1"/>
  <c r="AW163" i="3"/>
  <c r="AK163" i="3"/>
  <c r="BI163" i="3" s="1"/>
  <c r="BV163" i="3"/>
  <c r="AK303" i="3"/>
  <c r="AW303" i="3"/>
  <c r="BV303" i="3"/>
  <c r="BV160" i="3"/>
  <c r="AW160" i="3"/>
  <c r="AK160" i="3"/>
  <c r="BI160" i="3" s="1"/>
  <c r="M160" i="3" s="1"/>
  <c r="BV159" i="3"/>
  <c r="AW159" i="3"/>
  <c r="AK159" i="3"/>
  <c r="BI159" i="3" s="1"/>
  <c r="M159" i="3" s="1"/>
  <c r="BV158" i="3"/>
  <c r="AW158" i="3"/>
  <c r="AK158" i="3"/>
  <c r="BI158" i="3" s="1"/>
  <c r="M158" i="3" s="1"/>
  <c r="BV157" i="3"/>
  <c r="AW157" i="3"/>
  <c r="AK157" i="3"/>
  <c r="BI157" i="3" s="1"/>
  <c r="M157" i="3" s="1"/>
  <c r="BV156" i="3"/>
  <c r="AW156" i="3"/>
  <c r="AK156" i="3"/>
  <c r="BI156" i="3" s="1"/>
  <c r="M156" i="3" s="1"/>
  <c r="BV155" i="3"/>
  <c r="AW155" i="3"/>
  <c r="AK155" i="3"/>
  <c r="BI155" i="3" s="1"/>
  <c r="M155" i="3" s="1"/>
  <c r="BV154" i="3"/>
  <c r="AW154" i="3"/>
  <c r="AK154" i="3"/>
  <c r="BI154" i="3" s="1"/>
  <c r="M154" i="3" s="1"/>
  <c r="BV153" i="3"/>
  <c r="AW153" i="3"/>
  <c r="AK153" i="3"/>
  <c r="BI153" i="3" s="1"/>
  <c r="M153" i="3" s="1"/>
  <c r="BV152" i="3"/>
  <c r="AW152" i="3"/>
  <c r="AK152" i="3"/>
  <c r="BI152" i="3" s="1"/>
  <c r="M152" i="3" s="1"/>
  <c r="BV151" i="3"/>
  <c r="AW151" i="3"/>
  <c r="AK151" i="3"/>
  <c r="BI151" i="3" s="1"/>
  <c r="M151" i="3" s="1"/>
  <c r="BV150" i="3"/>
  <c r="AW150" i="3"/>
  <c r="AK150" i="3"/>
  <c r="BI150" i="3" s="1"/>
  <c r="M150" i="3" s="1"/>
  <c r="BV149" i="3"/>
  <c r="AW149" i="3"/>
  <c r="AK149" i="3"/>
  <c r="BI149" i="3" s="1"/>
  <c r="M149" i="3" s="1"/>
  <c r="BV148" i="3"/>
  <c r="AW148" i="3"/>
  <c r="AK148" i="3"/>
  <c r="BI148" i="3" s="1"/>
  <c r="M148" i="3" s="1"/>
  <c r="BV147" i="3"/>
  <c r="AW147" i="3"/>
  <c r="AK147" i="3"/>
  <c r="BI147" i="3" s="1"/>
  <c r="M147" i="3" s="1"/>
  <c r="BV146" i="3"/>
  <c r="AW146" i="3"/>
  <c r="AK146" i="3"/>
  <c r="BI146" i="3" s="1"/>
  <c r="M146" i="3" s="1"/>
  <c r="BV145" i="3"/>
  <c r="AW145" i="3"/>
  <c r="AK145" i="3"/>
  <c r="BI145" i="3" s="1"/>
  <c r="M145" i="3" s="1"/>
  <c r="BV144" i="3"/>
  <c r="AW144" i="3"/>
  <c r="AK144" i="3"/>
  <c r="BI144" i="3" s="1"/>
  <c r="M144" i="3" s="1"/>
  <c r="BV143" i="3"/>
  <c r="AW143" i="3"/>
  <c r="AK143" i="3"/>
  <c r="BI143" i="3" s="1"/>
  <c r="M143" i="3" s="1"/>
  <c r="BV142" i="3"/>
  <c r="AW142" i="3"/>
  <c r="AK142" i="3"/>
  <c r="BI142" i="3" s="1"/>
  <c r="M142" i="3" s="1"/>
  <c r="BV141" i="3"/>
  <c r="AW141" i="3"/>
  <c r="AK141" i="3"/>
  <c r="BI141" i="3" s="1"/>
  <c r="M141" i="3" s="1"/>
  <c r="BV140" i="3"/>
  <c r="AW140" i="3"/>
  <c r="AK140" i="3"/>
  <c r="BI140" i="3" s="1"/>
  <c r="M140" i="3" s="1"/>
  <c r="BV139" i="3"/>
  <c r="AW139" i="3"/>
  <c r="AK139" i="3"/>
  <c r="BI139" i="3" s="1"/>
  <c r="M139" i="3" s="1"/>
  <c r="BV138" i="3"/>
  <c r="AW138" i="3"/>
  <c r="AK138" i="3"/>
  <c r="BI138" i="3" s="1"/>
  <c r="M138" i="3" s="1"/>
  <c r="BV137" i="3"/>
  <c r="AW137" i="3"/>
  <c r="AK137" i="3"/>
  <c r="BV136" i="3"/>
  <c r="AW136" i="3"/>
  <c r="AK136" i="3"/>
  <c r="BI136" i="3" s="1"/>
  <c r="M136" i="3" s="1"/>
  <c r="BV135" i="3"/>
  <c r="AW135" i="3"/>
  <c r="AK135" i="3"/>
  <c r="BI135" i="3" s="1"/>
  <c r="M135" i="3" s="1"/>
  <c r="BV134" i="3"/>
  <c r="AW134" i="3"/>
  <c r="AK134" i="3"/>
  <c r="BI134" i="3" s="1"/>
  <c r="M134" i="3" s="1"/>
  <c r="BV133" i="3"/>
  <c r="AW133" i="3"/>
  <c r="AK133" i="3"/>
  <c r="BI133" i="3" s="1"/>
  <c r="M133" i="3" s="1"/>
  <c r="BV132" i="3"/>
  <c r="AW132" i="3"/>
  <c r="AK132" i="3"/>
  <c r="BI132" i="3" s="1"/>
  <c r="M132" i="3" s="1"/>
  <c r="BV131" i="3"/>
  <c r="AW131" i="3"/>
  <c r="AK131" i="3"/>
  <c r="BI131" i="3" s="1"/>
  <c r="M131" i="3" s="1"/>
  <c r="BV130" i="3"/>
  <c r="AW130" i="3"/>
  <c r="AK130" i="3"/>
  <c r="BI130" i="3" s="1"/>
  <c r="M130" i="3" s="1"/>
  <c r="BV129" i="3"/>
  <c r="AW129" i="3"/>
  <c r="AK129" i="3"/>
  <c r="BI129" i="3" s="1"/>
  <c r="M129" i="3" s="1"/>
  <c r="BV128" i="3"/>
  <c r="AW128" i="3"/>
  <c r="AK128" i="3"/>
  <c r="BI128" i="3" s="1"/>
  <c r="M128" i="3" s="1"/>
  <c r="BV127" i="3"/>
  <c r="AW127" i="3"/>
  <c r="AK127" i="3"/>
  <c r="BI127" i="3" s="1"/>
  <c r="M127" i="3" s="1"/>
  <c r="BV126" i="3"/>
  <c r="AW126" i="3"/>
  <c r="AK126" i="3"/>
  <c r="BI126" i="3" s="1"/>
  <c r="M126" i="3" s="1"/>
  <c r="BV125" i="3"/>
  <c r="AW125" i="3"/>
  <c r="AK125" i="3"/>
  <c r="BI125" i="3" s="1"/>
  <c r="M125" i="3" s="1"/>
  <c r="BV124" i="3"/>
  <c r="AW124" i="3"/>
  <c r="AK124" i="3"/>
  <c r="BI124" i="3" s="1"/>
  <c r="M124" i="3" s="1"/>
  <c r="BV123" i="3"/>
  <c r="AW123" i="3"/>
  <c r="AK123" i="3"/>
  <c r="BI123" i="3" s="1"/>
  <c r="M123" i="3" s="1"/>
  <c r="BV122" i="3"/>
  <c r="AW122" i="3"/>
  <c r="AK122" i="3"/>
  <c r="BI122" i="3" s="1"/>
  <c r="M122" i="3" s="1"/>
  <c r="BV121" i="3"/>
  <c r="AW121" i="3"/>
  <c r="AK121" i="3"/>
  <c r="BI121" i="3" s="1"/>
  <c r="M121" i="3" s="1"/>
  <c r="BV120" i="3"/>
  <c r="AW120" i="3"/>
  <c r="AK120" i="3"/>
  <c r="BI120" i="3" s="1"/>
  <c r="M120" i="3" s="1"/>
  <c r="BV119" i="3"/>
  <c r="AW119" i="3"/>
  <c r="AK119" i="3"/>
  <c r="BI119" i="3" s="1"/>
  <c r="M119" i="3" s="1"/>
  <c r="BV118" i="3"/>
  <c r="AW118" i="3"/>
  <c r="AK118" i="3"/>
  <c r="BI118" i="3" s="1"/>
  <c r="M118" i="3" s="1"/>
  <c r="BV117" i="3"/>
  <c r="AW117" i="3"/>
  <c r="AK117" i="3"/>
  <c r="BI117" i="3" s="1"/>
  <c r="M117" i="3" s="1"/>
  <c r="BV116" i="3"/>
  <c r="AW116" i="3"/>
  <c r="AK116" i="3"/>
  <c r="BI116" i="3" s="1"/>
  <c r="M116" i="3" s="1"/>
  <c r="BV115" i="3"/>
  <c r="AW115" i="3"/>
  <c r="AK115" i="3"/>
  <c r="BI115" i="3" s="1"/>
  <c r="M115" i="3" s="1"/>
  <c r="BV114" i="3"/>
  <c r="AW114" i="3"/>
  <c r="AK114" i="3"/>
  <c r="BI114" i="3" s="1"/>
  <c r="M114" i="3" s="1"/>
  <c r="BV73" i="3"/>
  <c r="AW73" i="3"/>
  <c r="AK73" i="3"/>
  <c r="BI73" i="3" s="1"/>
  <c r="M73" i="3" s="1"/>
  <c r="BV72" i="3"/>
  <c r="AW72" i="3"/>
  <c r="AK72" i="3"/>
  <c r="BI72" i="3" s="1"/>
  <c r="M72" i="3" s="1"/>
  <c r="BV69" i="3"/>
  <c r="AW69" i="3"/>
  <c r="AK69" i="3"/>
  <c r="BI69" i="3" s="1"/>
  <c r="M69" i="3" s="1"/>
  <c r="BV68" i="3"/>
  <c r="AW68" i="3"/>
  <c r="AK68" i="3"/>
  <c r="BI68" i="3" s="1"/>
  <c r="M68" i="3" s="1"/>
  <c r="BV302" i="3"/>
  <c r="AK302" i="3"/>
  <c r="AW302" i="3"/>
  <c r="BV113" i="3"/>
  <c r="AW113" i="3"/>
  <c r="AK113" i="3"/>
  <c r="BI113" i="3" s="1"/>
  <c r="M113" i="3" s="1"/>
  <c r="BV112" i="3"/>
  <c r="AW112" i="3"/>
  <c r="AK112" i="3"/>
  <c r="BI112" i="3" s="1"/>
  <c r="M112" i="3" s="1"/>
  <c r="BV111" i="3"/>
  <c r="AW111" i="3"/>
  <c r="AK111" i="3"/>
  <c r="BI111" i="3" s="1"/>
  <c r="M111" i="3" s="1"/>
  <c r="BV110" i="3"/>
  <c r="AW110" i="3"/>
  <c r="AK110" i="3"/>
  <c r="BI110" i="3" s="1"/>
  <c r="M110" i="3" s="1"/>
  <c r="BV109" i="3"/>
  <c r="AW109" i="3"/>
  <c r="AK109" i="3"/>
  <c r="BI109" i="3" s="1"/>
  <c r="M109" i="3" s="1"/>
  <c r="BV108" i="3"/>
  <c r="AW108" i="3"/>
  <c r="AK108" i="3"/>
  <c r="BI108" i="3" s="1"/>
  <c r="M108" i="3" s="1"/>
  <c r="BV107" i="3"/>
  <c r="AW107" i="3"/>
  <c r="AK107" i="3"/>
  <c r="BI107" i="3" s="1"/>
  <c r="M107" i="3" s="1"/>
  <c r="BV106" i="3"/>
  <c r="AW106" i="3"/>
  <c r="AK106" i="3"/>
  <c r="BI106" i="3" s="1"/>
  <c r="M106" i="3" s="1"/>
  <c r="BV105" i="3"/>
  <c r="AW105" i="3"/>
  <c r="AK105" i="3"/>
  <c r="BI105" i="3" s="1"/>
  <c r="M105" i="3" s="1"/>
  <c r="BV104" i="3"/>
  <c r="AW104" i="3"/>
  <c r="AK104" i="3"/>
  <c r="BI104" i="3" s="1"/>
  <c r="M104" i="3" s="1"/>
  <c r="BV103" i="3"/>
  <c r="AW103" i="3"/>
  <c r="AK103" i="3"/>
  <c r="BI103" i="3" s="1"/>
  <c r="M103" i="3" s="1"/>
  <c r="BV102" i="3"/>
  <c r="AW102" i="3"/>
  <c r="AK102" i="3"/>
  <c r="BI102" i="3" s="1"/>
  <c r="M102" i="3" s="1"/>
  <c r="BV101" i="3"/>
  <c r="AW101" i="3"/>
  <c r="AK101" i="3"/>
  <c r="BI101" i="3" s="1"/>
  <c r="M101" i="3" s="1"/>
  <c r="BV100" i="3"/>
  <c r="AW100" i="3"/>
  <c r="AK100" i="3"/>
  <c r="BI100" i="3" s="1"/>
  <c r="M100" i="3" s="1"/>
  <c r="BV99" i="3"/>
  <c r="AW99" i="3"/>
  <c r="AK99" i="3"/>
  <c r="BI99" i="3" s="1"/>
  <c r="M99" i="3" s="1"/>
  <c r="BV98" i="3"/>
  <c r="AW98" i="3"/>
  <c r="AK98" i="3"/>
  <c r="BI98" i="3" s="1"/>
  <c r="M98" i="3" s="1"/>
  <c r="BV97" i="3"/>
  <c r="AW97" i="3"/>
  <c r="AK97" i="3"/>
  <c r="BI97" i="3" s="1"/>
  <c r="M97" i="3" s="1"/>
  <c r="BV96" i="3"/>
  <c r="AW96" i="3"/>
  <c r="AK96" i="3"/>
  <c r="BI96" i="3" s="1"/>
  <c r="M96" i="3" s="1"/>
  <c r="BV95" i="3"/>
  <c r="AW95" i="3"/>
  <c r="AK95" i="3"/>
  <c r="BI95" i="3" s="1"/>
  <c r="M95" i="3" s="1"/>
  <c r="BV94" i="3"/>
  <c r="AW94" i="3"/>
  <c r="AK94" i="3"/>
  <c r="BI94" i="3" s="1"/>
  <c r="M94" i="3" s="1"/>
  <c r="BV93" i="3"/>
  <c r="AW93" i="3"/>
  <c r="AK93" i="3"/>
  <c r="BI93" i="3" s="1"/>
  <c r="M93" i="3" s="1"/>
  <c r="BV92" i="3"/>
  <c r="AW92" i="3"/>
  <c r="AK92" i="3"/>
  <c r="BI92" i="3" s="1"/>
  <c r="M92" i="3" s="1"/>
  <c r="BV91" i="3"/>
  <c r="AW91" i="3"/>
  <c r="AK91" i="3"/>
  <c r="BI91" i="3" s="1"/>
  <c r="M91" i="3" s="1"/>
  <c r="BV90" i="3"/>
  <c r="AW90" i="3"/>
  <c r="AK90" i="3"/>
  <c r="BI90" i="3" s="1"/>
  <c r="M90" i="3" s="1"/>
  <c r="BV89" i="3"/>
  <c r="AW89" i="3"/>
  <c r="AK89" i="3"/>
  <c r="BI89" i="3" s="1"/>
  <c r="M89" i="3" s="1"/>
  <c r="BV88" i="3"/>
  <c r="AW88" i="3"/>
  <c r="AK88" i="3"/>
  <c r="BI88" i="3" s="1"/>
  <c r="M88" i="3" s="1"/>
  <c r="BV87" i="3"/>
  <c r="AW87" i="3"/>
  <c r="AK87" i="3"/>
  <c r="BI87" i="3" s="1"/>
  <c r="M87" i="3" s="1"/>
  <c r="BV86" i="3"/>
  <c r="AW86" i="3"/>
  <c r="AK86" i="3"/>
  <c r="BI86" i="3" s="1"/>
  <c r="M86" i="3" s="1"/>
  <c r="BV85" i="3"/>
  <c r="AW85" i="3"/>
  <c r="AK85" i="3"/>
  <c r="BI85" i="3" s="1"/>
  <c r="M85" i="3" s="1"/>
  <c r="BV84" i="3"/>
  <c r="AW84" i="3"/>
  <c r="AK84" i="3"/>
  <c r="BI84" i="3" s="1"/>
  <c r="M84" i="3" s="1"/>
  <c r="BV83" i="3"/>
  <c r="AW83" i="3"/>
  <c r="AK83" i="3"/>
  <c r="BI83" i="3" s="1"/>
  <c r="M83" i="3" s="1"/>
  <c r="BV82" i="3"/>
  <c r="AW82" i="3"/>
  <c r="AK82" i="3"/>
  <c r="BI82" i="3" s="1"/>
  <c r="M82" i="3" s="1"/>
  <c r="BV81" i="3"/>
  <c r="AW81" i="3"/>
  <c r="AK81" i="3"/>
  <c r="BI81" i="3" s="1"/>
  <c r="M81" i="3" s="1"/>
  <c r="BV80" i="3"/>
  <c r="AW80" i="3"/>
  <c r="AK80" i="3"/>
  <c r="BI80" i="3" s="1"/>
  <c r="M80" i="3" s="1"/>
  <c r="BV79" i="3"/>
  <c r="AW79" i="3"/>
  <c r="AK79" i="3"/>
  <c r="BI79" i="3" s="1"/>
  <c r="M79" i="3" s="1"/>
  <c r="BV78" i="3"/>
  <c r="AW78" i="3"/>
  <c r="AK78" i="3"/>
  <c r="BI78" i="3" s="1"/>
  <c r="M78" i="3" s="1"/>
  <c r="AK77" i="3"/>
  <c r="BV77" i="3"/>
  <c r="AW77" i="3"/>
  <c r="AK76" i="3"/>
  <c r="BV76" i="3"/>
  <c r="AW76" i="3"/>
  <c r="AK75" i="3"/>
  <c r="BV75" i="3"/>
  <c r="AW75" i="3"/>
  <c r="AK74" i="3"/>
  <c r="BV74" i="3"/>
  <c r="AW74" i="3"/>
  <c r="AK71" i="3"/>
  <c r="BV71" i="3"/>
  <c r="AW71" i="3"/>
  <c r="AK70" i="3"/>
  <c r="BV70" i="3"/>
  <c r="AW70" i="3"/>
  <c r="AK67" i="3"/>
  <c r="AW67" i="3"/>
  <c r="BV67" i="3"/>
  <c r="AW66" i="3"/>
  <c r="AK66" i="3"/>
  <c r="BI66" i="3" s="1"/>
  <c r="BV66" i="3"/>
  <c r="AK65" i="3"/>
  <c r="AW65" i="3"/>
  <c r="BV65" i="3"/>
  <c r="AW64" i="3"/>
  <c r="BV64" i="3"/>
  <c r="AK64" i="3"/>
  <c r="BI64" i="3" s="1"/>
  <c r="M64" i="3" s="1"/>
  <c r="BV63" i="3"/>
  <c r="AW63" i="3"/>
  <c r="AK63" i="3"/>
  <c r="BI63" i="3" s="1"/>
  <c r="AK62" i="3"/>
  <c r="AW62" i="3"/>
  <c r="BV62" i="3"/>
  <c r="AW61" i="3"/>
  <c r="BV61" i="3"/>
  <c r="AK61" i="3"/>
  <c r="BI61" i="3" s="1"/>
  <c r="M61" i="3" s="1"/>
  <c r="AW60" i="3"/>
  <c r="BV60" i="3"/>
  <c r="AK60" i="3"/>
  <c r="BI60" i="3" s="1"/>
  <c r="M60" i="3" s="1"/>
  <c r="AW59" i="3"/>
  <c r="BV59" i="3"/>
  <c r="AK59" i="3"/>
  <c r="BI59" i="3" s="1"/>
  <c r="M59" i="3" s="1"/>
  <c r="AW58" i="3"/>
  <c r="BV58" i="3"/>
  <c r="AK58" i="3"/>
  <c r="BI58" i="3" s="1"/>
  <c r="M58" i="3" s="1"/>
  <c r="AK57" i="3"/>
  <c r="BV57" i="3"/>
  <c r="AW57" i="3"/>
  <c r="AK56" i="3"/>
  <c r="BV56" i="3"/>
  <c r="AW56" i="3"/>
  <c r="AW55" i="3"/>
  <c r="BV55" i="3"/>
  <c r="AK55" i="3"/>
  <c r="BI55" i="3" s="1"/>
  <c r="M55" i="3" s="1"/>
  <c r="BV54" i="3"/>
  <c r="AK54" i="3"/>
  <c r="AW54" i="3"/>
  <c r="BV53" i="3"/>
  <c r="AK53" i="3"/>
  <c r="AW53" i="3"/>
  <c r="BV52" i="3"/>
  <c r="AK52" i="3"/>
  <c r="AW52" i="3"/>
  <c r="AW51" i="3"/>
  <c r="BV51" i="3"/>
  <c r="AK51" i="3"/>
  <c r="BI51" i="3" s="1"/>
  <c r="M51" i="3" s="1"/>
  <c r="AW50" i="3"/>
  <c r="AK50" i="3"/>
  <c r="BI50" i="3" s="1"/>
  <c r="BV50" i="3"/>
  <c r="AW49" i="3"/>
  <c r="AK49" i="3"/>
  <c r="BI49" i="3" s="1"/>
  <c r="BV49" i="3"/>
  <c r="AW48" i="3"/>
  <c r="AK48" i="3"/>
  <c r="BI48" i="3" s="1"/>
  <c r="BV48" i="3"/>
  <c r="AW47" i="3"/>
  <c r="AK47" i="3"/>
  <c r="BI47" i="3" s="1"/>
  <c r="BV47" i="3"/>
  <c r="AW46" i="3"/>
  <c r="AK46" i="3"/>
  <c r="BI46" i="3" s="1"/>
  <c r="BV46" i="3"/>
  <c r="AK45" i="3"/>
  <c r="AW45" i="3"/>
  <c r="BV45" i="3"/>
  <c r="AW44" i="3"/>
  <c r="BV44" i="3"/>
  <c r="AK44" i="3"/>
  <c r="BI44" i="3" s="1"/>
  <c r="M44" i="3" s="1"/>
  <c r="BV43" i="3"/>
  <c r="AK43" i="3"/>
  <c r="AW43" i="3"/>
  <c r="BV42" i="3"/>
  <c r="AK42" i="3"/>
  <c r="AW42" i="3"/>
  <c r="BV41" i="3"/>
  <c r="AW41" i="3"/>
  <c r="AK41" i="3"/>
  <c r="BI41" i="3" s="1"/>
  <c r="M41" i="3" s="1"/>
  <c r="BV40" i="3"/>
  <c r="AK40" i="3"/>
  <c r="AW40" i="3"/>
  <c r="BV39" i="3"/>
  <c r="AK39" i="3"/>
  <c r="AW39" i="3"/>
  <c r="AW38" i="3"/>
  <c r="AK38" i="3"/>
  <c r="BI38" i="3" s="1"/>
  <c r="BV38" i="3"/>
  <c r="AK37" i="3"/>
  <c r="BV37" i="3"/>
  <c r="AW37" i="3"/>
  <c r="AK36" i="3"/>
  <c r="BV36" i="3"/>
  <c r="AW36" i="3"/>
  <c r="BV35" i="3"/>
  <c r="AK35" i="3"/>
  <c r="AW35" i="3"/>
  <c r="BV34" i="3"/>
  <c r="AK34" i="3"/>
  <c r="AW34" i="3"/>
  <c r="AK33" i="3"/>
  <c r="BV33" i="3"/>
  <c r="AW33" i="3"/>
  <c r="AW32" i="3"/>
  <c r="BV32" i="3"/>
  <c r="AK32" i="3"/>
  <c r="BI32" i="3" s="1"/>
  <c r="M32" i="3" s="1"/>
  <c r="AW31" i="3"/>
  <c r="BV31" i="3"/>
  <c r="AK31" i="3"/>
  <c r="BI31" i="3" s="1"/>
  <c r="M31" i="3" s="1"/>
  <c r="BV30" i="3"/>
  <c r="AW30" i="3"/>
  <c r="AK30" i="3"/>
  <c r="BI30" i="3" s="1"/>
  <c r="M30" i="3" s="1"/>
  <c r="BV29" i="3"/>
  <c r="AK29" i="3"/>
  <c r="AW29" i="3"/>
  <c r="BV28" i="3"/>
  <c r="AK28" i="3"/>
  <c r="AW28" i="3"/>
  <c r="BV27" i="3"/>
  <c r="AW27" i="3"/>
  <c r="AK27" i="3"/>
  <c r="BI27" i="3" s="1"/>
  <c r="M27" i="3" s="1"/>
  <c r="AW26" i="3"/>
  <c r="BV26" i="3"/>
  <c r="AK26" i="3"/>
  <c r="BI26" i="3" s="1"/>
  <c r="M26" i="3" s="1"/>
  <c r="BV25" i="3"/>
  <c r="AW25" i="3"/>
  <c r="AK25" i="3"/>
  <c r="BI25" i="3" s="1"/>
  <c r="M25" i="3" s="1"/>
  <c r="AK24" i="3"/>
  <c r="BV24" i="3"/>
  <c r="AW24" i="3"/>
  <c r="BV382" i="3"/>
  <c r="AW382" i="3"/>
  <c r="AK382" i="3"/>
  <c r="BI382" i="3" s="1"/>
  <c r="M382" i="3" s="1"/>
  <c r="BV381" i="3"/>
  <c r="AW381" i="3"/>
  <c r="AK381" i="3"/>
  <c r="BI381" i="3" s="1"/>
  <c r="M381" i="3" s="1"/>
  <c r="BV379" i="3"/>
  <c r="AW379" i="3"/>
  <c r="AK379" i="3"/>
  <c r="BI379" i="3" s="1"/>
  <c r="BV377" i="3"/>
  <c r="AW377" i="3"/>
  <c r="AK377" i="3"/>
  <c r="BI377" i="3" s="1"/>
  <c r="M377" i="3" s="1"/>
  <c r="BV375" i="3"/>
  <c r="AW375" i="3"/>
  <c r="AK375" i="3"/>
  <c r="BI375" i="3" s="1"/>
  <c r="M375" i="3" s="1"/>
  <c r="BV373" i="3"/>
  <c r="AW373" i="3"/>
  <c r="AK373" i="3"/>
  <c r="BI373" i="3" s="1"/>
  <c r="M373" i="3" s="1"/>
  <c r="BV371" i="3"/>
  <c r="AW371" i="3"/>
  <c r="AK371" i="3"/>
  <c r="BI371" i="3" s="1"/>
  <c r="M371" i="3" s="1"/>
  <c r="BV369" i="3"/>
  <c r="AW369" i="3"/>
  <c r="AK369" i="3"/>
  <c r="BI369" i="3" s="1"/>
  <c r="M369" i="3" s="1"/>
  <c r="BV367" i="3"/>
  <c r="AW367" i="3"/>
  <c r="AK367" i="3"/>
  <c r="BI367" i="3" s="1"/>
  <c r="M367" i="3" s="1"/>
  <c r="BV366" i="3"/>
  <c r="AW366" i="3"/>
  <c r="AK366" i="3"/>
  <c r="BI366" i="3" s="1"/>
  <c r="M366" i="3" s="1"/>
  <c r="BV364" i="3"/>
  <c r="AW364" i="3"/>
  <c r="AK364" i="3"/>
  <c r="BI364" i="3" s="1"/>
  <c r="M364" i="3" s="1"/>
  <c r="BV361" i="3"/>
  <c r="AW361" i="3"/>
  <c r="AK361" i="3"/>
  <c r="BI361" i="3" s="1"/>
  <c r="M361" i="3" s="1"/>
  <c r="BV359" i="3"/>
  <c r="AW359" i="3"/>
  <c r="AK359" i="3"/>
  <c r="BI359" i="3" s="1"/>
  <c r="M359" i="3" s="1"/>
  <c r="BV357" i="3"/>
  <c r="AW357" i="3"/>
  <c r="AK357" i="3"/>
  <c r="BI357" i="3" s="1"/>
  <c r="M357" i="3" s="1"/>
  <c r="BV356" i="3"/>
  <c r="AW356" i="3"/>
  <c r="AK356" i="3"/>
  <c r="BI356" i="3" s="1"/>
  <c r="M356" i="3" s="1"/>
  <c r="BV354" i="3"/>
  <c r="AW354" i="3"/>
  <c r="AK354" i="3"/>
  <c r="BI354" i="3" s="1"/>
  <c r="M354" i="3" s="1"/>
  <c r="BV352" i="3"/>
  <c r="AW352" i="3"/>
  <c r="AK352" i="3"/>
  <c r="BI352" i="3" s="1"/>
  <c r="M352" i="3" s="1"/>
  <c r="AK304" i="3"/>
  <c r="BV304" i="3"/>
  <c r="AW304" i="3"/>
  <c r="AK348" i="3"/>
  <c r="BV348" i="3"/>
  <c r="AW348" i="3"/>
  <c r="BV346" i="3"/>
  <c r="AW346" i="3"/>
  <c r="AK346" i="3"/>
  <c r="BI346" i="3" s="1"/>
  <c r="M346" i="3" s="1"/>
  <c r="BV345" i="3"/>
  <c r="AW345" i="3"/>
  <c r="AK345" i="3"/>
  <c r="BI345" i="3" s="1"/>
  <c r="M345" i="3" s="1"/>
  <c r="BV342" i="3"/>
  <c r="AW342" i="3"/>
  <c r="AK342" i="3"/>
  <c r="BI342" i="3" s="1"/>
  <c r="M342" i="3" s="1"/>
  <c r="BV341" i="3"/>
  <c r="AW341" i="3"/>
  <c r="AK341" i="3"/>
  <c r="BI341" i="3" s="1"/>
  <c r="M341" i="3" s="1"/>
  <c r="BV339" i="3"/>
  <c r="AW339" i="3"/>
  <c r="AK339" i="3"/>
  <c r="BI339" i="3" s="1"/>
  <c r="M339" i="3" s="1"/>
  <c r="BV338" i="3"/>
  <c r="AW338" i="3"/>
  <c r="AK338" i="3"/>
  <c r="BI338" i="3" s="1"/>
  <c r="M338" i="3" s="1"/>
  <c r="BV336" i="3"/>
  <c r="AW336" i="3"/>
  <c r="AK336" i="3"/>
  <c r="BI336" i="3" s="1"/>
  <c r="M336" i="3" s="1"/>
  <c r="BV334" i="3"/>
  <c r="AW334" i="3"/>
  <c r="AK334" i="3"/>
  <c r="BI334" i="3" s="1"/>
  <c r="M334" i="3" s="1"/>
  <c r="BV332" i="3"/>
  <c r="AW332" i="3"/>
  <c r="AK332" i="3"/>
  <c r="BI332" i="3" s="1"/>
  <c r="M332" i="3" s="1"/>
  <c r="BV330" i="3"/>
  <c r="AW330" i="3"/>
  <c r="AK330" i="3"/>
  <c r="BI330" i="3" s="1"/>
  <c r="BV328" i="3"/>
  <c r="AW328" i="3"/>
  <c r="AK328" i="3"/>
  <c r="BI328" i="3" s="1"/>
  <c r="BV326" i="3"/>
  <c r="AW326" i="3"/>
  <c r="AK326" i="3"/>
  <c r="BI326" i="3" s="1"/>
  <c r="BV325" i="3"/>
  <c r="AW325" i="3"/>
  <c r="AK325" i="3"/>
  <c r="BI325" i="3" s="1"/>
  <c r="BV323" i="3"/>
  <c r="AW323" i="3"/>
  <c r="AK323" i="3"/>
  <c r="BI323" i="3" s="1"/>
  <c r="BV320" i="3"/>
  <c r="AW320" i="3"/>
  <c r="AK320" i="3"/>
  <c r="BI320" i="3" s="1"/>
  <c r="BV318" i="3"/>
  <c r="AW318" i="3"/>
  <c r="AK318" i="3"/>
  <c r="BI318" i="3" s="1"/>
  <c r="BV316" i="3"/>
  <c r="AW316" i="3"/>
  <c r="AK316" i="3"/>
  <c r="BI316" i="3" s="1"/>
  <c r="M316" i="3" s="1"/>
  <c r="BV314" i="3"/>
  <c r="AW314" i="3"/>
  <c r="AK314" i="3"/>
  <c r="BI314" i="3" s="1"/>
  <c r="M314" i="3" s="1"/>
  <c r="BV312" i="3"/>
  <c r="AW312" i="3"/>
  <c r="AK312" i="3"/>
  <c r="BI312" i="3" s="1"/>
  <c r="M312" i="3" s="1"/>
  <c r="BV310" i="3"/>
  <c r="AW310" i="3"/>
  <c r="AK310" i="3"/>
  <c r="BI310" i="3" s="1"/>
  <c r="M310" i="3" s="1"/>
  <c r="BV308" i="3"/>
  <c r="AW308" i="3"/>
  <c r="AK308" i="3"/>
  <c r="BI308" i="3" s="1"/>
  <c r="M308" i="3" s="1"/>
  <c r="AK305" i="3"/>
  <c r="BV305" i="3"/>
  <c r="AW305" i="3"/>
  <c r="BV300" i="3"/>
  <c r="AW300" i="3"/>
  <c r="AK300" i="3"/>
  <c r="BI300" i="3" s="1"/>
  <c r="M300" i="3" s="1"/>
  <c r="BV298" i="3"/>
  <c r="AW298" i="3"/>
  <c r="AK298" i="3"/>
  <c r="BI298" i="3" s="1"/>
  <c r="M298" i="3" s="1"/>
  <c r="BV296" i="3"/>
  <c r="AW296" i="3"/>
  <c r="AK296" i="3"/>
  <c r="BI296" i="3" s="1"/>
  <c r="M296" i="3" s="1"/>
  <c r="BV288" i="3"/>
  <c r="AW288" i="3"/>
  <c r="AK288" i="3"/>
  <c r="BI288" i="3" s="1"/>
  <c r="M288" i="3" s="1"/>
  <c r="BV285" i="3"/>
  <c r="AW285" i="3"/>
  <c r="AK285" i="3"/>
  <c r="BI285" i="3" s="1"/>
  <c r="M285" i="3" s="1"/>
  <c r="BV283" i="3"/>
  <c r="AW283" i="3"/>
  <c r="AK283" i="3"/>
  <c r="BI283" i="3" s="1"/>
  <c r="M283" i="3" s="1"/>
  <c r="BV280" i="3"/>
  <c r="AW280" i="3"/>
  <c r="AK280" i="3"/>
  <c r="BI280" i="3" s="1"/>
  <c r="BV278" i="3"/>
  <c r="AW278" i="3"/>
  <c r="AK278" i="3"/>
  <c r="BV277" i="3"/>
  <c r="AW277" i="3"/>
  <c r="AK277" i="3"/>
  <c r="BI277" i="3" s="1"/>
  <c r="M277" i="3" s="1"/>
  <c r="BV275" i="3"/>
  <c r="AW275" i="3"/>
  <c r="AK275" i="3"/>
  <c r="BI275" i="3" s="1"/>
  <c r="M275" i="3" s="1"/>
  <c r="BV272" i="3"/>
  <c r="AW272" i="3"/>
  <c r="AK272" i="3"/>
  <c r="BI272" i="3" s="1"/>
  <c r="M272" i="3" s="1"/>
  <c r="BV270" i="3"/>
  <c r="AW270" i="3"/>
  <c r="AK270" i="3"/>
  <c r="BI270" i="3" s="1"/>
  <c r="M270" i="3" s="1"/>
  <c r="BV269" i="3"/>
  <c r="AW269" i="3"/>
  <c r="AK269" i="3"/>
  <c r="BI269" i="3" s="1"/>
  <c r="M269" i="3" s="1"/>
  <c r="BV267" i="3"/>
  <c r="AW267" i="3"/>
  <c r="AK267" i="3"/>
  <c r="BI267" i="3" s="1"/>
  <c r="M267" i="3" s="1"/>
  <c r="BV264" i="3"/>
  <c r="AW264" i="3"/>
  <c r="AK264" i="3"/>
  <c r="BI264" i="3" s="1"/>
  <c r="M264" i="3" s="1"/>
  <c r="BV261" i="3"/>
  <c r="AW261" i="3"/>
  <c r="AK261" i="3"/>
  <c r="BI261" i="3" s="1"/>
  <c r="M261" i="3" s="1"/>
  <c r="BV260" i="3"/>
  <c r="AW260" i="3"/>
  <c r="AK260" i="3"/>
  <c r="BI260" i="3" s="1"/>
  <c r="M260" i="3" s="1"/>
  <c r="BV258" i="3"/>
  <c r="AW258" i="3"/>
  <c r="AK258" i="3"/>
  <c r="BI258" i="3" s="1"/>
  <c r="M258" i="3" s="1"/>
  <c r="BV255" i="3"/>
  <c r="AW255" i="3"/>
  <c r="AK255" i="3"/>
  <c r="BI255" i="3" s="1"/>
  <c r="M255" i="3" s="1"/>
  <c r="BV254" i="3"/>
  <c r="AW254" i="3"/>
  <c r="AK254" i="3"/>
  <c r="BI254" i="3" s="1"/>
  <c r="M254" i="3" s="1"/>
  <c r="BV251" i="3"/>
  <c r="AW251" i="3"/>
  <c r="AK251" i="3"/>
  <c r="BI251" i="3" s="1"/>
  <c r="M251" i="3" s="1"/>
  <c r="BV249" i="3"/>
  <c r="AW249" i="3"/>
  <c r="AK249" i="3"/>
  <c r="BI249" i="3" s="1"/>
  <c r="M249" i="3" s="1"/>
  <c r="BV247" i="3"/>
  <c r="AW247" i="3"/>
  <c r="AK247" i="3"/>
  <c r="BI247" i="3" s="1"/>
  <c r="M247" i="3" s="1"/>
  <c r="BV246" i="3"/>
  <c r="AW246" i="3"/>
  <c r="AK246" i="3"/>
  <c r="BI246" i="3" s="1"/>
  <c r="M246" i="3" s="1"/>
  <c r="BV244" i="3"/>
  <c r="AW244" i="3"/>
  <c r="AK244" i="3"/>
  <c r="BI244" i="3" s="1"/>
  <c r="M244" i="3" s="1"/>
  <c r="BV241" i="3"/>
  <c r="AW241" i="3"/>
  <c r="AK241" i="3"/>
  <c r="BI241" i="3" s="1"/>
  <c r="M241" i="3" s="1"/>
  <c r="BV239" i="3"/>
  <c r="AW239" i="3"/>
  <c r="AK239" i="3"/>
  <c r="BI239" i="3" s="1"/>
  <c r="M239" i="3" s="1"/>
  <c r="BV237" i="3"/>
  <c r="AW237" i="3"/>
  <c r="AK237" i="3"/>
  <c r="BI237" i="3" s="1"/>
  <c r="M237" i="3" s="1"/>
  <c r="BV234" i="3"/>
  <c r="AW234" i="3"/>
  <c r="AK234" i="3"/>
  <c r="BI234" i="3" s="1"/>
  <c r="M234" i="3" s="1"/>
  <c r="BV232" i="3"/>
  <c r="AW232" i="3"/>
  <c r="AK232" i="3"/>
  <c r="BI232" i="3" s="1"/>
  <c r="M232" i="3" s="1"/>
  <c r="BV230" i="3"/>
  <c r="AW230" i="3"/>
  <c r="AK230" i="3"/>
  <c r="BI230" i="3" s="1"/>
  <c r="M230" i="3" s="1"/>
  <c r="BV228" i="3"/>
  <c r="AW228" i="3"/>
  <c r="AK228" i="3"/>
  <c r="BI228" i="3" s="1"/>
  <c r="M228" i="3" s="1"/>
  <c r="BV227" i="3"/>
  <c r="AW227" i="3"/>
  <c r="AK227" i="3"/>
  <c r="BI227" i="3" s="1"/>
  <c r="M227" i="3" s="1"/>
  <c r="BV226" i="3"/>
  <c r="AW226" i="3"/>
  <c r="AK226" i="3"/>
  <c r="BI226" i="3" s="1"/>
  <c r="M226" i="3" s="1"/>
  <c r="BV225" i="3"/>
  <c r="AW225" i="3"/>
  <c r="AK225" i="3"/>
  <c r="BI225" i="3" s="1"/>
  <c r="M225" i="3" s="1"/>
  <c r="BV224" i="3"/>
  <c r="AW224" i="3"/>
  <c r="AK224" i="3"/>
  <c r="BI224" i="3" s="1"/>
  <c r="M224" i="3" s="1"/>
  <c r="BV223" i="3"/>
  <c r="AW223" i="3"/>
  <c r="AK223" i="3"/>
  <c r="BI223" i="3" s="1"/>
  <c r="M223" i="3" s="1"/>
  <c r="BV222" i="3"/>
  <c r="AW222" i="3"/>
  <c r="AK222" i="3"/>
  <c r="BI222" i="3" s="1"/>
  <c r="M222" i="3" s="1"/>
  <c r="BV221" i="3"/>
  <c r="AW221" i="3"/>
  <c r="AK221" i="3"/>
  <c r="BI221" i="3" s="1"/>
  <c r="M221" i="3" s="1"/>
  <c r="BV220" i="3"/>
  <c r="AW220" i="3"/>
  <c r="AK220" i="3"/>
  <c r="BI220" i="3" s="1"/>
  <c r="M220" i="3" s="1"/>
  <c r="BV219" i="3"/>
  <c r="AW219" i="3"/>
  <c r="AK219" i="3"/>
  <c r="BV218" i="3"/>
  <c r="AW218" i="3"/>
  <c r="AK218" i="3"/>
  <c r="BI218" i="3" s="1"/>
  <c r="M218" i="3" s="1"/>
  <c r="BV217" i="3"/>
  <c r="AW217" i="3"/>
  <c r="AK217" i="3"/>
  <c r="BI217" i="3" s="1"/>
  <c r="M217" i="3" s="1"/>
  <c r="BV216" i="3"/>
  <c r="AW216" i="3"/>
  <c r="AK216" i="3"/>
  <c r="BI216" i="3" s="1"/>
  <c r="M216" i="3" s="1"/>
  <c r="BV215" i="3"/>
  <c r="AW215" i="3"/>
  <c r="AK215" i="3"/>
  <c r="BI215" i="3" s="1"/>
  <c r="M215" i="3" s="1"/>
  <c r="BV212" i="3"/>
  <c r="AW212" i="3"/>
  <c r="AK212" i="3"/>
  <c r="BI212" i="3" s="1"/>
  <c r="M212" i="3" s="1"/>
  <c r="BV210" i="3"/>
  <c r="AW210" i="3"/>
  <c r="AK210" i="3"/>
  <c r="BI210" i="3" s="1"/>
  <c r="M210" i="3" s="1"/>
  <c r="BV209" i="3"/>
  <c r="AW209" i="3"/>
  <c r="AK209" i="3"/>
  <c r="BI209" i="3" s="1"/>
  <c r="M209" i="3" s="1"/>
  <c r="BV168" i="3"/>
  <c r="AW168" i="3"/>
  <c r="AK168" i="3"/>
  <c r="BI168" i="3" s="1"/>
  <c r="M168" i="3" s="1"/>
  <c r="BV166" i="3"/>
  <c r="AW166" i="3"/>
  <c r="AK166" i="3"/>
  <c r="BI166" i="3" s="1"/>
  <c r="M166" i="3" s="1"/>
  <c r="AK162" i="3"/>
  <c r="BV162" i="3"/>
  <c r="AW162" i="3"/>
  <c r="BV207" i="3"/>
  <c r="AW207" i="3"/>
  <c r="AK207" i="3"/>
  <c r="BI207" i="3" s="1"/>
  <c r="M207" i="3" s="1"/>
  <c r="BV205" i="3"/>
  <c r="AW205" i="3"/>
  <c r="AK205" i="3"/>
  <c r="BI205" i="3" s="1"/>
  <c r="M205" i="3" s="1"/>
  <c r="BV202" i="3"/>
  <c r="AW202" i="3"/>
  <c r="AK202" i="3"/>
  <c r="BI202" i="3" s="1"/>
  <c r="M202" i="3" s="1"/>
  <c r="BV200" i="3"/>
  <c r="AW200" i="3"/>
  <c r="AK200" i="3"/>
  <c r="BI200" i="3" s="1"/>
  <c r="M200" i="3" s="1"/>
  <c r="BV198" i="3"/>
  <c r="AW198" i="3"/>
  <c r="AK198" i="3"/>
  <c r="BI198" i="3" s="1"/>
  <c r="M198" i="3" s="1"/>
  <c r="BV197" i="3"/>
  <c r="AW197" i="3"/>
  <c r="AK197" i="3"/>
  <c r="BI197" i="3" s="1"/>
  <c r="M197" i="3" s="1"/>
  <c r="BV194" i="3"/>
  <c r="AW194" i="3"/>
  <c r="AK194" i="3"/>
  <c r="BI194" i="3" s="1"/>
  <c r="M194" i="3" s="1"/>
  <c r="BV192" i="3"/>
  <c r="AW192" i="3"/>
  <c r="AK192" i="3"/>
  <c r="BI192" i="3" s="1"/>
  <c r="M192" i="3" s="1"/>
  <c r="BV190" i="3"/>
  <c r="AW190" i="3"/>
  <c r="AK190" i="3"/>
  <c r="BI190" i="3" s="1"/>
  <c r="M190" i="3" s="1"/>
  <c r="BV188" i="3"/>
  <c r="AW188" i="3"/>
  <c r="AK188" i="3"/>
  <c r="BI188" i="3" s="1"/>
  <c r="M188" i="3" s="1"/>
  <c r="BV186" i="3"/>
  <c r="AW186" i="3"/>
  <c r="AK186" i="3"/>
  <c r="BI186" i="3" s="1"/>
  <c r="M186" i="3" s="1"/>
  <c r="BV184" i="3"/>
  <c r="AW184" i="3"/>
  <c r="AK184" i="3"/>
  <c r="BI184" i="3" s="1"/>
  <c r="M184" i="3" s="1"/>
  <c r="BV182" i="3"/>
  <c r="AW182" i="3"/>
  <c r="AK182" i="3"/>
  <c r="BI182" i="3" s="1"/>
  <c r="M182" i="3" s="1"/>
  <c r="BV180" i="3"/>
  <c r="AW180" i="3"/>
  <c r="AK180" i="3"/>
  <c r="BI180" i="3" s="1"/>
  <c r="M180" i="3" s="1"/>
  <c r="BV177" i="3"/>
  <c r="AW177" i="3"/>
  <c r="AK177" i="3"/>
  <c r="BI177" i="3" s="1"/>
  <c r="M177" i="3" s="1"/>
  <c r="BV174" i="3"/>
  <c r="AW174" i="3"/>
  <c r="AK174" i="3"/>
  <c r="BI174" i="3" s="1"/>
  <c r="M174" i="3" s="1"/>
  <c r="BV172" i="3"/>
  <c r="AW172" i="3"/>
  <c r="AK172" i="3"/>
  <c r="BI172" i="3" s="1"/>
  <c r="M172" i="3" s="1"/>
  <c r="BV23" i="3"/>
  <c r="AK23" i="3"/>
  <c r="AW23" i="3"/>
  <c r="BW144" i="3"/>
  <c r="AX144" i="3"/>
  <c r="AL144" i="3"/>
  <c r="BJ144" i="3" s="1"/>
  <c r="N144" i="3" s="1"/>
  <c r="BW139" i="3"/>
  <c r="AX139" i="3"/>
  <c r="AL139" i="3"/>
  <c r="BJ139" i="3" s="1"/>
  <c r="N139" i="3" s="1"/>
  <c r="BW143" i="3"/>
  <c r="AX143" i="3"/>
  <c r="AL143" i="3"/>
  <c r="BJ143" i="3" s="1"/>
  <c r="N143" i="3" s="1"/>
  <c r="BW141" i="3"/>
  <c r="AX141" i="3"/>
  <c r="AL141" i="3"/>
  <c r="BJ141" i="3" s="1"/>
  <c r="N141" i="3" s="1"/>
  <c r="BW137" i="3"/>
  <c r="AX137" i="3"/>
  <c r="AL137" i="3"/>
  <c r="BJ137" i="3" s="1"/>
  <c r="N137" i="3" s="1"/>
  <c r="BW135" i="3"/>
  <c r="AX135" i="3"/>
  <c r="AL135" i="3"/>
  <c r="BJ135" i="3" s="1"/>
  <c r="BW134" i="3"/>
  <c r="AX134" i="3"/>
  <c r="AL134" i="3"/>
  <c r="BJ134" i="3" s="1"/>
  <c r="BW132" i="3"/>
  <c r="AX132" i="3"/>
  <c r="AL132" i="3"/>
  <c r="BJ132" i="3" s="1"/>
  <c r="BW130" i="3"/>
  <c r="AX130" i="3"/>
  <c r="AL130" i="3"/>
  <c r="BJ130" i="3" s="1"/>
  <c r="BW127" i="3"/>
  <c r="AX127" i="3"/>
  <c r="AL127" i="3"/>
  <c r="BJ127" i="3" s="1"/>
  <c r="BW125" i="3"/>
  <c r="AX125" i="3"/>
  <c r="AL125" i="3"/>
  <c r="BJ125" i="3" s="1"/>
  <c r="BW124" i="3"/>
  <c r="AX124" i="3"/>
  <c r="AL124" i="3"/>
  <c r="BJ124" i="3" s="1"/>
  <c r="BW122" i="3"/>
  <c r="AX122" i="3"/>
  <c r="AL122" i="3"/>
  <c r="BJ122" i="3" s="1"/>
  <c r="BW120" i="3"/>
  <c r="AX120" i="3"/>
  <c r="AL120" i="3"/>
  <c r="BJ120" i="3" s="1"/>
  <c r="BW118" i="3"/>
  <c r="AX118" i="3"/>
  <c r="AL118" i="3"/>
  <c r="BJ118" i="3" s="1"/>
  <c r="BW116" i="3"/>
  <c r="AX116" i="3"/>
  <c r="AL116" i="3"/>
  <c r="BJ116" i="3" s="1"/>
  <c r="BW114" i="3"/>
  <c r="AX114" i="3"/>
  <c r="AL114" i="3"/>
  <c r="AL71" i="3"/>
  <c r="BW71" i="3"/>
  <c r="AX71" i="3"/>
  <c r="BW70" i="3"/>
  <c r="AX70" i="3"/>
  <c r="AL70" i="3"/>
  <c r="BJ70" i="3" s="1"/>
  <c r="BW67" i="3"/>
  <c r="AX67" i="3"/>
  <c r="AL67" i="3"/>
  <c r="BJ67" i="3" s="1"/>
  <c r="BW142" i="3"/>
  <c r="AX142" i="3"/>
  <c r="AL142" i="3"/>
  <c r="BJ142" i="3" s="1"/>
  <c r="N142" i="3" s="1"/>
  <c r="BW140" i="3"/>
  <c r="AX140" i="3"/>
  <c r="AL140" i="3"/>
  <c r="BJ140" i="3" s="1"/>
  <c r="N140" i="3" s="1"/>
  <c r="BW138" i="3"/>
  <c r="AX138" i="3"/>
  <c r="AL138" i="3"/>
  <c r="BJ138" i="3" s="1"/>
  <c r="BW136" i="3"/>
  <c r="AX136" i="3"/>
  <c r="AL136" i="3"/>
  <c r="BJ136" i="3" s="1"/>
  <c r="BW133" i="3"/>
  <c r="AX133" i="3"/>
  <c r="AL133" i="3"/>
  <c r="BJ133" i="3" s="1"/>
  <c r="BW131" i="3"/>
  <c r="AX131" i="3"/>
  <c r="AL131" i="3"/>
  <c r="BJ131" i="3" s="1"/>
  <c r="BW129" i="3"/>
  <c r="AX129" i="3"/>
  <c r="AL129" i="3"/>
  <c r="BJ129" i="3" s="1"/>
  <c r="BW128" i="3"/>
  <c r="AX128" i="3"/>
  <c r="AL128" i="3"/>
  <c r="BJ128" i="3" s="1"/>
  <c r="BW126" i="3"/>
  <c r="AX126" i="3"/>
  <c r="AL126" i="3"/>
  <c r="BJ126" i="3" s="1"/>
  <c r="BW123" i="3"/>
  <c r="AX123" i="3"/>
  <c r="AL123" i="3"/>
  <c r="BJ123" i="3" s="1"/>
  <c r="BW121" i="3"/>
  <c r="AX121" i="3"/>
  <c r="AL121" i="3"/>
  <c r="BJ121" i="3" s="1"/>
  <c r="BW119" i="3"/>
  <c r="AX119" i="3"/>
  <c r="AL119" i="3"/>
  <c r="BJ119" i="3" s="1"/>
  <c r="BW117" i="3"/>
  <c r="AX117" i="3"/>
  <c r="AL117" i="3"/>
  <c r="BJ117" i="3" s="1"/>
  <c r="BW115" i="3"/>
  <c r="AX115" i="3"/>
  <c r="AL115" i="3"/>
  <c r="BJ115" i="3" s="1"/>
  <c r="BW73" i="3"/>
  <c r="AX73" i="3"/>
  <c r="AL73" i="3"/>
  <c r="BJ73" i="3" s="1"/>
  <c r="BW336" i="3"/>
  <c r="AX336" i="3"/>
  <c r="AL336" i="3"/>
  <c r="BJ336" i="3" s="1"/>
  <c r="N336" i="3" s="1"/>
  <c r="BW337" i="3"/>
  <c r="AX337" i="3"/>
  <c r="AL337" i="3"/>
  <c r="BJ337" i="3" s="1"/>
  <c r="N337" i="3" s="1"/>
  <c r="BW338" i="3"/>
  <c r="AX338" i="3"/>
  <c r="AL338" i="3"/>
  <c r="BJ338" i="3" s="1"/>
  <c r="N338" i="3" s="1"/>
  <c r="BW339" i="3"/>
  <c r="AX339" i="3"/>
  <c r="AL339" i="3"/>
  <c r="BJ339" i="3" s="1"/>
  <c r="N339" i="3" s="1"/>
  <c r="BW340" i="3"/>
  <c r="AX340" i="3"/>
  <c r="AL340" i="3"/>
  <c r="BJ340" i="3" s="1"/>
  <c r="N340" i="3" s="1"/>
  <c r="BW341" i="3"/>
  <c r="AX341" i="3"/>
  <c r="AL341" i="3"/>
  <c r="BJ341" i="3" s="1"/>
  <c r="N341" i="3" s="1"/>
  <c r="BW342" i="3"/>
  <c r="AX342" i="3"/>
  <c r="AL342" i="3"/>
  <c r="BJ342" i="3" s="1"/>
  <c r="N342" i="3" s="1"/>
  <c r="BW343" i="3"/>
  <c r="AX343" i="3"/>
  <c r="AL343" i="3"/>
  <c r="BJ343" i="3" s="1"/>
  <c r="N343" i="3" s="1"/>
  <c r="BW344" i="3"/>
  <c r="AX344" i="3"/>
  <c r="AL344" i="3"/>
  <c r="BJ344" i="3" s="1"/>
  <c r="N344" i="3" s="1"/>
  <c r="BW345" i="3"/>
  <c r="AX345" i="3"/>
  <c r="AL345" i="3"/>
  <c r="BJ345" i="3" s="1"/>
  <c r="N345" i="3" s="1"/>
  <c r="BW346" i="3"/>
  <c r="AX346" i="3"/>
  <c r="AL346" i="3"/>
  <c r="BJ346" i="3" s="1"/>
  <c r="N346" i="3" s="1"/>
  <c r="BW347" i="3"/>
  <c r="AX347" i="3"/>
  <c r="AL347" i="3"/>
  <c r="BJ347" i="3" s="1"/>
  <c r="N347" i="3" s="1"/>
  <c r="AL348" i="3"/>
  <c r="BW348" i="3"/>
  <c r="AX348" i="3"/>
  <c r="BW302" i="3"/>
  <c r="AX302" i="3"/>
  <c r="AL302" i="3"/>
  <c r="BJ302" i="3" s="1"/>
  <c r="N302" i="3" s="1"/>
  <c r="BW350" i="3"/>
  <c r="AX350" i="3"/>
  <c r="AL350" i="3"/>
  <c r="BJ350" i="3" s="1"/>
  <c r="N350" i="3" s="1"/>
  <c r="BW351" i="3"/>
  <c r="AX351" i="3"/>
  <c r="AL351" i="3"/>
  <c r="BJ351" i="3" s="1"/>
  <c r="N351" i="3" s="1"/>
  <c r="BW352" i="3"/>
  <c r="AX352" i="3"/>
  <c r="AL352" i="3"/>
  <c r="BJ352" i="3" s="1"/>
  <c r="N352" i="3" s="1"/>
  <c r="BW353" i="3"/>
  <c r="AX353" i="3"/>
  <c r="AL353" i="3"/>
  <c r="BJ353" i="3" s="1"/>
  <c r="BW354" i="3"/>
  <c r="AX354" i="3"/>
  <c r="AL354" i="3"/>
  <c r="BJ354" i="3" s="1"/>
  <c r="BW355" i="3"/>
  <c r="AX355" i="3"/>
  <c r="AL355" i="3"/>
  <c r="BJ355" i="3" s="1"/>
  <c r="BW356" i="3"/>
  <c r="AX356" i="3"/>
  <c r="AL356" i="3"/>
  <c r="BJ356" i="3" s="1"/>
  <c r="BW357" i="3"/>
  <c r="AX357" i="3"/>
  <c r="AL357" i="3"/>
  <c r="BJ357" i="3" s="1"/>
  <c r="BW358" i="3"/>
  <c r="AX358" i="3"/>
  <c r="AL358" i="3"/>
  <c r="BJ358" i="3" s="1"/>
  <c r="BW359" i="3"/>
  <c r="AX359" i="3"/>
  <c r="AL359" i="3"/>
  <c r="BJ359" i="3" s="1"/>
  <c r="BW360" i="3"/>
  <c r="AX360" i="3"/>
  <c r="AL360" i="3"/>
  <c r="BJ360" i="3" s="1"/>
  <c r="BW361" i="3"/>
  <c r="AX361" i="3"/>
  <c r="AL361" i="3"/>
  <c r="BJ361" i="3" s="1"/>
  <c r="N361" i="3" s="1"/>
  <c r="BW362" i="3"/>
  <c r="AX362" i="3"/>
  <c r="AL362" i="3"/>
  <c r="BJ362" i="3" s="1"/>
  <c r="N362" i="3" s="1"/>
  <c r="BW363" i="3"/>
  <c r="AX363" i="3"/>
  <c r="AL363" i="3"/>
  <c r="BJ363" i="3" s="1"/>
  <c r="N363" i="3" s="1"/>
  <c r="BW364" i="3"/>
  <c r="AX364" i="3"/>
  <c r="AL364" i="3"/>
  <c r="BJ364" i="3" s="1"/>
  <c r="N364" i="3" s="1"/>
  <c r="BW365" i="3"/>
  <c r="AX365" i="3"/>
  <c r="AL365" i="3"/>
  <c r="BJ365" i="3" s="1"/>
  <c r="N365" i="3" s="1"/>
  <c r="BW366" i="3"/>
  <c r="AX366" i="3"/>
  <c r="AL366" i="3"/>
  <c r="BJ366" i="3" s="1"/>
  <c r="N366" i="3" s="1"/>
  <c r="BW367" i="3"/>
  <c r="AX367" i="3"/>
  <c r="AL367" i="3"/>
  <c r="BJ367" i="3" s="1"/>
  <c r="N367" i="3" s="1"/>
  <c r="BW368" i="3"/>
  <c r="AX368" i="3"/>
  <c r="AL368" i="3"/>
  <c r="BJ368" i="3" s="1"/>
  <c r="N368" i="3" s="1"/>
  <c r="BW369" i="3"/>
  <c r="AX369" i="3"/>
  <c r="AL369" i="3"/>
  <c r="BJ369" i="3" s="1"/>
  <c r="N369" i="3" s="1"/>
  <c r="BW370" i="3"/>
  <c r="AX370" i="3"/>
  <c r="AL370" i="3"/>
  <c r="BJ370" i="3" s="1"/>
  <c r="N370" i="3" s="1"/>
  <c r="BW371" i="3"/>
  <c r="AX371" i="3"/>
  <c r="AL371" i="3"/>
  <c r="BJ371" i="3" s="1"/>
  <c r="N371" i="3" s="1"/>
  <c r="BW372" i="3"/>
  <c r="AX372" i="3"/>
  <c r="AL372" i="3"/>
  <c r="BJ372" i="3" s="1"/>
  <c r="N372" i="3" s="1"/>
  <c r="BW373" i="3"/>
  <c r="AX373" i="3"/>
  <c r="AL373" i="3"/>
  <c r="BJ373" i="3" s="1"/>
  <c r="N373" i="3" s="1"/>
  <c r="BW374" i="3"/>
  <c r="AX374" i="3"/>
  <c r="AL374" i="3"/>
  <c r="BJ374" i="3" s="1"/>
  <c r="N374" i="3" s="1"/>
  <c r="BW375" i="3"/>
  <c r="AX375" i="3"/>
  <c r="AL375" i="3"/>
  <c r="BJ375" i="3" s="1"/>
  <c r="BW376" i="3"/>
  <c r="AX376" i="3"/>
  <c r="AL376" i="3"/>
  <c r="BJ376" i="3" s="1"/>
  <c r="N376" i="3" s="1"/>
  <c r="BW377" i="3"/>
  <c r="AX377" i="3"/>
  <c r="AL377" i="3"/>
  <c r="BJ377" i="3" s="1"/>
  <c r="N377" i="3" s="1"/>
  <c r="BW378" i="3"/>
  <c r="AX378" i="3"/>
  <c r="AL378" i="3"/>
  <c r="BJ378" i="3" s="1"/>
  <c r="N378" i="3" s="1"/>
  <c r="BW379" i="3"/>
  <c r="AX379" i="3"/>
  <c r="AL379" i="3"/>
  <c r="BJ379" i="3" s="1"/>
  <c r="N379" i="3" s="1"/>
  <c r="BW380" i="3"/>
  <c r="AX380" i="3"/>
  <c r="AL380" i="3"/>
  <c r="BJ380" i="3" s="1"/>
  <c r="N380" i="3" s="1"/>
  <c r="BW381" i="3"/>
  <c r="AX381" i="3"/>
  <c r="AL381" i="3"/>
  <c r="BJ381" i="3" s="1"/>
  <c r="N381" i="3" s="1"/>
  <c r="BW382" i="3"/>
  <c r="AX382" i="3"/>
  <c r="AL382" i="3"/>
  <c r="BJ382" i="3" s="1"/>
  <c r="N382" i="3" s="1"/>
  <c r="N16" i="3" s="1"/>
  <c r="BW305" i="3"/>
  <c r="AL305" i="3"/>
  <c r="AX305" i="3"/>
  <c r="BW23" i="3"/>
  <c r="AX23" i="3"/>
  <c r="AL23" i="3"/>
  <c r="BJ23" i="3" s="1"/>
  <c r="BW24" i="3"/>
  <c r="AX24" i="3"/>
  <c r="AL24" i="3"/>
  <c r="BJ24" i="3" s="1"/>
  <c r="BW25" i="3"/>
  <c r="AX25" i="3"/>
  <c r="AL25" i="3"/>
  <c r="BJ25" i="3" s="1"/>
  <c r="BW26" i="3"/>
  <c r="AX26" i="3"/>
  <c r="AL26" i="3"/>
  <c r="BJ26" i="3" s="1"/>
  <c r="BW27" i="3"/>
  <c r="AX27" i="3"/>
  <c r="AL27" i="3"/>
  <c r="BJ27" i="3" s="1"/>
  <c r="BW28" i="3"/>
  <c r="AX28" i="3"/>
  <c r="AL28" i="3"/>
  <c r="BJ28" i="3" s="1"/>
  <c r="BW29" i="3"/>
  <c r="AX29" i="3"/>
  <c r="AL29" i="3"/>
  <c r="BJ29" i="3" s="1"/>
  <c r="BW30" i="3"/>
  <c r="AX30" i="3"/>
  <c r="AL30" i="3"/>
  <c r="BJ30" i="3" s="1"/>
  <c r="BW31" i="3"/>
  <c r="AX31" i="3"/>
  <c r="AL31" i="3"/>
  <c r="BJ31" i="3" s="1"/>
  <c r="BW32" i="3"/>
  <c r="AX32" i="3"/>
  <c r="AL32" i="3"/>
  <c r="BJ32" i="3" s="1"/>
  <c r="BW33" i="3"/>
  <c r="AX33" i="3"/>
  <c r="AL33" i="3"/>
  <c r="BJ33" i="3" s="1"/>
  <c r="BW34" i="3"/>
  <c r="AX34" i="3"/>
  <c r="AL34" i="3"/>
  <c r="BJ34" i="3" s="1"/>
  <c r="BW35" i="3"/>
  <c r="AX35" i="3"/>
  <c r="AL35" i="3"/>
  <c r="BJ35" i="3" s="1"/>
  <c r="BW36" i="3"/>
  <c r="AX36" i="3"/>
  <c r="AL36" i="3"/>
  <c r="BJ36" i="3" s="1"/>
  <c r="BW37" i="3"/>
  <c r="AX37" i="3"/>
  <c r="AL37" i="3"/>
  <c r="BJ37" i="3" s="1"/>
  <c r="BW38" i="3"/>
  <c r="AX38" i="3"/>
  <c r="AL38" i="3"/>
  <c r="BJ38" i="3" s="1"/>
  <c r="BW39" i="3"/>
  <c r="AX39" i="3"/>
  <c r="AL39" i="3"/>
  <c r="BJ39" i="3" s="1"/>
  <c r="BW40" i="3"/>
  <c r="AX40" i="3"/>
  <c r="AL40" i="3"/>
  <c r="BW41" i="3"/>
  <c r="AX41" i="3"/>
  <c r="AL41" i="3"/>
  <c r="BJ41" i="3" s="1"/>
  <c r="BW42" i="3"/>
  <c r="AX42" i="3"/>
  <c r="AL42" i="3"/>
  <c r="BJ42" i="3" s="1"/>
  <c r="BW43" i="3"/>
  <c r="AX43" i="3"/>
  <c r="AL43" i="3"/>
  <c r="BJ43" i="3" s="1"/>
  <c r="BW44" i="3"/>
  <c r="AX44" i="3"/>
  <c r="AL44" i="3"/>
  <c r="BJ44" i="3" s="1"/>
  <c r="BW45" i="3"/>
  <c r="AX45" i="3"/>
  <c r="AL45" i="3"/>
  <c r="BJ45" i="3" s="1"/>
  <c r="BW46" i="3"/>
  <c r="AX46" i="3"/>
  <c r="AL46" i="3"/>
  <c r="BJ46" i="3" s="1"/>
  <c r="BW47" i="3"/>
  <c r="AX47" i="3"/>
  <c r="AL47" i="3"/>
  <c r="BJ47" i="3" s="1"/>
  <c r="BW48" i="3"/>
  <c r="AX48" i="3"/>
  <c r="AL48" i="3"/>
  <c r="BJ48" i="3" s="1"/>
  <c r="BW49" i="3"/>
  <c r="AX49" i="3"/>
  <c r="AL49" i="3"/>
  <c r="BJ49" i="3" s="1"/>
  <c r="BW50" i="3"/>
  <c r="AX50" i="3"/>
  <c r="AL50" i="3"/>
  <c r="BJ50" i="3" s="1"/>
  <c r="BW51" i="3"/>
  <c r="AX51" i="3"/>
  <c r="AL51" i="3"/>
  <c r="BJ51" i="3" s="1"/>
  <c r="BW52" i="3"/>
  <c r="AX52" i="3"/>
  <c r="AL52" i="3"/>
  <c r="BW53" i="3"/>
  <c r="AX53" i="3"/>
  <c r="AL53" i="3"/>
  <c r="BJ53" i="3" s="1"/>
  <c r="BW54" i="3"/>
  <c r="AX54" i="3"/>
  <c r="AL54" i="3"/>
  <c r="BJ54" i="3" s="1"/>
  <c r="BW55" i="3"/>
  <c r="AX55" i="3"/>
  <c r="AL55" i="3"/>
  <c r="BJ55" i="3" s="1"/>
  <c r="BW56" i="3"/>
  <c r="AX56" i="3"/>
  <c r="AL56" i="3"/>
  <c r="BJ56" i="3" s="1"/>
  <c r="BW57" i="3"/>
  <c r="AX57" i="3"/>
  <c r="AL57" i="3"/>
  <c r="BJ57" i="3" s="1"/>
  <c r="BW58" i="3"/>
  <c r="AX58" i="3"/>
  <c r="AL58" i="3"/>
  <c r="BJ58" i="3" s="1"/>
  <c r="BW59" i="3"/>
  <c r="AX59" i="3"/>
  <c r="AL59" i="3"/>
  <c r="BJ59" i="3" s="1"/>
  <c r="BW60" i="3"/>
  <c r="AX60" i="3"/>
  <c r="AL60" i="3"/>
  <c r="BJ60" i="3" s="1"/>
  <c r="BW61" i="3"/>
  <c r="AX61" i="3"/>
  <c r="AL61" i="3"/>
  <c r="BJ61" i="3" s="1"/>
  <c r="BW62" i="3"/>
  <c r="AX62" i="3"/>
  <c r="AL62" i="3"/>
  <c r="BJ62" i="3" s="1"/>
  <c r="BW63" i="3"/>
  <c r="AX63" i="3"/>
  <c r="AL63" i="3"/>
  <c r="BJ63" i="3" s="1"/>
  <c r="BW64" i="3"/>
  <c r="AX64" i="3"/>
  <c r="AL64" i="3"/>
  <c r="BJ64" i="3" s="1"/>
  <c r="BW65" i="3"/>
  <c r="AX65" i="3"/>
  <c r="AL65" i="3"/>
  <c r="BJ65" i="3" s="1"/>
  <c r="AX66" i="3"/>
  <c r="BW66" i="3"/>
  <c r="AL66" i="3"/>
  <c r="BJ66" i="3" s="1"/>
  <c r="N66" i="3" s="1"/>
  <c r="BW68" i="3"/>
  <c r="AL68" i="3"/>
  <c r="AX68" i="3"/>
  <c r="AX69" i="3"/>
  <c r="AL69" i="3"/>
  <c r="BJ69" i="3" s="1"/>
  <c r="BW69" i="3"/>
  <c r="BW72" i="3"/>
  <c r="AX72" i="3"/>
  <c r="AL72" i="3"/>
  <c r="BJ72" i="3" s="1"/>
  <c r="BW74" i="3"/>
  <c r="AX74" i="3"/>
  <c r="AL74" i="3"/>
  <c r="BJ74" i="3" s="1"/>
  <c r="BW75" i="3"/>
  <c r="AX75" i="3"/>
  <c r="AL75" i="3"/>
  <c r="BJ75" i="3" s="1"/>
  <c r="AX76" i="3"/>
  <c r="AL76" i="3"/>
  <c r="BJ76" i="3" s="1"/>
  <c r="BW76" i="3"/>
  <c r="BW77" i="3"/>
  <c r="AX77" i="3"/>
  <c r="AL77" i="3"/>
  <c r="BJ77" i="3" s="1"/>
  <c r="BW78" i="3"/>
  <c r="AX78" i="3"/>
  <c r="AL78" i="3"/>
  <c r="BJ78" i="3" s="1"/>
  <c r="BW79" i="3"/>
  <c r="AX79" i="3"/>
  <c r="AL79" i="3"/>
  <c r="BJ79" i="3" s="1"/>
  <c r="AL80" i="3"/>
  <c r="BW80" i="3"/>
  <c r="AX80" i="3"/>
  <c r="BW81" i="3"/>
  <c r="AL81" i="3"/>
  <c r="AX81" i="3"/>
  <c r="BW82" i="3"/>
  <c r="AX82" i="3"/>
  <c r="AL82" i="3"/>
  <c r="BJ82" i="3" s="1"/>
  <c r="BW83" i="3"/>
  <c r="AX83" i="3"/>
  <c r="AL83" i="3"/>
  <c r="BJ83" i="3" s="1"/>
  <c r="BW84" i="3"/>
  <c r="AX84" i="3"/>
  <c r="AL84" i="3"/>
  <c r="BJ84" i="3" s="1"/>
  <c r="BW85" i="3"/>
  <c r="AX85" i="3"/>
  <c r="AL85" i="3"/>
  <c r="BJ85" i="3" s="1"/>
  <c r="AX86" i="3"/>
  <c r="BW86" i="3"/>
  <c r="AL86" i="3"/>
  <c r="BJ86" i="3" s="1"/>
  <c r="BW87" i="3"/>
  <c r="AL87" i="3"/>
  <c r="AX87" i="3"/>
  <c r="BW88" i="3"/>
  <c r="AX88" i="3"/>
  <c r="AL88" i="3"/>
  <c r="BJ88" i="3" s="1"/>
  <c r="BW89" i="3"/>
  <c r="AX89" i="3"/>
  <c r="AL89" i="3"/>
  <c r="BJ89" i="3" s="1"/>
  <c r="AX90" i="3"/>
  <c r="BW90" i="3"/>
  <c r="AL90" i="3"/>
  <c r="BJ90" i="3" s="1"/>
  <c r="BW91" i="3"/>
  <c r="AX91" i="3"/>
  <c r="AL91" i="3"/>
  <c r="BJ91" i="3" s="1"/>
  <c r="N91" i="3" s="1"/>
  <c r="BW145" i="3"/>
  <c r="AX145" i="3"/>
  <c r="AL145" i="3"/>
  <c r="BJ145" i="3" s="1"/>
  <c r="N145" i="3" s="1"/>
  <c r="BW93" i="3"/>
  <c r="AX93" i="3"/>
  <c r="AL93" i="3"/>
  <c r="BJ93" i="3" s="1"/>
  <c r="N93" i="3" s="1"/>
  <c r="BW94" i="3"/>
  <c r="AX94" i="3"/>
  <c r="AL94" i="3"/>
  <c r="BJ94" i="3" s="1"/>
  <c r="N94" i="3" s="1"/>
  <c r="BW95" i="3"/>
  <c r="AX95" i="3"/>
  <c r="AL95" i="3"/>
  <c r="BJ95" i="3" s="1"/>
  <c r="N95" i="3" s="1"/>
  <c r="BW96" i="3"/>
  <c r="AX96" i="3"/>
  <c r="AL96" i="3"/>
  <c r="BJ96" i="3" s="1"/>
  <c r="N96" i="3" s="1"/>
  <c r="BW97" i="3"/>
  <c r="AX97" i="3"/>
  <c r="AL97" i="3"/>
  <c r="BJ97" i="3" s="1"/>
  <c r="N97" i="3" s="1"/>
  <c r="BW98" i="3"/>
  <c r="AX98" i="3"/>
  <c r="AL98" i="3"/>
  <c r="BJ98" i="3" s="1"/>
  <c r="N98" i="3" s="1"/>
  <c r="BW99" i="3"/>
  <c r="AX99" i="3"/>
  <c r="AL99" i="3"/>
  <c r="BJ99" i="3" s="1"/>
  <c r="N99" i="3" s="1"/>
  <c r="BW100" i="3"/>
  <c r="AX100" i="3"/>
  <c r="AL100" i="3"/>
  <c r="BJ100" i="3" s="1"/>
  <c r="N100" i="3" s="1"/>
  <c r="BW101" i="3"/>
  <c r="AX101" i="3"/>
  <c r="AL101" i="3"/>
  <c r="BJ101" i="3" s="1"/>
  <c r="N101" i="3" s="1"/>
  <c r="BW102" i="3"/>
  <c r="AX102" i="3"/>
  <c r="AL102" i="3"/>
  <c r="BJ102" i="3" s="1"/>
  <c r="N102" i="3" s="1"/>
  <c r="BW103" i="3"/>
  <c r="AX103" i="3"/>
  <c r="AL103" i="3"/>
  <c r="BJ103" i="3" s="1"/>
  <c r="N103" i="3" s="1"/>
  <c r="BW104" i="3"/>
  <c r="AX104" i="3"/>
  <c r="AL104" i="3"/>
  <c r="BJ104" i="3" s="1"/>
  <c r="N104" i="3" s="1"/>
  <c r="BW105" i="3"/>
  <c r="AX105" i="3"/>
  <c r="AL105" i="3"/>
  <c r="BJ105" i="3" s="1"/>
  <c r="N105" i="3" s="1"/>
  <c r="BW106" i="3"/>
  <c r="AX106" i="3"/>
  <c r="AL106" i="3"/>
  <c r="BJ106" i="3" s="1"/>
  <c r="N106" i="3" s="1"/>
  <c r="BW107" i="3"/>
  <c r="AX107" i="3"/>
  <c r="AL107" i="3"/>
  <c r="BJ107" i="3" s="1"/>
  <c r="N107" i="3" s="1"/>
  <c r="BW108" i="3"/>
  <c r="AX108" i="3"/>
  <c r="AL108" i="3"/>
  <c r="BJ108" i="3" s="1"/>
  <c r="N108" i="3" s="1"/>
  <c r="BW109" i="3"/>
  <c r="AX109" i="3"/>
  <c r="AL109" i="3"/>
  <c r="BJ109" i="3" s="1"/>
  <c r="N109" i="3" s="1"/>
  <c r="BW110" i="3"/>
  <c r="AX110" i="3"/>
  <c r="AL110" i="3"/>
  <c r="BJ110" i="3" s="1"/>
  <c r="N110" i="3" s="1"/>
  <c r="BW111" i="3"/>
  <c r="AX111" i="3"/>
  <c r="AL111" i="3"/>
  <c r="BJ111" i="3" s="1"/>
  <c r="N111" i="3" s="1"/>
  <c r="BW112" i="3"/>
  <c r="AX112" i="3"/>
  <c r="AL112" i="3"/>
  <c r="BJ112" i="3" s="1"/>
  <c r="N112" i="3" s="1"/>
  <c r="BW113" i="3"/>
  <c r="AX113" i="3"/>
  <c r="AL113" i="3"/>
  <c r="BJ113" i="3" s="1"/>
  <c r="N113" i="3" s="1"/>
  <c r="AL304" i="3"/>
  <c r="BW304" i="3"/>
  <c r="AX304" i="3"/>
  <c r="BW146" i="3"/>
  <c r="AX146" i="3"/>
  <c r="AL146" i="3"/>
  <c r="BJ146" i="3" s="1"/>
  <c r="N146" i="3" s="1"/>
  <c r="BW147" i="3"/>
  <c r="AX147" i="3"/>
  <c r="AL147" i="3"/>
  <c r="BJ147" i="3" s="1"/>
  <c r="N147" i="3" s="1"/>
  <c r="BW148" i="3"/>
  <c r="AX148" i="3"/>
  <c r="AL148" i="3"/>
  <c r="BW149" i="3"/>
  <c r="AX149" i="3"/>
  <c r="AL149" i="3"/>
  <c r="BJ149" i="3" s="1"/>
  <c r="N149" i="3" s="1"/>
  <c r="BW150" i="3"/>
  <c r="AX150" i="3"/>
  <c r="AL150" i="3"/>
  <c r="BJ150" i="3" s="1"/>
  <c r="N150" i="3" s="1"/>
  <c r="BW151" i="3"/>
  <c r="AX151" i="3"/>
  <c r="AL151" i="3"/>
  <c r="BJ151" i="3" s="1"/>
  <c r="N151" i="3" s="1"/>
  <c r="BW152" i="3"/>
  <c r="AX152" i="3"/>
  <c r="AL152" i="3"/>
  <c r="BJ152" i="3" s="1"/>
  <c r="N152" i="3" s="1"/>
  <c r="BW153" i="3"/>
  <c r="AX153" i="3"/>
  <c r="AL153" i="3"/>
  <c r="BJ153" i="3" s="1"/>
  <c r="N153" i="3" s="1"/>
  <c r="BW154" i="3"/>
  <c r="AX154" i="3"/>
  <c r="AL154" i="3"/>
  <c r="BJ154" i="3" s="1"/>
  <c r="N154" i="3" s="1"/>
  <c r="BW155" i="3"/>
  <c r="AX155" i="3"/>
  <c r="AL155" i="3"/>
  <c r="BJ155" i="3" s="1"/>
  <c r="N155" i="3" s="1"/>
  <c r="BW156" i="3"/>
  <c r="AX156" i="3"/>
  <c r="AL156" i="3"/>
  <c r="BJ156" i="3" s="1"/>
  <c r="N156" i="3" s="1"/>
  <c r="BW157" i="3"/>
  <c r="AX157" i="3"/>
  <c r="AL157" i="3"/>
  <c r="BJ157" i="3" s="1"/>
  <c r="N157" i="3" s="1"/>
  <c r="BW306" i="3"/>
  <c r="AX306" i="3"/>
  <c r="AL306" i="3"/>
  <c r="BJ306" i="3" s="1"/>
  <c r="N306" i="3" s="1"/>
  <c r="BW158" i="3"/>
  <c r="AX158" i="3"/>
  <c r="AL158" i="3"/>
  <c r="BJ158" i="3" s="1"/>
  <c r="N158" i="3" s="1"/>
  <c r="BW159" i="3"/>
  <c r="AX159" i="3"/>
  <c r="AL159" i="3"/>
  <c r="BJ159" i="3" s="1"/>
  <c r="N159" i="3" s="1"/>
  <c r="BW160" i="3"/>
  <c r="AX160" i="3"/>
  <c r="AL160" i="3"/>
  <c r="BJ160" i="3" s="1"/>
  <c r="BW161" i="3"/>
  <c r="AX161" i="3"/>
  <c r="AL161" i="3"/>
  <c r="BJ161" i="3" s="1"/>
  <c r="N161" i="3" s="1"/>
  <c r="AX162" i="3"/>
  <c r="BW162" i="3"/>
  <c r="AL162" i="3"/>
  <c r="BJ162" i="3" s="1"/>
  <c r="N162" i="3" s="1"/>
  <c r="BW164" i="3"/>
  <c r="AX164" i="3"/>
  <c r="AL164" i="3"/>
  <c r="BJ164" i="3" s="1"/>
  <c r="N164" i="3" s="1"/>
  <c r="BW165" i="3"/>
  <c r="AX165" i="3"/>
  <c r="AL165" i="3"/>
  <c r="BJ165" i="3" s="1"/>
  <c r="N165" i="3" s="1"/>
  <c r="BW169" i="3"/>
  <c r="AX169" i="3"/>
  <c r="AL169" i="3"/>
  <c r="BJ169" i="3" s="1"/>
  <c r="N169" i="3" s="1"/>
  <c r="BW170" i="3"/>
  <c r="AX170" i="3"/>
  <c r="AL170" i="3"/>
  <c r="BJ170" i="3" s="1"/>
  <c r="N170" i="3" s="1"/>
  <c r="BW171" i="3"/>
  <c r="AX171" i="3"/>
  <c r="AL171" i="3"/>
  <c r="BJ171" i="3" s="1"/>
  <c r="BW172" i="3"/>
  <c r="AX172" i="3"/>
  <c r="AL172" i="3"/>
  <c r="BJ172" i="3" s="1"/>
  <c r="N172" i="3" s="1"/>
  <c r="BW173" i="3"/>
  <c r="AX173" i="3"/>
  <c r="AL173" i="3"/>
  <c r="BJ173" i="3" s="1"/>
  <c r="N173" i="3" s="1"/>
  <c r="BW174" i="3"/>
  <c r="AX174" i="3"/>
  <c r="AL174" i="3"/>
  <c r="BJ174" i="3" s="1"/>
  <c r="BW175" i="3"/>
  <c r="AX175" i="3"/>
  <c r="AL175" i="3"/>
  <c r="BJ175" i="3" s="1"/>
  <c r="BW176" i="3"/>
  <c r="AX176" i="3"/>
  <c r="AL176" i="3"/>
  <c r="BJ176" i="3" s="1"/>
  <c r="BW177" i="3"/>
  <c r="AX177" i="3"/>
  <c r="AL177" i="3"/>
  <c r="BJ177" i="3" s="1"/>
  <c r="BW178" i="3"/>
  <c r="AX178" i="3"/>
  <c r="AL178" i="3"/>
  <c r="BJ178" i="3" s="1"/>
  <c r="BW179" i="3"/>
  <c r="AX179" i="3"/>
  <c r="AL179" i="3"/>
  <c r="BJ179" i="3" s="1"/>
  <c r="BW180" i="3"/>
  <c r="AX180" i="3"/>
  <c r="AL180" i="3"/>
  <c r="BJ180" i="3" s="1"/>
  <c r="BW92" i="3"/>
  <c r="AX92" i="3"/>
  <c r="AL92" i="3"/>
  <c r="BJ92" i="3" s="1"/>
  <c r="N92" i="3" s="1"/>
  <c r="BJ185" i="3"/>
  <c r="N185" i="3" s="1"/>
  <c r="BJ188" i="3"/>
  <c r="N188" i="3" s="1"/>
  <c r="BJ189" i="3"/>
  <c r="N189" i="3" s="1"/>
  <c r="L16" i="3"/>
  <c r="L15" i="3"/>
  <c r="AX311" i="3"/>
  <c r="AL311" i="3"/>
  <c r="BJ311" i="3"/>
  <c r="BW311" i="3"/>
  <c r="BW312" i="3"/>
  <c r="AL312" i="3"/>
  <c r="AX312" i="3"/>
  <c r="BJ312" i="3"/>
  <c r="N312" i="3" s="1"/>
  <c r="AL313" i="3"/>
  <c r="BW313" i="3"/>
  <c r="AX313" i="3"/>
  <c r="BJ313" i="3" s="1"/>
  <c r="N313" i="3" s="1"/>
  <c r="AX314" i="3"/>
  <c r="AL314" i="3"/>
  <c r="BJ314" i="3"/>
  <c r="BW314" i="3"/>
  <c r="AX315" i="3"/>
  <c r="AL315" i="3"/>
  <c r="BJ315" i="3" s="1"/>
  <c r="BW315" i="3"/>
  <c r="BW316" i="3"/>
  <c r="AX316" i="3"/>
  <c r="AL316" i="3"/>
  <c r="BJ316" i="3" s="1"/>
  <c r="N316" i="3" s="1"/>
  <c r="AX317" i="3"/>
  <c r="AL317" i="3"/>
  <c r="BJ317" i="3" s="1"/>
  <c r="BW317" i="3"/>
  <c r="BW318" i="3"/>
  <c r="AX318" i="3"/>
  <c r="AL318" i="3"/>
  <c r="BJ318" i="3" s="1"/>
  <c r="N318" i="3" s="1"/>
  <c r="AX319" i="3"/>
  <c r="BW319" i="3"/>
  <c r="AL319" i="3"/>
  <c r="BJ319" i="3" s="1"/>
  <c r="N319" i="3" s="1"/>
  <c r="BW320" i="3"/>
  <c r="AX320" i="3"/>
  <c r="AL320" i="3"/>
  <c r="BJ320" i="3" s="1"/>
  <c r="N320" i="3" s="1"/>
  <c r="BW321" i="3"/>
  <c r="AL321" i="3"/>
  <c r="AX321" i="3"/>
  <c r="BW322" i="3"/>
  <c r="AX322" i="3"/>
  <c r="AL322" i="3"/>
  <c r="BJ322" i="3" s="1"/>
  <c r="N322" i="3" s="1"/>
  <c r="AX323" i="3"/>
  <c r="AL323" i="3"/>
  <c r="BJ323" i="3" s="1"/>
  <c r="BW323" i="3"/>
  <c r="BW324" i="3"/>
  <c r="AX324" i="3"/>
  <c r="AL324" i="3"/>
  <c r="BJ324" i="3" s="1"/>
  <c r="N324" i="3" s="1"/>
  <c r="BW325" i="3"/>
  <c r="AX325" i="3"/>
  <c r="AL325" i="3"/>
  <c r="BJ325" i="3"/>
  <c r="N325" i="3" s="1"/>
  <c r="AL326" i="3"/>
  <c r="AX326" i="3"/>
  <c r="BJ326" i="3"/>
  <c r="BW326" i="3"/>
  <c r="AX327" i="3"/>
  <c r="AL327" i="3"/>
  <c r="BJ327" i="3" s="1"/>
  <c r="BW327" i="3"/>
  <c r="BW328" i="3"/>
  <c r="AX328" i="3"/>
  <c r="AL328" i="3"/>
  <c r="BJ328" i="3"/>
  <c r="N328" i="3" s="1"/>
  <c r="BW329" i="3"/>
  <c r="AX329" i="3"/>
  <c r="AL329" i="3"/>
  <c r="BJ329" i="3"/>
  <c r="N329" i="3" s="1"/>
  <c r="AX330" i="3"/>
  <c r="AL330" i="3"/>
  <c r="BJ330" i="3" s="1"/>
  <c r="BW330" i="3"/>
  <c r="AX331" i="3"/>
  <c r="AL331" i="3"/>
  <c r="BJ331" i="3" s="1"/>
  <c r="BW331" i="3"/>
  <c r="AL332" i="3"/>
  <c r="AX332" i="3"/>
  <c r="BW332" i="3"/>
  <c r="AX333" i="3"/>
  <c r="AL333" i="3"/>
  <c r="BJ333" i="3" s="1"/>
  <c r="BW333" i="3"/>
  <c r="BW334" i="3"/>
  <c r="AL334" i="3"/>
  <c r="AX334" i="3"/>
  <c r="BW335" i="3"/>
  <c r="AL335" i="3"/>
  <c r="AX335" i="3"/>
  <c r="AX199" i="3"/>
  <c r="AL199" i="3"/>
  <c r="BJ199" i="3"/>
  <c r="BW199" i="3"/>
  <c r="AL281" i="3"/>
  <c r="AX281" i="3"/>
  <c r="BW281" i="3"/>
  <c r="AL282" i="3"/>
  <c r="BW282" i="3"/>
  <c r="AX282" i="3"/>
  <c r="AL283" i="3"/>
  <c r="AX283" i="3"/>
  <c r="BW283" i="3"/>
  <c r="AX284" i="3"/>
  <c r="BW284" i="3"/>
  <c r="AL284" i="3"/>
  <c r="BJ284" i="3" s="1"/>
  <c r="AL285" i="3"/>
  <c r="BW285" i="3"/>
  <c r="AX285" i="3"/>
  <c r="AL286" i="3"/>
  <c r="BW286" i="3"/>
  <c r="AX286" i="3"/>
  <c r="BW287" i="3"/>
  <c r="AX287" i="3"/>
  <c r="AL287" i="3"/>
  <c r="BW288" i="3"/>
  <c r="AX288" i="3"/>
  <c r="AL288" i="3"/>
  <c r="BJ288" i="3" s="1"/>
  <c r="AX289" i="3"/>
  <c r="BW289" i="3"/>
  <c r="AL289" i="3"/>
  <c r="BJ289" i="3" s="1"/>
  <c r="AX290" i="3"/>
  <c r="BW290" i="3"/>
  <c r="AL290" i="3"/>
  <c r="BJ290" i="3" s="1"/>
  <c r="AX291" i="3"/>
  <c r="AL291" i="3"/>
  <c r="BW291" i="3"/>
  <c r="BW292" i="3"/>
  <c r="AL292" i="3"/>
  <c r="AX292" i="3"/>
  <c r="AX293" i="3"/>
  <c r="AL293" i="3"/>
  <c r="BJ293" i="3" s="1"/>
  <c r="BW293" i="3"/>
  <c r="AX294" i="3"/>
  <c r="BW294" i="3"/>
  <c r="AL294" i="3"/>
  <c r="BJ294" i="3" s="1"/>
  <c r="AL295" i="3"/>
  <c r="BW295" i="3"/>
  <c r="AX295" i="3"/>
  <c r="AX296" i="3"/>
  <c r="AL296" i="3"/>
  <c r="BJ296" i="3" s="1"/>
  <c r="BW296" i="3"/>
  <c r="BW297" i="3"/>
  <c r="AL297" i="3"/>
  <c r="AX297" i="3"/>
  <c r="AX298" i="3"/>
  <c r="BW298" i="3"/>
  <c r="AL298" i="3"/>
  <c r="BJ298" i="3" s="1"/>
  <c r="N298" i="3" s="1"/>
  <c r="AX299" i="3"/>
  <c r="AL299" i="3"/>
  <c r="BJ299" i="3" s="1"/>
  <c r="BW299" i="3"/>
  <c r="AX300" i="3"/>
  <c r="AL300" i="3"/>
  <c r="BJ300" i="3" s="1"/>
  <c r="BW300" i="3"/>
  <c r="AX301" i="3"/>
  <c r="BW301" i="3"/>
  <c r="AL301" i="3"/>
  <c r="BJ301" i="3" s="1"/>
  <c r="AX307" i="3"/>
  <c r="BW307" i="3"/>
  <c r="AL307" i="3"/>
  <c r="BJ307" i="3" s="1"/>
  <c r="AX308" i="3"/>
  <c r="AL308" i="3"/>
  <c r="BW308" i="3"/>
  <c r="BJ308" i="3"/>
  <c r="AX309" i="3"/>
  <c r="AL309" i="3"/>
  <c r="BJ309" i="3"/>
  <c r="BW309" i="3"/>
  <c r="BW310" i="3"/>
  <c r="AX310" i="3"/>
  <c r="AL310" i="3"/>
  <c r="BJ310" i="3"/>
  <c r="N310" i="3" s="1"/>
  <c r="N257" i="3"/>
  <c r="N246" i="3"/>
  <c r="N247" i="3"/>
  <c r="N251" i="3"/>
  <c r="N253" i="3"/>
  <c r="N303" i="3"/>
  <c r="BJ210" i="3"/>
  <c r="N210" i="3" s="1"/>
  <c r="BJ211" i="3"/>
  <c r="N211" i="3" s="1"/>
  <c r="BJ214" i="3"/>
  <c r="N214" i="3" s="1"/>
  <c r="BJ215" i="3"/>
  <c r="N215" i="3" s="1"/>
  <c r="BJ224" i="3"/>
  <c r="N224" i="3" s="1"/>
  <c r="BJ229" i="3"/>
  <c r="N229" i="3" s="1"/>
  <c r="BJ270" i="3"/>
  <c r="N270" i="3" s="1"/>
  <c r="BJ272" i="3"/>
  <c r="N272" i="3" s="1"/>
  <c r="BJ273" i="3"/>
  <c r="N273" i="3" s="1"/>
  <c r="BJ274" i="3"/>
  <c r="N274" i="3" s="1"/>
  <c r="BJ275" i="3"/>
  <c r="N275" i="3" s="1"/>
  <c r="BJ276" i="3"/>
  <c r="N276" i="3" s="1"/>
  <c r="BJ279" i="3"/>
  <c r="N279" i="3" s="1"/>
  <c r="BJ280" i="3"/>
  <c r="N280" i="3" s="1"/>
  <c r="BJ281" i="3"/>
  <c r="N281" i="3" s="1"/>
  <c r="BJ282" i="3"/>
  <c r="N282" i="3" s="1"/>
  <c r="BJ283" i="3"/>
  <c r="N283" i="3" s="1"/>
  <c r="BJ285" i="3"/>
  <c r="N285" i="3" s="1"/>
  <c r="BJ286" i="3"/>
  <c r="N286" i="3" s="1"/>
  <c r="BJ287" i="3"/>
  <c r="N287" i="3" s="1"/>
  <c r="BJ291" i="3"/>
  <c r="N291" i="3" s="1"/>
  <c r="BJ292" i="3"/>
  <c r="N292" i="3" s="1"/>
  <c r="N294" i="3"/>
  <c r="N296" i="3"/>
  <c r="N183" i="3"/>
  <c r="N184" i="3"/>
  <c r="P45" i="4"/>
  <c r="O46" i="4"/>
  <c r="O60" i="4"/>
  <c r="N61" i="4"/>
  <c r="O53" i="4"/>
  <c r="N54" i="4"/>
  <c r="N66" i="4" s="1"/>
  <c r="BJ186" i="3" l="1"/>
  <c r="N186" i="3" s="1"/>
  <c r="N187" i="3"/>
  <c r="N191" i="3"/>
  <c r="BJ193" i="3"/>
  <c r="N193" i="3" s="1"/>
  <c r="BJ195" i="3"/>
  <c r="N195" i="3" s="1"/>
  <c r="BJ167" i="3"/>
  <c r="N167" i="3" s="1"/>
  <c r="BJ168" i="3"/>
  <c r="N168" i="3" s="1"/>
  <c r="BJ212" i="3"/>
  <c r="N212" i="3" s="1"/>
  <c r="BJ213" i="3"/>
  <c r="N213" i="3" s="1"/>
  <c r="BJ221" i="3"/>
  <c r="N221" i="3" s="1"/>
  <c r="BJ225" i="3"/>
  <c r="N225" i="3" s="1"/>
  <c r="BJ226" i="3"/>
  <c r="N226" i="3" s="1"/>
  <c r="BJ227" i="3"/>
  <c r="N227" i="3" s="1"/>
  <c r="BJ228" i="3"/>
  <c r="N228" i="3" s="1"/>
  <c r="BJ243" i="3"/>
  <c r="N243" i="3" s="1"/>
  <c r="BJ245" i="3"/>
  <c r="N245" i="3" s="1"/>
  <c r="BJ263" i="3"/>
  <c r="N263" i="3" s="1"/>
  <c r="BJ265" i="3"/>
  <c r="N265" i="3" s="1"/>
  <c r="BJ278" i="3"/>
  <c r="N278" i="3" s="1"/>
  <c r="M379" i="3"/>
  <c r="N375" i="3"/>
  <c r="BJ148" i="3"/>
  <c r="N148" i="3" s="1"/>
  <c r="M63" i="3"/>
  <c r="BJ40" i="3"/>
  <c r="N40" i="3" s="1"/>
  <c r="N160" i="3"/>
  <c r="BI274" i="3"/>
  <c r="M274" i="3" s="1"/>
  <c r="BI56" i="3"/>
  <c r="M56" i="3" s="1"/>
  <c r="BI53" i="3"/>
  <c r="M53" i="3" s="1"/>
  <c r="M49" i="3"/>
  <c r="N300" i="3"/>
  <c r="BI278" i="3"/>
  <c r="M278" i="3" s="1"/>
  <c r="N317" i="3"/>
  <c r="BJ321" i="3"/>
  <c r="N321" i="3" s="1"/>
  <c r="N323" i="3"/>
  <c r="N327" i="3"/>
  <c r="N331" i="3"/>
  <c r="N333" i="3"/>
  <c r="BJ335" i="3"/>
  <c r="N335" i="3" s="1"/>
  <c r="BJ297" i="3"/>
  <c r="N297" i="3" s="1"/>
  <c r="N299" i="3"/>
  <c r="BI268" i="3"/>
  <c r="M268" i="3" s="1"/>
  <c r="M161" i="3"/>
  <c r="M163" i="3"/>
  <c r="BI54" i="3"/>
  <c r="M54" i="3" s="1"/>
  <c r="M50" i="3"/>
  <c r="BI40" i="3"/>
  <c r="M40" i="3" s="1"/>
  <c r="BI137" i="3"/>
  <c r="M137" i="3" s="1"/>
  <c r="BI77" i="3"/>
  <c r="M77" i="3" s="1"/>
  <c r="BI76" i="3"/>
  <c r="M76" i="3" s="1"/>
  <c r="BI75" i="3"/>
  <c r="M75" i="3" s="1"/>
  <c r="BI74" i="3"/>
  <c r="M74" i="3" s="1"/>
  <c r="BI71" i="3"/>
  <c r="M71" i="3" s="1"/>
  <c r="BI70" i="3"/>
  <c r="M70" i="3" s="1"/>
  <c r="BI67" i="3"/>
  <c r="M67" i="3" s="1"/>
  <c r="M66" i="3"/>
  <c r="BI65" i="3"/>
  <c r="M65" i="3" s="1"/>
  <c r="BI62" i="3"/>
  <c r="M62" i="3" s="1"/>
  <c r="BI57" i="3"/>
  <c r="M57" i="3" s="1"/>
  <c r="BI52" i="3"/>
  <c r="M52" i="3" s="1"/>
  <c r="M280" i="3"/>
  <c r="BI219" i="3"/>
  <c r="M219" i="3" s="1"/>
  <c r="BI162" i="3"/>
  <c r="M162" i="3" s="1"/>
  <c r="BJ71" i="3"/>
  <c r="N71" i="3" s="1"/>
  <c r="N315" i="3"/>
  <c r="N326" i="3"/>
  <c r="N330" i="3"/>
  <c r="BJ332" i="3"/>
  <c r="N332" i="3" s="1"/>
  <c r="BJ334" i="3"/>
  <c r="N334" i="3" s="1"/>
  <c r="N199" i="3"/>
  <c r="BJ295" i="3"/>
  <c r="N295" i="3" s="1"/>
  <c r="BJ114" i="3"/>
  <c r="N114" i="3" s="1"/>
  <c r="N15" i="3"/>
  <c r="O32" i="4"/>
  <c r="O36" i="4"/>
  <c r="O31" i="4"/>
  <c r="P30" i="4"/>
  <c r="N38" i="4"/>
  <c r="N35" i="4"/>
  <c r="M15" i="3"/>
  <c r="M16" i="3"/>
  <c r="BI23" i="3"/>
  <c r="M23" i="3" s="1"/>
  <c r="AM23" i="3"/>
  <c r="AY23" i="3"/>
  <c r="C23" i="3" s="1"/>
  <c r="M331" i="3"/>
  <c r="M329" i="3"/>
  <c r="M327" i="3"/>
  <c r="M324" i="3"/>
  <c r="M322" i="3"/>
  <c r="BI301" i="3"/>
  <c r="M301" i="3" s="1"/>
  <c r="BI303" i="3"/>
  <c r="M303" i="3" s="1"/>
  <c r="BI302" i="3"/>
  <c r="M302" i="3" s="1"/>
  <c r="M48" i="3"/>
  <c r="M47" i="3"/>
  <c r="M46" i="3"/>
  <c r="BI45" i="3"/>
  <c r="M45" i="3" s="1"/>
  <c r="BI43" i="3"/>
  <c r="M43" i="3" s="1"/>
  <c r="BI42" i="3"/>
  <c r="M42" i="3" s="1"/>
  <c r="N132" i="3"/>
  <c r="N130" i="3"/>
  <c r="N118" i="3"/>
  <c r="N116" i="3"/>
  <c r="N133" i="3"/>
  <c r="N131" i="3"/>
  <c r="N123" i="3"/>
  <c r="N38" i="3"/>
  <c r="N45" i="3"/>
  <c r="N46" i="3"/>
  <c r="N47" i="3"/>
  <c r="N48" i="3"/>
  <c r="BI39" i="3"/>
  <c r="M39" i="3" s="1"/>
  <c r="M38" i="3"/>
  <c r="BI37" i="3"/>
  <c r="M37" i="3" s="1"/>
  <c r="BI36" i="3"/>
  <c r="M36" i="3" s="1"/>
  <c r="BI35" i="3"/>
  <c r="M35" i="3" s="1"/>
  <c r="BI34" i="3"/>
  <c r="M34" i="3" s="1"/>
  <c r="BI33" i="3"/>
  <c r="M33" i="3" s="1"/>
  <c r="BI29" i="3"/>
  <c r="M29" i="3" s="1"/>
  <c r="BI28" i="3"/>
  <c r="M28" i="3" s="1"/>
  <c r="BI24" i="3"/>
  <c r="M24" i="3" s="1"/>
  <c r="BI304" i="3"/>
  <c r="M304" i="3" s="1"/>
  <c r="BI348" i="3"/>
  <c r="M348" i="3" s="1"/>
  <c r="M330" i="3"/>
  <c r="M328" i="3"/>
  <c r="M326" i="3"/>
  <c r="M325" i="3"/>
  <c r="M323" i="3"/>
  <c r="M320" i="3"/>
  <c r="M318" i="3"/>
  <c r="BI305" i="3"/>
  <c r="M305" i="3" s="1"/>
  <c r="N135" i="3"/>
  <c r="N134" i="3"/>
  <c r="N127" i="3"/>
  <c r="N124" i="3"/>
  <c r="N70" i="3"/>
  <c r="N138" i="3"/>
  <c r="N121" i="3"/>
  <c r="N37" i="3"/>
  <c r="N49" i="3"/>
  <c r="N50" i="3"/>
  <c r="N51" i="3"/>
  <c r="N125" i="3"/>
  <c r="N122" i="3"/>
  <c r="N120" i="3"/>
  <c r="N67" i="3"/>
  <c r="N136" i="3"/>
  <c r="N129" i="3"/>
  <c r="N128" i="3"/>
  <c r="N126" i="3"/>
  <c r="N119" i="3"/>
  <c r="N117" i="3"/>
  <c r="N41" i="3"/>
  <c r="N42" i="3"/>
  <c r="N43" i="3"/>
  <c r="N115" i="3"/>
  <c r="N73" i="3"/>
  <c r="BJ348" i="3"/>
  <c r="N348" i="3" s="1"/>
  <c r="N353" i="3"/>
  <c r="N354" i="3"/>
  <c r="N355" i="3"/>
  <c r="N356" i="3"/>
  <c r="N357" i="3"/>
  <c r="N358" i="3"/>
  <c r="N359" i="3"/>
  <c r="N360" i="3"/>
  <c r="BJ305" i="3"/>
  <c r="N305" i="3" s="1"/>
  <c r="N23" i="3"/>
  <c r="N24" i="3"/>
  <c r="N25" i="3"/>
  <c r="N26" i="3"/>
  <c r="N27" i="3"/>
  <c r="N28" i="3"/>
  <c r="N29" i="3"/>
  <c r="N30" i="3"/>
  <c r="N31" i="3"/>
  <c r="N32" i="3"/>
  <c r="N33" i="3"/>
  <c r="N34" i="3"/>
  <c r="N35" i="3"/>
  <c r="N36" i="3"/>
  <c r="N39" i="3"/>
  <c r="N44" i="3"/>
  <c r="BJ52" i="3"/>
  <c r="N52" i="3" s="1"/>
  <c r="N53" i="3"/>
  <c r="N54" i="3"/>
  <c r="N55" i="3"/>
  <c r="N56" i="3"/>
  <c r="N57" i="3"/>
  <c r="N58" i="3"/>
  <c r="N59" i="3"/>
  <c r="N60" i="3"/>
  <c r="N61" i="3"/>
  <c r="N62" i="3"/>
  <c r="N63" i="3"/>
  <c r="N64" i="3"/>
  <c r="N65" i="3"/>
  <c r="BJ68" i="3"/>
  <c r="N68" i="3" s="1"/>
  <c r="N69" i="3"/>
  <c r="N72" i="3"/>
  <c r="N74" i="3"/>
  <c r="N75" i="3"/>
  <c r="N76" i="3"/>
  <c r="N77" i="3"/>
  <c r="N78" i="3"/>
  <c r="N79" i="3"/>
  <c r="BJ80" i="3"/>
  <c r="N80" i="3" s="1"/>
  <c r="BJ81" i="3"/>
  <c r="N81" i="3" s="1"/>
  <c r="N82" i="3"/>
  <c r="N83" i="3"/>
  <c r="N84" i="3"/>
  <c r="N85" i="3"/>
  <c r="N86" i="3"/>
  <c r="BJ87" i="3"/>
  <c r="N87" i="3" s="1"/>
  <c r="N88" i="3"/>
  <c r="N89" i="3"/>
  <c r="N90" i="3"/>
  <c r="BJ304" i="3"/>
  <c r="N304" i="3" s="1"/>
  <c r="N284" i="3"/>
  <c r="N288" i="3"/>
  <c r="N289" i="3"/>
  <c r="N290" i="3"/>
  <c r="N307" i="3"/>
  <c r="N308" i="3"/>
  <c r="N309" i="3"/>
  <c r="N171" i="3"/>
  <c r="N174" i="3"/>
  <c r="N175" i="3"/>
  <c r="N176" i="3"/>
  <c r="N177" i="3"/>
  <c r="N178" i="3"/>
  <c r="N179" i="3"/>
  <c r="N180" i="3"/>
  <c r="N311" i="3"/>
  <c r="N314" i="3"/>
  <c r="N293" i="3"/>
  <c r="N301" i="3"/>
  <c r="Q45" i="4"/>
  <c r="P46" i="4"/>
  <c r="P60" i="4"/>
  <c r="O61" i="4"/>
  <c r="P53" i="4"/>
  <c r="O54" i="4"/>
  <c r="O66" i="4" s="1"/>
  <c r="BA23" i="3" l="1"/>
  <c r="BB23" i="3" s="1"/>
  <c r="BC23" i="3" s="1"/>
  <c r="BD23" i="3" s="1"/>
  <c r="O34" i="4"/>
  <c r="P36" i="4"/>
  <c r="Q30" i="4"/>
  <c r="P32" i="4"/>
  <c r="P31" i="4"/>
  <c r="R45" i="4"/>
  <c r="Q46" i="4"/>
  <c r="Q60" i="4"/>
  <c r="P61" i="4"/>
  <c r="Q53" i="4"/>
  <c r="P54" i="4"/>
  <c r="P66" i="4" l="1"/>
  <c r="O35" i="4"/>
  <c r="O38" i="4"/>
  <c r="Q36" i="4"/>
  <c r="Q32" i="4"/>
  <c r="Q34" i="4" s="1"/>
  <c r="R30" i="4"/>
  <c r="Q31" i="4"/>
  <c r="P34" i="4"/>
  <c r="P38" i="4" s="1"/>
  <c r="BE23" i="3"/>
  <c r="BK23" i="3" s="1"/>
  <c r="BL23" i="3" s="1"/>
  <c r="BN23" i="3" s="1"/>
  <c r="S45" i="4"/>
  <c r="R46" i="4"/>
  <c r="R60" i="4"/>
  <c r="Q61" i="4"/>
  <c r="R53" i="4"/>
  <c r="Q54" i="4"/>
  <c r="Q66" i="4" l="1"/>
  <c r="S30" i="4"/>
  <c r="R36" i="4"/>
  <c r="R32" i="4"/>
  <c r="R34" i="4" s="1"/>
  <c r="R38" i="4" s="1"/>
  <c r="R31" i="4"/>
  <c r="P35" i="4"/>
  <c r="Q35" i="4" s="1"/>
  <c r="Q38" i="4"/>
  <c r="E23" i="3"/>
  <c r="R23" i="3" s="1"/>
  <c r="AC24" i="3" s="1"/>
  <c r="AO24" i="3" s="1"/>
  <c r="BO23" i="3"/>
  <c r="T45" i="4"/>
  <c r="S46" i="4"/>
  <c r="S60" i="4"/>
  <c r="R61" i="4"/>
  <c r="S53" i="4"/>
  <c r="R54" i="4"/>
  <c r="R66" i="4" s="1"/>
  <c r="R35" i="4" l="1"/>
  <c r="S31" i="4"/>
  <c r="T30" i="4"/>
  <c r="S36" i="4"/>
  <c r="S32" i="4"/>
  <c r="F23" i="3"/>
  <c r="S23" i="3" s="1"/>
  <c r="AD24" i="3" s="1"/>
  <c r="BP23" i="3"/>
  <c r="U45" i="4"/>
  <c r="U46" i="4" s="1"/>
  <c r="T46" i="4"/>
  <c r="T60" i="4"/>
  <c r="S61" i="4"/>
  <c r="T53" i="4"/>
  <c r="S54" i="4"/>
  <c r="S66" i="4" s="1"/>
  <c r="T36" i="4" l="1"/>
  <c r="U30" i="4"/>
  <c r="T31" i="4"/>
  <c r="T32" i="4"/>
  <c r="T34" i="4" s="1"/>
  <c r="S34" i="4"/>
  <c r="G23" i="3"/>
  <c r="T23" i="3" s="1"/>
  <c r="BQ23" i="3"/>
  <c r="U60" i="4"/>
  <c r="U61" i="4" s="1"/>
  <c r="T61" i="4"/>
  <c r="U53" i="4"/>
  <c r="U54" i="4" s="1"/>
  <c r="U66" i="4" s="1"/>
  <c r="T54" i="4"/>
  <c r="AP24" i="3"/>
  <c r="T66" i="4" l="1"/>
  <c r="U36" i="4"/>
  <c r="U31" i="4"/>
  <c r="U32" i="4"/>
  <c r="S35" i="4"/>
  <c r="T35" i="4" s="1"/>
  <c r="S38" i="4"/>
  <c r="T38" i="4"/>
  <c r="AE24" i="3"/>
  <c r="AQ24" i="3" s="1"/>
  <c r="H23" i="3"/>
  <c r="U23" i="3" s="1"/>
  <c r="AF24" i="3" s="1"/>
  <c r="BR23" i="3"/>
  <c r="I23" i="3" s="1"/>
  <c r="N33" i="4" l="1"/>
  <c r="N37" i="4" s="1"/>
  <c r="Q33" i="4"/>
  <c r="Q37" i="4" s="1"/>
  <c r="U34" i="4"/>
  <c r="S33" i="4"/>
  <c r="S37" i="4" s="1"/>
  <c r="P33" i="4"/>
  <c r="P37" i="4" s="1"/>
  <c r="U33" i="4"/>
  <c r="M33" i="4"/>
  <c r="M37" i="4" s="1"/>
  <c r="R33" i="4"/>
  <c r="R37" i="4" s="1"/>
  <c r="T33" i="4"/>
  <c r="T37" i="4" s="1"/>
  <c r="O33" i="4"/>
  <c r="O37" i="4" s="1"/>
  <c r="L33" i="4"/>
  <c r="L37" i="4" s="1"/>
  <c r="K33" i="4"/>
  <c r="K37" i="4" s="1"/>
  <c r="J33" i="4"/>
  <c r="J37" i="4" s="1"/>
  <c r="G33" i="4"/>
  <c r="H33" i="4"/>
  <c r="H37" i="4" s="1"/>
  <c r="I33" i="4"/>
  <c r="I37" i="4" s="1"/>
  <c r="E33" i="4"/>
  <c r="B33" i="4"/>
  <c r="B37" i="4" s="1"/>
  <c r="B38" i="4" s="1"/>
  <c r="C33" i="4"/>
  <c r="D33" i="4"/>
  <c r="F33" i="4"/>
  <c r="V23" i="3"/>
  <c r="Q23" i="3"/>
  <c r="AR24" i="3"/>
  <c r="U38" i="4" l="1"/>
  <c r="U35" i="4"/>
  <c r="U37" i="4" s="1"/>
  <c r="G37" i="4"/>
  <c r="G38" i="4" s="1"/>
  <c r="E37" i="4"/>
  <c r="E38" i="4" s="1"/>
  <c r="C37" i="4"/>
  <c r="C38" i="4" s="1"/>
  <c r="D37" i="4"/>
  <c r="D38" i="4" s="1"/>
  <c r="F37" i="4"/>
  <c r="F38" i="4" s="1"/>
  <c r="A24" i="3"/>
  <c r="B24" i="3" s="1"/>
  <c r="P23" i="3"/>
  <c r="AG24" i="3"/>
  <c r="AM24" i="3" l="1"/>
  <c r="AS24" i="3"/>
  <c r="AY24" i="3" s="1"/>
  <c r="C24" i="3" s="1"/>
  <c r="BA24" i="3" s="1"/>
  <c r="BB24" i="3" l="1"/>
  <c r="BC24" i="3" l="1"/>
  <c r="BE24" i="3" s="1"/>
  <c r="BK24" i="3" s="1"/>
  <c r="BL24" i="3" s="1"/>
  <c r="BN24" i="3" s="1"/>
  <c r="BD24" i="3"/>
  <c r="E24" i="3" l="1"/>
  <c r="BO24" i="3"/>
  <c r="R24" i="3" l="1"/>
  <c r="F24" i="3"/>
  <c r="BP24" i="3"/>
  <c r="AC25" i="3" l="1"/>
  <c r="AO25" i="3" s="1"/>
  <c r="S24" i="3"/>
  <c r="G24" i="3"/>
  <c r="BQ24" i="3"/>
  <c r="H24" i="3" l="1"/>
  <c r="BR24" i="3"/>
  <c r="I24" i="3" s="1"/>
  <c r="V24" i="3" s="1"/>
  <c r="AD25" i="3"/>
  <c r="AP25" i="3" s="1"/>
  <c r="T24" i="3"/>
  <c r="Q24" i="3" l="1"/>
  <c r="U24" i="3"/>
  <c r="AE25" i="3"/>
  <c r="AG25" i="3"/>
  <c r="A25" i="3" l="1"/>
  <c r="B25" i="3" s="1"/>
  <c r="P24" i="3"/>
  <c r="AF25" i="3"/>
  <c r="AQ25" i="3"/>
  <c r="AS25" i="3"/>
  <c r="AR25" i="3" l="1"/>
  <c r="AY25" i="3" s="1"/>
  <c r="C25" i="3" s="1"/>
  <c r="AM25" i="3"/>
  <c r="BA25" i="3" l="1"/>
  <c r="BB25" i="3" l="1"/>
  <c r="BC25" i="3" l="1"/>
  <c r="BD25" i="3" l="1"/>
  <c r="BE25" i="3" l="1"/>
  <c r="BK25" i="3" s="1"/>
  <c r="BL25" i="3" s="1"/>
  <c r="BN25" i="3" l="1"/>
  <c r="BO25" i="3" l="1"/>
  <c r="F25" i="3" s="1"/>
  <c r="S25" i="3" s="1"/>
  <c r="AD26" i="3" s="1"/>
  <c r="AP26" i="3" s="1"/>
  <c r="E25" i="3"/>
  <c r="R25" i="3" s="1"/>
  <c r="AC26" i="3" s="1"/>
  <c r="AO26" i="3" s="1"/>
  <c r="BP25" i="3"/>
  <c r="BQ25" i="3" l="1"/>
  <c r="G25" i="3"/>
  <c r="T25" i="3" s="1"/>
  <c r="AE26" i="3" s="1"/>
  <c r="AQ26" i="3" s="1"/>
  <c r="H25" i="3" l="1"/>
  <c r="BR25" i="3"/>
  <c r="I25" i="3" s="1"/>
  <c r="V25" i="3" s="1"/>
  <c r="AG26" i="3" s="1"/>
  <c r="Q25" i="3" l="1"/>
  <c r="U25" i="3"/>
  <c r="AS26" i="3"/>
  <c r="AF26" i="3" l="1"/>
  <c r="A26" i="3"/>
  <c r="B26" i="3" s="1"/>
  <c r="P25" i="3"/>
  <c r="BE26" i="3"/>
  <c r="AM26" i="3" l="1"/>
  <c r="AR26" i="3"/>
  <c r="AY26" i="3" l="1"/>
  <c r="C26" i="3" s="1"/>
  <c r="BA26" i="3" s="1"/>
  <c r="BD26" i="3"/>
  <c r="BB26" i="3" l="1"/>
  <c r="BC26" i="3" s="1"/>
  <c r="BK26" i="3" s="1"/>
  <c r="BL26" i="3" s="1"/>
  <c r="BN26" i="3" s="1"/>
  <c r="E26" i="3" l="1"/>
  <c r="BO26" i="3"/>
  <c r="F26" i="3" l="1"/>
  <c r="S26" i="3" s="1"/>
  <c r="AD27" i="3" s="1"/>
  <c r="AP27" i="3" s="1"/>
  <c r="BP26" i="3"/>
  <c r="BQ26" i="3" s="1"/>
  <c r="H26" i="3" s="1"/>
  <c r="U26" i="3" s="1"/>
  <c r="R26" i="3"/>
  <c r="AF27" i="3" l="1"/>
  <c r="AR27" i="3" s="1"/>
  <c r="BR26" i="3"/>
  <c r="I26" i="3" s="1"/>
  <c r="V26" i="3" s="1"/>
  <c r="AG27" i="3" s="1"/>
  <c r="AS27" i="3" s="1"/>
  <c r="G26" i="3"/>
  <c r="AC27" i="3"/>
  <c r="Q26" i="3" l="1"/>
  <c r="T26" i="3"/>
  <c r="AO27" i="3"/>
  <c r="A27" i="3" l="1"/>
  <c r="B27" i="3" s="1"/>
  <c r="P26" i="3"/>
  <c r="AE27" i="3"/>
  <c r="AM27" i="3" l="1"/>
  <c r="AQ27" i="3"/>
  <c r="AY27" i="3" s="1"/>
  <c r="C27" i="3" s="1"/>
  <c r="BA27" i="3" l="1"/>
  <c r="BB27" i="3"/>
  <c r="BC27" i="3" s="1"/>
  <c r="BD27" i="3" s="1"/>
  <c r="BE27" i="3"/>
  <c r="BK27" i="3" l="1"/>
  <c r="BL27" i="3" s="1"/>
  <c r="BN27" i="3" s="1"/>
  <c r="E27" i="3" l="1"/>
  <c r="R27" i="3" s="1"/>
  <c r="BO27" i="3"/>
  <c r="F27" i="3" l="1"/>
  <c r="S27" i="3" s="1"/>
  <c r="AD28" i="3" s="1"/>
  <c r="AP28" i="3" s="1"/>
  <c r="BP27" i="3"/>
  <c r="AC28" i="3"/>
  <c r="AO28" i="3" s="1"/>
  <c r="G27" i="3" l="1"/>
  <c r="T27" i="3" s="1"/>
  <c r="AE28" i="3" s="1"/>
  <c r="BQ27" i="3"/>
  <c r="H27" i="3" l="1"/>
  <c r="BR27" i="3"/>
  <c r="I27" i="3" s="1"/>
  <c r="V27" i="3" s="1"/>
  <c r="AG28" i="3" s="1"/>
  <c r="AS28" i="3" s="1"/>
  <c r="AQ28" i="3"/>
  <c r="Q27" i="3" l="1"/>
  <c r="U27" i="3"/>
  <c r="P27" i="3" l="1"/>
  <c r="A28" i="3"/>
  <c r="B28" i="3" s="1"/>
  <c r="AF28" i="3"/>
  <c r="AM28" i="3" l="1"/>
  <c r="AR28" i="3"/>
  <c r="AY28" i="3" s="1"/>
  <c r="C28" i="3" s="1"/>
  <c r="BA28" i="3" l="1"/>
  <c r="BB28" i="3" l="1"/>
  <c r="BC28" i="3" l="1"/>
  <c r="BD28" i="3" s="1"/>
  <c r="BE28" i="3"/>
  <c r="BK28" i="3" l="1"/>
  <c r="BL28" i="3" s="1"/>
  <c r="BN28" i="3" s="1"/>
  <c r="E28" i="3" l="1"/>
  <c r="BO28" i="3"/>
  <c r="R28" i="3" l="1"/>
  <c r="F28" i="3"/>
  <c r="S28" i="3" s="1"/>
  <c r="BP28" i="3"/>
  <c r="BQ28" i="3" s="1"/>
  <c r="H28" i="3" s="1"/>
  <c r="U28" i="3" s="1"/>
  <c r="AC29" i="3" l="1"/>
  <c r="AO29" i="3" s="1"/>
  <c r="AD29" i="3"/>
  <c r="AP29" i="3" s="1"/>
  <c r="AF29" i="3"/>
  <c r="AR29" i="3" s="1"/>
  <c r="BR28" i="3"/>
  <c r="I28" i="3" s="1"/>
  <c r="V28" i="3" s="1"/>
  <c r="G28" i="3"/>
  <c r="BA29" i="3" l="1"/>
  <c r="AG29" i="3"/>
  <c r="Q28" i="3"/>
  <c r="T28" i="3"/>
  <c r="P28" i="3" l="1"/>
  <c r="A29" i="3"/>
  <c r="AE29" i="3"/>
  <c r="AS29" i="3"/>
  <c r="B29" i="3" l="1"/>
  <c r="AM29" i="3"/>
  <c r="AQ29" i="3"/>
  <c r="AY29" i="3" l="1"/>
  <c r="C29" i="3" s="1"/>
  <c r="BB29" i="3" l="1"/>
  <c r="BC29" i="3" l="1"/>
  <c r="BD29" i="3" s="1"/>
  <c r="BE29" i="3"/>
  <c r="BK29" i="3" l="1"/>
  <c r="BL29" i="3" s="1"/>
  <c r="BN29" i="3" s="1"/>
  <c r="BO29" i="3" l="1"/>
  <c r="E29" i="3"/>
  <c r="R29" i="3" s="1"/>
  <c r="AC30" i="3" s="1"/>
  <c r="BP29" i="3" l="1"/>
  <c r="F29" i="3"/>
  <c r="AO30" i="3"/>
  <c r="BA30" i="3" s="1"/>
  <c r="BQ29" i="3" l="1"/>
  <c r="G29" i="3"/>
  <c r="S29" i="3"/>
  <c r="AD30" i="3" s="1"/>
  <c r="AP30" i="3" s="1"/>
  <c r="BR29" i="3" l="1"/>
  <c r="I29" i="3" s="1"/>
  <c r="H29" i="3"/>
  <c r="U29" i="3" s="1"/>
  <c r="T29" i="3"/>
  <c r="AF30" i="3" l="1"/>
  <c r="AR30" i="3" s="1"/>
  <c r="AE30" i="3"/>
  <c r="AQ30" i="3" s="1"/>
  <c r="V29" i="3"/>
  <c r="P29" i="3" s="1"/>
  <c r="Q29" i="3"/>
  <c r="AG30" i="3" l="1"/>
  <c r="A30" i="3"/>
  <c r="B30" i="3" s="1"/>
  <c r="AM30" i="3" l="1"/>
  <c r="AS30" i="3"/>
  <c r="AY30" i="3" l="1"/>
  <c r="C30" i="3" s="1"/>
  <c r="BB30" i="3" s="1"/>
  <c r="BC30" i="3" s="1"/>
  <c r="BE30" i="3"/>
  <c r="BD30" i="3" l="1"/>
  <c r="BK30" i="3" s="1"/>
  <c r="BL30" i="3" s="1"/>
  <c r="BN30" i="3" l="1"/>
  <c r="E30" i="3" l="1"/>
  <c r="BO30" i="3"/>
  <c r="R30" i="3" l="1"/>
  <c r="BP30" i="3"/>
  <c r="F30" i="3"/>
  <c r="S30" i="3" s="1"/>
  <c r="AD31" i="3" s="1"/>
  <c r="AP31" i="3" s="1"/>
  <c r="AC31" i="3" l="1"/>
  <c r="AO31" i="3" s="1"/>
  <c r="BQ30" i="3"/>
  <c r="G30" i="3"/>
  <c r="BA31" i="3" l="1"/>
  <c r="T30" i="3"/>
  <c r="H30" i="3"/>
  <c r="U30" i="3" s="1"/>
  <c r="AF31" i="3" s="1"/>
  <c r="AR31" i="3" s="1"/>
  <c r="BR30" i="3"/>
  <c r="I30" i="3" s="1"/>
  <c r="V30" i="3" l="1"/>
  <c r="Q30" i="3"/>
  <c r="AE31" i="3"/>
  <c r="AG31" i="3" l="1"/>
  <c r="P30" i="3"/>
  <c r="A31" i="3"/>
  <c r="B31" i="3" s="1"/>
  <c r="AQ31" i="3"/>
  <c r="AS31" i="3" l="1"/>
  <c r="BE31" i="3" s="1"/>
  <c r="AM31" i="3"/>
  <c r="AY31" i="3"/>
  <c r="C31" i="3" s="1"/>
  <c r="BB31" i="3" s="1"/>
  <c r="BC31" i="3" s="1"/>
  <c r="BD31" i="3" s="1"/>
  <c r="BK31" i="3" l="1"/>
  <c r="BL31" i="3" s="1"/>
  <c r="BN31" i="3" l="1"/>
  <c r="E31" i="3" l="1"/>
  <c r="BO31" i="3"/>
  <c r="BP31" i="3" s="1"/>
  <c r="G31" i="3" s="1"/>
  <c r="T31" i="3" s="1"/>
  <c r="AE32" i="3" s="1"/>
  <c r="AQ32" i="3" s="1"/>
  <c r="R31" i="3" l="1"/>
  <c r="F31" i="3"/>
  <c r="S31" i="3" s="1"/>
  <c r="BQ31" i="3"/>
  <c r="AC32" i="3" l="1"/>
  <c r="AO32" i="3" s="1"/>
  <c r="BA32" i="3" s="1"/>
  <c r="AD32" i="3"/>
  <c r="AP32" i="3" s="1"/>
  <c r="H31" i="3"/>
  <c r="U31" i="3" s="1"/>
  <c r="BR31" i="3"/>
  <c r="I31" i="3" s="1"/>
  <c r="AF32" i="3" l="1"/>
  <c r="Q31" i="3"/>
  <c r="V31" i="3"/>
  <c r="P31" i="3" s="1"/>
  <c r="AR32" i="3" l="1"/>
  <c r="A32" i="3"/>
  <c r="B32" i="3" s="1"/>
  <c r="AG32" i="3"/>
  <c r="AS32" i="3" l="1"/>
  <c r="AY32" i="3" s="1"/>
  <c r="C32" i="3" s="1"/>
  <c r="AM32" i="3"/>
  <c r="BD32" i="3"/>
  <c r="BB32" i="3" l="1"/>
  <c r="BC32" i="3" s="1"/>
  <c r="BE32" i="3" s="1"/>
  <c r="BK32" i="3" s="1"/>
  <c r="BL32" i="3" s="1"/>
  <c r="BN32" i="3" l="1"/>
  <c r="BP32" i="3" l="1"/>
  <c r="E32" i="3"/>
  <c r="BO32" i="3"/>
  <c r="G32" i="3" l="1"/>
  <c r="T32" i="3" s="1"/>
  <c r="R32" i="3"/>
  <c r="AC33" i="3" s="1"/>
  <c r="AO33" i="3" s="1"/>
  <c r="BA33" i="3" s="1"/>
  <c r="F32" i="3"/>
  <c r="S32" i="3" s="1"/>
  <c r="BQ32" i="3"/>
  <c r="H32" i="3" l="1"/>
  <c r="BR32" i="3"/>
  <c r="I32" i="3" s="1"/>
  <c r="AD33" i="3"/>
  <c r="AP33" i="3" s="1"/>
  <c r="AE33" i="3"/>
  <c r="U32" i="3"/>
  <c r="V32" i="3" l="1"/>
  <c r="AG33" i="3" s="1"/>
  <c r="AS33" i="3" s="1"/>
  <c r="Q32" i="3"/>
  <c r="AF33" i="3"/>
  <c r="A33" i="3"/>
  <c r="B33" i="3" s="1"/>
  <c r="P32" i="3"/>
  <c r="AQ33" i="3"/>
  <c r="AR33" i="3" l="1"/>
  <c r="AY33" i="3" s="1"/>
  <c r="C33" i="3" s="1"/>
  <c r="BB33" i="3" s="1"/>
  <c r="AM33" i="3"/>
  <c r="BC33" i="3" l="1"/>
  <c r="BE33" i="3"/>
  <c r="BD33" i="3" l="1"/>
  <c r="BK33" i="3" s="1"/>
  <c r="BL33" i="3" s="1"/>
  <c r="BN33" i="3" s="1"/>
  <c r="E33" i="3" l="1"/>
  <c r="BO33" i="3"/>
  <c r="BP33" i="3" s="1"/>
  <c r="G33" i="3" s="1"/>
  <c r="T33" i="3" s="1"/>
  <c r="R33" i="3" l="1"/>
  <c r="AE34" i="3"/>
  <c r="AQ34" i="3" s="1"/>
  <c r="F33" i="3"/>
  <c r="S33" i="3" s="1"/>
  <c r="BQ33" i="3"/>
  <c r="AC34" i="3" l="1"/>
  <c r="AO34" i="3" s="1"/>
  <c r="AD34" i="3"/>
  <c r="AP34" i="3" s="1"/>
  <c r="BR33" i="3"/>
  <c r="I33" i="3" s="1"/>
  <c r="V33" i="3" s="1"/>
  <c r="H33" i="3"/>
  <c r="BA34" i="3" l="1"/>
  <c r="AG34" i="3"/>
  <c r="AS34" i="3" s="1"/>
  <c r="Q33" i="3"/>
  <c r="U33" i="3"/>
  <c r="P33" i="3" l="1"/>
  <c r="A34" i="3"/>
  <c r="AF34" i="3"/>
  <c r="B34" i="3" l="1"/>
  <c r="AM34" i="3"/>
  <c r="AR34" i="3"/>
  <c r="AY34" i="3" l="1"/>
  <c r="C34" i="3" s="1"/>
  <c r="BB34" i="3" l="1"/>
  <c r="BC34" i="3" l="1"/>
  <c r="BD34" i="3" s="1"/>
  <c r="BE34" i="3"/>
  <c r="BK34" i="3" l="1"/>
  <c r="BL34" i="3" s="1"/>
  <c r="BN34" i="3" s="1"/>
  <c r="E34" i="3" l="1"/>
  <c r="BO34" i="3"/>
  <c r="R34" i="3" l="1"/>
  <c r="BP34" i="3"/>
  <c r="F34" i="3"/>
  <c r="AC35" i="3" l="1"/>
  <c r="AO35" i="3" s="1"/>
  <c r="BA35" i="3" s="1"/>
  <c r="G34" i="3"/>
  <c r="T34" i="3" s="1"/>
  <c r="BQ34" i="3"/>
  <c r="S34" i="3"/>
  <c r="H34" i="3" l="1"/>
  <c r="U34" i="3" s="1"/>
  <c r="BR34" i="3"/>
  <c r="I34" i="3" s="1"/>
  <c r="AE35" i="3"/>
  <c r="AQ35" i="3" s="1"/>
  <c r="AD35" i="3"/>
  <c r="AP35" i="3" s="1"/>
  <c r="V34" i="3" l="1"/>
  <c r="Q34" i="3"/>
  <c r="AF35" i="3"/>
  <c r="BB35" i="3"/>
  <c r="A35" i="3" l="1"/>
  <c r="B35" i="3" s="1"/>
  <c r="P34" i="3"/>
  <c r="AG35" i="3"/>
  <c r="AR35" i="3"/>
  <c r="AS35" i="3" l="1"/>
  <c r="AY35" i="3" s="1"/>
  <c r="C35" i="3" s="1"/>
  <c r="AM35" i="3"/>
  <c r="BC35" i="3" l="1"/>
  <c r="BD35" i="3" s="1"/>
  <c r="BE35" i="3"/>
  <c r="BK35" i="3" l="1"/>
  <c r="BL35" i="3" s="1"/>
  <c r="BN35" i="3" l="1"/>
  <c r="E35" i="3" l="1"/>
  <c r="R35" i="3" s="1"/>
  <c r="BO35" i="3"/>
  <c r="F35" i="3" l="1"/>
  <c r="S35" i="3" s="1"/>
  <c r="BP35" i="3"/>
  <c r="AC36" i="3"/>
  <c r="AO36" i="3" s="1"/>
  <c r="BA36" i="3" s="1"/>
  <c r="AD36" i="3" l="1"/>
  <c r="AP36" i="3"/>
  <c r="BQ35" i="3"/>
  <c r="G35" i="3"/>
  <c r="T35" i="3" s="1"/>
  <c r="BR35" i="3"/>
  <c r="I35" i="3" s="1"/>
  <c r="H35" i="3"/>
  <c r="V35" i="3"/>
  <c r="BB36" i="3" l="1"/>
  <c r="AE36" i="3"/>
  <c r="AQ36" i="3"/>
  <c r="U35" i="3"/>
  <c r="Q35" i="3"/>
  <c r="AG36" i="3"/>
  <c r="AS36" i="3" s="1"/>
  <c r="P35" i="3"/>
  <c r="AF36" i="3" l="1"/>
  <c r="A36" i="3"/>
  <c r="B36" i="3" s="1"/>
  <c r="AR36" i="3" l="1"/>
  <c r="AM36" i="3"/>
  <c r="BE36" i="3"/>
  <c r="AY36" i="3" l="1"/>
  <c r="C36" i="3" s="1"/>
  <c r="BC36" i="3" s="1"/>
  <c r="BD36" i="3"/>
  <c r="BK36" i="3" l="1"/>
  <c r="BL36" i="3" s="1"/>
  <c r="BN36" i="3"/>
  <c r="E36" i="3" l="1"/>
  <c r="R36" i="3" s="1"/>
  <c r="AC37" i="3" s="1"/>
  <c r="AO37" i="3" s="1"/>
  <c r="BA37" i="3" s="1"/>
  <c r="BO36" i="3"/>
  <c r="F36" i="3" l="1"/>
  <c r="BP36" i="3"/>
  <c r="S36" i="3" l="1"/>
  <c r="AD37" i="3" s="1"/>
  <c r="AP37" i="3" s="1"/>
  <c r="BB37" i="3" s="1"/>
  <c r="G36" i="3"/>
  <c r="T36" i="3" s="1"/>
  <c r="AE37" i="3" s="1"/>
  <c r="AQ37" i="3" s="1"/>
  <c r="BQ36" i="3"/>
  <c r="H36" i="3" l="1"/>
  <c r="U36" i="3" s="1"/>
  <c r="AF37" i="3" s="1"/>
  <c r="BR36" i="3"/>
  <c r="I36" i="3" s="1"/>
  <c r="AR37" i="3"/>
  <c r="V36" i="3" l="1"/>
  <c r="Q36" i="3"/>
  <c r="P36" i="3" l="1"/>
  <c r="A37" i="3"/>
  <c r="AG37" i="3"/>
  <c r="AS37" i="3"/>
  <c r="AY37" i="3" s="1"/>
  <c r="BE37" i="3"/>
  <c r="AM37" i="3"/>
  <c r="C37" i="3"/>
  <c r="BC37" i="3" s="1"/>
  <c r="B37" i="3"/>
  <c r="BD37" i="3" l="1"/>
  <c r="BK37" i="3" s="1"/>
  <c r="BL37" i="3" s="1"/>
  <c r="BN37" i="3" l="1"/>
  <c r="E37" i="3" l="1"/>
  <c r="BO37" i="3"/>
  <c r="R37" i="3" l="1"/>
  <c r="AC38" i="3" s="1"/>
  <c r="AO38" i="3" s="1"/>
  <c r="BA38" i="3" s="1"/>
  <c r="BP37" i="3"/>
  <c r="F37" i="3"/>
  <c r="S37" i="3" s="1"/>
  <c r="BQ37" i="3" l="1"/>
  <c r="G37" i="3"/>
  <c r="AD38" i="3"/>
  <c r="AP38" i="3" s="1"/>
  <c r="BB38" i="3" s="1"/>
  <c r="H37" i="3" l="1"/>
  <c r="BR37" i="3"/>
  <c r="I37" i="3" s="1"/>
  <c r="V37" i="3" s="1"/>
  <c r="AG38" i="3" s="1"/>
  <c r="AS38" i="3" s="1"/>
  <c r="BE38" i="3" s="1"/>
  <c r="T37" i="3"/>
  <c r="U37" i="3" l="1"/>
  <c r="AF38" i="3" s="1"/>
  <c r="AR38" i="3" s="1"/>
  <c r="BD38" i="3" s="1"/>
  <c r="Q37" i="3"/>
  <c r="A38" i="3"/>
  <c r="B38" i="3" s="1"/>
  <c r="P37" i="3"/>
  <c r="AE38" i="3"/>
  <c r="AQ38" i="3"/>
  <c r="AM38" i="3" l="1"/>
  <c r="AY38" i="3"/>
  <c r="C38" i="3"/>
  <c r="BC38" i="3" s="1"/>
  <c r="BK38" i="3" s="1"/>
  <c r="BL38" i="3" s="1"/>
  <c r="BN38" i="3" l="1"/>
  <c r="E38" i="3" l="1"/>
  <c r="R38" i="3" s="1"/>
  <c r="BO38" i="3"/>
  <c r="F38" i="3" l="1"/>
  <c r="S38" i="3" s="1"/>
  <c r="AD39" i="3" s="1"/>
  <c r="AP39" i="3" s="1"/>
  <c r="BB39" i="3" s="1"/>
  <c r="BP38" i="3"/>
  <c r="BQ38" i="3" s="1"/>
  <c r="H38" i="3" s="1"/>
  <c r="AC39" i="3"/>
  <c r="AO39" i="3" s="1"/>
  <c r="BA39" i="3" s="1"/>
  <c r="U38" i="3" l="1"/>
  <c r="AF39" i="3" s="1"/>
  <c r="G38" i="3"/>
  <c r="BR38" i="3"/>
  <c r="I38" i="3" s="1"/>
  <c r="V38" i="3" s="1"/>
  <c r="AG39" i="3" s="1"/>
  <c r="AS39" i="3" s="1"/>
  <c r="T38" i="3" l="1"/>
  <c r="Q38" i="3"/>
  <c r="AM39" i="3"/>
  <c r="AR39" i="3"/>
  <c r="AY39" i="3" s="1"/>
  <c r="P38" i="3" l="1"/>
  <c r="A39" i="3"/>
  <c r="AE39" i="3"/>
  <c r="AQ39" i="3" s="1"/>
  <c r="C39" i="3" l="1"/>
  <c r="BC39" i="3" s="1"/>
  <c r="B39" i="3"/>
  <c r="BD39" i="3"/>
  <c r="BE39" i="3"/>
  <c r="BK39" i="3" l="1"/>
  <c r="BL39" i="3" s="1"/>
  <c r="BN39" i="3" s="1"/>
  <c r="E39" i="3" l="1"/>
  <c r="BO39" i="3"/>
  <c r="R39" i="3" l="1"/>
  <c r="BP39" i="3"/>
  <c r="F39" i="3"/>
  <c r="AC40" i="3" l="1"/>
  <c r="AO40" i="3" s="1"/>
  <c r="BQ39" i="3"/>
  <c r="G39" i="3"/>
  <c r="S39" i="3"/>
  <c r="H39" i="3" l="1"/>
  <c r="U39" i="3" s="1"/>
  <c r="AF40" i="3" s="1"/>
  <c r="AR40" i="3" s="1"/>
  <c r="BR39" i="3"/>
  <c r="I39" i="3" s="1"/>
  <c r="AD40" i="3"/>
  <c r="BA40" i="3"/>
  <c r="T39" i="3"/>
  <c r="V39" i="3" l="1"/>
  <c r="A40" i="3" s="1"/>
  <c r="B40" i="3" s="1"/>
  <c r="Q39" i="3"/>
  <c r="AE40" i="3"/>
  <c r="AP40" i="3"/>
  <c r="AG40" i="3" l="1"/>
  <c r="P39" i="3"/>
  <c r="AQ40" i="3"/>
  <c r="BB40" i="3"/>
  <c r="AS40" i="3" l="1"/>
  <c r="AY40" i="3" s="1"/>
  <c r="C40" i="3" s="1"/>
  <c r="BC40" i="3" s="1"/>
  <c r="AM40" i="3"/>
  <c r="BD40" i="3"/>
  <c r="BE40" i="3" s="1"/>
  <c r="BK40" i="3" l="1"/>
  <c r="BL40" i="3" s="1"/>
  <c r="BN40" i="3" l="1"/>
  <c r="E40" i="3" l="1"/>
  <c r="R40" i="3" s="1"/>
  <c r="AC41" i="3" s="1"/>
  <c r="AO41" i="3" s="1"/>
  <c r="BA41" i="3" s="1"/>
  <c r="BO40" i="3"/>
  <c r="BP40" i="3" s="1"/>
  <c r="G40" i="3" s="1"/>
  <c r="T40" i="3" s="1"/>
  <c r="AE41" i="3" s="1"/>
  <c r="AQ41" i="3" s="1"/>
  <c r="F40" i="3" l="1"/>
  <c r="BQ40" i="3"/>
  <c r="S40" i="3" l="1"/>
  <c r="H40" i="3"/>
  <c r="U40" i="3" s="1"/>
  <c r="BR40" i="3"/>
  <c r="I40" i="3" s="1"/>
  <c r="AD41" i="3" l="1"/>
  <c r="AP41" i="3" s="1"/>
  <c r="BB41" i="3" s="1"/>
  <c r="AF41" i="3"/>
  <c r="AR41" i="3" s="1"/>
  <c r="V40" i="3"/>
  <c r="Q40" i="3"/>
  <c r="A41" i="3" l="1"/>
  <c r="B41" i="3" s="1"/>
  <c r="P40" i="3"/>
  <c r="AG41" i="3"/>
  <c r="AS41" i="3" l="1"/>
  <c r="AY41" i="3" s="1"/>
  <c r="C41" i="3" s="1"/>
  <c r="BC41" i="3" s="1"/>
  <c r="AM41" i="3"/>
  <c r="BD41" i="3" l="1"/>
  <c r="BE41" i="3"/>
  <c r="BK41" i="3" s="1"/>
  <c r="BL41" i="3" s="1"/>
  <c r="BN41" i="3" l="1"/>
  <c r="E41" i="3" l="1"/>
  <c r="BO41" i="3"/>
  <c r="R41" i="3" l="1"/>
  <c r="F41" i="3"/>
  <c r="S41" i="3" s="1"/>
  <c r="AD42" i="3" s="1"/>
  <c r="AP42" i="3" s="1"/>
  <c r="BB42" i="3" s="1"/>
  <c r="BP41" i="3"/>
  <c r="AC42" i="3" l="1"/>
  <c r="AO42" i="3" s="1"/>
  <c r="G41" i="3"/>
  <c r="T41" i="3" s="1"/>
  <c r="BQ41" i="3"/>
  <c r="BA42" i="3" l="1"/>
  <c r="AE42" i="3"/>
  <c r="BR41" i="3"/>
  <c r="I41" i="3" s="1"/>
  <c r="V41" i="3" s="1"/>
  <c r="H41" i="3"/>
  <c r="AG42" i="3" l="1"/>
  <c r="AS42" i="3" s="1"/>
  <c r="Q41" i="3"/>
  <c r="U41" i="3"/>
  <c r="AQ42" i="3"/>
  <c r="P41" i="3" l="1"/>
  <c r="A42" i="3"/>
  <c r="B42" i="3" s="1"/>
  <c r="AF42" i="3"/>
  <c r="AM42" i="3" l="1"/>
  <c r="AR42" i="3"/>
  <c r="BD42" i="3" l="1"/>
  <c r="AY42" i="3"/>
  <c r="C42" i="3" s="1"/>
  <c r="BE42" i="3" l="1"/>
  <c r="BC42" i="3"/>
  <c r="BK42" i="3" s="1"/>
  <c r="BL42" i="3" s="1"/>
  <c r="BN42" i="3" l="1"/>
  <c r="E42" i="3" l="1"/>
  <c r="BO42" i="3"/>
  <c r="BP42" i="3" s="1"/>
  <c r="R42" i="3" l="1"/>
  <c r="BQ42" i="3"/>
  <c r="F42" i="3"/>
  <c r="G42" i="3"/>
  <c r="T42" i="3" s="1"/>
  <c r="AC43" i="3" l="1"/>
  <c r="AE43" i="3"/>
  <c r="H42" i="3"/>
  <c r="BR42" i="3"/>
  <c r="I42" i="3" s="1"/>
  <c r="V42" i="3" s="1"/>
  <c r="S42" i="3"/>
  <c r="U42" i="3" l="1"/>
  <c r="Q42" i="3"/>
  <c r="AO43" i="3"/>
  <c r="BA43" i="3" s="1"/>
  <c r="AD43" i="3"/>
  <c r="AQ43" i="3"/>
  <c r="AG43" i="3"/>
  <c r="AS43" i="3" s="1"/>
  <c r="P42" i="3" l="1"/>
  <c r="AF43" i="3"/>
  <c r="A43" i="3"/>
  <c r="B43" i="3" s="1"/>
  <c r="AP43" i="3"/>
  <c r="BB43" i="3" s="1"/>
  <c r="BE43" i="3" s="1"/>
  <c r="AM43" i="3" l="1"/>
  <c r="AR43" i="3"/>
  <c r="AY43" i="3" l="1"/>
  <c r="C43" i="3" s="1"/>
  <c r="BC43" i="3" s="1"/>
  <c r="BD43" i="3"/>
  <c r="BK43" i="3" l="1"/>
  <c r="BL43" i="3" s="1"/>
  <c r="BN43" i="3" s="1"/>
  <c r="BO43" i="3" s="1"/>
  <c r="BP43" i="3" s="1"/>
  <c r="F43" i="3"/>
  <c r="S43" i="3" s="1"/>
  <c r="E43" i="3"/>
  <c r="AD44" i="3" l="1"/>
  <c r="BQ43" i="3"/>
  <c r="G43" i="3"/>
  <c r="R43" i="3"/>
  <c r="BR43" i="3" l="1"/>
  <c r="I43" i="3" s="1"/>
  <c r="V43" i="3" s="1"/>
  <c r="H43" i="3"/>
  <c r="AC44" i="3"/>
  <c r="AO44" i="3" s="1"/>
  <c r="BA44" i="3" s="1"/>
  <c r="AP44" i="3"/>
  <c r="BB44" i="3" s="1"/>
  <c r="T43" i="3"/>
  <c r="AG44" i="3" l="1"/>
  <c r="AE44" i="3"/>
  <c r="AQ44" i="3" s="1"/>
  <c r="U43" i="3"/>
  <c r="Q43" i="3"/>
  <c r="P43" i="3" l="1"/>
  <c r="A44" i="3"/>
  <c r="B44" i="3" s="1"/>
  <c r="AF44" i="3"/>
  <c r="AS44" i="3"/>
  <c r="AM44" i="3" l="1"/>
  <c r="AR44" i="3"/>
  <c r="BD44" i="3" s="1"/>
  <c r="AY44" i="3" l="1"/>
  <c r="C44" i="3" s="1"/>
  <c r="BE44" i="3" l="1"/>
  <c r="BC44" i="3"/>
  <c r="BK44" i="3" s="1"/>
  <c r="BL44" i="3" s="1"/>
  <c r="BN44" i="3" l="1"/>
  <c r="BO44" i="3" l="1"/>
  <c r="E44" i="3"/>
  <c r="R44" i="3" s="1"/>
  <c r="F44" i="3" l="1"/>
  <c r="S44" i="3" s="1"/>
  <c r="BP44" i="3"/>
  <c r="BQ44" i="3" s="1"/>
  <c r="H44" i="3" s="1"/>
  <c r="U44" i="3" s="1"/>
  <c r="AF45" i="3" s="1"/>
  <c r="AR45" i="3" s="1"/>
  <c r="AC45" i="3"/>
  <c r="AD45" i="3" l="1"/>
  <c r="AP45" i="3" s="1"/>
  <c r="BB45" i="3" s="1"/>
  <c r="G44" i="3"/>
  <c r="BR44" i="3"/>
  <c r="I44" i="3" s="1"/>
  <c r="V44" i="3" s="1"/>
  <c r="AG45" i="3" s="1"/>
  <c r="AO45" i="3"/>
  <c r="BA45" i="3" s="1"/>
  <c r="Q44" i="3" l="1"/>
  <c r="T44" i="3"/>
  <c r="AS45" i="3"/>
  <c r="AE45" i="3" l="1"/>
  <c r="AQ45" i="3" s="1"/>
  <c r="AY45" i="3" s="1"/>
  <c r="C45" i="3" s="1"/>
  <c r="BD45" i="3" s="1"/>
  <c r="A45" i="3"/>
  <c r="B45" i="3" s="1"/>
  <c r="P44" i="3"/>
  <c r="BE45" i="3"/>
  <c r="AM45" i="3" l="1"/>
  <c r="BC45" i="3"/>
  <c r="BK45" i="3" s="1"/>
  <c r="BL45" i="3" s="1"/>
  <c r="BN45" i="3" s="1"/>
  <c r="E45" i="3" l="1"/>
  <c r="BO45" i="3"/>
  <c r="R45" i="3" l="1"/>
  <c r="BP45" i="3"/>
  <c r="F45" i="3"/>
  <c r="S45" i="3" s="1"/>
  <c r="AC46" i="3" l="1"/>
  <c r="BQ45" i="3"/>
  <c r="G45" i="3"/>
  <c r="AD46" i="3"/>
  <c r="AP46" i="3" s="1"/>
  <c r="AO46" i="3" l="1"/>
  <c r="BR45" i="3"/>
  <c r="I45" i="3" s="1"/>
  <c r="H45" i="3"/>
  <c r="U45" i="3" s="1"/>
  <c r="T45" i="3"/>
  <c r="BB46" i="3"/>
  <c r="V45" i="3" l="1"/>
  <c r="Q45" i="3"/>
  <c r="BA46" i="3"/>
  <c r="AF46" i="3"/>
  <c r="AR46" i="3" s="1"/>
  <c r="BD46" i="3" s="1"/>
  <c r="AE46" i="3"/>
  <c r="AG46" i="3" l="1"/>
  <c r="A46" i="3"/>
  <c r="B46" i="3" s="1"/>
  <c r="P45" i="3"/>
  <c r="AQ46" i="3"/>
  <c r="AS46" i="3" l="1"/>
  <c r="BE46" i="3" s="1"/>
  <c r="AM46" i="3"/>
  <c r="AY46" i="3"/>
  <c r="C46" i="3" s="1"/>
  <c r="BC46" i="3"/>
  <c r="BK46" i="3" s="1"/>
  <c r="BL46" i="3" l="1"/>
  <c r="BN46" i="3" l="1"/>
  <c r="E46" i="3" l="1"/>
  <c r="BO46" i="3"/>
  <c r="F46" i="3" l="1"/>
  <c r="S46" i="3" s="1"/>
  <c r="AD47" i="3" s="1"/>
  <c r="BP46" i="3"/>
  <c r="R46" i="3"/>
  <c r="AP47" i="3" l="1"/>
  <c r="BB47" i="3" s="1"/>
  <c r="BQ46" i="3"/>
  <c r="G46" i="3"/>
  <c r="AC47" i="3"/>
  <c r="AO47" i="3" s="1"/>
  <c r="BR46" i="3" l="1"/>
  <c r="I46" i="3" s="1"/>
  <c r="H46" i="3"/>
  <c r="U46" i="3" s="1"/>
  <c r="T46" i="3"/>
  <c r="BA47" i="3"/>
  <c r="V46" i="3" l="1"/>
  <c r="Q46" i="3"/>
  <c r="AF47" i="3"/>
  <c r="AE47" i="3"/>
  <c r="AG47" i="3" l="1"/>
  <c r="P46" i="3"/>
  <c r="A47" i="3"/>
  <c r="B47" i="3" s="1"/>
  <c r="AQ47" i="3"/>
  <c r="AR47" i="3"/>
  <c r="BD47" i="3" s="1"/>
  <c r="AS47" i="3" l="1"/>
  <c r="AM47" i="3"/>
  <c r="BC47" i="3"/>
  <c r="BE47" i="3" l="1"/>
  <c r="BK47" i="3" s="1"/>
  <c r="BL47" i="3" s="1"/>
  <c r="BN47" i="3" s="1"/>
  <c r="BO47" i="3" s="1"/>
  <c r="AY47" i="3"/>
  <c r="C47" i="3" s="1"/>
  <c r="E47" i="3" l="1"/>
  <c r="F47" i="3"/>
  <c r="S47" i="3" s="1"/>
  <c r="AD48" i="3" s="1"/>
  <c r="AP48" i="3" s="1"/>
  <c r="BB48" i="3" s="1"/>
  <c r="BP47" i="3"/>
  <c r="BQ47" i="3" s="1"/>
  <c r="H47" i="3" s="1"/>
  <c r="U47" i="3" s="1"/>
  <c r="AF48" i="3" s="1"/>
  <c r="AR48" i="3" s="1"/>
  <c r="BD48" i="3" s="1"/>
  <c r="R47" i="3" l="1"/>
  <c r="G47" i="3"/>
  <c r="T47" i="3" s="1"/>
  <c r="BR47" i="3"/>
  <c r="I47" i="3" s="1"/>
  <c r="AC48" i="3" l="1"/>
  <c r="AE48" i="3"/>
  <c r="AQ48" i="3" s="1"/>
  <c r="V47" i="3"/>
  <c r="Q47" i="3"/>
  <c r="P47" i="3" l="1"/>
  <c r="A48" i="3"/>
  <c r="B48" i="3" s="1"/>
  <c r="BC48" i="3"/>
  <c r="AG48" i="3"/>
  <c r="AM48" i="3" s="1"/>
  <c r="AO48" i="3"/>
  <c r="BA48" i="3" s="1"/>
  <c r="AS48" i="3" l="1"/>
  <c r="AY48" i="3" l="1"/>
  <c r="C48" i="3" s="1"/>
  <c r="BE48" i="3"/>
  <c r="BK48" i="3" s="1"/>
  <c r="BL48" i="3" s="1"/>
  <c r="BN48" i="3" s="1"/>
  <c r="BO48" i="3" s="1"/>
  <c r="F48" i="3" s="1"/>
  <c r="S48" i="3" s="1"/>
  <c r="BP48" i="3" l="1"/>
  <c r="BQ48" i="3" s="1"/>
  <c r="H48" i="3" s="1"/>
  <c r="U48" i="3" s="1"/>
  <c r="AF49" i="3" s="1"/>
  <c r="AR49" i="3" s="1"/>
  <c r="BD49" i="3" s="1"/>
  <c r="E48" i="3"/>
  <c r="R48" i="3" s="1"/>
  <c r="AO49" i="3" s="1"/>
  <c r="AD49" i="3"/>
  <c r="G48" i="3" l="1"/>
  <c r="BR48" i="3"/>
  <c r="I48" i="3" s="1"/>
  <c r="V48" i="3" s="1"/>
  <c r="AC49" i="3"/>
  <c r="BA49" i="3"/>
  <c r="AP49" i="3"/>
  <c r="BB49" i="3" s="1"/>
  <c r="Q48" i="3" l="1"/>
  <c r="T48" i="3"/>
  <c r="AG49" i="3"/>
  <c r="AS49" i="3" s="1"/>
  <c r="BE49" i="3" s="1"/>
  <c r="A49" i="3" l="1"/>
  <c r="B49" i="3" s="1"/>
  <c r="P48" i="3"/>
  <c r="AE49" i="3"/>
  <c r="BN49" i="3"/>
  <c r="AM49" i="3" l="1"/>
  <c r="AQ49" i="3"/>
  <c r="E49" i="3"/>
  <c r="BC49" i="3" l="1"/>
  <c r="BK49" i="3" s="1"/>
  <c r="AY49" i="3"/>
  <c r="C49" i="3" s="1"/>
  <c r="R49" i="3"/>
  <c r="BL49" i="3" l="1"/>
  <c r="BO49" i="3" s="1"/>
  <c r="BP49" i="3" s="1"/>
  <c r="AC50" i="3"/>
  <c r="BQ49" i="3" l="1"/>
  <c r="F49" i="3"/>
  <c r="S49" i="3" s="1"/>
  <c r="G49" i="3"/>
  <c r="T49" i="3" s="1"/>
  <c r="AO50" i="3"/>
  <c r="AD50" i="3" l="1"/>
  <c r="AP50" i="3" s="1"/>
  <c r="BB50" i="3" s="1"/>
  <c r="AE50" i="3"/>
  <c r="H49" i="3"/>
  <c r="BR49" i="3"/>
  <c r="I49" i="3" s="1"/>
  <c r="V49" i="3" s="1"/>
  <c r="BA50" i="3"/>
  <c r="AQ50" i="3" l="1"/>
  <c r="BC50" i="3" s="1"/>
  <c r="U49" i="3"/>
  <c r="Q49" i="3"/>
  <c r="AG50" i="3"/>
  <c r="AS50" i="3" s="1"/>
  <c r="BE50" i="3" s="1"/>
  <c r="AF50" i="3" l="1"/>
  <c r="A50" i="3"/>
  <c r="B50" i="3" s="1"/>
  <c r="P49" i="3"/>
  <c r="AR50" i="3" l="1"/>
  <c r="AM50" i="3"/>
  <c r="BN50" i="3"/>
  <c r="BD50" i="3" l="1"/>
  <c r="BK50" i="3" s="1"/>
  <c r="AY50" i="3"/>
  <c r="C50" i="3" s="1"/>
  <c r="E50" i="3"/>
  <c r="BL50" i="3" l="1"/>
  <c r="R50" i="3"/>
  <c r="BO50" i="3" l="1"/>
  <c r="AC51" i="3"/>
  <c r="BP50" i="3" l="1"/>
  <c r="F50" i="3"/>
  <c r="S50" i="3" s="1"/>
  <c r="AO51" i="3"/>
  <c r="BQ50" i="3" l="1"/>
  <c r="BR50" i="3" s="1"/>
  <c r="I50" i="3" s="1"/>
  <c r="V50" i="3" s="1"/>
  <c r="AG51" i="3" s="1"/>
  <c r="AS51" i="3" s="1"/>
  <c r="BE51" i="3" s="1"/>
  <c r="G50" i="3"/>
  <c r="T50" i="3" s="1"/>
  <c r="AE51" i="3" s="1"/>
  <c r="AD51" i="3"/>
  <c r="H50" i="3"/>
  <c r="BA51" i="3"/>
  <c r="AP51" i="3" l="1"/>
  <c r="BB51" i="3"/>
  <c r="Q50" i="3"/>
  <c r="U50" i="3"/>
  <c r="AQ51" i="3"/>
  <c r="P50" i="3" l="1"/>
  <c r="A51" i="3"/>
  <c r="B51" i="3" s="1"/>
  <c r="AF51" i="3"/>
  <c r="AR51" i="3" s="1"/>
  <c r="AY51" i="3" s="1"/>
  <c r="C51" i="3" s="1"/>
  <c r="BC51" i="3"/>
  <c r="BD51" i="3" l="1"/>
  <c r="BK51" i="3" s="1"/>
  <c r="BL51" i="3" s="1"/>
  <c r="AM51" i="3"/>
  <c r="BN51" i="3"/>
  <c r="E51" i="3" s="1"/>
  <c r="BO51" i="3" l="1"/>
  <c r="R51" i="3"/>
  <c r="F51" i="3" l="1"/>
  <c r="BP51" i="3"/>
  <c r="AC52" i="3"/>
  <c r="AO52" i="3" s="1"/>
  <c r="S51" i="3" l="1"/>
  <c r="AD52" i="3" s="1"/>
  <c r="G51" i="3"/>
  <c r="T51" i="3" s="1"/>
  <c r="BQ51" i="3"/>
  <c r="BA52" i="3"/>
  <c r="AP52" i="3" l="1"/>
  <c r="BB52" i="3" s="1"/>
  <c r="AE52" i="3"/>
  <c r="AQ52" i="3" s="1"/>
  <c r="BC52" i="3" s="1"/>
  <c r="H51" i="3"/>
  <c r="U51" i="3" s="1"/>
  <c r="BR51" i="3"/>
  <c r="I51" i="3" s="1"/>
  <c r="AF52" i="3" l="1"/>
  <c r="AR52" i="3" s="1"/>
  <c r="Q51" i="3"/>
  <c r="V51" i="3"/>
  <c r="BD52" i="3" l="1"/>
  <c r="P51" i="3"/>
  <c r="A52" i="3"/>
  <c r="B52" i="3" s="1"/>
  <c r="AG52" i="3"/>
  <c r="BN52" i="3"/>
  <c r="AM52" i="3" l="1"/>
  <c r="AS52" i="3"/>
  <c r="E52" i="3"/>
  <c r="AY52" i="3" l="1"/>
  <c r="C52" i="3" s="1"/>
  <c r="BE52" i="3"/>
  <c r="BK52" i="3" s="1"/>
  <c r="R52" i="3"/>
  <c r="BL52" i="3" l="1"/>
  <c r="AC53" i="3"/>
  <c r="BO52" i="3" l="1"/>
  <c r="BP52" i="3" s="1"/>
  <c r="AO53" i="3"/>
  <c r="BA53" i="3" s="1"/>
  <c r="F52" i="3" l="1"/>
  <c r="G52" i="3"/>
  <c r="T52" i="3" s="1"/>
  <c r="AE53" i="3" s="1"/>
  <c r="AQ53" i="3" s="1"/>
  <c r="BQ52" i="3"/>
  <c r="H52" i="3" l="1"/>
  <c r="BR52" i="3"/>
  <c r="I52" i="3" s="1"/>
  <c r="V52" i="3" s="1"/>
  <c r="S52" i="3"/>
  <c r="BC53" i="3"/>
  <c r="U52" i="3" l="1"/>
  <c r="Q52" i="3"/>
  <c r="AG53" i="3"/>
  <c r="AS53" i="3" s="1"/>
  <c r="BE53" i="3" s="1"/>
  <c r="AD53" i="3"/>
  <c r="BN53" i="3"/>
  <c r="AF53" i="3" l="1"/>
  <c r="P52" i="3"/>
  <c r="A53" i="3"/>
  <c r="B53" i="3" s="1"/>
  <c r="AP53" i="3"/>
  <c r="E53" i="3"/>
  <c r="AR53" i="3" l="1"/>
  <c r="BD53" i="3" s="1"/>
  <c r="AM53" i="3"/>
  <c r="AY53" i="3"/>
  <c r="C53" i="3" s="1"/>
  <c r="BB53" i="3"/>
  <c r="BK53" i="3" s="1"/>
  <c r="R53" i="3"/>
  <c r="BL53" i="3" l="1"/>
  <c r="BO53" i="3" s="1"/>
  <c r="BP53" i="3" s="1"/>
  <c r="G53" i="3" s="1"/>
  <c r="T53" i="3" s="1"/>
  <c r="AC54" i="3"/>
  <c r="F53" i="3" l="1"/>
  <c r="BQ53" i="3"/>
  <c r="AE54" i="3"/>
  <c r="AQ54" i="3" s="1"/>
  <c r="BC54" i="3" s="1"/>
  <c r="AO54" i="3"/>
  <c r="BA54" i="3"/>
  <c r="S53" i="3" l="1"/>
  <c r="H53" i="3"/>
  <c r="U53" i="3" s="1"/>
  <c r="BR53" i="3"/>
  <c r="I53" i="3" s="1"/>
  <c r="AD54" i="3" l="1"/>
  <c r="AP54" i="3"/>
  <c r="AF54" i="3"/>
  <c r="AR54" i="3" s="1"/>
  <c r="BD54" i="3" s="1"/>
  <c r="V53" i="3"/>
  <c r="Q53" i="3"/>
  <c r="BN54" i="3"/>
  <c r="AG54" i="3" l="1"/>
  <c r="AS54" i="3" s="1"/>
  <c r="BE54" i="3" s="1"/>
  <c r="P53" i="3"/>
  <c r="A54" i="3"/>
  <c r="B54" i="3" s="1"/>
  <c r="AY54" i="3"/>
  <c r="C54" i="3" s="1"/>
  <c r="AM54" i="3"/>
  <c r="BB54" i="3"/>
  <c r="BK54" i="3" s="1"/>
  <c r="E54" i="3"/>
  <c r="R54" i="3" s="1"/>
  <c r="BO54" i="3"/>
  <c r="BL54" i="3" l="1"/>
  <c r="AO55" i="3"/>
  <c r="AC55" i="3"/>
  <c r="F54" i="3"/>
  <c r="BA55" i="3" l="1"/>
  <c r="BP54" i="3"/>
  <c r="S54" i="3"/>
  <c r="G54" i="3" l="1"/>
  <c r="BQ54" i="3"/>
  <c r="T54" i="3"/>
  <c r="AD55" i="3"/>
  <c r="H54" i="3" l="1"/>
  <c r="BR54" i="3"/>
  <c r="I54" i="3" s="1"/>
  <c r="V54" i="3" s="1"/>
  <c r="AF55" i="3"/>
  <c r="AR55" i="3" s="1"/>
  <c r="BD55" i="3" s="1"/>
  <c r="AE55" i="3"/>
  <c r="BP55" i="3"/>
  <c r="AP55" i="3"/>
  <c r="U54" i="3" l="1"/>
  <c r="Q54" i="3"/>
  <c r="AG55" i="3"/>
  <c r="A55" i="3"/>
  <c r="B55" i="3" s="1"/>
  <c r="P54" i="3"/>
  <c r="AQ55" i="3"/>
  <c r="BC55" i="3" s="1"/>
  <c r="BB55" i="3"/>
  <c r="AM55" i="3" l="1"/>
  <c r="AS55" i="3"/>
  <c r="G55" i="3"/>
  <c r="T55" i="3" s="1"/>
  <c r="BN55" i="3"/>
  <c r="BE55" i="3" l="1"/>
  <c r="BK55" i="3" s="1"/>
  <c r="AY55" i="3"/>
  <c r="C55" i="3" s="1"/>
  <c r="BP56" i="3"/>
  <c r="AQ56" i="3"/>
  <c r="AE56" i="3"/>
  <c r="E55" i="3"/>
  <c r="BO55" i="3"/>
  <c r="BL55" i="3" l="1"/>
  <c r="BQ55" i="3" s="1"/>
  <c r="BC56" i="3"/>
  <c r="G56" i="3" s="1"/>
  <c r="T56" i="3" s="1"/>
  <c r="R55" i="3"/>
  <c r="F55" i="3"/>
  <c r="S55" i="3" s="1"/>
  <c r="BP57" i="3" l="1"/>
  <c r="AQ57" i="3"/>
  <c r="AE57" i="3"/>
  <c r="BC57" i="3" s="1"/>
  <c r="G57" i="3" s="1"/>
  <c r="T57" i="3" s="1"/>
  <c r="AC56" i="3"/>
  <c r="AO56" i="3" s="1"/>
  <c r="BA56" i="3" s="1"/>
  <c r="AD56" i="3"/>
  <c r="AP56" i="3" s="1"/>
  <c r="BB56" i="3" s="1"/>
  <c r="H55" i="3"/>
  <c r="BR55" i="3"/>
  <c r="I55" i="3" s="1"/>
  <c r="V55" i="3" s="1"/>
  <c r="AE58" i="3" l="1"/>
  <c r="AQ58" i="3"/>
  <c r="Q55" i="3"/>
  <c r="U55" i="3"/>
  <c r="AG56" i="3"/>
  <c r="BC58" i="3" l="1"/>
  <c r="P55" i="3"/>
  <c r="A56" i="3"/>
  <c r="B56" i="3" s="1"/>
  <c r="AS56" i="3"/>
  <c r="BE56" i="3" s="1"/>
  <c r="AF56" i="3"/>
  <c r="AM56" i="3" l="1"/>
  <c r="AR56" i="3"/>
  <c r="BD56" i="3" l="1"/>
  <c r="BK56" i="3" s="1"/>
  <c r="AY56" i="3"/>
  <c r="C56" i="3" s="1"/>
  <c r="BL56" i="3" l="1"/>
  <c r="BN56" i="3"/>
  <c r="E56" i="3" s="1"/>
  <c r="BO56" i="3"/>
  <c r="F56" i="3" s="1"/>
  <c r="S56" i="3" s="1"/>
  <c r="BQ56" i="3" l="1"/>
  <c r="R56" i="3"/>
  <c r="AD57" i="3"/>
  <c r="AP57" i="3" s="1"/>
  <c r="BB57" i="3" s="1"/>
  <c r="BR56" i="3" l="1"/>
  <c r="I56" i="3" s="1"/>
  <c r="H56" i="3"/>
  <c r="U56" i="3" s="1"/>
  <c r="AF57" i="3" s="1"/>
  <c r="AC57" i="3"/>
  <c r="BA57" i="3" s="1"/>
  <c r="AO57" i="3"/>
  <c r="BP58" i="3"/>
  <c r="Q56" i="3" l="1"/>
  <c r="V56" i="3"/>
  <c r="AR57" i="3"/>
  <c r="BD57" i="3" s="1"/>
  <c r="G58" i="3"/>
  <c r="T58" i="3" s="1"/>
  <c r="P56" i="3" l="1"/>
  <c r="A57" i="3"/>
  <c r="B57" i="3" s="1"/>
  <c r="AG57" i="3"/>
  <c r="AE59" i="3"/>
  <c r="AQ59" i="3" s="1"/>
  <c r="BC59" i="3" s="1"/>
  <c r="AM57" i="3" l="1"/>
  <c r="AS57" i="3"/>
  <c r="BN57" i="3"/>
  <c r="BE57" i="3" l="1"/>
  <c r="BK57" i="3" s="1"/>
  <c r="BL57" i="3" s="1"/>
  <c r="AY57" i="3"/>
  <c r="C57" i="3" s="1"/>
  <c r="E57" i="3"/>
  <c r="BO57" i="3"/>
  <c r="R57" i="3" l="1"/>
  <c r="BQ57" i="3"/>
  <c r="F57" i="3"/>
  <c r="AC58" i="3" l="1"/>
  <c r="AO58" i="3" s="1"/>
  <c r="BR57" i="3"/>
  <c r="I57" i="3" s="1"/>
  <c r="H57" i="3"/>
  <c r="U57" i="3" s="1"/>
  <c r="S57" i="3"/>
  <c r="V57" i="3" l="1"/>
  <c r="AG58" i="3" s="1"/>
  <c r="Q57" i="3"/>
  <c r="BA58" i="3"/>
  <c r="AF58" i="3"/>
  <c r="AD58" i="3"/>
  <c r="BP59" i="3"/>
  <c r="A58" i="3" l="1"/>
  <c r="B58" i="3" s="1"/>
  <c r="P57" i="3"/>
  <c r="AS58" i="3"/>
  <c r="BE58" i="3"/>
  <c r="AR58" i="3"/>
  <c r="BD58" i="3" s="1"/>
  <c r="AP58" i="3"/>
  <c r="BB58" i="3"/>
  <c r="AM58" i="3"/>
  <c r="G59" i="3"/>
  <c r="T59" i="3" s="1"/>
  <c r="BK58" i="3" l="1"/>
  <c r="AY58" i="3"/>
  <c r="C58" i="3" s="1"/>
  <c r="BL58" i="3" s="1"/>
  <c r="BO58" i="3"/>
  <c r="F58" i="3" s="1"/>
  <c r="S58" i="3" s="1"/>
  <c r="BN58" i="3"/>
  <c r="E58" i="3" s="1"/>
  <c r="AE60" i="3"/>
  <c r="AQ60" i="3" s="1"/>
  <c r="BQ58" i="3" l="1"/>
  <c r="AD59" i="3"/>
  <c r="AP59" i="3" s="1"/>
  <c r="BB59" i="3" s="1"/>
  <c r="R58" i="3"/>
  <c r="BC60" i="3"/>
  <c r="H58" i="3" l="1"/>
  <c r="U58" i="3" s="1"/>
  <c r="BR58" i="3"/>
  <c r="I58" i="3" s="1"/>
  <c r="AC59" i="3"/>
  <c r="V58" i="3" l="1"/>
  <c r="Q58" i="3"/>
  <c r="AF59" i="3"/>
  <c r="AO59" i="3"/>
  <c r="AG59" i="3" l="1"/>
  <c r="A59" i="3"/>
  <c r="B59" i="3" s="1"/>
  <c r="P58" i="3"/>
  <c r="AR59" i="3"/>
  <c r="BA59" i="3"/>
  <c r="AS59" i="3" l="1"/>
  <c r="AM59" i="3"/>
  <c r="BD59" i="3"/>
  <c r="BN59" i="3"/>
  <c r="BE59" i="3" l="1"/>
  <c r="BK59" i="3" s="1"/>
  <c r="AY59" i="3"/>
  <c r="C59" i="3" s="1"/>
  <c r="BL59" i="3" s="1"/>
  <c r="E59" i="3"/>
  <c r="BO59" i="3"/>
  <c r="BP60" i="3"/>
  <c r="R59" i="3" l="1"/>
  <c r="BQ59" i="3"/>
  <c r="F59" i="3"/>
  <c r="G60" i="3"/>
  <c r="H59" i="3" l="1"/>
  <c r="U59" i="3" s="1"/>
  <c r="BR59" i="3"/>
  <c r="I59" i="3" s="1"/>
  <c r="AC60" i="3"/>
  <c r="S59" i="3"/>
  <c r="T60" i="3"/>
  <c r="AF60" i="3" l="1"/>
  <c r="AR60" i="3" s="1"/>
  <c r="BD60" i="3" s="1"/>
  <c r="V59" i="3"/>
  <c r="Q59" i="3"/>
  <c r="AO60" i="3"/>
  <c r="AP60" i="3"/>
  <c r="BB60" i="3" s="1"/>
  <c r="AD60" i="3"/>
  <c r="AE61" i="3"/>
  <c r="AQ61" i="3"/>
  <c r="BP61" i="3"/>
  <c r="A60" i="3" l="1"/>
  <c r="B60" i="3" s="1"/>
  <c r="AG60" i="3"/>
  <c r="P59" i="3"/>
  <c r="BA60" i="3"/>
  <c r="BC61" i="3"/>
  <c r="AM60" i="3" l="1"/>
  <c r="AS60" i="3"/>
  <c r="BN60" i="3"/>
  <c r="G61" i="3"/>
  <c r="T61" i="3" s="1"/>
  <c r="AY60" i="3" l="1"/>
  <c r="C60" i="3" s="1"/>
  <c r="BE60" i="3"/>
  <c r="BK60" i="3" s="1"/>
  <c r="BO60" i="3"/>
  <c r="E60" i="3"/>
  <c r="BP62" i="3"/>
  <c r="AE62" i="3"/>
  <c r="AQ62" i="3"/>
  <c r="BC62" i="3" l="1"/>
  <c r="G62" i="3" s="1"/>
  <c r="T62" i="3" s="1"/>
  <c r="AE63" i="3" s="1"/>
  <c r="BL60" i="3"/>
  <c r="BQ60" i="3" s="1"/>
  <c r="F60" i="3"/>
  <c r="S60" i="3" s="1"/>
  <c r="R60" i="3"/>
  <c r="AD61" i="3" l="1"/>
  <c r="AC61" i="3"/>
  <c r="AO61" i="3" s="1"/>
  <c r="BA61" i="3" s="1"/>
  <c r="H60" i="3"/>
  <c r="BR60" i="3"/>
  <c r="I60" i="3" s="1"/>
  <c r="V60" i="3" s="1"/>
  <c r="AQ63" i="3"/>
  <c r="BC63" i="3" s="1"/>
  <c r="Q60" i="3" l="1"/>
  <c r="U60" i="3"/>
  <c r="AG61" i="3"/>
  <c r="AS61" i="3" s="1"/>
  <c r="BE61" i="3" s="1"/>
  <c r="AP61" i="3"/>
  <c r="BB61" i="3"/>
  <c r="A61" i="3" l="1"/>
  <c r="B61" i="3" s="1"/>
  <c r="P60" i="3"/>
  <c r="AF61" i="3"/>
  <c r="BP63" i="3"/>
  <c r="AM61" i="3" l="1"/>
  <c r="AR61" i="3"/>
  <c r="G63" i="3"/>
  <c r="BD61" i="3" l="1"/>
  <c r="BK61" i="3" s="1"/>
  <c r="AY61" i="3"/>
  <c r="C61" i="3" s="1"/>
  <c r="T63" i="3"/>
  <c r="BL61" i="3" l="1"/>
  <c r="AE64" i="3"/>
  <c r="BC64" i="3" s="1"/>
  <c r="AQ64" i="3"/>
  <c r="BN61" i="3" l="1"/>
  <c r="E61" i="3" l="1"/>
  <c r="BO61" i="3"/>
  <c r="F61" i="3" l="1"/>
  <c r="S61" i="3" s="1"/>
  <c r="AD62" i="3" s="1"/>
  <c r="BQ61" i="3"/>
  <c r="R61" i="3"/>
  <c r="BP64" i="3"/>
  <c r="G64" i="3" s="1"/>
  <c r="BR61" i="3" l="1"/>
  <c r="I61" i="3" s="1"/>
  <c r="H61" i="3"/>
  <c r="U61" i="3" s="1"/>
  <c r="AF62" i="3" s="1"/>
  <c r="AR62" i="3" s="1"/>
  <c r="BD62" i="3" s="1"/>
  <c r="AC62" i="3"/>
  <c r="AP62" i="3"/>
  <c r="BB62" i="3" s="1"/>
  <c r="T64" i="3"/>
  <c r="V61" i="3" l="1"/>
  <c r="Q61" i="3"/>
  <c r="AO62" i="3"/>
  <c r="BA62" i="3" s="1"/>
  <c r="AE65" i="3"/>
  <c r="AQ65" i="3"/>
  <c r="BP65" i="3"/>
  <c r="A62" i="3" l="1"/>
  <c r="B62" i="3" s="1"/>
  <c r="P61" i="3"/>
  <c r="AG62" i="3"/>
  <c r="AS62" i="3" s="1"/>
  <c r="BC65" i="3"/>
  <c r="G65" i="3" s="1"/>
  <c r="AM62" i="3"/>
  <c r="AY62" i="3" l="1"/>
  <c r="C62" i="3" s="1"/>
  <c r="BE62" i="3"/>
  <c r="BK62" i="3" s="1"/>
  <c r="BN62" i="3"/>
  <c r="BO62" i="3"/>
  <c r="T65" i="3"/>
  <c r="BL62" i="3" l="1"/>
  <c r="BQ62" i="3" s="1"/>
  <c r="F62" i="3"/>
  <c r="S62" i="3" s="1"/>
  <c r="E62" i="3"/>
  <c r="AE66" i="3"/>
  <c r="AQ66" i="3"/>
  <c r="BP66" i="3"/>
  <c r="BC66" i="3" l="1"/>
  <c r="G66" i="3" s="1"/>
  <c r="H62" i="3"/>
  <c r="U62" i="3" s="1"/>
  <c r="AF63" i="3" s="1"/>
  <c r="AR63" i="3" s="1"/>
  <c r="BD63" i="3" s="1"/>
  <c r="BR62" i="3"/>
  <c r="I62" i="3" s="1"/>
  <c r="AD63" i="3"/>
  <c r="AP63" i="3" s="1"/>
  <c r="BB63" i="3" s="1"/>
  <c r="R62" i="3"/>
  <c r="V62" i="3" l="1"/>
  <c r="Q62" i="3"/>
  <c r="AC63" i="3"/>
  <c r="T66" i="3"/>
  <c r="AG63" i="3" l="1"/>
  <c r="A63" i="3"/>
  <c r="B63" i="3" s="1"/>
  <c r="P62" i="3"/>
  <c r="AO63" i="3"/>
  <c r="AE67" i="3"/>
  <c r="AQ67" i="3"/>
  <c r="BP67" i="3"/>
  <c r="AS63" i="3" l="1"/>
  <c r="BE63" i="3" s="1"/>
  <c r="AM63" i="3"/>
  <c r="BA63" i="3"/>
  <c r="AY63" i="3"/>
  <c r="C63" i="3" s="1"/>
  <c r="BC67" i="3"/>
  <c r="BK63" i="3" l="1"/>
  <c r="BL63" i="3" s="1"/>
  <c r="BN63" i="3"/>
  <c r="G67" i="3"/>
  <c r="E63" i="3" l="1"/>
  <c r="BO63" i="3"/>
  <c r="T67" i="3"/>
  <c r="R63" i="3" l="1"/>
  <c r="BQ63" i="3"/>
  <c r="F63" i="3"/>
  <c r="AQ68" i="3"/>
  <c r="BP68" i="3"/>
  <c r="AE68" i="3"/>
  <c r="BC68" i="3" s="1"/>
  <c r="AC64" i="3" l="1"/>
  <c r="AO64" i="3" s="1"/>
  <c r="BR63" i="3"/>
  <c r="I63" i="3" s="1"/>
  <c r="H63" i="3"/>
  <c r="U63" i="3" s="1"/>
  <c r="S63" i="3"/>
  <c r="G68" i="3"/>
  <c r="BA64" i="3" l="1"/>
  <c r="AF64" i="3"/>
  <c r="AR64" i="3" s="1"/>
  <c r="BD64" i="3" s="1"/>
  <c r="AD64" i="3"/>
  <c r="V63" i="3"/>
  <c r="Q63" i="3"/>
  <c r="T68" i="3"/>
  <c r="P63" i="3" l="1"/>
  <c r="A64" i="3"/>
  <c r="B64" i="3" s="1"/>
  <c r="AG64" i="3"/>
  <c r="AP64" i="3"/>
  <c r="BB64" i="3" s="1"/>
  <c r="BP69" i="3"/>
  <c r="AE69" i="3"/>
  <c r="AQ69" i="3"/>
  <c r="AS64" i="3" l="1"/>
  <c r="AM64" i="3"/>
  <c r="BC69" i="3"/>
  <c r="BE64" i="3" l="1"/>
  <c r="BK64" i="3" s="1"/>
  <c r="AY64" i="3"/>
  <c r="C64" i="3" s="1"/>
  <c r="BL64" i="3" s="1"/>
  <c r="BN64" i="3"/>
  <c r="G69" i="3"/>
  <c r="E64" i="3" l="1"/>
  <c r="BO64" i="3"/>
  <c r="T69" i="3"/>
  <c r="F64" i="3" l="1"/>
  <c r="S64" i="3" s="1"/>
  <c r="BQ64" i="3"/>
  <c r="R64" i="3"/>
  <c r="BP70" i="3"/>
  <c r="AE70" i="3"/>
  <c r="AQ70" i="3"/>
  <c r="AD65" i="3" l="1"/>
  <c r="AP65" i="3"/>
  <c r="H64" i="3"/>
  <c r="U64" i="3" s="1"/>
  <c r="AR65" i="3" s="1"/>
  <c r="BR64" i="3"/>
  <c r="I64" i="3" s="1"/>
  <c r="AC65" i="3"/>
  <c r="BB65" i="3"/>
  <c r="BC70" i="3"/>
  <c r="G70" i="3" s="1"/>
  <c r="V64" i="3" l="1"/>
  <c r="Q64" i="3"/>
  <c r="AF65" i="3"/>
  <c r="BD65" i="3" s="1"/>
  <c r="AO65" i="3"/>
  <c r="T70" i="3"/>
  <c r="AG65" i="3" l="1"/>
  <c r="P64" i="3"/>
  <c r="A65" i="3"/>
  <c r="B65" i="3" s="1"/>
  <c r="BA65" i="3"/>
  <c r="AE71" i="3"/>
  <c r="AQ71" i="3"/>
  <c r="BP71" i="3"/>
  <c r="AM65" i="3" l="1"/>
  <c r="AS65" i="3"/>
  <c r="BC71" i="3"/>
  <c r="BE65" i="3" l="1"/>
  <c r="BK65" i="3" s="1"/>
  <c r="AY65" i="3"/>
  <c r="C65" i="3" s="1"/>
  <c r="BN65" i="3"/>
  <c r="G71" i="3"/>
  <c r="BL65" i="3" l="1"/>
  <c r="E65" i="3"/>
  <c r="BQ65" i="3"/>
  <c r="BO65" i="3"/>
  <c r="F65" i="3" s="1"/>
  <c r="S65" i="3" s="1"/>
  <c r="T71" i="3"/>
  <c r="R65" i="3" l="1"/>
  <c r="AD66" i="3"/>
  <c r="H65" i="3"/>
  <c r="BR65" i="3"/>
  <c r="I65" i="3" s="1"/>
  <c r="V65" i="3" s="1"/>
  <c r="AE72" i="3"/>
  <c r="BC72" i="3" s="1"/>
  <c r="AQ72" i="3"/>
  <c r="BP72" i="3"/>
  <c r="U65" i="3" l="1"/>
  <c r="P65" i="3" s="1"/>
  <c r="Q65" i="3"/>
  <c r="AC66" i="3"/>
  <c r="AO66" i="3"/>
  <c r="AG66" i="3"/>
  <c r="AS66" i="3" s="1"/>
  <c r="BE66" i="3" s="1"/>
  <c r="AP66" i="3"/>
  <c r="BB66" i="3"/>
  <c r="G72" i="3"/>
  <c r="BA66" i="3" l="1"/>
  <c r="A66" i="3"/>
  <c r="B66" i="3" s="1"/>
  <c r="AF66" i="3"/>
  <c r="AM66" i="3" s="1"/>
  <c r="AR66" i="3"/>
  <c r="AY66" i="3" s="1"/>
  <c r="BD66" i="3"/>
  <c r="BK66" i="3" s="1"/>
  <c r="T72" i="3"/>
  <c r="C66" i="3" l="1"/>
  <c r="BL66" i="3" s="1"/>
  <c r="BN66" i="3"/>
  <c r="E66" i="3" s="1"/>
  <c r="BO66" i="3"/>
  <c r="AE73" i="3"/>
  <c r="AQ73" i="3"/>
  <c r="BP73" i="3"/>
  <c r="R66" i="3" l="1"/>
  <c r="F66" i="3"/>
  <c r="S66" i="3" s="1"/>
  <c r="BQ66" i="3"/>
  <c r="BC73" i="3"/>
  <c r="BN67" i="3" l="1"/>
  <c r="AC67" i="3"/>
  <c r="AO67" i="3"/>
  <c r="BA67" i="3"/>
  <c r="AD67" i="3"/>
  <c r="AP67" i="3" s="1"/>
  <c r="BR66" i="3"/>
  <c r="I66" i="3" s="1"/>
  <c r="V66" i="3" s="1"/>
  <c r="H66" i="3"/>
  <c r="G73" i="3"/>
  <c r="E67" i="3" l="1"/>
  <c r="R67" i="3" s="1"/>
  <c r="AG67" i="3"/>
  <c r="Q66" i="3"/>
  <c r="U66" i="3"/>
  <c r="BB67" i="3"/>
  <c r="T73" i="3"/>
  <c r="A67" i="3" l="1"/>
  <c r="B67" i="3" s="1"/>
  <c r="P66" i="3"/>
  <c r="AF67" i="3"/>
  <c r="AC68" i="3"/>
  <c r="BN68" i="3"/>
  <c r="AO68" i="3"/>
  <c r="AS67" i="3"/>
  <c r="BE67" i="3" s="1"/>
  <c r="AE74" i="3"/>
  <c r="AQ74" i="3"/>
  <c r="BP74" i="3"/>
  <c r="AM67" i="3" l="1"/>
  <c r="AR67" i="3"/>
  <c r="BA68" i="3"/>
  <c r="E68" i="3" s="1"/>
  <c r="R68" i="3" s="1"/>
  <c r="BC74" i="3"/>
  <c r="BD67" i="3" l="1"/>
  <c r="BK67" i="3" s="1"/>
  <c r="AY67" i="3"/>
  <c r="C67" i="3" s="1"/>
  <c r="AC69" i="3"/>
  <c r="AO69" i="3"/>
  <c r="BN69" i="3"/>
  <c r="G74" i="3"/>
  <c r="BL67" i="3" l="1"/>
  <c r="BO67" i="3"/>
  <c r="BQ67" i="3"/>
  <c r="H67" i="3" s="1"/>
  <c r="U67" i="3" s="1"/>
  <c r="AF68" i="3" s="1"/>
  <c r="AR68" i="3" s="1"/>
  <c r="BD68" i="3" s="1"/>
  <c r="BA69" i="3"/>
  <c r="E69" i="3" s="1"/>
  <c r="T74" i="3"/>
  <c r="F67" i="3" l="1"/>
  <c r="S67" i="3" s="1"/>
  <c r="BR67" i="3"/>
  <c r="I67" i="3" s="1"/>
  <c r="R69" i="3"/>
  <c r="AE75" i="3"/>
  <c r="AQ75" i="3"/>
  <c r="BP75" i="3"/>
  <c r="V67" i="3" l="1"/>
  <c r="Q67" i="3"/>
  <c r="AD68" i="3"/>
  <c r="AC70" i="3"/>
  <c r="AO70" i="3"/>
  <c r="BN70" i="3"/>
  <c r="BC75" i="3"/>
  <c r="A68" i="3" l="1"/>
  <c r="B68" i="3" s="1"/>
  <c r="P67" i="3"/>
  <c r="AG68" i="3"/>
  <c r="BA70" i="3"/>
  <c r="E70" i="3" s="1"/>
  <c r="AP68" i="3"/>
  <c r="G75" i="3"/>
  <c r="AS68" i="3" l="1"/>
  <c r="AM68" i="3"/>
  <c r="BB68" i="3"/>
  <c r="R70" i="3"/>
  <c r="T75" i="3"/>
  <c r="BE68" i="3" l="1"/>
  <c r="BK68" i="3" s="1"/>
  <c r="BL68" i="3" s="1"/>
  <c r="AY68" i="3"/>
  <c r="C68" i="3" s="1"/>
  <c r="BO68" i="3"/>
  <c r="BQ68" i="3"/>
  <c r="H68" i="3" s="1"/>
  <c r="U68" i="3" s="1"/>
  <c r="AC71" i="3"/>
  <c r="BA71" i="3" s="1"/>
  <c r="BN71" i="3"/>
  <c r="AO71" i="3"/>
  <c r="AE76" i="3"/>
  <c r="AQ76" i="3"/>
  <c r="BP76" i="3"/>
  <c r="F68" i="3" l="1"/>
  <c r="S68" i="3" s="1"/>
  <c r="AD69" i="3" s="1"/>
  <c r="BR68" i="3"/>
  <c r="I68" i="3" s="1"/>
  <c r="AF69" i="3"/>
  <c r="BC76" i="3"/>
  <c r="G76" i="3" s="1"/>
  <c r="E71" i="3"/>
  <c r="V68" i="3" l="1"/>
  <c r="Q68" i="3"/>
  <c r="AP69" i="3"/>
  <c r="AR69" i="3"/>
  <c r="BD69" i="3"/>
  <c r="R71" i="3"/>
  <c r="T76" i="3"/>
  <c r="P68" i="3" l="1"/>
  <c r="A69" i="3"/>
  <c r="B69" i="3" s="1"/>
  <c r="AG69" i="3"/>
  <c r="BB69" i="3"/>
  <c r="AC72" i="3"/>
  <c r="AO72" i="3"/>
  <c r="BN72" i="3"/>
  <c r="AE77" i="3"/>
  <c r="AQ77" i="3"/>
  <c r="BP77" i="3"/>
  <c r="BA72" i="3" l="1"/>
  <c r="E72" i="3" s="1"/>
  <c r="AM69" i="3"/>
  <c r="AS69" i="3"/>
  <c r="BC77" i="3"/>
  <c r="G77" i="3" s="1"/>
  <c r="AY69" i="3" l="1"/>
  <c r="C69" i="3" s="1"/>
  <c r="BE69" i="3"/>
  <c r="BK69" i="3" s="1"/>
  <c r="BL69" i="3" s="1"/>
  <c r="BO69" i="3"/>
  <c r="R72" i="3"/>
  <c r="T77" i="3"/>
  <c r="F69" i="3" l="1"/>
  <c r="BQ69" i="3"/>
  <c r="AO73" i="3"/>
  <c r="BN73" i="3"/>
  <c r="AC73" i="3"/>
  <c r="AE78" i="3"/>
  <c r="AQ78" i="3"/>
  <c r="BP78" i="3"/>
  <c r="H69" i="3" l="1"/>
  <c r="U69" i="3" s="1"/>
  <c r="BR69" i="3"/>
  <c r="I69" i="3" s="1"/>
  <c r="V69" i="3" s="1"/>
  <c r="AG70" i="3" s="1"/>
  <c r="S69" i="3"/>
  <c r="Q69" i="3"/>
  <c r="AF70" i="3"/>
  <c r="BD70" i="3" s="1"/>
  <c r="AR70" i="3"/>
  <c r="BA73" i="3"/>
  <c r="E73" i="3" s="1"/>
  <c r="BC78" i="3"/>
  <c r="P69" i="3" l="1"/>
  <c r="A70" i="3"/>
  <c r="B70" i="3" s="1"/>
  <c r="AD70" i="3"/>
  <c r="AS70" i="3"/>
  <c r="BE70" i="3" s="1"/>
  <c r="R73" i="3"/>
  <c r="G78" i="3"/>
  <c r="AM70" i="3" l="1"/>
  <c r="AP70" i="3"/>
  <c r="BN74" i="3"/>
  <c r="AC74" i="3"/>
  <c r="AO74" i="3"/>
  <c r="T78" i="3"/>
  <c r="BB70" i="3" l="1"/>
  <c r="BK70" i="3" s="1"/>
  <c r="AY70" i="3"/>
  <c r="C70" i="3" s="1"/>
  <c r="BA74" i="3"/>
  <c r="E74" i="3" s="1"/>
  <c r="AE79" i="3"/>
  <c r="BC79" i="3" s="1"/>
  <c r="AQ79" i="3"/>
  <c r="BP79" i="3"/>
  <c r="BL70" i="3" l="1"/>
  <c r="R74" i="3"/>
  <c r="G79" i="3"/>
  <c r="BO70" i="3" l="1"/>
  <c r="AC75" i="3"/>
  <c r="AO75" i="3"/>
  <c r="BN75" i="3"/>
  <c r="T79" i="3"/>
  <c r="F70" i="3" l="1"/>
  <c r="BQ70" i="3"/>
  <c r="BA75" i="3"/>
  <c r="E75" i="3" s="1"/>
  <c r="AE80" i="3"/>
  <c r="AQ80" i="3"/>
  <c r="BP80" i="3"/>
  <c r="S70" i="3" l="1"/>
  <c r="H70" i="3"/>
  <c r="U70" i="3" s="1"/>
  <c r="BR70" i="3"/>
  <c r="I70" i="3" s="1"/>
  <c r="R75" i="3"/>
  <c r="BC80" i="3"/>
  <c r="AD71" i="3" l="1"/>
  <c r="AP71" i="3" s="1"/>
  <c r="BD71" i="3"/>
  <c r="AR71" i="3"/>
  <c r="AF71" i="3"/>
  <c r="V70" i="3"/>
  <c r="Q70" i="3"/>
  <c r="AC76" i="3"/>
  <c r="AO76" i="3"/>
  <c r="BN76" i="3"/>
  <c r="G80" i="3"/>
  <c r="A71" i="3" l="1"/>
  <c r="B71" i="3" s="1"/>
  <c r="P70" i="3"/>
  <c r="BB71" i="3"/>
  <c r="AG71" i="3"/>
  <c r="BA76" i="3"/>
  <c r="E76" i="3" s="1"/>
  <c r="T80" i="3"/>
  <c r="AM71" i="3" l="1"/>
  <c r="AS71" i="3"/>
  <c r="R76" i="3"/>
  <c r="AE81" i="3"/>
  <c r="AQ81" i="3"/>
  <c r="BP81" i="3"/>
  <c r="BC81" i="3" l="1"/>
  <c r="G81" i="3" s="1"/>
  <c r="AY71" i="3"/>
  <c r="C71" i="3" s="1"/>
  <c r="BE71" i="3"/>
  <c r="BK71" i="3" s="1"/>
  <c r="AC77" i="3"/>
  <c r="AO77" i="3"/>
  <c r="BN77" i="3"/>
  <c r="BL71" i="3" l="1"/>
  <c r="BO71" i="3"/>
  <c r="BA77" i="3"/>
  <c r="E77" i="3" s="1"/>
  <c r="T81" i="3"/>
  <c r="F71" i="3" l="1"/>
  <c r="BQ71" i="3"/>
  <c r="R77" i="3"/>
  <c r="AE82" i="3"/>
  <c r="AQ82" i="3"/>
  <c r="BP82" i="3"/>
  <c r="S71" i="3" l="1"/>
  <c r="H71" i="3"/>
  <c r="U71" i="3" s="1"/>
  <c r="BR71" i="3"/>
  <c r="I71" i="3" s="1"/>
  <c r="AC78" i="3"/>
  <c r="BA78" i="3" s="1"/>
  <c r="AO78" i="3"/>
  <c r="BN78" i="3"/>
  <c r="BC82" i="3"/>
  <c r="AD72" i="3" l="1"/>
  <c r="AP72" i="3" s="1"/>
  <c r="AF72" i="3"/>
  <c r="AR72" i="3" s="1"/>
  <c r="V71" i="3"/>
  <c r="Q71" i="3"/>
  <c r="E78" i="3"/>
  <c r="G82" i="3"/>
  <c r="A72" i="3" l="1"/>
  <c r="B72" i="3" s="1"/>
  <c r="P71" i="3"/>
  <c r="AG72" i="3"/>
  <c r="AM72" i="3" s="1"/>
  <c r="BB72" i="3"/>
  <c r="BD72" i="3"/>
  <c r="R78" i="3"/>
  <c r="T82" i="3"/>
  <c r="AS72" i="3" l="1"/>
  <c r="AC79" i="3"/>
  <c r="AO79" i="3"/>
  <c r="BN79" i="3"/>
  <c r="AE83" i="3"/>
  <c r="AQ83" i="3"/>
  <c r="BP83" i="3"/>
  <c r="BA79" i="3" l="1"/>
  <c r="E79" i="3" s="1"/>
  <c r="AY72" i="3"/>
  <c r="C72" i="3" s="1"/>
  <c r="BE72" i="3"/>
  <c r="BK72" i="3" s="1"/>
  <c r="BO72" i="3"/>
  <c r="F72" i="3" s="1"/>
  <c r="BQ72" i="3"/>
  <c r="BC83" i="3"/>
  <c r="BL72" i="3" l="1"/>
  <c r="BR72" i="3" s="1"/>
  <c r="I72" i="3" s="1"/>
  <c r="H72" i="3"/>
  <c r="U72" i="3" s="1"/>
  <c r="AF73" i="3" s="1"/>
  <c r="AR73" i="3" s="1"/>
  <c r="S72" i="3"/>
  <c r="R79" i="3"/>
  <c r="G83" i="3"/>
  <c r="V72" i="3" l="1"/>
  <c r="Q72" i="3"/>
  <c r="AD73" i="3"/>
  <c r="BD73" i="3"/>
  <c r="AC80" i="3"/>
  <c r="AO80" i="3"/>
  <c r="BN80" i="3"/>
  <c r="T83" i="3"/>
  <c r="AG73" i="3" l="1"/>
  <c r="A73" i="3"/>
  <c r="B73" i="3" s="1"/>
  <c r="P72" i="3"/>
  <c r="AP73" i="3"/>
  <c r="BA80" i="3"/>
  <c r="E80" i="3" s="1"/>
  <c r="AE84" i="3"/>
  <c r="AQ84" i="3"/>
  <c r="BP84" i="3"/>
  <c r="AS73" i="3" l="1"/>
  <c r="AM73" i="3"/>
  <c r="BB73" i="3"/>
  <c r="R80" i="3"/>
  <c r="BC84" i="3"/>
  <c r="BE73" i="3" l="1"/>
  <c r="BK73" i="3" s="1"/>
  <c r="BL73" i="3" s="1"/>
  <c r="AY73" i="3"/>
  <c r="C73" i="3" s="1"/>
  <c r="BO73" i="3"/>
  <c r="AC81" i="3"/>
  <c r="AO81" i="3"/>
  <c r="BN81" i="3"/>
  <c r="G84" i="3"/>
  <c r="BA81" i="3" l="1"/>
  <c r="E81" i="3" s="1"/>
  <c r="F73" i="3"/>
  <c r="BQ73" i="3"/>
  <c r="T84" i="3"/>
  <c r="H73" i="3" l="1"/>
  <c r="BR73" i="3"/>
  <c r="I73" i="3" s="1"/>
  <c r="V73" i="3" s="1"/>
  <c r="AG74" i="3" s="1"/>
  <c r="AS74" i="3" s="1"/>
  <c r="BE74" i="3" s="1"/>
  <c r="S73" i="3"/>
  <c r="R81" i="3"/>
  <c r="AE85" i="3"/>
  <c r="AQ85" i="3"/>
  <c r="BP85" i="3"/>
  <c r="U73" i="3" l="1"/>
  <c r="AF74" i="3" s="1"/>
  <c r="Q73" i="3"/>
  <c r="BC85" i="3"/>
  <c r="G85" i="3" s="1"/>
  <c r="AD74" i="3"/>
  <c r="A74" i="3"/>
  <c r="B74" i="3" s="1"/>
  <c r="P73" i="3"/>
  <c r="AO82" i="3"/>
  <c r="AC82" i="3"/>
  <c r="BN82" i="3"/>
  <c r="AR74" i="3" l="1"/>
  <c r="BD74" i="3"/>
  <c r="AM74" i="3"/>
  <c r="AP74" i="3"/>
  <c r="BA82" i="3"/>
  <c r="E82" i="3" s="1"/>
  <c r="T85" i="3"/>
  <c r="BB74" i="3" l="1"/>
  <c r="AY74" i="3"/>
  <c r="C74" i="3" s="1"/>
  <c r="R82" i="3"/>
  <c r="AE86" i="3"/>
  <c r="AQ86" i="3"/>
  <c r="BP86" i="3"/>
  <c r="BK74" i="3" l="1"/>
  <c r="BL74" i="3" s="1"/>
  <c r="AC83" i="3"/>
  <c r="AO83" i="3"/>
  <c r="BN83" i="3"/>
  <c r="BC86" i="3"/>
  <c r="BO74" i="3" l="1"/>
  <c r="BA83" i="3"/>
  <c r="E83" i="3" s="1"/>
  <c r="G86" i="3"/>
  <c r="F74" i="3" l="1"/>
  <c r="BQ74" i="3"/>
  <c r="R83" i="3"/>
  <c r="T86" i="3"/>
  <c r="S74" i="3" l="1"/>
  <c r="H74" i="3"/>
  <c r="U74" i="3" s="1"/>
  <c r="BR74" i="3"/>
  <c r="I74" i="3" s="1"/>
  <c r="AC84" i="3"/>
  <c r="BN84" i="3"/>
  <c r="AO84" i="3"/>
  <c r="AE87" i="3"/>
  <c r="AQ87" i="3"/>
  <c r="BP87" i="3"/>
  <c r="AD75" i="3" l="1"/>
  <c r="AF75" i="3"/>
  <c r="AR75" i="3" s="1"/>
  <c r="V74" i="3"/>
  <c r="Q74" i="3"/>
  <c r="BA84" i="3"/>
  <c r="E84" i="3" s="1"/>
  <c r="BC87" i="3"/>
  <c r="P74" i="3" l="1"/>
  <c r="A75" i="3"/>
  <c r="B75" i="3" s="1"/>
  <c r="AG75" i="3"/>
  <c r="AP75" i="3"/>
  <c r="BB75" i="3" s="1"/>
  <c r="BD75" i="3"/>
  <c r="R84" i="3"/>
  <c r="G87" i="3"/>
  <c r="AM75" i="3" l="1"/>
  <c r="AS75" i="3"/>
  <c r="AC85" i="3"/>
  <c r="AO85" i="3"/>
  <c r="BN85" i="3"/>
  <c r="T87" i="3"/>
  <c r="BE75" i="3" l="1"/>
  <c r="BK75" i="3" s="1"/>
  <c r="AY75" i="3"/>
  <c r="C75" i="3" s="1"/>
  <c r="BA85" i="3"/>
  <c r="E85" i="3" s="1"/>
  <c r="AE88" i="3"/>
  <c r="AQ88" i="3"/>
  <c r="BP88" i="3"/>
  <c r="BC88" i="3" l="1"/>
  <c r="G88" i="3" s="1"/>
  <c r="BL75" i="3"/>
  <c r="BO75" i="3"/>
  <c r="R85" i="3"/>
  <c r="F75" i="3" l="1"/>
  <c r="BQ75" i="3"/>
  <c r="AC86" i="3"/>
  <c r="AO86" i="3"/>
  <c r="BN86" i="3"/>
  <c r="T88" i="3"/>
  <c r="S75" i="3" l="1"/>
  <c r="BR75" i="3"/>
  <c r="I75" i="3" s="1"/>
  <c r="V75" i="3" s="1"/>
  <c r="H75" i="3"/>
  <c r="BA86" i="3"/>
  <c r="E86" i="3" s="1"/>
  <c r="AE89" i="3"/>
  <c r="AQ89" i="3"/>
  <c r="BP89" i="3"/>
  <c r="U75" i="3" l="1"/>
  <c r="Q75" i="3"/>
  <c r="AP76" i="3"/>
  <c r="AD76" i="3"/>
  <c r="BB76" i="3" s="1"/>
  <c r="F76" i="3" s="1"/>
  <c r="S76" i="3" s="1"/>
  <c r="BO76" i="3"/>
  <c r="AG76" i="3"/>
  <c r="R86" i="3"/>
  <c r="BC89" i="3"/>
  <c r="AF76" i="3" l="1"/>
  <c r="A76" i="3"/>
  <c r="B76" i="3" s="1"/>
  <c r="P75" i="3"/>
  <c r="BO77" i="3"/>
  <c r="AD77" i="3"/>
  <c r="BB77" i="3" s="1"/>
  <c r="F77" i="3" s="1"/>
  <c r="S77" i="3" s="1"/>
  <c r="AP77" i="3"/>
  <c r="AS76" i="3"/>
  <c r="AC87" i="3"/>
  <c r="AO87" i="3"/>
  <c r="BN87" i="3"/>
  <c r="G89" i="3"/>
  <c r="AR76" i="3" l="1"/>
  <c r="BD76" i="3" s="1"/>
  <c r="BK76" i="3" s="1"/>
  <c r="AM76" i="3"/>
  <c r="BE76" i="3"/>
  <c r="AY76" i="3"/>
  <c r="C76" i="3" s="1"/>
  <c r="AP78" i="3"/>
  <c r="BO78" i="3"/>
  <c r="AD78" i="3"/>
  <c r="BB78" i="3" s="1"/>
  <c r="F78" i="3" s="1"/>
  <c r="S78" i="3" s="1"/>
  <c r="BQ76" i="3"/>
  <c r="BA87" i="3"/>
  <c r="E87" i="3" s="1"/>
  <c r="T89" i="3"/>
  <c r="H76" i="3" l="1"/>
  <c r="U76" i="3" s="1"/>
  <c r="AF77" i="3" s="1"/>
  <c r="AR77" i="3" s="1"/>
  <c r="BL76" i="3"/>
  <c r="BR76" i="3" s="1"/>
  <c r="I76" i="3" s="1"/>
  <c r="BO79" i="3"/>
  <c r="AP79" i="3"/>
  <c r="AD79" i="3"/>
  <c r="BB79" i="3" s="1"/>
  <c r="R87" i="3"/>
  <c r="AE90" i="3"/>
  <c r="AQ90" i="3"/>
  <c r="BP90" i="3"/>
  <c r="BC90" i="3" l="1"/>
  <c r="G90" i="3" s="1"/>
  <c r="V76" i="3"/>
  <c r="Q76" i="3"/>
  <c r="F79" i="3"/>
  <c r="BD77" i="3"/>
  <c r="AC88" i="3"/>
  <c r="AO88" i="3"/>
  <c r="BN88" i="3"/>
  <c r="P76" i="3" l="1"/>
  <c r="A77" i="3"/>
  <c r="B77" i="3" s="1"/>
  <c r="AG77" i="3"/>
  <c r="BA88" i="3"/>
  <c r="E88" i="3" s="1"/>
  <c r="S79" i="3"/>
  <c r="BQ77" i="3"/>
  <c r="T90" i="3"/>
  <c r="AM77" i="3" l="1"/>
  <c r="AS77" i="3"/>
  <c r="AD80" i="3"/>
  <c r="BB80" i="3" s="1"/>
  <c r="AP80" i="3"/>
  <c r="BO80" i="3"/>
  <c r="H77" i="3"/>
  <c r="R88" i="3"/>
  <c r="AE91" i="3"/>
  <c r="AQ91" i="3"/>
  <c r="BP91" i="3"/>
  <c r="AY77" i="3" l="1"/>
  <c r="C77" i="3" s="1"/>
  <c r="BE77" i="3"/>
  <c r="BK77" i="3" s="1"/>
  <c r="F80" i="3"/>
  <c r="U77" i="3"/>
  <c r="AC89" i="3"/>
  <c r="AO89" i="3"/>
  <c r="BN89" i="3"/>
  <c r="BC91" i="3"/>
  <c r="G91" i="3" s="1"/>
  <c r="BL77" i="3" l="1"/>
  <c r="BR77" i="3" s="1"/>
  <c r="I77" i="3" s="1"/>
  <c r="BA89" i="3"/>
  <c r="E89" i="3" s="1"/>
  <c r="S80" i="3"/>
  <c r="BQ78" i="3"/>
  <c r="AF78" i="3"/>
  <c r="AR78" i="3"/>
  <c r="T91" i="3"/>
  <c r="Q77" i="3" l="1"/>
  <c r="V77" i="3"/>
  <c r="AD81" i="3"/>
  <c r="AP81" i="3"/>
  <c r="BB81" i="3"/>
  <c r="BO81" i="3"/>
  <c r="BD78" i="3"/>
  <c r="R89" i="3"/>
  <c r="AE92" i="3"/>
  <c r="BC92" i="3" s="1"/>
  <c r="AQ92" i="3"/>
  <c r="BP92" i="3"/>
  <c r="A78" i="3" l="1"/>
  <c r="B78" i="3" s="1"/>
  <c r="P77" i="3"/>
  <c r="AG78" i="3"/>
  <c r="F81" i="3"/>
  <c r="H78" i="3"/>
  <c r="AC90" i="3"/>
  <c r="AO90" i="3"/>
  <c r="BN90" i="3"/>
  <c r="G92" i="3"/>
  <c r="AS78" i="3" l="1"/>
  <c r="AM78" i="3"/>
  <c r="S81" i="3"/>
  <c r="U78" i="3"/>
  <c r="BA90" i="3"/>
  <c r="E90" i="3" s="1"/>
  <c r="T92" i="3"/>
  <c r="BE78" i="3" l="1"/>
  <c r="BK78" i="3" s="1"/>
  <c r="BL78" i="3" s="1"/>
  <c r="BR78" i="3" s="1"/>
  <c r="I78" i="3" s="1"/>
  <c r="AY78" i="3"/>
  <c r="C78" i="3" s="1"/>
  <c r="AD82" i="3"/>
  <c r="AP82" i="3"/>
  <c r="BO82" i="3"/>
  <c r="AR79" i="3"/>
  <c r="BQ79" i="3"/>
  <c r="AF79" i="3"/>
  <c r="R90" i="3"/>
  <c r="AE93" i="3"/>
  <c r="AQ93" i="3"/>
  <c r="BP93" i="3"/>
  <c r="Q78" i="3" l="1"/>
  <c r="V78" i="3"/>
  <c r="BB82" i="3"/>
  <c r="F82" i="3" s="1"/>
  <c r="BD79" i="3"/>
  <c r="AC91" i="3"/>
  <c r="AO91" i="3"/>
  <c r="BN91" i="3"/>
  <c r="BC93" i="3"/>
  <c r="A79" i="3" l="1"/>
  <c r="P78" i="3"/>
  <c r="AG79" i="3"/>
  <c r="H79" i="3"/>
  <c r="S82" i="3"/>
  <c r="BA91" i="3"/>
  <c r="E91" i="3" s="1"/>
  <c r="G93" i="3"/>
  <c r="B79" i="3" l="1"/>
  <c r="AM79" i="3"/>
  <c r="AS79" i="3"/>
  <c r="U79" i="3"/>
  <c r="AD83" i="3"/>
  <c r="AP83" i="3"/>
  <c r="BO83" i="3"/>
  <c r="R91" i="3"/>
  <c r="T93" i="3"/>
  <c r="AY79" i="3" l="1"/>
  <c r="C79" i="3" s="1"/>
  <c r="BE79" i="3"/>
  <c r="BK79" i="3" s="1"/>
  <c r="BL79" i="3" s="1"/>
  <c r="BR79" i="3" s="1"/>
  <c r="I79" i="3" s="1"/>
  <c r="BQ80" i="3"/>
  <c r="AF80" i="3"/>
  <c r="AR80" i="3"/>
  <c r="BB83" i="3"/>
  <c r="F83" i="3" s="1"/>
  <c r="BD80" i="3"/>
  <c r="AC92" i="3"/>
  <c r="AO92" i="3"/>
  <c r="BN92" i="3"/>
  <c r="AE94" i="3"/>
  <c r="AQ94" i="3"/>
  <c r="BP94" i="3"/>
  <c r="Q79" i="3" l="1"/>
  <c r="V79" i="3"/>
  <c r="H80" i="3"/>
  <c r="S83" i="3"/>
  <c r="BA92" i="3"/>
  <c r="E92" i="3" s="1"/>
  <c r="BC94" i="3"/>
  <c r="P79" i="3" l="1"/>
  <c r="A80" i="3"/>
  <c r="BR80" i="3"/>
  <c r="AS80" i="3"/>
  <c r="AY80" i="3" s="1"/>
  <c r="AG80" i="3"/>
  <c r="U80" i="3"/>
  <c r="AD84" i="3"/>
  <c r="AP84" i="3"/>
  <c r="BO84" i="3"/>
  <c r="R92" i="3"/>
  <c r="G94" i="3"/>
  <c r="C80" i="3" l="1"/>
  <c r="B80" i="3"/>
  <c r="AM80" i="3"/>
  <c r="BE80" i="3"/>
  <c r="AR81" i="3"/>
  <c r="AF81" i="3"/>
  <c r="BD81" i="3" s="1"/>
  <c r="BQ81" i="3"/>
  <c r="BB84" i="3"/>
  <c r="F84" i="3" s="1"/>
  <c r="AC93" i="3"/>
  <c r="AO93" i="3"/>
  <c r="BN93" i="3"/>
  <c r="T94" i="3"/>
  <c r="I80" i="3" l="1"/>
  <c r="BK80" i="3"/>
  <c r="BL80" i="3" s="1"/>
  <c r="H81" i="3"/>
  <c r="S84" i="3"/>
  <c r="U81" i="3"/>
  <c r="BA93" i="3"/>
  <c r="E93" i="3" s="1"/>
  <c r="AE95" i="3"/>
  <c r="AQ95" i="3"/>
  <c r="BP95" i="3"/>
  <c r="Q80" i="3" l="1"/>
  <c r="V80" i="3"/>
  <c r="BC95" i="3"/>
  <c r="G95" i="3" s="1"/>
  <c r="AD85" i="3"/>
  <c r="AP85" i="3"/>
  <c r="BO85" i="3"/>
  <c r="BB85" i="3"/>
  <c r="BQ82" i="3"/>
  <c r="AR82" i="3"/>
  <c r="AF82" i="3"/>
  <c r="BD82" i="3" s="1"/>
  <c r="R93" i="3"/>
  <c r="A81" i="3" l="1"/>
  <c r="P80" i="3"/>
  <c r="AG81" i="3"/>
  <c r="AS81" i="3"/>
  <c r="BR81" i="3"/>
  <c r="F85" i="3"/>
  <c r="H82" i="3"/>
  <c r="AC94" i="3"/>
  <c r="AO94" i="3"/>
  <c r="BN94" i="3"/>
  <c r="T95" i="3"/>
  <c r="C81" i="3" l="1"/>
  <c r="B81" i="3"/>
  <c r="AM81" i="3"/>
  <c r="BE81" i="3"/>
  <c r="AY81" i="3"/>
  <c r="BA94" i="3"/>
  <c r="E94" i="3" s="1"/>
  <c r="S85" i="3"/>
  <c r="U82" i="3"/>
  <c r="AE96" i="3"/>
  <c r="AQ96" i="3"/>
  <c r="BP96" i="3"/>
  <c r="BK81" i="3" l="1"/>
  <c r="BL81" i="3" s="1"/>
  <c r="I81" i="3"/>
  <c r="AD86" i="3"/>
  <c r="AP86" i="3"/>
  <c r="BO86" i="3"/>
  <c r="BQ83" i="3"/>
  <c r="AR83" i="3"/>
  <c r="AF83" i="3"/>
  <c r="R94" i="3"/>
  <c r="BC96" i="3"/>
  <c r="V81" i="3" l="1"/>
  <c r="Q81" i="3"/>
  <c r="BD83" i="3"/>
  <c r="BB86" i="3"/>
  <c r="F86" i="3" s="1"/>
  <c r="AC95" i="3"/>
  <c r="AO95" i="3"/>
  <c r="BN95" i="3"/>
  <c r="G96" i="3"/>
  <c r="P81" i="3" l="1"/>
  <c r="A82" i="3"/>
  <c r="AG82" i="3"/>
  <c r="BR82" i="3"/>
  <c r="AS82" i="3"/>
  <c r="AY82" i="3" s="1"/>
  <c r="H83" i="3"/>
  <c r="S86" i="3"/>
  <c r="BA95" i="3"/>
  <c r="E95" i="3" s="1"/>
  <c r="T96" i="3"/>
  <c r="C82" i="3" l="1"/>
  <c r="B82" i="3"/>
  <c r="AM82" i="3"/>
  <c r="BE82" i="3"/>
  <c r="U83" i="3"/>
  <c r="AP87" i="3"/>
  <c r="AD87" i="3"/>
  <c r="BB87" i="3" s="1"/>
  <c r="BO87" i="3"/>
  <c r="R95" i="3"/>
  <c r="BC97" i="3"/>
  <c r="AE97" i="3"/>
  <c r="AQ97" i="3"/>
  <c r="BP97" i="3"/>
  <c r="AR84" i="3" l="1"/>
  <c r="H84" i="3" s="1"/>
  <c r="BQ84" i="3"/>
  <c r="AF84" i="3"/>
  <c r="BD84" i="3" s="1"/>
  <c r="BK82" i="3"/>
  <c r="BL82" i="3" s="1"/>
  <c r="I82" i="3"/>
  <c r="F87" i="3"/>
  <c r="AC96" i="3"/>
  <c r="AO96" i="3"/>
  <c r="BN96" i="3"/>
  <c r="G97" i="3"/>
  <c r="Q82" i="3" l="1"/>
  <c r="V82" i="3"/>
  <c r="S87" i="3"/>
  <c r="U84" i="3"/>
  <c r="BA96" i="3"/>
  <c r="E96" i="3" s="1"/>
  <c r="T97" i="3"/>
  <c r="A83" i="3" l="1"/>
  <c r="P82" i="3"/>
  <c r="BR83" i="3"/>
  <c r="AS83" i="3"/>
  <c r="AG83" i="3"/>
  <c r="AD88" i="3"/>
  <c r="BO88" i="3"/>
  <c r="AP88" i="3"/>
  <c r="AF85" i="3"/>
  <c r="AR85" i="3"/>
  <c r="BQ85" i="3"/>
  <c r="R96" i="3"/>
  <c r="AE98" i="3"/>
  <c r="AQ98" i="3"/>
  <c r="BP98" i="3"/>
  <c r="C83" i="3" l="1"/>
  <c r="B83" i="3"/>
  <c r="AY83" i="3"/>
  <c r="AM83" i="3"/>
  <c r="BE83" i="3"/>
  <c r="BD85" i="3"/>
  <c r="BB88" i="3"/>
  <c r="F88" i="3" s="1"/>
  <c r="AC97" i="3"/>
  <c r="AO97" i="3"/>
  <c r="BN97" i="3"/>
  <c r="BC98" i="3"/>
  <c r="BK83" i="3" l="1"/>
  <c r="BL83" i="3" s="1"/>
  <c r="I83" i="3"/>
  <c r="H85" i="3"/>
  <c r="S88" i="3"/>
  <c r="BA97" i="3"/>
  <c r="E97" i="3" s="1"/>
  <c r="G98" i="3"/>
  <c r="V83" i="3" l="1"/>
  <c r="Q83" i="3"/>
  <c r="U85" i="3"/>
  <c r="AD89" i="3"/>
  <c r="AP89" i="3"/>
  <c r="BO89" i="3"/>
  <c r="AR86" i="3"/>
  <c r="R97" i="3"/>
  <c r="T98" i="3"/>
  <c r="A84" i="3" l="1"/>
  <c r="P83" i="3"/>
  <c r="BE84" i="3"/>
  <c r="AS84" i="3"/>
  <c r="AY84" i="3" s="1"/>
  <c r="BR84" i="3"/>
  <c r="AG84" i="3"/>
  <c r="AM84" i="3" s="1"/>
  <c r="BQ86" i="3"/>
  <c r="AF86" i="3"/>
  <c r="BD86" i="3"/>
  <c r="BB89" i="3"/>
  <c r="F89" i="3" s="1"/>
  <c r="AC98" i="3"/>
  <c r="AO98" i="3"/>
  <c r="BN98" i="3"/>
  <c r="AE99" i="3"/>
  <c r="AQ99" i="3"/>
  <c r="BP99" i="3"/>
  <c r="H86" i="3" l="1"/>
  <c r="U86" i="3" s="1"/>
  <c r="C84" i="3"/>
  <c r="B84" i="3"/>
  <c r="BK84" i="3"/>
  <c r="I84" i="3"/>
  <c r="S89" i="3"/>
  <c r="BA98" i="3"/>
  <c r="E98" i="3" s="1"/>
  <c r="BC99" i="3"/>
  <c r="G99" i="3" s="1"/>
  <c r="Q84" i="3" l="1"/>
  <c r="V84" i="3"/>
  <c r="BL84" i="3"/>
  <c r="AD90" i="3"/>
  <c r="AP90" i="3"/>
  <c r="BO90" i="3"/>
  <c r="BQ87" i="3"/>
  <c r="AF87" i="3"/>
  <c r="AR87" i="3"/>
  <c r="R98" i="3"/>
  <c r="T99" i="3"/>
  <c r="A85" i="3" l="1"/>
  <c r="P84" i="3"/>
  <c r="AG85" i="3"/>
  <c r="AM85" i="3" s="1"/>
  <c r="AS85" i="3"/>
  <c r="BR85" i="3"/>
  <c r="BB90" i="3"/>
  <c r="F90" i="3" s="1"/>
  <c r="BD87" i="3"/>
  <c r="AC99" i="3"/>
  <c r="AO99" i="3"/>
  <c r="BN99" i="3"/>
  <c r="AE100" i="3"/>
  <c r="AQ100" i="3"/>
  <c r="BP100" i="3"/>
  <c r="B85" i="3" l="1"/>
  <c r="C85" i="3"/>
  <c r="BA99" i="3"/>
  <c r="E99" i="3" s="1"/>
  <c r="AY85" i="3"/>
  <c r="BE85" i="3"/>
  <c r="H87" i="3"/>
  <c r="S90" i="3"/>
  <c r="U87" i="3"/>
  <c r="BC100" i="3"/>
  <c r="I85" i="3" l="1"/>
  <c r="BK85" i="3"/>
  <c r="BL85" i="3" s="1"/>
  <c r="AP91" i="3"/>
  <c r="BO91" i="3"/>
  <c r="AD91" i="3"/>
  <c r="BQ88" i="3"/>
  <c r="AR88" i="3"/>
  <c r="AF88" i="3"/>
  <c r="BD88" i="3" s="1"/>
  <c r="R99" i="3"/>
  <c r="G100" i="3"/>
  <c r="Q85" i="3" l="1"/>
  <c r="V85" i="3"/>
  <c r="BB91" i="3"/>
  <c r="F91" i="3" s="1"/>
  <c r="H88" i="3"/>
  <c r="AO100" i="3"/>
  <c r="AC100" i="3"/>
  <c r="BN100" i="3"/>
  <c r="T100" i="3"/>
  <c r="P85" i="3" l="1"/>
  <c r="A86" i="3"/>
  <c r="AG86" i="3"/>
  <c r="AS86" i="3"/>
  <c r="BR86" i="3"/>
  <c r="S91" i="3"/>
  <c r="U88" i="3"/>
  <c r="BA100" i="3"/>
  <c r="E100" i="3" s="1"/>
  <c r="AE101" i="3"/>
  <c r="AQ101" i="3"/>
  <c r="BP101" i="3"/>
  <c r="BC101" i="3" l="1"/>
  <c r="G101" i="3" s="1"/>
  <c r="C86" i="3"/>
  <c r="B86" i="3"/>
  <c r="AM86" i="3"/>
  <c r="BE86" i="3"/>
  <c r="AY86" i="3"/>
  <c r="AD92" i="3"/>
  <c r="AP92" i="3"/>
  <c r="BO92" i="3"/>
  <c r="BB92" i="3"/>
  <c r="AR89" i="3"/>
  <c r="BD89" i="3" s="1"/>
  <c r="AF89" i="3"/>
  <c r="BQ89" i="3"/>
  <c r="R100" i="3"/>
  <c r="BK86" i="3" l="1"/>
  <c r="BL86" i="3" s="1"/>
  <c r="I86" i="3"/>
  <c r="F92" i="3"/>
  <c r="H89" i="3"/>
  <c r="AC101" i="3"/>
  <c r="AO101" i="3"/>
  <c r="BN101" i="3"/>
  <c r="T101" i="3"/>
  <c r="V86" i="3" l="1"/>
  <c r="Q86" i="3"/>
  <c r="S92" i="3"/>
  <c r="U89" i="3"/>
  <c r="BA101" i="3"/>
  <c r="E101" i="3" s="1"/>
  <c r="AE102" i="3"/>
  <c r="AQ102" i="3"/>
  <c r="BP102" i="3"/>
  <c r="P86" i="3" l="1"/>
  <c r="A87" i="3"/>
  <c r="BR87" i="3"/>
  <c r="AG87" i="3"/>
  <c r="AS87" i="3"/>
  <c r="AD93" i="3"/>
  <c r="BO93" i="3"/>
  <c r="AP93" i="3"/>
  <c r="AF90" i="3"/>
  <c r="AR90" i="3"/>
  <c r="BQ90" i="3"/>
  <c r="R101" i="3"/>
  <c r="BC102" i="3"/>
  <c r="AM87" i="3" l="1"/>
  <c r="BE87" i="3"/>
  <c r="B87" i="3"/>
  <c r="C87" i="3"/>
  <c r="AY87" i="3"/>
  <c r="BB93" i="3"/>
  <c r="F93" i="3" s="1"/>
  <c r="S93" i="3" s="1"/>
  <c r="BD90" i="3"/>
  <c r="AC102" i="3"/>
  <c r="AO102" i="3"/>
  <c r="BN102" i="3"/>
  <c r="G102" i="3"/>
  <c r="BA102" i="3" l="1"/>
  <c r="E102" i="3" s="1"/>
  <c r="BK87" i="3"/>
  <c r="BL87" i="3" s="1"/>
  <c r="I87" i="3"/>
  <c r="Q87" i="3"/>
  <c r="V87" i="3"/>
  <c r="H90" i="3"/>
  <c r="U90" i="3"/>
  <c r="AD94" i="3"/>
  <c r="BO94" i="3"/>
  <c r="AP94" i="3"/>
  <c r="T102" i="3"/>
  <c r="A88" i="3" l="1"/>
  <c r="P87" i="3"/>
  <c r="AG88" i="3"/>
  <c r="AS88" i="3"/>
  <c r="BR88" i="3"/>
  <c r="BB94" i="3"/>
  <c r="F94" i="3" s="1"/>
  <c r="S94" i="3" s="1"/>
  <c r="AR91" i="3"/>
  <c r="AF91" i="3"/>
  <c r="BQ91" i="3"/>
  <c r="R102" i="3"/>
  <c r="AE103" i="3"/>
  <c r="AQ103" i="3"/>
  <c r="BP103" i="3"/>
  <c r="BC103" i="3" l="1"/>
  <c r="G103" i="3" s="1"/>
  <c r="B88" i="3"/>
  <c r="C88" i="3"/>
  <c r="AM88" i="3"/>
  <c r="BE88" i="3"/>
  <c r="AY88" i="3"/>
  <c r="AP95" i="3"/>
  <c r="BO95" i="3"/>
  <c r="AD95" i="3"/>
  <c r="BB95" i="3" s="1"/>
  <c r="F95" i="3" s="1"/>
  <c r="S95" i="3" s="1"/>
  <c r="BD91" i="3"/>
  <c r="AC103" i="3"/>
  <c r="AO103" i="3"/>
  <c r="BN103" i="3"/>
  <c r="BK88" i="3" l="1"/>
  <c r="BL88" i="3" s="1"/>
  <c r="I88" i="3"/>
  <c r="AP96" i="3"/>
  <c r="AD96" i="3"/>
  <c r="BO96" i="3"/>
  <c r="H91" i="3"/>
  <c r="BA103" i="3"/>
  <c r="T103" i="3"/>
  <c r="V88" i="3" l="1"/>
  <c r="Q88" i="3"/>
  <c r="BB96" i="3"/>
  <c r="F96" i="3" s="1"/>
  <c r="S96" i="3" s="1"/>
  <c r="U91" i="3"/>
  <c r="E103" i="3"/>
  <c r="AE104" i="3"/>
  <c r="AQ104" i="3"/>
  <c r="BP104" i="3"/>
  <c r="AR92" i="3" l="1"/>
  <c r="AF92" i="3"/>
  <c r="BQ92" i="3"/>
  <c r="P88" i="3"/>
  <c r="A89" i="3"/>
  <c r="BR89" i="3"/>
  <c r="AS89" i="3"/>
  <c r="AG89" i="3"/>
  <c r="AM89" i="3" s="1"/>
  <c r="BO97" i="3"/>
  <c r="AD97" i="3"/>
  <c r="AP97" i="3"/>
  <c r="BB97" i="3"/>
  <c r="F97" i="3" s="1"/>
  <c r="S97" i="3" s="1"/>
  <c r="BD92" i="3"/>
  <c r="R103" i="3"/>
  <c r="BC104" i="3"/>
  <c r="B89" i="3" l="1"/>
  <c r="C89" i="3"/>
  <c r="AY89" i="3"/>
  <c r="BE89" i="3"/>
  <c r="BO98" i="3"/>
  <c r="AP98" i="3"/>
  <c r="AD98" i="3"/>
  <c r="BB98" i="3" s="1"/>
  <c r="F98" i="3" s="1"/>
  <c r="S98" i="3" s="1"/>
  <c r="H92" i="3"/>
  <c r="BN104" i="3"/>
  <c r="AO104" i="3"/>
  <c r="AC104" i="3"/>
  <c r="G104" i="3"/>
  <c r="BK89" i="3" l="1"/>
  <c r="BL89" i="3" s="1"/>
  <c r="I89" i="3"/>
  <c r="U92" i="3"/>
  <c r="BO99" i="3"/>
  <c r="AD99" i="3"/>
  <c r="AP99" i="3"/>
  <c r="BB99" i="3" s="1"/>
  <c r="F99" i="3" s="1"/>
  <c r="S99" i="3" s="1"/>
  <c r="BA104" i="3"/>
  <c r="E104" i="3" s="1"/>
  <c r="T104" i="3"/>
  <c r="AF93" i="3" l="1"/>
  <c r="BD93" i="3" s="1"/>
  <c r="BQ93" i="3"/>
  <c r="AR93" i="3"/>
  <c r="V89" i="3"/>
  <c r="Q89" i="3"/>
  <c r="BO100" i="3"/>
  <c r="AD100" i="3"/>
  <c r="AP100" i="3"/>
  <c r="R104" i="3"/>
  <c r="AE105" i="3"/>
  <c r="AQ105" i="3"/>
  <c r="BP105" i="3"/>
  <c r="BB100" i="3" l="1"/>
  <c r="A90" i="3"/>
  <c r="P89" i="3"/>
  <c r="AG90" i="3"/>
  <c r="AS90" i="3"/>
  <c r="BR90" i="3"/>
  <c r="H93" i="3"/>
  <c r="F100" i="3"/>
  <c r="S100" i="3" s="1"/>
  <c r="AD101" i="3" s="1"/>
  <c r="BC105" i="3"/>
  <c r="G105" i="3" s="1"/>
  <c r="BN105" i="3"/>
  <c r="AO105" i="3"/>
  <c r="AC105" i="3"/>
  <c r="C90" i="3" l="1"/>
  <c r="B90" i="3"/>
  <c r="AM90" i="3"/>
  <c r="BE90" i="3"/>
  <c r="AY90" i="3"/>
  <c r="U93" i="3"/>
  <c r="AP101" i="3"/>
  <c r="BB101" i="3" s="1"/>
  <c r="F101" i="3" s="1"/>
  <c r="S101" i="3" s="1"/>
  <c r="BO101" i="3"/>
  <c r="BA105" i="3"/>
  <c r="T105" i="3"/>
  <c r="BQ94" i="3" l="1"/>
  <c r="AF94" i="3"/>
  <c r="AR94" i="3"/>
  <c r="BK90" i="3"/>
  <c r="BL90" i="3" s="1"/>
  <c r="I90" i="3"/>
  <c r="BO102" i="3"/>
  <c r="AP102" i="3"/>
  <c r="AD102" i="3"/>
  <c r="BB102" i="3" s="1"/>
  <c r="F102" i="3" s="1"/>
  <c r="S102" i="3" s="1"/>
  <c r="BD94" i="3"/>
  <c r="E105" i="3"/>
  <c r="AE106" i="3"/>
  <c r="AQ106" i="3"/>
  <c r="BP106" i="3"/>
  <c r="V90" i="3" l="1"/>
  <c r="Q90" i="3"/>
  <c r="BO103" i="3"/>
  <c r="AP103" i="3"/>
  <c r="AD103" i="3"/>
  <c r="BB103" i="3" s="1"/>
  <c r="H94" i="3"/>
  <c r="R105" i="3"/>
  <c r="BC106" i="3"/>
  <c r="A91" i="3" l="1"/>
  <c r="P90" i="3"/>
  <c r="AG91" i="3"/>
  <c r="AS91" i="3"/>
  <c r="AY91" i="3" s="1"/>
  <c r="BR91" i="3"/>
  <c r="F103" i="3"/>
  <c r="S103" i="3" s="1"/>
  <c r="U94" i="3"/>
  <c r="AC106" i="3"/>
  <c r="AO106" i="3"/>
  <c r="BN106" i="3"/>
  <c r="G106" i="3"/>
  <c r="B91" i="3" l="1"/>
  <c r="C91" i="3"/>
  <c r="AM91" i="3"/>
  <c r="BE91" i="3"/>
  <c r="BO104" i="3"/>
  <c r="AP104" i="3"/>
  <c r="AD104" i="3"/>
  <c r="BB104" i="3"/>
  <c r="F104" i="3" s="1"/>
  <c r="S104" i="3" s="1"/>
  <c r="AR95" i="3"/>
  <c r="AF95" i="3"/>
  <c r="BQ95" i="3"/>
  <c r="BA106" i="3"/>
  <c r="E106" i="3" s="1"/>
  <c r="T106" i="3"/>
  <c r="I91" i="3" l="1"/>
  <c r="BK91" i="3"/>
  <c r="BL91" i="3" s="1"/>
  <c r="AP105" i="3"/>
  <c r="BO105" i="3"/>
  <c r="AD105" i="3"/>
  <c r="BD95" i="3"/>
  <c r="R106" i="3"/>
  <c r="AE107" i="3"/>
  <c r="AQ107" i="3"/>
  <c r="BP107" i="3"/>
  <c r="V91" i="3" l="1"/>
  <c r="Q91" i="3"/>
  <c r="BB105" i="3"/>
  <c r="F105" i="3" s="1"/>
  <c r="S105" i="3" s="1"/>
  <c r="H95" i="3"/>
  <c r="AC107" i="3"/>
  <c r="AO107" i="3"/>
  <c r="BN107" i="3"/>
  <c r="BC107" i="3"/>
  <c r="AG92" i="3" l="1"/>
  <c r="AM92" i="3" s="1"/>
  <c r="AS92" i="3"/>
  <c r="BR92" i="3"/>
  <c r="BE92" i="3"/>
  <c r="BK92" i="3" s="1"/>
  <c r="P91" i="3"/>
  <c r="A92" i="3"/>
  <c r="U95" i="3"/>
  <c r="AR96" i="3" s="1"/>
  <c r="BQ96" i="3"/>
  <c r="AD106" i="3"/>
  <c r="AP106" i="3"/>
  <c r="BO106" i="3"/>
  <c r="BA107" i="3"/>
  <c r="E107" i="3" s="1"/>
  <c r="R107" i="3" s="1"/>
  <c r="AO108" i="3" s="1"/>
  <c r="G107" i="3"/>
  <c r="AY92" i="3" l="1"/>
  <c r="I92" i="3"/>
  <c r="C92" i="3"/>
  <c r="BL92" i="3" s="1"/>
  <c r="B92" i="3"/>
  <c r="AF96" i="3"/>
  <c r="BB106" i="3"/>
  <c r="F106" i="3" s="1"/>
  <c r="AC108" i="3"/>
  <c r="BA108" i="3" s="1"/>
  <c r="BN108" i="3"/>
  <c r="T107" i="3"/>
  <c r="V92" i="3" l="1"/>
  <c r="Q92" i="3"/>
  <c r="BD96" i="3"/>
  <c r="S106" i="3"/>
  <c r="E108" i="3"/>
  <c r="R108" i="3" s="1"/>
  <c r="AE108" i="3"/>
  <c r="AQ108" i="3"/>
  <c r="BP108" i="3"/>
  <c r="AS93" i="3" l="1"/>
  <c r="BR93" i="3"/>
  <c r="AG93" i="3"/>
  <c r="A93" i="3"/>
  <c r="P92" i="3"/>
  <c r="H96" i="3"/>
  <c r="AD107" i="3"/>
  <c r="AP107" i="3"/>
  <c r="BO107" i="3"/>
  <c r="BN109" i="3"/>
  <c r="AO109" i="3"/>
  <c r="AC109" i="3"/>
  <c r="BA109" i="3" s="1"/>
  <c r="BC108" i="3"/>
  <c r="AY93" i="3" l="1"/>
  <c r="C93" i="3"/>
  <c r="B93" i="3"/>
  <c r="AM93" i="3"/>
  <c r="BE93" i="3"/>
  <c r="U96" i="3"/>
  <c r="E109" i="3"/>
  <c r="R109" i="3" s="1"/>
  <c r="BB107" i="3"/>
  <c r="F107" i="3" s="1"/>
  <c r="G108" i="3"/>
  <c r="BK93" i="3" l="1"/>
  <c r="BL93" i="3" s="1"/>
  <c r="I93" i="3"/>
  <c r="BQ97" i="3"/>
  <c r="AR97" i="3"/>
  <c r="AF97" i="3"/>
  <c r="BN110" i="3"/>
  <c r="AO110" i="3"/>
  <c r="AC110" i="3"/>
  <c r="BA110" i="3" s="1"/>
  <c r="E110" i="3" s="1"/>
  <c r="R110" i="3" s="1"/>
  <c r="S107" i="3"/>
  <c r="T108" i="3"/>
  <c r="Q93" i="3" l="1"/>
  <c r="V93" i="3"/>
  <c r="BD97" i="3"/>
  <c r="AC111" i="3"/>
  <c r="BA111" i="3" s="1"/>
  <c r="E111" i="3" s="1"/>
  <c r="R111" i="3" s="1"/>
  <c r="AO112" i="3" s="1"/>
  <c r="BN111" i="3"/>
  <c r="AO111" i="3"/>
  <c r="AP108" i="3"/>
  <c r="AD108" i="3"/>
  <c r="BO108" i="3"/>
  <c r="AE109" i="3"/>
  <c r="BC109" i="3" s="1"/>
  <c r="AQ109" i="3"/>
  <c r="BP109" i="3"/>
  <c r="AS94" i="3" l="1"/>
  <c r="BR94" i="3"/>
  <c r="AG94" i="3"/>
  <c r="AM94" i="3" s="1"/>
  <c r="BE94" i="3"/>
  <c r="BK94" i="3" s="1"/>
  <c r="P93" i="3"/>
  <c r="A94" i="3"/>
  <c r="H97" i="3"/>
  <c r="AC112" i="3"/>
  <c r="BA112" i="3"/>
  <c r="BN112" i="3"/>
  <c r="BB108" i="3"/>
  <c r="F108" i="3" s="1"/>
  <c r="G109" i="3"/>
  <c r="AY94" i="3" l="1"/>
  <c r="I94" i="3"/>
  <c r="C94" i="3"/>
  <c r="BL94" i="3" s="1"/>
  <c r="B94" i="3"/>
  <c r="E112" i="3"/>
  <c r="R112" i="3" s="1"/>
  <c r="BN113" i="3" s="1"/>
  <c r="U97" i="3"/>
  <c r="S108" i="3"/>
  <c r="T109" i="3"/>
  <c r="V94" i="3" l="1"/>
  <c r="Q94" i="3"/>
  <c r="AC113" i="3"/>
  <c r="BA113" i="3" s="1"/>
  <c r="E113" i="3" s="1"/>
  <c r="R113" i="3" s="1"/>
  <c r="AO113" i="3"/>
  <c r="AF98" i="3"/>
  <c r="AR98" i="3"/>
  <c r="BQ98" i="3"/>
  <c r="AD109" i="3"/>
  <c r="AP109" i="3"/>
  <c r="BO109" i="3"/>
  <c r="AE110" i="3"/>
  <c r="BC110" i="3" s="1"/>
  <c r="AQ110" i="3"/>
  <c r="BP110" i="3"/>
  <c r="BR95" i="3" l="1"/>
  <c r="AS95" i="3"/>
  <c r="AG95" i="3"/>
  <c r="A95" i="3"/>
  <c r="P94" i="3"/>
  <c r="BD98" i="3"/>
  <c r="BB109" i="3"/>
  <c r="F109" i="3" s="1"/>
  <c r="AC114" i="3"/>
  <c r="AO114" i="3"/>
  <c r="BN114" i="3"/>
  <c r="G110" i="3"/>
  <c r="AM95" i="3" l="1"/>
  <c r="BE95" i="3"/>
  <c r="AY95" i="3"/>
  <c r="C95" i="3"/>
  <c r="B95" i="3"/>
  <c r="BA114" i="3"/>
  <c r="E114" i="3" s="1"/>
  <c r="R114" i="3" s="1"/>
  <c r="H98" i="3"/>
  <c r="S109" i="3"/>
  <c r="T110" i="3"/>
  <c r="BK95" i="3" l="1"/>
  <c r="BL95" i="3" s="1"/>
  <c r="I95" i="3"/>
  <c r="V95" i="3"/>
  <c r="Q95" i="3"/>
  <c r="U98" i="3"/>
  <c r="AD110" i="3"/>
  <c r="AP110" i="3"/>
  <c r="BO110" i="3"/>
  <c r="BN115" i="3"/>
  <c r="AC115" i="3"/>
  <c r="AO115" i="3"/>
  <c r="AE111" i="3"/>
  <c r="AQ111" i="3"/>
  <c r="BP111" i="3"/>
  <c r="BR96" i="3" l="1"/>
  <c r="AG96" i="3"/>
  <c r="AM96" i="3" s="1"/>
  <c r="AS96" i="3"/>
  <c r="AY96" i="3" s="1"/>
  <c r="BE96" i="3"/>
  <c r="P95" i="3"/>
  <c r="A96" i="3"/>
  <c r="BA115" i="3"/>
  <c r="E115" i="3" s="1"/>
  <c r="R115" i="3" s="1"/>
  <c r="BQ99" i="3"/>
  <c r="AF99" i="3"/>
  <c r="AR99" i="3"/>
  <c r="BB110" i="3"/>
  <c r="F110" i="3" s="1"/>
  <c r="BC111" i="3"/>
  <c r="BK96" i="3" l="1"/>
  <c r="I96" i="3"/>
  <c r="C96" i="3"/>
  <c r="B96" i="3"/>
  <c r="BD99" i="3"/>
  <c r="S110" i="3"/>
  <c r="AC116" i="3"/>
  <c r="BA116" i="3" s="1"/>
  <c r="E116" i="3" s="1"/>
  <c r="R116" i="3" s="1"/>
  <c r="AO116" i="3"/>
  <c r="BN116" i="3"/>
  <c r="G111" i="3"/>
  <c r="V96" i="3" l="1"/>
  <c r="Q96" i="3"/>
  <c r="BL96" i="3"/>
  <c r="H99" i="3"/>
  <c r="U99" i="3"/>
  <c r="BO111" i="3"/>
  <c r="AD111" i="3"/>
  <c r="AP111" i="3"/>
  <c r="BN117" i="3"/>
  <c r="AO117" i="3"/>
  <c r="AC117" i="3"/>
  <c r="T111" i="3"/>
  <c r="BR97" i="3" l="1"/>
  <c r="AG97" i="3"/>
  <c r="AS97" i="3"/>
  <c r="P96" i="3"/>
  <c r="A97" i="3"/>
  <c r="AF100" i="3"/>
  <c r="BQ100" i="3"/>
  <c r="AR100" i="3"/>
  <c r="BB111" i="3"/>
  <c r="F111" i="3" s="1"/>
  <c r="BA117" i="3"/>
  <c r="E117" i="3" s="1"/>
  <c r="R117" i="3" s="1"/>
  <c r="AE112" i="3"/>
  <c r="AQ112" i="3"/>
  <c r="BP112" i="3"/>
  <c r="AM97" i="3" l="1"/>
  <c r="BE97" i="3"/>
  <c r="AY97" i="3"/>
  <c r="C97" i="3"/>
  <c r="BL97" i="3" s="1"/>
  <c r="B97" i="3"/>
  <c r="BD100" i="3"/>
  <c r="S111" i="3"/>
  <c r="AC118" i="3"/>
  <c r="BN118" i="3"/>
  <c r="AO118" i="3"/>
  <c r="BC112" i="3"/>
  <c r="BK97" i="3" l="1"/>
  <c r="I97" i="3"/>
  <c r="V97" i="3"/>
  <c r="Q97" i="3"/>
  <c r="BA118" i="3"/>
  <c r="E118" i="3" s="1"/>
  <c r="R118" i="3" s="1"/>
  <c r="H100" i="3"/>
  <c r="AD112" i="3"/>
  <c r="AP112" i="3"/>
  <c r="BO112" i="3"/>
  <c r="G112" i="3"/>
  <c r="AS98" i="3" l="1"/>
  <c r="AY98" i="3" s="1"/>
  <c r="AG98" i="3"/>
  <c r="AM98" i="3" s="1"/>
  <c r="BR98" i="3"/>
  <c r="BE98" i="3"/>
  <c r="A98" i="3"/>
  <c r="P97" i="3"/>
  <c r="BB112" i="3"/>
  <c r="F112" i="3" s="1"/>
  <c r="U100" i="3"/>
  <c r="AC119" i="3"/>
  <c r="BN119" i="3"/>
  <c r="AO119" i="3"/>
  <c r="BA119" i="3" s="1"/>
  <c r="T112" i="3"/>
  <c r="BK98" i="3" l="1"/>
  <c r="I98" i="3"/>
  <c r="C98" i="3"/>
  <c r="B98" i="3"/>
  <c r="BQ101" i="3"/>
  <c r="AR101" i="3"/>
  <c r="BD101" i="3" s="1"/>
  <c r="AF101" i="3"/>
  <c r="E119" i="3"/>
  <c r="R119" i="3" s="1"/>
  <c r="S112" i="3"/>
  <c r="AP113" i="3" s="1"/>
  <c r="AE113" i="3"/>
  <c r="AQ113" i="3"/>
  <c r="BP113" i="3"/>
  <c r="V98" i="3" l="1"/>
  <c r="Q98" i="3"/>
  <c r="BL98" i="3"/>
  <c r="H101" i="3"/>
  <c r="AC120" i="3"/>
  <c r="BA120" i="3" s="1"/>
  <c r="AO120" i="3"/>
  <c r="BN120" i="3"/>
  <c r="BO113" i="3"/>
  <c r="AD113" i="3"/>
  <c r="BC113" i="3"/>
  <c r="BR99" i="3" l="1"/>
  <c r="AS99" i="3"/>
  <c r="AG99" i="3"/>
  <c r="AM99" i="3" s="1"/>
  <c r="BE99" i="3"/>
  <c r="BK99" i="3" s="1"/>
  <c r="P98" i="3"/>
  <c r="A99" i="3"/>
  <c r="U101" i="3"/>
  <c r="E120" i="3"/>
  <c r="R120" i="3" s="1"/>
  <c r="BB113" i="3"/>
  <c r="F113" i="3" s="1"/>
  <c r="S113" i="3" s="1"/>
  <c r="G113" i="3"/>
  <c r="AY99" i="3" l="1"/>
  <c r="I99" i="3"/>
  <c r="B99" i="3"/>
  <c r="C99" i="3"/>
  <c r="BL99" i="3" s="1"/>
  <c r="AF102" i="3"/>
  <c r="AR102" i="3"/>
  <c r="BQ102" i="3"/>
  <c r="BN121" i="3"/>
  <c r="AC121" i="3"/>
  <c r="AO121" i="3"/>
  <c r="BO114" i="3"/>
  <c r="AP114" i="3"/>
  <c r="BB114" i="3" s="1"/>
  <c r="F114" i="3" s="1"/>
  <c r="S114" i="3" s="1"/>
  <c r="AD114" i="3"/>
  <c r="T113" i="3"/>
  <c r="V99" i="3" l="1"/>
  <c r="Q99" i="3"/>
  <c r="BD102" i="3"/>
  <c r="BO115" i="3"/>
  <c r="AP115" i="3"/>
  <c r="BB115" i="3" s="1"/>
  <c r="AD115" i="3"/>
  <c r="BA121" i="3"/>
  <c r="E121" i="3" s="1"/>
  <c r="R121" i="3" s="1"/>
  <c r="AE114" i="3"/>
  <c r="AQ114" i="3"/>
  <c r="BP114" i="3"/>
  <c r="AS100" i="3" l="1"/>
  <c r="AG100" i="3"/>
  <c r="AM100" i="3" s="1"/>
  <c r="BR100" i="3"/>
  <c r="BE100" i="3"/>
  <c r="BK100" i="3" s="1"/>
  <c r="A100" i="3"/>
  <c r="P99" i="3"/>
  <c r="BC114" i="3"/>
  <c r="G114" i="3" s="1"/>
  <c r="H102" i="3"/>
  <c r="AC122" i="3"/>
  <c r="AO122" i="3"/>
  <c r="BN122" i="3"/>
  <c r="F115" i="3"/>
  <c r="S115" i="3" s="1"/>
  <c r="AY100" i="3" l="1"/>
  <c r="I100" i="3"/>
  <c r="C100" i="3"/>
  <c r="BL100" i="3" s="1"/>
  <c r="B100" i="3"/>
  <c r="U102" i="3"/>
  <c r="BA122" i="3"/>
  <c r="E122" i="3" s="1"/>
  <c r="R122" i="3" s="1"/>
  <c r="AP116" i="3"/>
  <c r="AD116" i="3"/>
  <c r="BB116" i="3" s="1"/>
  <c r="BO116" i="3"/>
  <c r="T114" i="3"/>
  <c r="V100" i="3" l="1"/>
  <c r="Q100" i="3"/>
  <c r="AR103" i="3"/>
  <c r="AF103" i="3"/>
  <c r="BD103" i="3" s="1"/>
  <c r="BQ103" i="3"/>
  <c r="AC123" i="3"/>
  <c r="AO123" i="3"/>
  <c r="BN123" i="3"/>
  <c r="F116" i="3"/>
  <c r="S116" i="3" s="1"/>
  <c r="AE115" i="3"/>
  <c r="AQ115" i="3"/>
  <c r="BP115" i="3"/>
  <c r="BR101" i="3" l="1"/>
  <c r="AG101" i="3"/>
  <c r="AS101" i="3"/>
  <c r="AY101" i="3" s="1"/>
  <c r="A101" i="3"/>
  <c r="P100" i="3"/>
  <c r="H103" i="3"/>
  <c r="BA123" i="3"/>
  <c r="E123" i="3" s="1"/>
  <c r="R123" i="3" s="1"/>
  <c r="AP117" i="3"/>
  <c r="BO117" i="3"/>
  <c r="AD117" i="3"/>
  <c r="BC115" i="3"/>
  <c r="AM101" i="3" l="1"/>
  <c r="BE101" i="3"/>
  <c r="C101" i="3"/>
  <c r="B101" i="3"/>
  <c r="U103" i="3"/>
  <c r="BB117" i="3"/>
  <c r="F117" i="3" s="1"/>
  <c r="S117" i="3" s="1"/>
  <c r="AC124" i="3"/>
  <c r="AO124" i="3"/>
  <c r="BN124" i="3"/>
  <c r="G115" i="3"/>
  <c r="I101" i="3" l="1"/>
  <c r="BK101" i="3"/>
  <c r="BL101" i="3" s="1"/>
  <c r="AF104" i="3"/>
  <c r="AR104" i="3"/>
  <c r="BQ104" i="3"/>
  <c r="BA124" i="3"/>
  <c r="E124" i="3" s="1"/>
  <c r="R124" i="3" s="1"/>
  <c r="AD118" i="3"/>
  <c r="AP118" i="3"/>
  <c r="BO118" i="3"/>
  <c r="T115" i="3"/>
  <c r="V101" i="3" l="1"/>
  <c r="Q101" i="3"/>
  <c r="BR102" i="3"/>
  <c r="AS102" i="3"/>
  <c r="AY102" i="3" s="1"/>
  <c r="AG102" i="3"/>
  <c r="AM102" i="3" s="1"/>
  <c r="BE102" i="3"/>
  <c r="P101" i="3"/>
  <c r="A102" i="3"/>
  <c r="BB118" i="3"/>
  <c r="F118" i="3" s="1"/>
  <c r="S118" i="3" s="1"/>
  <c r="BD104" i="3"/>
  <c r="AO125" i="3"/>
  <c r="BN125" i="3"/>
  <c r="AC125" i="3"/>
  <c r="AE116" i="3"/>
  <c r="AQ116" i="3"/>
  <c r="BP116" i="3"/>
  <c r="BK102" i="3" l="1"/>
  <c r="I102" i="3"/>
  <c r="C102" i="3"/>
  <c r="B102" i="3"/>
  <c r="BA125" i="3"/>
  <c r="E125" i="3" s="1"/>
  <c r="R125" i="3" s="1"/>
  <c r="BC116" i="3"/>
  <c r="G116" i="3" s="1"/>
  <c r="H104" i="3"/>
  <c r="AD119" i="3"/>
  <c r="AP119" i="3"/>
  <c r="BO119" i="3"/>
  <c r="BL102" i="3" l="1"/>
  <c r="V102" i="3"/>
  <c r="Q102" i="3"/>
  <c r="BB119" i="3"/>
  <c r="F119" i="3" s="1"/>
  <c r="S119" i="3" s="1"/>
  <c r="U104" i="3"/>
  <c r="AC126" i="3"/>
  <c r="AO126" i="3"/>
  <c r="BN126" i="3"/>
  <c r="T116" i="3"/>
  <c r="AS103" i="3" l="1"/>
  <c r="AG103" i="3"/>
  <c r="AM103" i="3" s="1"/>
  <c r="BR103" i="3"/>
  <c r="P102" i="3"/>
  <c r="A103" i="3"/>
  <c r="BD105" i="3"/>
  <c r="BQ105" i="3"/>
  <c r="AR105" i="3"/>
  <c r="AF105" i="3"/>
  <c r="AD120" i="3"/>
  <c r="AP120" i="3"/>
  <c r="BO120" i="3"/>
  <c r="BA126" i="3"/>
  <c r="E126" i="3" s="1"/>
  <c r="R126" i="3" s="1"/>
  <c r="AE117" i="3"/>
  <c r="AQ117" i="3"/>
  <c r="BP117" i="3"/>
  <c r="AY103" i="3" l="1"/>
  <c r="BE103" i="3"/>
  <c r="C103" i="3"/>
  <c r="B103" i="3"/>
  <c r="H105" i="3"/>
  <c r="BB120" i="3"/>
  <c r="F120" i="3" s="1"/>
  <c r="S120" i="3" s="1"/>
  <c r="AC127" i="3"/>
  <c r="AO127" i="3"/>
  <c r="BA127" i="3" s="1"/>
  <c r="BN127" i="3"/>
  <c r="BC117" i="3"/>
  <c r="G117" i="3" s="1"/>
  <c r="BL103" i="3" l="1"/>
  <c r="BK103" i="3"/>
  <c r="I103" i="3"/>
  <c r="E127" i="3"/>
  <c r="R127" i="3" s="1"/>
  <c r="U105" i="3"/>
  <c r="AD121" i="3"/>
  <c r="AP121" i="3"/>
  <c r="BO121" i="3"/>
  <c r="T117" i="3"/>
  <c r="Q103" i="3" l="1"/>
  <c r="V103" i="3"/>
  <c r="AO128" i="3"/>
  <c r="BN128" i="3"/>
  <c r="AC128" i="3"/>
  <c r="AR106" i="3"/>
  <c r="AF106" i="3"/>
  <c r="BQ106" i="3"/>
  <c r="BB121" i="3"/>
  <c r="F121" i="3" s="1"/>
  <c r="S121" i="3" s="1"/>
  <c r="AE118" i="3"/>
  <c r="AQ118" i="3"/>
  <c r="BP118" i="3"/>
  <c r="AS104" i="3" l="1"/>
  <c r="AG104" i="3"/>
  <c r="BR104" i="3"/>
  <c r="A104" i="3"/>
  <c r="P103" i="3"/>
  <c r="BA128" i="3"/>
  <c r="E128" i="3" s="1"/>
  <c r="R128" i="3" s="1"/>
  <c r="BD106" i="3"/>
  <c r="AP122" i="3"/>
  <c r="BO122" i="3"/>
  <c r="AD122" i="3"/>
  <c r="BC118" i="3"/>
  <c r="G118" i="3" s="1"/>
  <c r="AY104" i="3" l="1"/>
  <c r="AM104" i="3"/>
  <c r="BE104" i="3"/>
  <c r="B104" i="3"/>
  <c r="C104" i="3"/>
  <c r="AC129" i="3"/>
  <c r="AO129" i="3"/>
  <c r="BN129" i="3"/>
  <c r="H106" i="3"/>
  <c r="BB122" i="3"/>
  <c r="F122" i="3" s="1"/>
  <c r="S122" i="3" s="1"/>
  <c r="T118" i="3"/>
  <c r="BK104" i="3" l="1"/>
  <c r="BL104" i="3" s="1"/>
  <c r="I104" i="3"/>
  <c r="U106" i="3"/>
  <c r="BA129" i="3"/>
  <c r="E129" i="3" s="1"/>
  <c r="R129" i="3" s="1"/>
  <c r="AD123" i="3"/>
  <c r="AP123" i="3"/>
  <c r="BO123" i="3"/>
  <c r="AE119" i="3"/>
  <c r="AQ119" i="3"/>
  <c r="BP119" i="3"/>
  <c r="AF107" i="3" l="1"/>
  <c r="BQ107" i="3"/>
  <c r="AR107" i="3"/>
  <c r="Q104" i="3"/>
  <c r="V104" i="3"/>
  <c r="AO130" i="3"/>
  <c r="BN130" i="3"/>
  <c r="AC130" i="3"/>
  <c r="BA130" i="3" s="1"/>
  <c r="BC119" i="3"/>
  <c r="G119" i="3" s="1"/>
  <c r="BD107" i="3"/>
  <c r="BB123" i="3"/>
  <c r="F123" i="3" s="1"/>
  <c r="S123" i="3" s="1"/>
  <c r="AD124" i="3" s="1"/>
  <c r="AG105" i="3" l="1"/>
  <c r="BR105" i="3"/>
  <c r="AS105" i="3"/>
  <c r="P104" i="3"/>
  <c r="A105" i="3"/>
  <c r="E130" i="3"/>
  <c r="R130" i="3" s="1"/>
  <c r="H107" i="3"/>
  <c r="AP124" i="3"/>
  <c r="BO124" i="3"/>
  <c r="T119" i="3"/>
  <c r="AY105" i="3" l="1"/>
  <c r="B105" i="3"/>
  <c r="C105" i="3"/>
  <c r="AM105" i="3"/>
  <c r="BE105" i="3"/>
  <c r="BN131" i="3"/>
  <c r="AO131" i="3"/>
  <c r="AC131" i="3"/>
  <c r="U107" i="3"/>
  <c r="BB124" i="3"/>
  <c r="F124" i="3" s="1"/>
  <c r="S124" i="3" s="1"/>
  <c r="AE120" i="3"/>
  <c r="AQ120" i="3"/>
  <c r="BP120" i="3"/>
  <c r="BK105" i="3" l="1"/>
  <c r="BL105" i="3" s="1"/>
  <c r="I105" i="3"/>
  <c r="BA131" i="3"/>
  <c r="E131" i="3" s="1"/>
  <c r="R131" i="3" s="1"/>
  <c r="AF108" i="3"/>
  <c r="AR108" i="3"/>
  <c r="BQ108" i="3"/>
  <c r="AP125" i="3"/>
  <c r="BO125" i="3"/>
  <c r="AD125" i="3"/>
  <c r="BC120" i="3"/>
  <c r="G120" i="3" s="1"/>
  <c r="Q105" i="3" l="1"/>
  <c r="V105" i="3"/>
  <c r="BN132" i="3"/>
  <c r="AO132" i="3"/>
  <c r="AC132" i="3"/>
  <c r="BD108" i="3"/>
  <c r="BB125" i="3"/>
  <c r="F125" i="3" s="1"/>
  <c r="S125" i="3" s="1"/>
  <c r="T120" i="3"/>
  <c r="BR106" i="3" l="1"/>
  <c r="AS106" i="3"/>
  <c r="AG106" i="3"/>
  <c r="AM106" i="3" s="1"/>
  <c r="BE106" i="3"/>
  <c r="BK106" i="3" s="1"/>
  <c r="A106" i="3"/>
  <c r="P105" i="3"/>
  <c r="BA132" i="3"/>
  <c r="E132" i="3" s="1"/>
  <c r="R132" i="3" s="1"/>
  <c r="H108" i="3"/>
  <c r="U108" i="3" s="1"/>
  <c r="AP126" i="3"/>
  <c r="BO126" i="3"/>
  <c r="AD126" i="3"/>
  <c r="BB126" i="3" s="1"/>
  <c r="AE121" i="3"/>
  <c r="AQ121" i="3"/>
  <c r="BP121" i="3"/>
  <c r="AY106" i="3" l="1"/>
  <c r="I106" i="3"/>
  <c r="C106" i="3"/>
  <c r="BL106" i="3" s="1"/>
  <c r="B106" i="3"/>
  <c r="BN133" i="3"/>
  <c r="AC133" i="3"/>
  <c r="BA133" i="3" s="1"/>
  <c r="E133" i="3" s="1"/>
  <c r="R133" i="3" s="1"/>
  <c r="AO133" i="3"/>
  <c r="BQ109" i="3"/>
  <c r="AF109" i="3"/>
  <c r="AR109" i="3"/>
  <c r="F126" i="3"/>
  <c r="S126" i="3" s="1"/>
  <c r="BC121" i="3"/>
  <c r="V106" i="3" l="1"/>
  <c r="Q106" i="3"/>
  <c r="AC134" i="3"/>
  <c r="BA134" i="3" s="1"/>
  <c r="E134" i="3" s="1"/>
  <c r="R134" i="3" s="1"/>
  <c r="BN134" i="3"/>
  <c r="AO134" i="3"/>
  <c r="BD109" i="3"/>
  <c r="BO127" i="3"/>
  <c r="AP127" i="3"/>
  <c r="AD127" i="3"/>
  <c r="G121" i="3"/>
  <c r="AG107" i="3" l="1"/>
  <c r="AM107" i="3" s="1"/>
  <c r="AS107" i="3"/>
  <c r="AY107" i="3" s="1"/>
  <c r="BR107" i="3"/>
  <c r="BE107" i="3"/>
  <c r="A107" i="3"/>
  <c r="P106" i="3"/>
  <c r="H109" i="3"/>
  <c r="AC135" i="3"/>
  <c r="BA135" i="3" s="1"/>
  <c r="E135" i="3" s="1"/>
  <c r="R135" i="3" s="1"/>
  <c r="AO135" i="3"/>
  <c r="BN135" i="3"/>
  <c r="BB127" i="3"/>
  <c r="F127" i="3" s="1"/>
  <c r="S127" i="3" s="1"/>
  <c r="T121" i="3"/>
  <c r="BK107" i="3" l="1"/>
  <c r="I107" i="3"/>
  <c r="B107" i="3"/>
  <c r="C107" i="3"/>
  <c r="U109" i="3"/>
  <c r="AD128" i="3"/>
  <c r="AP128" i="3"/>
  <c r="BO128" i="3"/>
  <c r="AC136" i="3"/>
  <c r="AO136" i="3"/>
  <c r="BN136" i="3"/>
  <c r="AE122" i="3"/>
  <c r="AQ122" i="3"/>
  <c r="BP122" i="3"/>
  <c r="BA136" i="3" l="1"/>
  <c r="E136" i="3" s="1"/>
  <c r="R136" i="3" s="1"/>
  <c r="BC122" i="3"/>
  <c r="V107" i="3"/>
  <c r="Q107" i="3"/>
  <c r="BL107" i="3"/>
  <c r="AF110" i="3"/>
  <c r="AR110" i="3"/>
  <c r="BQ110" i="3"/>
  <c r="BB128" i="3"/>
  <c r="F128" i="3" s="1"/>
  <c r="S128" i="3" s="1"/>
  <c r="G122" i="3"/>
  <c r="BR108" i="3" l="1"/>
  <c r="AS108" i="3"/>
  <c r="AG108" i="3"/>
  <c r="AM108" i="3" s="1"/>
  <c r="BE108" i="3"/>
  <c r="BK108" i="3" s="1"/>
  <c r="P107" i="3"/>
  <c r="A108" i="3"/>
  <c r="BD110" i="3"/>
  <c r="AC137" i="3"/>
  <c r="AO137" i="3"/>
  <c r="BN137" i="3"/>
  <c r="AD129" i="3"/>
  <c r="AP129" i="3"/>
  <c r="BO129" i="3"/>
  <c r="T122" i="3"/>
  <c r="AY108" i="3" l="1"/>
  <c r="I108" i="3"/>
  <c r="C108" i="3"/>
  <c r="BL108" i="3" s="1"/>
  <c r="B108" i="3"/>
  <c r="BB129" i="3"/>
  <c r="F129" i="3" s="1"/>
  <c r="S129" i="3" s="1"/>
  <c r="H110" i="3"/>
  <c r="BA137" i="3"/>
  <c r="E137" i="3" s="1"/>
  <c r="R137" i="3" s="1"/>
  <c r="AE123" i="3"/>
  <c r="AQ123" i="3"/>
  <c r="BP123" i="3"/>
  <c r="V108" i="3" l="1"/>
  <c r="Q108" i="3"/>
  <c r="U110" i="3"/>
  <c r="BC123" i="3"/>
  <c r="G123" i="3" s="1"/>
  <c r="AC138" i="3"/>
  <c r="AO138" i="3"/>
  <c r="BN138" i="3"/>
  <c r="AD130" i="3"/>
  <c r="AP130" i="3"/>
  <c r="BO130" i="3"/>
  <c r="AS109" i="3" l="1"/>
  <c r="AG109" i="3"/>
  <c r="BR109" i="3"/>
  <c r="A109" i="3"/>
  <c r="P108" i="3"/>
  <c r="BQ111" i="3"/>
  <c r="AF111" i="3"/>
  <c r="AR111" i="3"/>
  <c r="BA138" i="3"/>
  <c r="E138" i="3" s="1"/>
  <c r="R138" i="3" s="1"/>
  <c r="BB130" i="3"/>
  <c r="F130" i="3" s="1"/>
  <c r="S130" i="3" s="1"/>
  <c r="T123" i="3"/>
  <c r="AY109" i="3" l="1"/>
  <c r="AM109" i="3"/>
  <c r="BE109" i="3"/>
  <c r="B109" i="3"/>
  <c r="C109" i="3"/>
  <c r="BD111" i="3"/>
  <c r="BN139" i="3"/>
  <c r="AO139" i="3"/>
  <c r="AC139" i="3"/>
  <c r="AP131" i="3"/>
  <c r="AD131" i="3"/>
  <c r="BB131" i="3" s="1"/>
  <c r="BO131" i="3"/>
  <c r="AE124" i="3"/>
  <c r="AQ124" i="3"/>
  <c r="BP124" i="3"/>
  <c r="BK109" i="3" l="1"/>
  <c r="BL109" i="3" s="1"/>
  <c r="I109" i="3"/>
  <c r="H111" i="3"/>
  <c r="BA139" i="3"/>
  <c r="E139" i="3" s="1"/>
  <c r="R139" i="3" s="1"/>
  <c r="BN140" i="3" s="1"/>
  <c r="F131" i="3"/>
  <c r="S131" i="3" s="1"/>
  <c r="BC124" i="3"/>
  <c r="Q109" i="3" l="1"/>
  <c r="V109" i="3"/>
  <c r="U111" i="3"/>
  <c r="AO140" i="3"/>
  <c r="AC140" i="3"/>
  <c r="BA140" i="3" s="1"/>
  <c r="E140" i="3" s="1"/>
  <c r="R140" i="3" s="1"/>
  <c r="AD132" i="3"/>
  <c r="BO132" i="3"/>
  <c r="AP132" i="3"/>
  <c r="G124" i="3"/>
  <c r="BR110" i="3" l="1"/>
  <c r="AS110" i="3"/>
  <c r="BE110" i="3" s="1"/>
  <c r="BK110" i="3" s="1"/>
  <c r="AG110" i="3"/>
  <c r="AM110" i="3" s="1"/>
  <c r="P109" i="3"/>
  <c r="A110" i="3"/>
  <c r="BQ112" i="3"/>
  <c r="AF112" i="3"/>
  <c r="AR112" i="3"/>
  <c r="BD112" i="3" s="1"/>
  <c r="BB132" i="3"/>
  <c r="F132" i="3" s="1"/>
  <c r="S132" i="3" s="1"/>
  <c r="AC141" i="3"/>
  <c r="AO141" i="3"/>
  <c r="BA141" i="3" s="1"/>
  <c r="BN141" i="3"/>
  <c r="T124" i="3"/>
  <c r="AY110" i="3" l="1"/>
  <c r="I110" i="3"/>
  <c r="B110" i="3"/>
  <c r="C110" i="3"/>
  <c r="BL110" i="3" s="1"/>
  <c r="H112" i="3"/>
  <c r="AD133" i="3"/>
  <c r="AP133" i="3"/>
  <c r="BO133" i="3"/>
  <c r="E141" i="3"/>
  <c r="R141" i="3" s="1"/>
  <c r="AE125" i="3"/>
  <c r="AQ125" i="3"/>
  <c r="BP125" i="3"/>
  <c r="V110" i="3" l="1"/>
  <c r="Q110" i="3"/>
  <c r="U112" i="3"/>
  <c r="BB133" i="3"/>
  <c r="F133" i="3" s="1"/>
  <c r="S133" i="3" s="1"/>
  <c r="AC142" i="3"/>
  <c r="AO142" i="3"/>
  <c r="BN142" i="3"/>
  <c r="BC125" i="3"/>
  <c r="AS111" i="3" l="1"/>
  <c r="AG111" i="3"/>
  <c r="AM111" i="3" s="1"/>
  <c r="BR111" i="3"/>
  <c r="BE111" i="3"/>
  <c r="BK111" i="3" s="1"/>
  <c r="A111" i="3"/>
  <c r="P110" i="3"/>
  <c r="BQ113" i="3"/>
  <c r="AR113" i="3"/>
  <c r="BD113" i="3" s="1"/>
  <c r="AF113" i="3"/>
  <c r="AD134" i="3"/>
  <c r="AP134" i="3"/>
  <c r="BO134" i="3"/>
  <c r="BA142" i="3"/>
  <c r="E142" i="3" s="1"/>
  <c r="R142" i="3" s="1"/>
  <c r="G125" i="3"/>
  <c r="AY111" i="3" l="1"/>
  <c r="I111" i="3"/>
  <c r="C111" i="3"/>
  <c r="BL111" i="3" s="1"/>
  <c r="B111" i="3"/>
  <c r="H113" i="3"/>
  <c r="BB134" i="3"/>
  <c r="F134" i="3" s="1"/>
  <c r="S134" i="3" s="1"/>
  <c r="AC143" i="3"/>
  <c r="AO143" i="3"/>
  <c r="BN143" i="3"/>
  <c r="T125" i="3"/>
  <c r="V111" i="3" l="1"/>
  <c r="Q111" i="3"/>
  <c r="U113" i="3"/>
  <c r="BA143" i="3"/>
  <c r="E143" i="3" s="1"/>
  <c r="R143" i="3" s="1"/>
  <c r="AD135" i="3"/>
  <c r="BB135" i="3" s="1"/>
  <c r="AP135" i="3"/>
  <c r="BO135" i="3"/>
  <c r="AE126" i="3"/>
  <c r="AQ126" i="3"/>
  <c r="BP126" i="3"/>
  <c r="AG112" i="3" l="1"/>
  <c r="AS112" i="3"/>
  <c r="BR112" i="3"/>
  <c r="A112" i="3"/>
  <c r="P111" i="3"/>
  <c r="AF114" i="3"/>
  <c r="AR114" i="3"/>
  <c r="BQ114" i="3"/>
  <c r="AO144" i="3"/>
  <c r="BN144" i="3"/>
  <c r="AC144" i="3"/>
  <c r="F135" i="3"/>
  <c r="S135" i="3" s="1"/>
  <c r="BC126" i="3"/>
  <c r="G126" i="3" s="1"/>
  <c r="AY112" i="3" l="1"/>
  <c r="B112" i="3"/>
  <c r="C112" i="3"/>
  <c r="AM112" i="3"/>
  <c r="BE112" i="3"/>
  <c r="BD114" i="3"/>
  <c r="BA144" i="3"/>
  <c r="E144" i="3" s="1"/>
  <c r="R144" i="3" s="1"/>
  <c r="AD136" i="3"/>
  <c r="AP136" i="3"/>
  <c r="BO136" i="3"/>
  <c r="T126" i="3"/>
  <c r="BB136" i="3" l="1"/>
  <c r="F136" i="3" s="1"/>
  <c r="S136" i="3" s="1"/>
  <c r="BK112" i="3"/>
  <c r="BL112" i="3" s="1"/>
  <c r="I112" i="3"/>
  <c r="H114" i="3"/>
  <c r="AO145" i="3"/>
  <c r="BN145" i="3"/>
  <c r="AC145" i="3"/>
  <c r="AE127" i="3"/>
  <c r="AQ127" i="3"/>
  <c r="BP127" i="3"/>
  <c r="Q112" i="3" l="1"/>
  <c r="V112" i="3"/>
  <c r="U114" i="3"/>
  <c r="BA145" i="3"/>
  <c r="E145" i="3" s="1"/>
  <c r="R145" i="3" s="1"/>
  <c r="AD137" i="3"/>
  <c r="AP137" i="3"/>
  <c r="BO137" i="3"/>
  <c r="BC127" i="3"/>
  <c r="BR113" i="3" l="1"/>
  <c r="AS113" i="3"/>
  <c r="BE113" i="3" s="1"/>
  <c r="BK113" i="3" s="1"/>
  <c r="AG113" i="3"/>
  <c r="AM113" i="3" s="1"/>
  <c r="P112" i="3"/>
  <c r="A113" i="3"/>
  <c r="AF115" i="3"/>
  <c r="BQ115" i="3"/>
  <c r="AR115" i="3"/>
  <c r="BB137" i="3"/>
  <c r="F137" i="3" s="1"/>
  <c r="S137" i="3" s="1"/>
  <c r="AC146" i="3"/>
  <c r="AO146" i="3"/>
  <c r="BN146" i="3"/>
  <c r="G127" i="3"/>
  <c r="AY113" i="3" l="1"/>
  <c r="I113" i="3"/>
  <c r="B113" i="3"/>
  <c r="C113" i="3"/>
  <c r="BL113" i="3" s="1"/>
  <c r="BA146" i="3"/>
  <c r="E146" i="3" s="1"/>
  <c r="R146" i="3" s="1"/>
  <c r="BD115" i="3"/>
  <c r="AD138" i="3"/>
  <c r="AP138" i="3"/>
  <c r="BO138" i="3"/>
  <c r="T127" i="3"/>
  <c r="BB138" i="3" l="1"/>
  <c r="V113" i="3"/>
  <c r="Q113" i="3"/>
  <c r="H115" i="3"/>
  <c r="AO147" i="3"/>
  <c r="AC147" i="3"/>
  <c r="BA147" i="3" s="1"/>
  <c r="E147" i="3" s="1"/>
  <c r="R147" i="3" s="1"/>
  <c r="BN147" i="3"/>
  <c r="F138" i="3"/>
  <c r="S138" i="3" s="1"/>
  <c r="AE128" i="3"/>
  <c r="AQ128" i="3"/>
  <c r="BC128" i="3" s="1"/>
  <c r="BP128" i="3"/>
  <c r="AS114" i="3" l="1"/>
  <c r="AG114" i="3"/>
  <c r="BR114" i="3"/>
  <c r="A114" i="3"/>
  <c r="P113" i="3"/>
  <c r="U115" i="3"/>
  <c r="BN148" i="3"/>
  <c r="AO148" i="3"/>
  <c r="AC148" i="3"/>
  <c r="BA148" i="3" s="1"/>
  <c r="AD139" i="3"/>
  <c r="BB139" i="3" s="1"/>
  <c r="AP139" i="3"/>
  <c r="BO139" i="3"/>
  <c r="G128" i="3"/>
  <c r="AY114" i="3" l="1"/>
  <c r="AM114" i="3"/>
  <c r="BE114" i="3"/>
  <c r="B114" i="3"/>
  <c r="C114" i="3"/>
  <c r="AF116" i="3"/>
  <c r="AR116" i="3"/>
  <c r="BQ116" i="3"/>
  <c r="E148" i="3"/>
  <c r="R148" i="3" s="1"/>
  <c r="F139" i="3"/>
  <c r="S139" i="3" s="1"/>
  <c r="T128" i="3"/>
  <c r="BK114" i="3" l="1"/>
  <c r="BL114" i="3" s="1"/>
  <c r="I114" i="3"/>
  <c r="BD116" i="3"/>
  <c r="BN149" i="3"/>
  <c r="AC149" i="3"/>
  <c r="AO149" i="3"/>
  <c r="AD140" i="3"/>
  <c r="AP140" i="3"/>
  <c r="BO140" i="3"/>
  <c r="AE129" i="3"/>
  <c r="AQ129" i="3"/>
  <c r="BP129" i="3"/>
  <c r="Q114" i="3" l="1"/>
  <c r="V114" i="3"/>
  <c r="H116" i="3"/>
  <c r="BA149" i="3"/>
  <c r="E149" i="3" s="1"/>
  <c r="R149" i="3" s="1"/>
  <c r="BC129" i="3"/>
  <c r="G129" i="3" s="1"/>
  <c r="BB140" i="3"/>
  <c r="F140" i="3" s="1"/>
  <c r="S140" i="3" s="1"/>
  <c r="BR115" i="3" l="1"/>
  <c r="AS115" i="3"/>
  <c r="AG115" i="3"/>
  <c r="AM115" i="3" s="1"/>
  <c r="BE115" i="3"/>
  <c r="BK115" i="3" s="1"/>
  <c r="P114" i="3"/>
  <c r="A115" i="3"/>
  <c r="U116" i="3"/>
  <c r="AC150" i="3"/>
  <c r="BA150" i="3" s="1"/>
  <c r="AO150" i="3"/>
  <c r="BN150" i="3"/>
  <c r="AD141" i="3"/>
  <c r="AP141" i="3"/>
  <c r="BO141" i="3"/>
  <c r="T129" i="3"/>
  <c r="BB141" i="3" l="1"/>
  <c r="F141" i="3" s="1"/>
  <c r="S141" i="3" s="1"/>
  <c r="AY115" i="3"/>
  <c r="I115" i="3"/>
  <c r="C115" i="3"/>
  <c r="BL115" i="3" s="1"/>
  <c r="B115" i="3"/>
  <c r="AR117" i="3"/>
  <c r="BQ117" i="3"/>
  <c r="AF117" i="3"/>
  <c r="E150" i="3"/>
  <c r="R150" i="3" s="1"/>
  <c r="AE130" i="3"/>
  <c r="AQ130" i="3"/>
  <c r="BP130" i="3"/>
  <c r="V115" i="3" l="1"/>
  <c r="Q115" i="3"/>
  <c r="BD117" i="3"/>
  <c r="H117" i="3" s="1"/>
  <c r="AO151" i="3"/>
  <c r="AC151" i="3"/>
  <c r="BA151" i="3" s="1"/>
  <c r="BN151" i="3"/>
  <c r="AP142" i="3"/>
  <c r="AD142" i="3"/>
  <c r="BB142" i="3" s="1"/>
  <c r="BO142" i="3"/>
  <c r="BC130" i="3"/>
  <c r="G130" i="3" s="1"/>
  <c r="AG116" i="3" l="1"/>
  <c r="AM116" i="3" s="1"/>
  <c r="BR116" i="3"/>
  <c r="AS116" i="3"/>
  <c r="BE116" i="3"/>
  <c r="BK116" i="3" s="1"/>
  <c r="P115" i="3"/>
  <c r="A116" i="3"/>
  <c r="U117" i="3"/>
  <c r="E151" i="3"/>
  <c r="R151" i="3" s="1"/>
  <c r="F142" i="3"/>
  <c r="S142" i="3" s="1"/>
  <c r="T130" i="3"/>
  <c r="AY116" i="3" l="1"/>
  <c r="I116" i="3"/>
  <c r="B116" i="3"/>
  <c r="C116" i="3"/>
  <c r="BL116" i="3" s="1"/>
  <c r="AF118" i="3"/>
  <c r="AR118" i="3"/>
  <c r="BQ118" i="3"/>
  <c r="AC152" i="3"/>
  <c r="BA152" i="3" s="1"/>
  <c r="AO152" i="3"/>
  <c r="BN152" i="3"/>
  <c r="AD143" i="3"/>
  <c r="AP143" i="3"/>
  <c r="BO143" i="3"/>
  <c r="AE131" i="3"/>
  <c r="AQ131" i="3"/>
  <c r="BP131" i="3"/>
  <c r="V116" i="3" l="1"/>
  <c r="Q116" i="3"/>
  <c r="BC131" i="3"/>
  <c r="G131" i="3" s="1"/>
  <c r="BD118" i="3"/>
  <c r="BB143" i="3"/>
  <c r="F143" i="3" s="1"/>
  <c r="S143" i="3" s="1"/>
  <c r="E152" i="3"/>
  <c r="R152" i="3" s="1"/>
  <c r="AG117" i="3" l="1"/>
  <c r="AS117" i="3"/>
  <c r="BR117" i="3"/>
  <c r="A117" i="3"/>
  <c r="P116" i="3"/>
  <c r="H118" i="3"/>
  <c r="AC153" i="3"/>
  <c r="AO153" i="3"/>
  <c r="BN153" i="3"/>
  <c r="AD144" i="3"/>
  <c r="AP144" i="3"/>
  <c r="BO144" i="3"/>
  <c r="T131" i="3"/>
  <c r="AM117" i="3" l="1"/>
  <c r="BE117" i="3"/>
  <c r="AY117" i="3"/>
  <c r="B117" i="3"/>
  <c r="C117" i="3"/>
  <c r="U118" i="3"/>
  <c r="BA153" i="3"/>
  <c r="E153" i="3" s="1"/>
  <c r="R153" i="3" s="1"/>
  <c r="BB144" i="3"/>
  <c r="F144" i="3" s="1"/>
  <c r="S144" i="3" s="1"/>
  <c r="AE132" i="3"/>
  <c r="AQ132" i="3"/>
  <c r="BP132" i="3"/>
  <c r="BK117" i="3" l="1"/>
  <c r="BL117" i="3" s="1"/>
  <c r="I117" i="3"/>
  <c r="BQ119" i="3"/>
  <c r="AF119" i="3"/>
  <c r="AR119" i="3"/>
  <c r="BC132" i="3"/>
  <c r="G132" i="3" s="1"/>
  <c r="AC154" i="3"/>
  <c r="AO154" i="3"/>
  <c r="BN154" i="3"/>
  <c r="BO145" i="3"/>
  <c r="AP145" i="3"/>
  <c r="AD145" i="3"/>
  <c r="BA154" i="3" l="1"/>
  <c r="Q117" i="3"/>
  <c r="V117" i="3"/>
  <c r="BD119" i="3"/>
  <c r="E154" i="3"/>
  <c r="R154" i="3" s="1"/>
  <c r="BB145" i="3"/>
  <c r="F145" i="3" s="1"/>
  <c r="S145" i="3" s="1"/>
  <c r="T132" i="3"/>
  <c r="BR118" i="3" l="1"/>
  <c r="AS118" i="3"/>
  <c r="AY118" i="3" s="1"/>
  <c r="AG118" i="3"/>
  <c r="AM118" i="3" s="1"/>
  <c r="BE118" i="3"/>
  <c r="A118" i="3"/>
  <c r="P117" i="3"/>
  <c r="H119" i="3"/>
  <c r="U119" i="3"/>
  <c r="AO155" i="3"/>
  <c r="BN155" i="3"/>
  <c r="AC155" i="3"/>
  <c r="BA155" i="3" s="1"/>
  <c r="AD146" i="3"/>
  <c r="BO146" i="3"/>
  <c r="AP146" i="3"/>
  <c r="AE133" i="3"/>
  <c r="AQ133" i="3"/>
  <c r="BP133" i="3"/>
  <c r="BK118" i="3" l="1"/>
  <c r="BL118" i="3" s="1"/>
  <c r="I118" i="3"/>
  <c r="C118" i="3"/>
  <c r="B118" i="3"/>
  <c r="BQ120" i="3"/>
  <c r="AR120" i="3"/>
  <c r="BD120" i="3" s="1"/>
  <c r="AF120" i="3"/>
  <c r="BB146" i="3"/>
  <c r="F146" i="3" s="1"/>
  <c r="S146" i="3" s="1"/>
  <c r="BC133" i="3"/>
  <c r="G133" i="3" s="1"/>
  <c r="E155" i="3"/>
  <c r="R155" i="3" s="1"/>
  <c r="V118" i="3" l="1"/>
  <c r="Q118" i="3"/>
  <c r="H120" i="3"/>
  <c r="AC156" i="3"/>
  <c r="AO156" i="3"/>
  <c r="BN156" i="3"/>
  <c r="AD147" i="3"/>
  <c r="AP147" i="3"/>
  <c r="BO147" i="3"/>
  <c r="T133" i="3"/>
  <c r="BR119" i="3" l="1"/>
  <c r="AG119" i="3"/>
  <c r="AM119" i="3" s="1"/>
  <c r="AS119" i="3"/>
  <c r="BE119" i="3"/>
  <c r="BK119" i="3" s="1"/>
  <c r="P118" i="3"/>
  <c r="A119" i="3"/>
  <c r="BA156" i="3"/>
  <c r="E156" i="3" s="1"/>
  <c r="R156" i="3" s="1"/>
  <c r="U120" i="3"/>
  <c r="BB147" i="3"/>
  <c r="F147" i="3" s="1"/>
  <c r="S147" i="3" s="1"/>
  <c r="AE134" i="3"/>
  <c r="AQ134" i="3"/>
  <c r="BP134" i="3"/>
  <c r="AY119" i="3" l="1"/>
  <c r="I119" i="3"/>
  <c r="C119" i="3"/>
  <c r="BL119" i="3" s="1"/>
  <c r="B119" i="3"/>
  <c r="AR121" i="3"/>
  <c r="BQ121" i="3"/>
  <c r="AF121" i="3"/>
  <c r="BC134" i="3"/>
  <c r="G134" i="3" s="1"/>
  <c r="AC157" i="3"/>
  <c r="AO157" i="3"/>
  <c r="BN157" i="3"/>
  <c r="AD148" i="3"/>
  <c r="AP148" i="3"/>
  <c r="BO148" i="3"/>
  <c r="V119" i="3" l="1"/>
  <c r="Q119" i="3"/>
  <c r="BD121" i="3"/>
  <c r="H121" i="3" s="1"/>
  <c r="BB148" i="3"/>
  <c r="F148" i="3" s="1"/>
  <c r="S148" i="3" s="1"/>
  <c r="BA157" i="3"/>
  <c r="E157" i="3" s="1"/>
  <c r="R157" i="3" s="1"/>
  <c r="T134" i="3"/>
  <c r="BR120" i="3" l="1"/>
  <c r="AS120" i="3"/>
  <c r="BE120" i="3" s="1"/>
  <c r="BK120" i="3" s="1"/>
  <c r="AG120" i="3"/>
  <c r="AM120" i="3" s="1"/>
  <c r="A120" i="3"/>
  <c r="P119" i="3"/>
  <c r="U121" i="3"/>
  <c r="AD149" i="3"/>
  <c r="AP149" i="3"/>
  <c r="BO149" i="3"/>
  <c r="BN158" i="3"/>
  <c r="AO158" i="3"/>
  <c r="AC158" i="3"/>
  <c r="BA158" i="3" s="1"/>
  <c r="AE135" i="3"/>
  <c r="AQ135" i="3"/>
  <c r="BP135" i="3"/>
  <c r="AY120" i="3" l="1"/>
  <c r="I120" i="3"/>
  <c r="C120" i="3"/>
  <c r="BL120" i="3" s="1"/>
  <c r="B120" i="3"/>
  <c r="BQ122" i="3"/>
  <c r="AR122" i="3"/>
  <c r="AF122" i="3"/>
  <c r="BC135" i="3"/>
  <c r="G135" i="3" s="1"/>
  <c r="BB149" i="3"/>
  <c r="F149" i="3" s="1"/>
  <c r="S149" i="3" s="1"/>
  <c r="E158" i="3"/>
  <c r="R158" i="3" s="1"/>
  <c r="V120" i="3" l="1"/>
  <c r="Q120" i="3"/>
  <c r="BD122" i="3"/>
  <c r="BN159" i="3"/>
  <c r="AO159" i="3"/>
  <c r="AC159" i="3"/>
  <c r="BA159" i="3" s="1"/>
  <c r="AP150" i="3"/>
  <c r="BO150" i="3"/>
  <c r="AD150" i="3"/>
  <c r="T135" i="3"/>
  <c r="BR121" i="3" l="1"/>
  <c r="AS121" i="3"/>
  <c r="AY121" i="3" s="1"/>
  <c r="AG121" i="3"/>
  <c r="P120" i="3"/>
  <c r="A121" i="3"/>
  <c r="H122" i="3"/>
  <c r="BB150" i="3"/>
  <c r="F150" i="3" s="1"/>
  <c r="S150" i="3" s="1"/>
  <c r="E159" i="3"/>
  <c r="R159" i="3" s="1"/>
  <c r="AE136" i="3"/>
  <c r="AQ136" i="3"/>
  <c r="BP136" i="3"/>
  <c r="C121" i="3" l="1"/>
  <c r="B121" i="3"/>
  <c r="AM121" i="3"/>
  <c r="BE121" i="3"/>
  <c r="U122" i="3"/>
  <c r="AO160" i="3"/>
  <c r="AC160" i="3"/>
  <c r="BN160" i="3"/>
  <c r="AD151" i="3"/>
  <c r="AP151" i="3"/>
  <c r="BO151" i="3"/>
  <c r="BC136" i="3"/>
  <c r="BA160" i="3" l="1"/>
  <c r="E160" i="3" s="1"/>
  <c r="R160" i="3" s="1"/>
  <c r="I121" i="3"/>
  <c r="BK121" i="3"/>
  <c r="BL121" i="3" s="1"/>
  <c r="AR123" i="3"/>
  <c r="AF123" i="3"/>
  <c r="BQ123" i="3"/>
  <c r="BB151" i="3"/>
  <c r="F151" i="3" s="1"/>
  <c r="S151" i="3" s="1"/>
  <c r="G136" i="3"/>
  <c r="V121" i="3" l="1"/>
  <c r="Q121" i="3"/>
  <c r="BD123" i="3"/>
  <c r="H123" i="3" s="1"/>
  <c r="AC161" i="3"/>
  <c r="BN161" i="3"/>
  <c r="AO161" i="3"/>
  <c r="BA161" i="3" s="1"/>
  <c r="E161" i="3" s="1"/>
  <c r="R161" i="3" s="1"/>
  <c r="AD152" i="3"/>
  <c r="BB152" i="3" s="1"/>
  <c r="F152" i="3" s="1"/>
  <c r="S152" i="3" s="1"/>
  <c r="AP152" i="3"/>
  <c r="BO152" i="3"/>
  <c r="T136" i="3"/>
  <c r="AS122" i="3" l="1"/>
  <c r="AG122" i="3"/>
  <c r="AM122" i="3" s="1"/>
  <c r="BR122" i="3"/>
  <c r="BE122" i="3"/>
  <c r="BK122" i="3" s="1"/>
  <c r="A122" i="3"/>
  <c r="P121" i="3"/>
  <c r="U123" i="3"/>
  <c r="BN162" i="3"/>
  <c r="AO162" i="3"/>
  <c r="AC162" i="3"/>
  <c r="AD153" i="3"/>
  <c r="AP153" i="3"/>
  <c r="BO153" i="3"/>
  <c r="AE137" i="3"/>
  <c r="AQ137" i="3"/>
  <c r="BP137" i="3"/>
  <c r="AY122" i="3" l="1"/>
  <c r="I122" i="3"/>
  <c r="B122" i="3"/>
  <c r="C122" i="3"/>
  <c r="BL122" i="3" s="1"/>
  <c r="BQ124" i="3"/>
  <c r="AR124" i="3"/>
  <c r="AF124" i="3"/>
  <c r="BC137" i="3"/>
  <c r="G137" i="3" s="1"/>
  <c r="BA162" i="3"/>
  <c r="E162" i="3" s="1"/>
  <c r="R162" i="3" s="1"/>
  <c r="BB153" i="3"/>
  <c r="F153" i="3" s="1"/>
  <c r="S153" i="3" s="1"/>
  <c r="V122" i="3" l="1"/>
  <c r="Q122" i="3"/>
  <c r="BD124" i="3"/>
  <c r="H124" i="3" s="1"/>
  <c r="U124" i="3" s="1"/>
  <c r="AC163" i="3"/>
  <c r="AO163" i="3"/>
  <c r="BN163" i="3"/>
  <c r="BO154" i="3"/>
  <c r="AD154" i="3"/>
  <c r="AP154" i="3"/>
  <c r="T137" i="3"/>
  <c r="BR123" i="3" l="1"/>
  <c r="AS123" i="3"/>
  <c r="AG123" i="3"/>
  <c r="AM123" i="3" s="1"/>
  <c r="BE123" i="3"/>
  <c r="BK123" i="3" s="1"/>
  <c r="P122" i="3"/>
  <c r="A123" i="3"/>
  <c r="AR125" i="3"/>
  <c r="AF125" i="3"/>
  <c r="BQ125" i="3"/>
  <c r="BB154" i="3"/>
  <c r="F154" i="3" s="1"/>
  <c r="S154" i="3" s="1"/>
  <c r="BA163" i="3"/>
  <c r="E163" i="3" s="1"/>
  <c r="R163" i="3" s="1"/>
  <c r="AE138" i="3"/>
  <c r="AQ138" i="3"/>
  <c r="BP138" i="3"/>
  <c r="AY123" i="3" l="1"/>
  <c r="I123" i="3"/>
  <c r="B123" i="3"/>
  <c r="C123" i="3"/>
  <c r="BL123" i="3" s="1"/>
  <c r="BD125" i="3"/>
  <c r="AD155" i="3"/>
  <c r="AP155" i="3"/>
  <c r="BO155" i="3"/>
  <c r="AC164" i="3"/>
  <c r="AO164" i="3"/>
  <c r="BN164" i="3"/>
  <c r="BC138" i="3"/>
  <c r="BA164" i="3" l="1"/>
  <c r="E164" i="3" s="1"/>
  <c r="R164" i="3" s="1"/>
  <c r="V123" i="3"/>
  <c r="Q123" i="3"/>
  <c r="H125" i="3"/>
  <c r="U125" i="3"/>
  <c r="BB155" i="3"/>
  <c r="F155" i="3" s="1"/>
  <c r="S155" i="3" s="1"/>
  <c r="G138" i="3"/>
  <c r="AC165" i="3" l="1"/>
  <c r="AO165" i="3"/>
  <c r="BN165" i="3"/>
  <c r="AG124" i="3"/>
  <c r="AS124" i="3"/>
  <c r="BR124" i="3"/>
  <c r="P123" i="3"/>
  <c r="A124" i="3"/>
  <c r="AF126" i="3"/>
  <c r="BQ126" i="3"/>
  <c r="AR126" i="3"/>
  <c r="AD156" i="3"/>
  <c r="AP156" i="3"/>
  <c r="BO156" i="3"/>
  <c r="T138" i="3"/>
  <c r="BA165" i="3" l="1"/>
  <c r="E165" i="3"/>
  <c r="R165" i="3" s="1"/>
  <c r="AM124" i="3"/>
  <c r="BE124" i="3"/>
  <c r="AY124" i="3"/>
  <c r="B124" i="3"/>
  <c r="C124" i="3"/>
  <c r="BD126" i="3"/>
  <c r="BB156" i="3"/>
  <c r="F156" i="3" s="1"/>
  <c r="S156" i="3" s="1"/>
  <c r="AC166" i="3"/>
  <c r="AE139" i="3"/>
  <c r="AQ139" i="3"/>
  <c r="BP139" i="3"/>
  <c r="AO166" i="3" l="1"/>
  <c r="BA166" i="3" s="1"/>
  <c r="E166" i="3" s="1"/>
  <c r="R166" i="3" s="1"/>
  <c r="BN166" i="3"/>
  <c r="BK124" i="3"/>
  <c r="BL124" i="3" s="1"/>
  <c r="I124" i="3"/>
  <c r="H126" i="3"/>
  <c r="BC139" i="3"/>
  <c r="G139" i="3" s="1"/>
  <c r="AD157" i="3"/>
  <c r="AP157" i="3"/>
  <c r="BO157" i="3"/>
  <c r="Q124" i="3" l="1"/>
  <c r="V124" i="3"/>
  <c r="U126" i="3"/>
  <c r="BB157" i="3"/>
  <c r="F157" i="3" s="1"/>
  <c r="S157" i="3" s="1"/>
  <c r="AC167" i="3"/>
  <c r="AO167" i="3"/>
  <c r="BN167" i="3"/>
  <c r="T139" i="3"/>
  <c r="AS125" i="3" l="1"/>
  <c r="BR125" i="3"/>
  <c r="AG125" i="3"/>
  <c r="A125" i="3"/>
  <c r="P124" i="3"/>
  <c r="AR127" i="3"/>
  <c r="BQ127" i="3"/>
  <c r="AF127" i="3"/>
  <c r="BA167" i="3"/>
  <c r="E167" i="3" s="1"/>
  <c r="AD158" i="3"/>
  <c r="AP158" i="3"/>
  <c r="BO158" i="3"/>
  <c r="AE140" i="3"/>
  <c r="BC140" i="3" s="1"/>
  <c r="AQ140" i="3"/>
  <c r="BP140" i="3"/>
  <c r="AY125" i="3" l="1"/>
  <c r="C125" i="3"/>
  <c r="B125" i="3"/>
  <c r="AM125" i="3"/>
  <c r="BE125" i="3"/>
  <c r="BD127" i="3"/>
  <c r="BB158" i="3"/>
  <c r="F158" i="3" s="1"/>
  <c r="S158" i="3" s="1"/>
  <c r="R167" i="3"/>
  <c r="G140" i="3"/>
  <c r="BK125" i="3" l="1"/>
  <c r="BL125" i="3" s="1"/>
  <c r="I125" i="3"/>
  <c r="V125" i="3"/>
  <c r="Q125" i="3"/>
  <c r="H127" i="3"/>
  <c r="BO159" i="3"/>
  <c r="AP159" i="3"/>
  <c r="AD159" i="3"/>
  <c r="AC168" i="3"/>
  <c r="BA168" i="3" s="1"/>
  <c r="AO168" i="3"/>
  <c r="BN168" i="3"/>
  <c r="T140" i="3"/>
  <c r="BR126" i="3" l="1"/>
  <c r="AS126" i="3"/>
  <c r="AG126" i="3"/>
  <c r="A126" i="3"/>
  <c r="P125" i="3"/>
  <c r="U127" i="3"/>
  <c r="BB159" i="3"/>
  <c r="F159" i="3" s="1"/>
  <c r="S159" i="3" s="1"/>
  <c r="E168" i="3"/>
  <c r="AE141" i="3"/>
  <c r="AQ141" i="3"/>
  <c r="BP141" i="3"/>
  <c r="AY126" i="3" l="1"/>
  <c r="AM126" i="3"/>
  <c r="BE126" i="3"/>
  <c r="C126" i="3"/>
  <c r="B126" i="3"/>
  <c r="BQ128" i="3"/>
  <c r="AR128" i="3"/>
  <c r="AF128" i="3"/>
  <c r="BC141" i="3"/>
  <c r="G141" i="3" s="1"/>
  <c r="BO160" i="3"/>
  <c r="AP160" i="3"/>
  <c r="AD160" i="3"/>
  <c r="BB160" i="3"/>
  <c r="F160" i="3" s="1"/>
  <c r="S160" i="3" s="1"/>
  <c r="R168" i="3"/>
  <c r="BK126" i="3" l="1"/>
  <c r="BL126" i="3" s="1"/>
  <c r="I126" i="3"/>
  <c r="BD128" i="3"/>
  <c r="H128" i="3" s="1"/>
  <c r="AD161" i="3"/>
  <c r="BO161" i="3"/>
  <c r="AP161" i="3"/>
  <c r="AC169" i="3"/>
  <c r="AO169" i="3"/>
  <c r="BN169" i="3"/>
  <c r="T141" i="3"/>
  <c r="Q126" i="3" l="1"/>
  <c r="V126" i="3"/>
  <c r="BB161" i="3"/>
  <c r="F161" i="3" s="1"/>
  <c r="S161" i="3" s="1"/>
  <c r="U128" i="3"/>
  <c r="BA169" i="3"/>
  <c r="E169" i="3" s="1"/>
  <c r="AE142" i="3"/>
  <c r="AQ142" i="3"/>
  <c r="BC142" i="3" s="1"/>
  <c r="BP142" i="3"/>
  <c r="AG127" i="3" l="1"/>
  <c r="AM127" i="3" s="1"/>
  <c r="BR127" i="3"/>
  <c r="AS127" i="3"/>
  <c r="AY127" i="3" s="1"/>
  <c r="BE127" i="3"/>
  <c r="P126" i="3"/>
  <c r="A127" i="3"/>
  <c r="AR129" i="3"/>
  <c r="AF129" i="3"/>
  <c r="BQ129" i="3"/>
  <c r="BO162" i="3"/>
  <c r="AD162" i="3"/>
  <c r="AP162" i="3"/>
  <c r="R169" i="3"/>
  <c r="G142" i="3"/>
  <c r="BK127" i="3" l="1"/>
  <c r="BL127" i="3" s="1"/>
  <c r="I127" i="3"/>
  <c r="B127" i="3"/>
  <c r="C127" i="3"/>
  <c r="BB162" i="3"/>
  <c r="F162" i="3" s="1"/>
  <c r="S162" i="3" s="1"/>
  <c r="BD129" i="3"/>
  <c r="AC170" i="3"/>
  <c r="AO170" i="3"/>
  <c r="BN170" i="3"/>
  <c r="T142" i="3"/>
  <c r="BA170" i="3" l="1"/>
  <c r="V127" i="3"/>
  <c r="Q127" i="3"/>
  <c r="H129" i="3"/>
  <c r="U129" i="3" s="1"/>
  <c r="AD163" i="3"/>
  <c r="AP163" i="3"/>
  <c r="BO163" i="3"/>
  <c r="E170" i="3"/>
  <c r="AE143" i="3"/>
  <c r="AQ143" i="3"/>
  <c r="BC143" i="3" s="1"/>
  <c r="BP143" i="3"/>
  <c r="BR128" i="3" l="1"/>
  <c r="AS128" i="3"/>
  <c r="BE128" i="3" s="1"/>
  <c r="BK128" i="3" s="1"/>
  <c r="AG128" i="3"/>
  <c r="AM128" i="3" s="1"/>
  <c r="P127" i="3"/>
  <c r="A128" i="3"/>
  <c r="BB163" i="3"/>
  <c r="F163" i="3" s="1"/>
  <c r="S163" i="3" s="1"/>
  <c r="BQ130" i="3"/>
  <c r="AF130" i="3"/>
  <c r="AR130" i="3"/>
  <c r="R170" i="3"/>
  <c r="G143" i="3"/>
  <c r="AY128" i="3" l="1"/>
  <c r="I128" i="3"/>
  <c r="C128" i="3"/>
  <c r="BL128" i="3" s="1"/>
  <c r="B128" i="3"/>
  <c r="BD130" i="3"/>
  <c r="AD164" i="3"/>
  <c r="AP164" i="3"/>
  <c r="BO164" i="3"/>
  <c r="AC171" i="3"/>
  <c r="AO171" i="3"/>
  <c r="BN171" i="3"/>
  <c r="T143" i="3"/>
  <c r="V128" i="3" l="1"/>
  <c r="Q128" i="3"/>
  <c r="BB164" i="3"/>
  <c r="F164" i="3" s="1"/>
  <c r="S164" i="3" s="1"/>
  <c r="H130" i="3"/>
  <c r="BA171" i="3"/>
  <c r="E171" i="3" s="1"/>
  <c r="AE144" i="3"/>
  <c r="BC144" i="3" s="1"/>
  <c r="AQ144" i="3"/>
  <c r="BP144" i="3"/>
  <c r="BR129" i="3" l="1"/>
  <c r="AS129" i="3"/>
  <c r="AY129" i="3" s="1"/>
  <c r="AG129" i="3"/>
  <c r="A129" i="3"/>
  <c r="P128" i="3"/>
  <c r="AD165" i="3"/>
  <c r="BB165" i="3" s="1"/>
  <c r="BO165" i="3"/>
  <c r="AP165" i="3"/>
  <c r="U130" i="3"/>
  <c r="R171" i="3"/>
  <c r="G144" i="3"/>
  <c r="F165" i="3" l="1"/>
  <c r="S165" i="3" s="1"/>
  <c r="AM129" i="3"/>
  <c r="BE129" i="3"/>
  <c r="B129" i="3"/>
  <c r="C129" i="3"/>
  <c r="AF131" i="3"/>
  <c r="AR131" i="3"/>
  <c r="BQ131" i="3"/>
  <c r="AC172" i="3"/>
  <c r="AO172" i="3"/>
  <c r="BN172" i="3"/>
  <c r="T144" i="3"/>
  <c r="AP166" i="3" l="1"/>
  <c r="BO166" i="3"/>
  <c r="AD166" i="3"/>
  <c r="BK129" i="3"/>
  <c r="BL129" i="3" s="1"/>
  <c r="I129" i="3"/>
  <c r="V129" i="3"/>
  <c r="Q129" i="3"/>
  <c r="BD131" i="3"/>
  <c r="BB166" i="3"/>
  <c r="F166" i="3" s="1"/>
  <c r="S166" i="3" s="1"/>
  <c r="BA172" i="3"/>
  <c r="E172" i="3" s="1"/>
  <c r="AE145" i="3"/>
  <c r="AQ145" i="3"/>
  <c r="BP145" i="3"/>
  <c r="BR130" i="3" l="1"/>
  <c r="AS130" i="3"/>
  <c r="AG130" i="3"/>
  <c r="A130" i="3"/>
  <c r="P129" i="3"/>
  <c r="H131" i="3"/>
  <c r="U131" i="3"/>
  <c r="BO167" i="3"/>
  <c r="AP167" i="3"/>
  <c r="AD167" i="3"/>
  <c r="R172" i="3"/>
  <c r="BC145" i="3"/>
  <c r="G145" i="3" s="1"/>
  <c r="AM130" i="3" l="1"/>
  <c r="BE130" i="3"/>
  <c r="AY130" i="3"/>
  <c r="B130" i="3"/>
  <c r="C130" i="3"/>
  <c r="BQ132" i="3"/>
  <c r="AF132" i="3"/>
  <c r="AR132" i="3"/>
  <c r="BB167" i="3"/>
  <c r="F167" i="3" s="1"/>
  <c r="S167" i="3" s="1"/>
  <c r="AC173" i="3"/>
  <c r="AO173" i="3"/>
  <c r="BN173" i="3"/>
  <c r="T145" i="3"/>
  <c r="BK130" i="3" l="1"/>
  <c r="BL130" i="3" s="1"/>
  <c r="I130" i="3"/>
  <c r="V130" i="3"/>
  <c r="Q130" i="3"/>
  <c r="BD132" i="3"/>
  <c r="BA173" i="3"/>
  <c r="E173" i="3" s="1"/>
  <c r="BO168" i="3"/>
  <c r="AP168" i="3"/>
  <c r="AD168" i="3"/>
  <c r="BB168" i="3" s="1"/>
  <c r="F168" i="3" s="1"/>
  <c r="AE146" i="3"/>
  <c r="AQ146" i="3"/>
  <c r="BP146" i="3"/>
  <c r="BR131" i="3" l="1"/>
  <c r="AS131" i="3"/>
  <c r="BE131" i="3" s="1"/>
  <c r="BK131" i="3" s="1"/>
  <c r="AG131" i="3"/>
  <c r="AM131" i="3" s="1"/>
  <c r="A131" i="3"/>
  <c r="P130" i="3"/>
  <c r="H132" i="3"/>
  <c r="R173" i="3"/>
  <c r="S168" i="3"/>
  <c r="BC146" i="3"/>
  <c r="AY131" i="3" l="1"/>
  <c r="I131" i="3"/>
  <c r="B131" i="3"/>
  <c r="C131" i="3"/>
  <c r="BL131" i="3" s="1"/>
  <c r="U132" i="3"/>
  <c r="AC174" i="3"/>
  <c r="AO174" i="3"/>
  <c r="BN174" i="3"/>
  <c r="AD169" i="3"/>
  <c r="AP169" i="3"/>
  <c r="BO169" i="3"/>
  <c r="G146" i="3"/>
  <c r="V131" i="3" l="1"/>
  <c r="Q131" i="3"/>
  <c r="AR133" i="3"/>
  <c r="AF133" i="3"/>
  <c r="BQ133" i="3"/>
  <c r="BB169" i="3"/>
  <c r="F169" i="3" s="1"/>
  <c r="BA174" i="3"/>
  <c r="E174" i="3" s="1"/>
  <c r="T146" i="3"/>
  <c r="BR132" i="3" l="1"/>
  <c r="AS132" i="3"/>
  <c r="AG132" i="3"/>
  <c r="P131" i="3"/>
  <c r="A132" i="3"/>
  <c r="BD133" i="3"/>
  <c r="R174" i="3"/>
  <c r="S169" i="3"/>
  <c r="AE147" i="3"/>
  <c r="AQ147" i="3"/>
  <c r="BP147" i="3"/>
  <c r="AY132" i="3" l="1"/>
  <c r="AM132" i="3"/>
  <c r="BE132" i="3"/>
  <c r="C132" i="3"/>
  <c r="B132" i="3"/>
  <c r="H133" i="3"/>
  <c r="AC175" i="3"/>
  <c r="AO175" i="3"/>
  <c r="BN175" i="3"/>
  <c r="AD170" i="3"/>
  <c r="AP170" i="3"/>
  <c r="BO170" i="3"/>
  <c r="BC147" i="3"/>
  <c r="BK132" i="3" l="1"/>
  <c r="BL132" i="3" s="1"/>
  <c r="I132" i="3"/>
  <c r="U133" i="3"/>
  <c r="BB170" i="3"/>
  <c r="F170" i="3" s="1"/>
  <c r="BA175" i="3"/>
  <c r="E175" i="3" s="1"/>
  <c r="G147" i="3"/>
  <c r="Q132" i="3" l="1"/>
  <c r="V132" i="3"/>
  <c r="BQ134" i="3"/>
  <c r="AR134" i="3"/>
  <c r="AF134" i="3"/>
  <c r="BD134" i="3" s="1"/>
  <c r="R175" i="3"/>
  <c r="S170" i="3"/>
  <c r="T147" i="3"/>
  <c r="BR133" i="3" l="1"/>
  <c r="AS133" i="3"/>
  <c r="AG133" i="3"/>
  <c r="P132" i="3"/>
  <c r="A133" i="3"/>
  <c r="H134" i="3"/>
  <c r="AC176" i="3"/>
  <c r="BA176" i="3" s="1"/>
  <c r="AO176" i="3"/>
  <c r="BN176" i="3"/>
  <c r="AD171" i="3"/>
  <c r="AP171" i="3"/>
  <c r="BO171" i="3"/>
  <c r="AE148" i="3"/>
  <c r="AQ148" i="3"/>
  <c r="BP148" i="3"/>
  <c r="AM133" i="3" l="1"/>
  <c r="BE133" i="3"/>
  <c r="AY133" i="3"/>
  <c r="B133" i="3"/>
  <c r="C133" i="3"/>
  <c r="U134" i="3"/>
  <c r="BB171" i="3"/>
  <c r="F171" i="3" s="1"/>
  <c r="E176" i="3"/>
  <c r="BC148" i="3"/>
  <c r="BK133" i="3" l="1"/>
  <c r="BL133" i="3" s="1"/>
  <c r="I133" i="3"/>
  <c r="BQ135" i="3"/>
  <c r="AR135" i="3"/>
  <c r="AF135" i="3"/>
  <c r="BD135" i="3" s="1"/>
  <c r="R176" i="3"/>
  <c r="S171" i="3"/>
  <c r="G148" i="3"/>
  <c r="V133" i="3" l="1"/>
  <c r="Q133" i="3"/>
  <c r="BR134" i="3"/>
  <c r="AS134" i="3"/>
  <c r="AG134" i="3"/>
  <c r="AM134" i="3" s="1"/>
  <c r="P133" i="3"/>
  <c r="A134" i="3"/>
  <c r="H135" i="3"/>
  <c r="AC177" i="3"/>
  <c r="BA177" i="3" s="1"/>
  <c r="AO177" i="3"/>
  <c r="BN177" i="3"/>
  <c r="AD172" i="3"/>
  <c r="AP172" i="3"/>
  <c r="BO172" i="3"/>
  <c r="T148" i="3"/>
  <c r="BB172" i="3" l="1"/>
  <c r="F172" i="3" s="1"/>
  <c r="C134" i="3"/>
  <c r="B134" i="3"/>
  <c r="AY134" i="3"/>
  <c r="BE134" i="3"/>
  <c r="U135" i="3"/>
  <c r="E177" i="3"/>
  <c r="AE149" i="3"/>
  <c r="AQ149" i="3"/>
  <c r="BP149" i="3"/>
  <c r="I134" i="3" l="1"/>
  <c r="BK134" i="3"/>
  <c r="BL134" i="3" s="1"/>
  <c r="BQ136" i="3"/>
  <c r="AF136" i="3"/>
  <c r="AR136" i="3"/>
  <c r="R177" i="3"/>
  <c r="S172" i="3"/>
  <c r="BC149" i="3"/>
  <c r="V134" i="3" l="1"/>
  <c r="Q134" i="3"/>
  <c r="BD136" i="3"/>
  <c r="AC178" i="3"/>
  <c r="AO178" i="3"/>
  <c r="BN178" i="3"/>
  <c r="AD173" i="3"/>
  <c r="AP173" i="3"/>
  <c r="BO173" i="3"/>
  <c r="G149" i="3"/>
  <c r="AG135" i="3" l="1"/>
  <c r="AM135" i="3" s="1"/>
  <c r="BR135" i="3"/>
  <c r="AS135" i="3"/>
  <c r="AY135" i="3" s="1"/>
  <c r="BE135" i="3"/>
  <c r="P134" i="3"/>
  <c r="A135" i="3"/>
  <c r="H136" i="3"/>
  <c r="U136" i="3"/>
  <c r="BA178" i="3"/>
  <c r="E178" i="3" s="1"/>
  <c r="BB173" i="3"/>
  <c r="F173" i="3" s="1"/>
  <c r="T149" i="3"/>
  <c r="BK135" i="3" l="1"/>
  <c r="I135" i="3"/>
  <c r="B135" i="3"/>
  <c r="C135" i="3"/>
  <c r="AF137" i="3"/>
  <c r="BD137" i="3" s="1"/>
  <c r="AR137" i="3"/>
  <c r="BQ137" i="3"/>
  <c r="R178" i="3"/>
  <c r="S173" i="3"/>
  <c r="AE150" i="3"/>
  <c r="AQ150" i="3"/>
  <c r="BP150" i="3"/>
  <c r="BL135" i="3" l="1"/>
  <c r="V135" i="3"/>
  <c r="Q135" i="3"/>
  <c r="H137" i="3"/>
  <c r="BC150" i="3"/>
  <c r="AC179" i="3"/>
  <c r="AO179" i="3"/>
  <c r="BN179" i="3"/>
  <c r="AD174" i="3"/>
  <c r="AP174" i="3"/>
  <c r="BO174" i="3"/>
  <c r="G150" i="3"/>
  <c r="AS136" i="3" l="1"/>
  <c r="BR136" i="3"/>
  <c r="AG136" i="3"/>
  <c r="AM136" i="3" s="1"/>
  <c r="BE136" i="3"/>
  <c r="BK136" i="3" s="1"/>
  <c r="A136" i="3"/>
  <c r="P135" i="3"/>
  <c r="U137" i="3"/>
  <c r="BA179" i="3"/>
  <c r="E179" i="3" s="1"/>
  <c r="BB174" i="3"/>
  <c r="F174" i="3" s="1"/>
  <c r="T150" i="3"/>
  <c r="AY136" i="3" l="1"/>
  <c r="I136" i="3"/>
  <c r="C136" i="3"/>
  <c r="BL136" i="3" s="1"/>
  <c r="B136" i="3"/>
  <c r="AF138" i="3"/>
  <c r="AR138" i="3"/>
  <c r="BQ138" i="3"/>
  <c r="R179" i="3"/>
  <c r="S174" i="3"/>
  <c r="AE151" i="3"/>
  <c r="BC151" i="3" s="1"/>
  <c r="AQ151" i="3"/>
  <c r="BP151" i="3"/>
  <c r="V136" i="3" l="1"/>
  <c r="Q136" i="3"/>
  <c r="BD138" i="3"/>
  <c r="AC180" i="3"/>
  <c r="AO180" i="3"/>
  <c r="BN180" i="3"/>
  <c r="AD175" i="3"/>
  <c r="AP175" i="3"/>
  <c r="BO175" i="3"/>
  <c r="G151" i="3"/>
  <c r="BR137" i="3" l="1"/>
  <c r="AS137" i="3"/>
  <c r="AG137" i="3"/>
  <c r="A137" i="3"/>
  <c r="P136" i="3"/>
  <c r="H138" i="3"/>
  <c r="BA180" i="3"/>
  <c r="E180" i="3" s="1"/>
  <c r="BB175" i="3"/>
  <c r="F175" i="3" s="1"/>
  <c r="T151" i="3"/>
  <c r="AY137" i="3" l="1"/>
  <c r="AM137" i="3"/>
  <c r="BE137" i="3"/>
  <c r="C137" i="3"/>
  <c r="B137" i="3"/>
  <c r="U138" i="3"/>
  <c r="R180" i="3"/>
  <c r="S175" i="3"/>
  <c r="AE152" i="3"/>
  <c r="AQ152" i="3"/>
  <c r="BP152" i="3"/>
  <c r="BK137" i="3" l="1"/>
  <c r="BL137" i="3" s="1"/>
  <c r="I137" i="3"/>
  <c r="BQ139" i="3"/>
  <c r="AF139" i="3"/>
  <c r="AR139" i="3"/>
  <c r="BC152" i="3"/>
  <c r="G152" i="3" s="1"/>
  <c r="AC181" i="3"/>
  <c r="BA181" i="3" s="1"/>
  <c r="AO181" i="3"/>
  <c r="BN181" i="3"/>
  <c r="AD176" i="3"/>
  <c r="AP176" i="3"/>
  <c r="BB176" i="3" s="1"/>
  <c r="BO176" i="3"/>
  <c r="Q137" i="3" l="1"/>
  <c r="V137" i="3"/>
  <c r="BD139" i="3"/>
  <c r="E181" i="3"/>
  <c r="F176" i="3"/>
  <c r="T152" i="3"/>
  <c r="AS138" i="3" l="1"/>
  <c r="BR138" i="3"/>
  <c r="AG138" i="3"/>
  <c r="A138" i="3"/>
  <c r="P137" i="3"/>
  <c r="H139" i="3"/>
  <c r="R181" i="3"/>
  <c r="S176" i="3"/>
  <c r="AE153" i="3"/>
  <c r="AQ153" i="3"/>
  <c r="BP153" i="3"/>
  <c r="AY138" i="3" l="1"/>
  <c r="AM138" i="3"/>
  <c r="BE138" i="3"/>
  <c r="C138" i="3"/>
  <c r="B138" i="3"/>
  <c r="U139" i="3"/>
  <c r="AC182" i="3"/>
  <c r="AO182" i="3"/>
  <c r="BN182" i="3"/>
  <c r="AD177" i="3"/>
  <c r="AP177" i="3"/>
  <c r="BO177" i="3"/>
  <c r="BC153" i="3"/>
  <c r="BK138" i="3" l="1"/>
  <c r="BL138" i="3" s="1"/>
  <c r="I138" i="3"/>
  <c r="BQ140" i="3"/>
  <c r="AR140" i="3"/>
  <c r="AF140" i="3"/>
  <c r="BA182" i="3"/>
  <c r="E182" i="3" s="1"/>
  <c r="BB177" i="3"/>
  <c r="F177" i="3" s="1"/>
  <c r="G153" i="3"/>
  <c r="Q138" i="3" l="1"/>
  <c r="V138" i="3"/>
  <c r="BD140" i="3"/>
  <c r="R182" i="3"/>
  <c r="S177" i="3"/>
  <c r="T153" i="3"/>
  <c r="BR139" i="3" l="1"/>
  <c r="AS139" i="3"/>
  <c r="AG139" i="3"/>
  <c r="P138" i="3"/>
  <c r="A139" i="3"/>
  <c r="H140" i="3"/>
  <c r="AC183" i="3"/>
  <c r="AO183" i="3"/>
  <c r="BN183" i="3"/>
  <c r="AD178" i="3"/>
  <c r="AP178" i="3"/>
  <c r="BO178" i="3"/>
  <c r="AE154" i="3"/>
  <c r="AQ154" i="3"/>
  <c r="BP154" i="3"/>
  <c r="AM139" i="3" l="1"/>
  <c r="BE139" i="3"/>
  <c r="BK139" i="3" s="1"/>
  <c r="AY139" i="3"/>
  <c r="I139" i="3"/>
  <c r="B139" i="3"/>
  <c r="C139" i="3"/>
  <c r="BL139" i="3" s="1"/>
  <c r="U140" i="3"/>
  <c r="BA183" i="3"/>
  <c r="E183" i="3" s="1"/>
  <c r="BB178" i="3"/>
  <c r="F178" i="3" s="1"/>
  <c r="BC154" i="3"/>
  <c r="G154" i="3" s="1"/>
  <c r="V139" i="3" l="1"/>
  <c r="Q139" i="3"/>
  <c r="BQ141" i="3"/>
  <c r="AR141" i="3"/>
  <c r="AF141" i="3"/>
  <c r="BD141" i="3" s="1"/>
  <c r="R183" i="3"/>
  <c r="S178" i="3"/>
  <c r="T154" i="3"/>
  <c r="AS140" i="3" l="1"/>
  <c r="BR140" i="3"/>
  <c r="AG140" i="3"/>
  <c r="AM140" i="3" s="1"/>
  <c r="BE140" i="3"/>
  <c r="BK140" i="3" s="1"/>
  <c r="P139" i="3"/>
  <c r="A140" i="3"/>
  <c r="H141" i="3"/>
  <c r="AC184" i="3"/>
  <c r="BA184" i="3" s="1"/>
  <c r="AO184" i="3"/>
  <c r="BN184" i="3"/>
  <c r="AD179" i="3"/>
  <c r="BB179" i="3" s="1"/>
  <c r="AP179" i="3"/>
  <c r="BO179" i="3"/>
  <c r="AE155" i="3"/>
  <c r="AQ155" i="3"/>
  <c r="BP155" i="3"/>
  <c r="AY140" i="3" l="1"/>
  <c r="I140" i="3"/>
  <c r="C140" i="3"/>
  <c r="BL140" i="3" s="1"/>
  <c r="B140" i="3"/>
  <c r="BC155" i="3"/>
  <c r="G155" i="3" s="1"/>
  <c r="U141" i="3"/>
  <c r="E184" i="3"/>
  <c r="F179" i="3"/>
  <c r="V140" i="3" l="1"/>
  <c r="Q140" i="3"/>
  <c r="AR142" i="3"/>
  <c r="AF142" i="3"/>
  <c r="BQ142" i="3"/>
  <c r="R184" i="3"/>
  <c r="S179" i="3"/>
  <c r="T155" i="3"/>
  <c r="AS141" i="3" l="1"/>
  <c r="AG141" i="3"/>
  <c r="BR141" i="3"/>
  <c r="A141" i="3"/>
  <c r="P140" i="3"/>
  <c r="BD142" i="3"/>
  <c r="AC185" i="3"/>
  <c r="AO185" i="3"/>
  <c r="BN185" i="3"/>
  <c r="AD180" i="3"/>
  <c r="AP180" i="3"/>
  <c r="BO180" i="3"/>
  <c r="AE156" i="3"/>
  <c r="AQ156" i="3"/>
  <c r="BP156" i="3"/>
  <c r="AY141" i="3" l="1"/>
  <c r="AM141" i="3"/>
  <c r="BE141" i="3"/>
  <c r="C141" i="3"/>
  <c r="B141" i="3"/>
  <c r="H142" i="3"/>
  <c r="BA185" i="3"/>
  <c r="E185" i="3" s="1"/>
  <c r="BB180" i="3"/>
  <c r="F180" i="3" s="1"/>
  <c r="BC156" i="3"/>
  <c r="BK141" i="3" l="1"/>
  <c r="BL141" i="3" s="1"/>
  <c r="I141" i="3"/>
  <c r="U142" i="3"/>
  <c r="R185" i="3"/>
  <c r="S180" i="3"/>
  <c r="G156" i="3"/>
  <c r="Q141" i="3" l="1"/>
  <c r="V141" i="3"/>
  <c r="BD143" i="3"/>
  <c r="BQ143" i="3"/>
  <c r="AR143" i="3"/>
  <c r="AF143" i="3"/>
  <c r="AC186" i="3"/>
  <c r="AO186" i="3"/>
  <c r="BN186" i="3"/>
  <c r="AD181" i="3"/>
  <c r="AP181" i="3"/>
  <c r="BO181" i="3"/>
  <c r="T156" i="3"/>
  <c r="AG142" i="3" l="1"/>
  <c r="AM142" i="3" s="1"/>
  <c r="AS142" i="3"/>
  <c r="BE142" i="3" s="1"/>
  <c r="BK142" i="3" s="1"/>
  <c r="BR142" i="3"/>
  <c r="A142" i="3"/>
  <c r="P141" i="3"/>
  <c r="H143" i="3"/>
  <c r="BB181" i="3"/>
  <c r="F181" i="3" s="1"/>
  <c r="BA186" i="3"/>
  <c r="E186" i="3" s="1"/>
  <c r="AE157" i="3"/>
  <c r="AQ157" i="3"/>
  <c r="BP157" i="3"/>
  <c r="AY142" i="3" l="1"/>
  <c r="I142" i="3"/>
  <c r="C142" i="3"/>
  <c r="BL142" i="3" s="1"/>
  <c r="B142" i="3"/>
  <c r="U143" i="3"/>
  <c r="BC157" i="3"/>
  <c r="G157" i="3" s="1"/>
  <c r="R186" i="3"/>
  <c r="S181" i="3"/>
  <c r="V142" i="3" l="1"/>
  <c r="Q142" i="3"/>
  <c r="BD144" i="3"/>
  <c r="BQ144" i="3"/>
  <c r="AF144" i="3"/>
  <c r="AR144" i="3"/>
  <c r="AC187" i="3"/>
  <c r="AO187" i="3"/>
  <c r="BN187" i="3"/>
  <c r="AD182" i="3"/>
  <c r="BB182" i="3" s="1"/>
  <c r="AP182" i="3"/>
  <c r="BO182" i="3"/>
  <c r="T157" i="3"/>
  <c r="AG143" i="3" l="1"/>
  <c r="AM143" i="3" s="1"/>
  <c r="BR143" i="3"/>
  <c r="AS143" i="3"/>
  <c r="A143" i="3"/>
  <c r="P142" i="3"/>
  <c r="H144" i="3"/>
  <c r="BA187" i="3"/>
  <c r="E187" i="3" s="1"/>
  <c r="F182" i="3"/>
  <c r="AE158" i="3"/>
  <c r="AQ158" i="3"/>
  <c r="BP158" i="3"/>
  <c r="AY143" i="3" l="1"/>
  <c r="BE143" i="3"/>
  <c r="C143" i="3"/>
  <c r="B143" i="3"/>
  <c r="BC158" i="3"/>
  <c r="G158" i="3" s="1"/>
  <c r="U144" i="3"/>
  <c r="R187" i="3"/>
  <c r="S182" i="3"/>
  <c r="BK143" i="3" l="1"/>
  <c r="BL143" i="3" s="1"/>
  <c r="I143" i="3"/>
  <c r="AF145" i="3"/>
  <c r="AR145" i="3"/>
  <c r="BQ145" i="3"/>
  <c r="AC188" i="3"/>
  <c r="AO188" i="3"/>
  <c r="BN188" i="3"/>
  <c r="AD183" i="3"/>
  <c r="AP183" i="3"/>
  <c r="BO183" i="3"/>
  <c r="T158" i="3"/>
  <c r="Q143" i="3" l="1"/>
  <c r="V143" i="3"/>
  <c r="BA188" i="3"/>
  <c r="E188" i="3" s="1"/>
  <c r="BD145" i="3"/>
  <c r="BB183" i="3"/>
  <c r="F183" i="3" s="1"/>
  <c r="AE159" i="3"/>
  <c r="AQ159" i="3"/>
  <c r="BP159" i="3"/>
  <c r="AS144" i="3" l="1"/>
  <c r="AY144" i="3" s="1"/>
  <c r="AG144" i="3"/>
  <c r="BR144" i="3"/>
  <c r="A144" i="3"/>
  <c r="P143" i="3"/>
  <c r="BC159" i="3"/>
  <c r="G159" i="3" s="1"/>
  <c r="H145" i="3"/>
  <c r="R188" i="3"/>
  <c r="S183" i="3"/>
  <c r="AM144" i="3" l="1"/>
  <c r="BE144" i="3"/>
  <c r="BK144" i="3"/>
  <c r="I144" i="3"/>
  <c r="C144" i="3"/>
  <c r="BL144" i="3" s="1"/>
  <c r="B144" i="3"/>
  <c r="U145" i="3"/>
  <c r="AC189" i="3"/>
  <c r="AO189" i="3"/>
  <c r="BN189" i="3"/>
  <c r="AD184" i="3"/>
  <c r="AP184" i="3"/>
  <c r="BO184" i="3"/>
  <c r="T159" i="3"/>
  <c r="V144" i="3" l="1"/>
  <c r="Q144" i="3"/>
  <c r="AF146" i="3"/>
  <c r="AR146" i="3"/>
  <c r="BQ146" i="3"/>
  <c r="BB184" i="3"/>
  <c r="F184" i="3" s="1"/>
  <c r="BA189" i="3"/>
  <c r="E189" i="3" s="1"/>
  <c r="AE160" i="3"/>
  <c r="AQ160" i="3"/>
  <c r="BP160" i="3"/>
  <c r="AS145" i="3" l="1"/>
  <c r="BR145" i="3"/>
  <c r="AG145" i="3"/>
  <c r="P144" i="3"/>
  <c r="A145" i="3"/>
  <c r="BD146" i="3"/>
  <c r="BC160" i="3"/>
  <c r="G160" i="3" s="1"/>
  <c r="R189" i="3"/>
  <c r="S184" i="3"/>
  <c r="AM145" i="3" l="1"/>
  <c r="BE145" i="3"/>
  <c r="AY145" i="3"/>
  <c r="C145" i="3"/>
  <c r="BL145" i="3" s="1"/>
  <c r="B145" i="3"/>
  <c r="H146" i="3"/>
  <c r="AC190" i="3"/>
  <c r="AO190" i="3"/>
  <c r="BN190" i="3"/>
  <c r="AD185" i="3"/>
  <c r="AP185" i="3"/>
  <c r="BO185" i="3"/>
  <c r="T160" i="3"/>
  <c r="BK145" i="3" l="1"/>
  <c r="I145" i="3"/>
  <c r="V145" i="3"/>
  <c r="Q145" i="3"/>
  <c r="U146" i="3"/>
  <c r="BA190" i="3"/>
  <c r="E190" i="3" s="1"/>
  <c r="BB185" i="3"/>
  <c r="F185" i="3" s="1"/>
  <c r="AE161" i="3"/>
  <c r="BP161" i="3"/>
  <c r="AQ161" i="3"/>
  <c r="BC161" i="3" l="1"/>
  <c r="BR146" i="3"/>
  <c r="AS146" i="3"/>
  <c r="BE146" i="3" s="1"/>
  <c r="BK146" i="3" s="1"/>
  <c r="AG146" i="3"/>
  <c r="AM146" i="3" s="1"/>
  <c r="A146" i="3"/>
  <c r="P145" i="3"/>
  <c r="BQ147" i="3"/>
  <c r="AR147" i="3"/>
  <c r="BD147" i="3" s="1"/>
  <c r="AF147" i="3"/>
  <c r="R190" i="3"/>
  <c r="S185" i="3"/>
  <c r="G161" i="3"/>
  <c r="AY146" i="3" l="1"/>
  <c r="I146" i="3"/>
  <c r="C146" i="3"/>
  <c r="BL146" i="3" s="1"/>
  <c r="B146" i="3"/>
  <c r="H147" i="3"/>
  <c r="AC191" i="3"/>
  <c r="BA191" i="3" s="1"/>
  <c r="AO191" i="3"/>
  <c r="BN191" i="3"/>
  <c r="AD186" i="3"/>
  <c r="AP186" i="3"/>
  <c r="BO186" i="3"/>
  <c r="T161" i="3"/>
  <c r="V146" i="3" l="1"/>
  <c r="Q146" i="3"/>
  <c r="U147" i="3"/>
  <c r="BB186" i="3"/>
  <c r="F186" i="3" s="1"/>
  <c r="E191" i="3"/>
  <c r="AE162" i="3"/>
  <c r="BP162" i="3"/>
  <c r="AQ162" i="3"/>
  <c r="AS147" i="3" l="1"/>
  <c r="BR147" i="3"/>
  <c r="AG147" i="3"/>
  <c r="AM147" i="3" s="1"/>
  <c r="BE147" i="3"/>
  <c r="BK147" i="3" s="1"/>
  <c r="P146" i="3"/>
  <c r="A147" i="3"/>
  <c r="AF148" i="3"/>
  <c r="BD148" i="3" s="1"/>
  <c r="BQ148" i="3"/>
  <c r="AR148" i="3"/>
  <c r="R191" i="3"/>
  <c r="S186" i="3"/>
  <c r="BC162" i="3"/>
  <c r="G162" i="3" s="1"/>
  <c r="AY147" i="3" l="1"/>
  <c r="I147" i="3"/>
  <c r="B147" i="3"/>
  <c r="C147" i="3"/>
  <c r="BL147" i="3" s="1"/>
  <c r="H148" i="3"/>
  <c r="AC192" i="3"/>
  <c r="AO192" i="3"/>
  <c r="BN192" i="3"/>
  <c r="AD187" i="3"/>
  <c r="AP187" i="3"/>
  <c r="BO187" i="3"/>
  <c r="T162" i="3"/>
  <c r="V147" i="3" l="1"/>
  <c r="Q147" i="3"/>
  <c r="U148" i="3"/>
  <c r="BA192" i="3"/>
  <c r="E192" i="3" s="1"/>
  <c r="BB187" i="3"/>
  <c r="F187" i="3" s="1"/>
  <c r="AE163" i="3"/>
  <c r="AQ163" i="3"/>
  <c r="BC163" i="3" s="1"/>
  <c r="BP163" i="3"/>
  <c r="AG148" i="3" l="1"/>
  <c r="AM148" i="3" s="1"/>
  <c r="AS148" i="3"/>
  <c r="BR148" i="3"/>
  <c r="P147" i="3"/>
  <c r="A148" i="3"/>
  <c r="AF149" i="3"/>
  <c r="AR149" i="3"/>
  <c r="BQ149" i="3"/>
  <c r="R192" i="3"/>
  <c r="S187" i="3"/>
  <c r="G163" i="3"/>
  <c r="AY148" i="3" l="1"/>
  <c r="BE148" i="3"/>
  <c r="BK148" i="3"/>
  <c r="I148" i="3"/>
  <c r="B148" i="3"/>
  <c r="C148" i="3"/>
  <c r="BL148" i="3" s="1"/>
  <c r="BD149" i="3"/>
  <c r="AC193" i="3"/>
  <c r="AO193" i="3"/>
  <c r="BN193" i="3"/>
  <c r="AD188" i="3"/>
  <c r="AP188" i="3"/>
  <c r="BO188" i="3"/>
  <c r="T163" i="3"/>
  <c r="V148" i="3" l="1"/>
  <c r="Q148" i="3"/>
  <c r="H149" i="3"/>
  <c r="BB188" i="3"/>
  <c r="F188" i="3" s="1"/>
  <c r="BA193" i="3"/>
  <c r="E193" i="3" s="1"/>
  <c r="AE164" i="3"/>
  <c r="AQ164" i="3"/>
  <c r="BP164" i="3"/>
  <c r="BR149" i="3" l="1"/>
  <c r="AG149" i="3"/>
  <c r="AS149" i="3"/>
  <c r="A149" i="3"/>
  <c r="P148" i="3"/>
  <c r="U149" i="3"/>
  <c r="R193" i="3"/>
  <c r="S188" i="3"/>
  <c r="BC164" i="3"/>
  <c r="AM149" i="3" l="1"/>
  <c r="BE149" i="3"/>
  <c r="AY149" i="3"/>
  <c r="B149" i="3"/>
  <c r="C149" i="3"/>
  <c r="AR150" i="3"/>
  <c r="AF150" i="3"/>
  <c r="BQ150" i="3"/>
  <c r="AC194" i="3"/>
  <c r="AO194" i="3"/>
  <c r="BN194" i="3"/>
  <c r="AD189" i="3"/>
  <c r="AP189" i="3"/>
  <c r="BO189" i="3"/>
  <c r="G164" i="3"/>
  <c r="BA194" i="3" l="1"/>
  <c r="E194" i="3" s="1"/>
  <c r="BK149" i="3"/>
  <c r="BL149" i="3" s="1"/>
  <c r="I149" i="3"/>
  <c r="BD150" i="3"/>
  <c r="BB189" i="3"/>
  <c r="F189" i="3" s="1"/>
  <c r="T164" i="3"/>
  <c r="V149" i="3" l="1"/>
  <c r="Q149" i="3"/>
  <c r="H150" i="3"/>
  <c r="U150" i="3"/>
  <c r="R194" i="3"/>
  <c r="S189" i="3"/>
  <c r="AE165" i="3"/>
  <c r="AQ165" i="3"/>
  <c r="BC165" i="3" s="1"/>
  <c r="BP165" i="3"/>
  <c r="A150" i="3" l="1"/>
  <c r="P149" i="3"/>
  <c r="BR150" i="3"/>
  <c r="AG150" i="3"/>
  <c r="AS150" i="3"/>
  <c r="AF151" i="3"/>
  <c r="BQ151" i="3"/>
  <c r="AR151" i="3"/>
  <c r="AC195" i="3"/>
  <c r="AO195" i="3"/>
  <c r="BN195" i="3"/>
  <c r="AD190" i="3"/>
  <c r="AP190" i="3"/>
  <c r="BO190" i="3"/>
  <c r="G165" i="3"/>
  <c r="B150" i="3" l="1"/>
  <c r="C150" i="3"/>
  <c r="AY150" i="3"/>
  <c r="BB190" i="3"/>
  <c r="F190" i="3" s="1"/>
  <c r="AM150" i="3"/>
  <c r="BE150" i="3"/>
  <c r="BD151" i="3"/>
  <c r="BA195" i="3"/>
  <c r="E195" i="3" s="1"/>
  <c r="T165" i="3"/>
  <c r="BK150" i="3" l="1"/>
  <c r="BL150" i="3" s="1"/>
  <c r="I150" i="3"/>
  <c r="H151" i="3"/>
  <c r="R195" i="3"/>
  <c r="S190" i="3"/>
  <c r="AE166" i="3"/>
  <c r="AQ166" i="3"/>
  <c r="BP166" i="3"/>
  <c r="Q150" i="3" l="1"/>
  <c r="V150" i="3"/>
  <c r="BC166" i="3"/>
  <c r="G166" i="3" s="1"/>
  <c r="U151" i="3"/>
  <c r="AC196" i="3"/>
  <c r="AO196" i="3"/>
  <c r="BN196" i="3"/>
  <c r="AD191" i="3"/>
  <c r="AP191" i="3"/>
  <c r="BO191" i="3"/>
  <c r="AG151" i="3" l="1"/>
  <c r="BR151" i="3"/>
  <c r="AS151" i="3"/>
  <c r="AY151" i="3" s="1"/>
  <c r="A151" i="3"/>
  <c r="P150" i="3"/>
  <c r="AF152" i="3"/>
  <c r="BD152" i="3" s="1"/>
  <c r="AR152" i="3"/>
  <c r="BQ152" i="3"/>
  <c r="BA196" i="3"/>
  <c r="E196" i="3" s="1"/>
  <c r="BB191" i="3"/>
  <c r="F191" i="3" s="1"/>
  <c r="T166" i="3"/>
  <c r="C151" i="3" l="1"/>
  <c r="B151" i="3"/>
  <c r="AM151" i="3"/>
  <c r="BE151" i="3"/>
  <c r="H152" i="3"/>
  <c r="R196" i="3"/>
  <c r="S191" i="3"/>
  <c r="AE167" i="3"/>
  <c r="BC167" i="3" s="1"/>
  <c r="AQ167" i="3"/>
  <c r="BP167" i="3"/>
  <c r="I151" i="3" l="1"/>
  <c r="BK151" i="3"/>
  <c r="BL151" i="3" s="1"/>
  <c r="U152" i="3"/>
  <c r="AC197" i="3"/>
  <c r="AO197" i="3"/>
  <c r="BN197" i="3"/>
  <c r="AD192" i="3"/>
  <c r="AP192" i="3"/>
  <c r="BO192" i="3"/>
  <c r="G167" i="3"/>
  <c r="V151" i="3" l="1"/>
  <c r="Q151" i="3"/>
  <c r="AF153" i="3"/>
  <c r="BQ153" i="3"/>
  <c r="AR153" i="3"/>
  <c r="BA197" i="3"/>
  <c r="E197" i="3" s="1"/>
  <c r="BB192" i="3"/>
  <c r="F192" i="3" s="1"/>
  <c r="T167" i="3"/>
  <c r="BR152" i="3" l="1"/>
  <c r="AS152" i="3"/>
  <c r="AG152" i="3"/>
  <c r="AM152" i="3" s="1"/>
  <c r="BE152" i="3"/>
  <c r="BK152" i="3" s="1"/>
  <c r="P151" i="3"/>
  <c r="A152" i="3"/>
  <c r="BD153" i="3"/>
  <c r="R197" i="3"/>
  <c r="S192" i="3"/>
  <c r="AE168" i="3"/>
  <c r="AQ168" i="3"/>
  <c r="BP168" i="3"/>
  <c r="AY152" i="3" l="1"/>
  <c r="I152" i="3"/>
  <c r="C152" i="3"/>
  <c r="BL152" i="3" s="1"/>
  <c r="B152" i="3"/>
  <c r="BC168" i="3"/>
  <c r="G168" i="3" s="1"/>
  <c r="H153" i="3"/>
  <c r="AC198" i="3"/>
  <c r="BA198" i="3" s="1"/>
  <c r="AO198" i="3"/>
  <c r="BN198" i="3"/>
  <c r="AD193" i="3"/>
  <c r="AP193" i="3"/>
  <c r="BO193" i="3"/>
  <c r="V152" i="3" l="1"/>
  <c r="Q152" i="3"/>
  <c r="U153" i="3"/>
  <c r="BB193" i="3"/>
  <c r="F193" i="3" s="1"/>
  <c r="E198" i="3"/>
  <c r="T168" i="3"/>
  <c r="AG153" i="3" l="1"/>
  <c r="AS153" i="3"/>
  <c r="BR153" i="3"/>
  <c r="P152" i="3"/>
  <c r="A153" i="3"/>
  <c r="BQ154" i="3"/>
  <c r="AF154" i="3"/>
  <c r="AR154" i="3"/>
  <c r="R198" i="3"/>
  <c r="S193" i="3"/>
  <c r="AE169" i="3"/>
  <c r="AQ169" i="3"/>
  <c r="BP169" i="3"/>
  <c r="AM153" i="3" l="1"/>
  <c r="BE153" i="3"/>
  <c r="AY153" i="3"/>
  <c r="B153" i="3"/>
  <c r="C153" i="3"/>
  <c r="BD154" i="3"/>
  <c r="AC199" i="3"/>
  <c r="AO199" i="3"/>
  <c r="BN199" i="3"/>
  <c r="AD194" i="3"/>
  <c r="AP194" i="3"/>
  <c r="BO194" i="3"/>
  <c r="BC169" i="3"/>
  <c r="BK153" i="3" l="1"/>
  <c r="BL153" i="3" s="1"/>
  <c r="I153" i="3"/>
  <c r="BB194" i="3"/>
  <c r="F194" i="3" s="1"/>
  <c r="H154" i="3"/>
  <c r="BA199" i="3"/>
  <c r="E199" i="3" s="1"/>
  <c r="G169" i="3"/>
  <c r="Q153" i="3" l="1"/>
  <c r="V153" i="3"/>
  <c r="U154" i="3"/>
  <c r="R199" i="3"/>
  <c r="S194" i="3"/>
  <c r="T169" i="3"/>
  <c r="AS154" i="3" l="1"/>
  <c r="AG154" i="3"/>
  <c r="BR154" i="3"/>
  <c r="A154" i="3"/>
  <c r="P153" i="3"/>
  <c r="AF155" i="3"/>
  <c r="AR155" i="3"/>
  <c r="BQ155" i="3"/>
  <c r="AC200" i="3"/>
  <c r="AO200" i="3"/>
  <c r="BN200" i="3"/>
  <c r="AD195" i="3"/>
  <c r="AP195" i="3"/>
  <c r="BO195" i="3"/>
  <c r="AE170" i="3"/>
  <c r="AQ170" i="3"/>
  <c r="BP170" i="3"/>
  <c r="AM154" i="3" l="1"/>
  <c r="BE154" i="3"/>
  <c r="BK154" i="3" s="1"/>
  <c r="AY154" i="3"/>
  <c r="I154" i="3"/>
  <c r="C154" i="3"/>
  <c r="BL154" i="3" s="1"/>
  <c r="B154" i="3"/>
  <c r="BA200" i="3"/>
  <c r="E200" i="3" s="1"/>
  <c r="BD155" i="3"/>
  <c r="BB195" i="3"/>
  <c r="F195" i="3" s="1"/>
  <c r="BC170" i="3"/>
  <c r="G170" i="3" s="1"/>
  <c r="V154" i="3" l="1"/>
  <c r="Q154" i="3"/>
  <c r="H155" i="3"/>
  <c r="R200" i="3"/>
  <c r="S195" i="3"/>
  <c r="T170" i="3"/>
  <c r="AS155" i="3" l="1"/>
  <c r="BR155" i="3"/>
  <c r="AG155" i="3"/>
  <c r="AM155" i="3" s="1"/>
  <c r="BE155" i="3"/>
  <c r="BK155" i="3" s="1"/>
  <c r="A155" i="3"/>
  <c r="P154" i="3"/>
  <c r="U155" i="3"/>
  <c r="AC201" i="3"/>
  <c r="AO201" i="3"/>
  <c r="BN201" i="3"/>
  <c r="AD196" i="3"/>
  <c r="AP196" i="3"/>
  <c r="BO196" i="3"/>
  <c r="AE171" i="3"/>
  <c r="AQ171" i="3"/>
  <c r="BP171" i="3"/>
  <c r="AY155" i="3" l="1"/>
  <c r="I155" i="3"/>
  <c r="C155" i="3"/>
  <c r="BL155" i="3" s="1"/>
  <c r="B155" i="3"/>
  <c r="BC171" i="3"/>
  <c r="AR156" i="3"/>
  <c r="AF156" i="3"/>
  <c r="BQ156" i="3"/>
  <c r="BD156" i="3"/>
  <c r="BA201" i="3"/>
  <c r="E201" i="3" s="1"/>
  <c r="BB196" i="3"/>
  <c r="F196" i="3" s="1"/>
  <c r="G171" i="3"/>
  <c r="Q155" i="3" l="1"/>
  <c r="V155" i="3"/>
  <c r="H156" i="3"/>
  <c r="R201" i="3"/>
  <c r="S196" i="3"/>
  <c r="T171" i="3"/>
  <c r="P155" i="3" l="1"/>
  <c r="A156" i="3"/>
  <c r="AS156" i="3"/>
  <c r="AG156" i="3"/>
  <c r="BR156" i="3"/>
  <c r="U156" i="3"/>
  <c r="AC202" i="3"/>
  <c r="AO202" i="3"/>
  <c r="BN202" i="3"/>
  <c r="AD197" i="3"/>
  <c r="AP197" i="3"/>
  <c r="BO197" i="3"/>
  <c r="AE172" i="3"/>
  <c r="AQ172" i="3"/>
  <c r="BP172" i="3"/>
  <c r="B156" i="3" l="1"/>
  <c r="C156" i="3"/>
  <c r="AY156" i="3"/>
  <c r="AM156" i="3"/>
  <c r="BE156" i="3"/>
  <c r="BA202" i="3"/>
  <c r="E202" i="3" s="1"/>
  <c r="AR157" i="3"/>
  <c r="AF157" i="3"/>
  <c r="BQ157" i="3"/>
  <c r="BD157" i="3"/>
  <c r="BC172" i="3"/>
  <c r="G172" i="3" s="1"/>
  <c r="BB197" i="3"/>
  <c r="F197" i="3" s="1"/>
  <c r="BK156" i="3" l="1"/>
  <c r="BL156" i="3" s="1"/>
  <c r="I156" i="3"/>
  <c r="H157" i="3"/>
  <c r="R202" i="3"/>
  <c r="S197" i="3"/>
  <c r="T172" i="3"/>
  <c r="Q156" i="3" l="1"/>
  <c r="V156" i="3"/>
  <c r="U157" i="3"/>
  <c r="AC203" i="3"/>
  <c r="AO203" i="3"/>
  <c r="BN203" i="3"/>
  <c r="AD198" i="3"/>
  <c r="AP198" i="3"/>
  <c r="BO198" i="3"/>
  <c r="AE173" i="3"/>
  <c r="AQ173" i="3"/>
  <c r="BP173" i="3"/>
  <c r="A157" i="3" l="1"/>
  <c r="P156" i="3"/>
  <c r="BR157" i="3"/>
  <c r="AS157" i="3"/>
  <c r="AG157" i="3"/>
  <c r="AF158" i="3"/>
  <c r="AR158" i="3"/>
  <c r="BQ158" i="3"/>
  <c r="BB198" i="3"/>
  <c r="F198" i="3" s="1"/>
  <c r="BA203" i="3"/>
  <c r="E203" i="3" s="1"/>
  <c r="BC173" i="3"/>
  <c r="G173" i="3" s="1"/>
  <c r="C157" i="3" l="1"/>
  <c r="B157" i="3"/>
  <c r="AY157" i="3"/>
  <c r="AM157" i="3"/>
  <c r="BE157" i="3"/>
  <c r="BD158" i="3"/>
  <c r="R203" i="3"/>
  <c r="S198" i="3"/>
  <c r="T173" i="3"/>
  <c r="BK157" i="3" l="1"/>
  <c r="BL157" i="3" s="1"/>
  <c r="I157" i="3"/>
  <c r="H158" i="3"/>
  <c r="AC204" i="3"/>
  <c r="BA204" i="3" s="1"/>
  <c r="AO204" i="3"/>
  <c r="BN204" i="3"/>
  <c r="AD199" i="3"/>
  <c r="AP199" i="3"/>
  <c r="BO199" i="3"/>
  <c r="AE174" i="3"/>
  <c r="AQ174" i="3"/>
  <c r="BP174" i="3"/>
  <c r="Q157" i="3" l="1"/>
  <c r="V157" i="3"/>
  <c r="U158" i="3"/>
  <c r="BB199" i="3"/>
  <c r="F199" i="3" s="1"/>
  <c r="E204" i="3"/>
  <c r="BC174" i="3"/>
  <c r="BR158" i="3" l="1"/>
  <c r="AS158" i="3"/>
  <c r="AG158" i="3"/>
  <c r="AM158" i="3" s="1"/>
  <c r="BE158" i="3"/>
  <c r="BK158" i="3" s="1"/>
  <c r="A158" i="3"/>
  <c r="P157" i="3"/>
  <c r="BD159" i="3"/>
  <c r="AF159" i="3"/>
  <c r="AR159" i="3"/>
  <c r="BQ159" i="3"/>
  <c r="R204" i="3"/>
  <c r="S199" i="3"/>
  <c r="G174" i="3"/>
  <c r="AY158" i="3" l="1"/>
  <c r="I158" i="3"/>
  <c r="B158" i="3"/>
  <c r="C158" i="3"/>
  <c r="BL158" i="3" s="1"/>
  <c r="H159" i="3"/>
  <c r="AC205" i="3"/>
  <c r="AO205" i="3"/>
  <c r="BN205" i="3"/>
  <c r="AD200" i="3"/>
  <c r="AP200" i="3"/>
  <c r="BO200" i="3"/>
  <c r="T174" i="3"/>
  <c r="V158" i="3" l="1"/>
  <c r="Q158" i="3"/>
  <c r="U159" i="3"/>
  <c r="BA205" i="3"/>
  <c r="E205" i="3" s="1"/>
  <c r="BB200" i="3"/>
  <c r="F200" i="3" s="1"/>
  <c r="AE175" i="3"/>
  <c r="AQ175" i="3"/>
  <c r="BC175" i="3" s="1"/>
  <c r="BP175" i="3"/>
  <c r="BR159" i="3" l="1"/>
  <c r="AS159" i="3"/>
  <c r="AG159" i="3"/>
  <c r="A159" i="3"/>
  <c r="P158" i="3"/>
  <c r="AR160" i="3"/>
  <c r="AF160" i="3"/>
  <c r="BQ160" i="3"/>
  <c r="R205" i="3"/>
  <c r="S200" i="3"/>
  <c r="G175" i="3"/>
  <c r="AY159" i="3" l="1"/>
  <c r="C159" i="3"/>
  <c r="B159" i="3"/>
  <c r="AM159" i="3"/>
  <c r="BE159" i="3"/>
  <c r="BD160" i="3"/>
  <c r="AC206" i="3"/>
  <c r="AO206" i="3"/>
  <c r="BN206" i="3"/>
  <c r="AD201" i="3"/>
  <c r="AP201" i="3"/>
  <c r="BO201" i="3"/>
  <c r="T175" i="3"/>
  <c r="BK159" i="3" l="1"/>
  <c r="BL159" i="3" s="1"/>
  <c r="I159" i="3"/>
  <c r="BA206" i="3"/>
  <c r="E206" i="3" s="1"/>
  <c r="H160" i="3"/>
  <c r="U160" i="3"/>
  <c r="BB201" i="3"/>
  <c r="F201" i="3" s="1"/>
  <c r="AE176" i="3"/>
  <c r="AQ176" i="3"/>
  <c r="BP176" i="3"/>
  <c r="V159" i="3" l="1"/>
  <c r="Q159" i="3"/>
  <c r="AF161" i="3"/>
  <c r="AR161" i="3"/>
  <c r="BQ161" i="3"/>
  <c r="R206" i="3"/>
  <c r="S201" i="3"/>
  <c r="BC176" i="3"/>
  <c r="P159" i="3" l="1"/>
  <c r="A160" i="3"/>
  <c r="BR160" i="3"/>
  <c r="AS160" i="3"/>
  <c r="BE160" i="3" s="1"/>
  <c r="BK160" i="3" s="1"/>
  <c r="AG160" i="3"/>
  <c r="AM160" i="3" s="1"/>
  <c r="BD161" i="3"/>
  <c r="AC207" i="3"/>
  <c r="AO207" i="3"/>
  <c r="BN207" i="3"/>
  <c r="AD202" i="3"/>
  <c r="AP202" i="3"/>
  <c r="BO202" i="3"/>
  <c r="G176" i="3"/>
  <c r="B160" i="3" l="1"/>
  <c r="C160" i="3"/>
  <c r="BL160" i="3" s="1"/>
  <c r="AY160" i="3"/>
  <c r="I160" i="3"/>
  <c r="BA207" i="3"/>
  <c r="E207" i="3" s="1"/>
  <c r="H161" i="3"/>
  <c r="BB202" i="3"/>
  <c r="F202" i="3" s="1"/>
  <c r="T176" i="3"/>
  <c r="V160" i="3" l="1"/>
  <c r="Q160" i="3"/>
  <c r="U161" i="3"/>
  <c r="R207" i="3"/>
  <c r="S202" i="3"/>
  <c r="AE177" i="3"/>
  <c r="AQ177" i="3"/>
  <c r="BP177" i="3"/>
  <c r="AS161" i="3" l="1"/>
  <c r="AG161" i="3"/>
  <c r="BR161" i="3"/>
  <c r="P160" i="3"/>
  <c r="A161" i="3"/>
  <c r="AR162" i="3"/>
  <c r="AF162" i="3"/>
  <c r="BQ162" i="3"/>
  <c r="AC208" i="3"/>
  <c r="AO208" i="3"/>
  <c r="BN208" i="3"/>
  <c r="AD203" i="3"/>
  <c r="AP203" i="3"/>
  <c r="BO203" i="3"/>
  <c r="BC177" i="3"/>
  <c r="AY161" i="3" l="1"/>
  <c r="B161" i="3"/>
  <c r="C161" i="3"/>
  <c r="AM161" i="3"/>
  <c r="BE161" i="3"/>
  <c r="BA208" i="3"/>
  <c r="E208" i="3" s="1"/>
  <c r="BD162" i="3"/>
  <c r="BB203" i="3"/>
  <c r="F203" i="3" s="1"/>
  <c r="G177" i="3"/>
  <c r="BK161" i="3" l="1"/>
  <c r="BL161" i="3" s="1"/>
  <c r="I161" i="3"/>
  <c r="Q161" i="3" s="1"/>
  <c r="V161" i="3"/>
  <c r="H162" i="3"/>
  <c r="R208" i="3"/>
  <c r="S203" i="3"/>
  <c r="T177" i="3"/>
  <c r="AG162" i="3" l="1"/>
  <c r="BR162" i="3"/>
  <c r="AS162" i="3"/>
  <c r="A162" i="3"/>
  <c r="P161" i="3"/>
  <c r="U162" i="3"/>
  <c r="AC209" i="3"/>
  <c r="AO209" i="3"/>
  <c r="BN209" i="3"/>
  <c r="BB204" i="3"/>
  <c r="AD204" i="3"/>
  <c r="AP204" i="3"/>
  <c r="BO204" i="3"/>
  <c r="AE178" i="3"/>
  <c r="BC178" i="3" s="1"/>
  <c r="AQ178" i="3"/>
  <c r="BP178" i="3"/>
  <c r="AY162" i="3" l="1"/>
  <c r="C162" i="3"/>
  <c r="B162" i="3"/>
  <c r="AM162" i="3"/>
  <c r="BE162" i="3"/>
  <c r="BQ163" i="3"/>
  <c r="AR163" i="3"/>
  <c r="AF163" i="3"/>
  <c r="BA209" i="3"/>
  <c r="E209" i="3" s="1"/>
  <c r="F204" i="3"/>
  <c r="G178" i="3"/>
  <c r="BK162" i="3" l="1"/>
  <c r="BL162" i="3" s="1"/>
  <c r="I162" i="3"/>
  <c r="BD163" i="3"/>
  <c r="H163" i="3" s="1"/>
  <c r="R209" i="3"/>
  <c r="S204" i="3"/>
  <c r="T178" i="3"/>
  <c r="V162" i="3" l="1"/>
  <c r="Q162" i="3"/>
  <c r="U163" i="3"/>
  <c r="AC210" i="3"/>
  <c r="AO210" i="3"/>
  <c r="BN210" i="3"/>
  <c r="AD205" i="3"/>
  <c r="AP205" i="3"/>
  <c r="BO205" i="3"/>
  <c r="AE179" i="3"/>
  <c r="AQ179" i="3"/>
  <c r="BP179" i="3"/>
  <c r="A163" i="3" l="1"/>
  <c r="P162" i="3"/>
  <c r="AG163" i="3"/>
  <c r="AS163" i="3"/>
  <c r="BR163" i="3"/>
  <c r="AR164" i="3"/>
  <c r="AF164" i="3"/>
  <c r="BQ164" i="3"/>
  <c r="BB205" i="3"/>
  <c r="F205" i="3" s="1"/>
  <c r="BC179" i="3"/>
  <c r="G179" i="3" s="1"/>
  <c r="BA210" i="3"/>
  <c r="E210" i="3" s="1"/>
  <c r="C163" i="3" l="1"/>
  <c r="B163" i="3"/>
  <c r="AY163" i="3"/>
  <c r="AM163" i="3"/>
  <c r="BE163" i="3"/>
  <c r="BD164" i="3"/>
  <c r="H164" i="3" s="1"/>
  <c r="R210" i="3"/>
  <c r="S205" i="3"/>
  <c r="T179" i="3"/>
  <c r="BK163" i="3" l="1"/>
  <c r="BL163" i="3" s="1"/>
  <c r="I163" i="3"/>
  <c r="U164" i="3"/>
  <c r="AC211" i="3"/>
  <c r="AO211" i="3"/>
  <c r="BN211" i="3"/>
  <c r="AD206" i="3"/>
  <c r="AP206" i="3"/>
  <c r="BO206" i="3"/>
  <c r="AE180" i="3"/>
  <c r="AQ180" i="3"/>
  <c r="BP180" i="3"/>
  <c r="Q163" i="3" l="1"/>
  <c r="V163" i="3"/>
  <c r="AR165" i="3"/>
  <c r="BQ165" i="3"/>
  <c r="AF165" i="3"/>
  <c r="BA211" i="3"/>
  <c r="E211" i="3" s="1"/>
  <c r="BB206" i="3"/>
  <c r="F206" i="3" s="1"/>
  <c r="BC180" i="3"/>
  <c r="G180" i="3" s="1"/>
  <c r="AS164" i="3" l="1"/>
  <c r="AY164" i="3" s="1"/>
  <c r="BR164" i="3"/>
  <c r="AG164" i="3"/>
  <c r="P163" i="3"/>
  <c r="A164" i="3"/>
  <c r="BD165" i="3"/>
  <c r="R211" i="3"/>
  <c r="S206" i="3"/>
  <c r="T180" i="3"/>
  <c r="C164" i="3" l="1"/>
  <c r="B164" i="3"/>
  <c r="AM164" i="3"/>
  <c r="BE164" i="3"/>
  <c r="H165" i="3"/>
  <c r="AC212" i="3"/>
  <c r="BA212" i="3" s="1"/>
  <c r="AO212" i="3"/>
  <c r="BN212" i="3"/>
  <c r="AD207" i="3"/>
  <c r="AP207" i="3"/>
  <c r="BO207" i="3"/>
  <c r="AE181" i="3"/>
  <c r="AQ181" i="3"/>
  <c r="BP181" i="3"/>
  <c r="I164" i="3" l="1"/>
  <c r="BK164" i="3"/>
  <c r="BL164" i="3" s="1"/>
  <c r="U165" i="3"/>
  <c r="BB207" i="3"/>
  <c r="F207" i="3" s="1"/>
  <c r="BC181" i="3"/>
  <c r="G181" i="3" s="1"/>
  <c r="E212" i="3"/>
  <c r="V164" i="3" l="1"/>
  <c r="Q164" i="3"/>
  <c r="AF166" i="3"/>
  <c r="AR166" i="3"/>
  <c r="BQ166" i="3"/>
  <c r="R212" i="3"/>
  <c r="S207" i="3"/>
  <c r="T181" i="3"/>
  <c r="BR165" i="3" l="1"/>
  <c r="AS165" i="3"/>
  <c r="AG165" i="3"/>
  <c r="AM165" i="3" s="1"/>
  <c r="BE165" i="3"/>
  <c r="BK165" i="3" s="1"/>
  <c r="P164" i="3"/>
  <c r="A165" i="3"/>
  <c r="BD166" i="3"/>
  <c r="AC213" i="3"/>
  <c r="BA213" i="3" s="1"/>
  <c r="AO213" i="3"/>
  <c r="BN213" i="3"/>
  <c r="AD208" i="3"/>
  <c r="AP208" i="3"/>
  <c r="BO208" i="3"/>
  <c r="AE182" i="3"/>
  <c r="AQ182" i="3"/>
  <c r="BP182" i="3"/>
  <c r="BB208" i="3" l="1"/>
  <c r="F208" i="3" s="1"/>
  <c r="AY165" i="3"/>
  <c r="I165" i="3"/>
  <c r="C165" i="3"/>
  <c r="BL165" i="3" s="1"/>
  <c r="B165" i="3"/>
  <c r="H166" i="3"/>
  <c r="U166" i="3"/>
  <c r="E213" i="3"/>
  <c r="BC182" i="3"/>
  <c r="V165" i="3" l="1"/>
  <c r="Q165" i="3"/>
  <c r="BQ167" i="3"/>
  <c r="AR167" i="3"/>
  <c r="AF167" i="3"/>
  <c r="R213" i="3"/>
  <c r="S208" i="3"/>
  <c r="G182" i="3"/>
  <c r="AS166" i="3" l="1"/>
  <c r="BR166" i="3"/>
  <c r="AG166" i="3"/>
  <c r="A166" i="3"/>
  <c r="P165" i="3"/>
  <c r="BD167" i="3"/>
  <c r="AC214" i="3"/>
  <c r="AO214" i="3"/>
  <c r="BN214" i="3"/>
  <c r="AD209" i="3"/>
  <c r="BB209" i="3" s="1"/>
  <c r="AP209" i="3"/>
  <c r="BO209" i="3"/>
  <c r="T182" i="3"/>
  <c r="AY166" i="3" l="1"/>
  <c r="C166" i="3"/>
  <c r="B166" i="3"/>
  <c r="AM166" i="3"/>
  <c r="BE166" i="3"/>
  <c r="H167" i="3"/>
  <c r="BA214" i="3"/>
  <c r="E214" i="3" s="1"/>
  <c r="F209" i="3"/>
  <c r="AE183" i="3"/>
  <c r="AQ183" i="3"/>
  <c r="BP183" i="3"/>
  <c r="BK166" i="3" l="1"/>
  <c r="BL166" i="3" s="1"/>
  <c r="I166" i="3"/>
  <c r="U167" i="3"/>
  <c r="R214" i="3"/>
  <c r="S209" i="3"/>
  <c r="BC183" i="3"/>
  <c r="G183" i="3" s="1"/>
  <c r="V166" i="3" l="1"/>
  <c r="Q166" i="3"/>
  <c r="AF168" i="3"/>
  <c r="AR168" i="3"/>
  <c r="BQ168" i="3"/>
  <c r="BD168" i="3"/>
  <c r="AC215" i="3"/>
  <c r="AO215" i="3"/>
  <c r="BN215" i="3"/>
  <c r="AD210" i="3"/>
  <c r="AP210" i="3"/>
  <c r="BO210" i="3"/>
  <c r="T183" i="3"/>
  <c r="P166" i="3" l="1"/>
  <c r="A167" i="3"/>
  <c r="AG167" i="3"/>
  <c r="AS167" i="3"/>
  <c r="BR167" i="3"/>
  <c r="H168" i="3"/>
  <c r="BA215" i="3"/>
  <c r="E215" i="3" s="1"/>
  <c r="BB210" i="3"/>
  <c r="F210" i="3" s="1"/>
  <c r="AE184" i="3"/>
  <c r="AQ184" i="3"/>
  <c r="BP184" i="3"/>
  <c r="AM167" i="3" l="1"/>
  <c r="BE167" i="3"/>
  <c r="BK167" i="3" s="1"/>
  <c r="B167" i="3"/>
  <c r="C167" i="3"/>
  <c r="BL167" i="3" s="1"/>
  <c r="AY167" i="3"/>
  <c r="I167" i="3"/>
  <c r="U168" i="3"/>
  <c r="R215" i="3"/>
  <c r="S210" i="3"/>
  <c r="BC184" i="3"/>
  <c r="G184" i="3" s="1"/>
  <c r="Q167" i="3" l="1"/>
  <c r="V167" i="3"/>
  <c r="AR169" i="3"/>
  <c r="BD169" i="3" s="1"/>
  <c r="AF169" i="3"/>
  <c r="BQ169" i="3"/>
  <c r="AC216" i="3"/>
  <c r="AO216" i="3"/>
  <c r="BN216" i="3"/>
  <c r="AD211" i="3"/>
  <c r="AP211" i="3"/>
  <c r="BO211" i="3"/>
  <c r="T184" i="3"/>
  <c r="A168" i="3" l="1"/>
  <c r="P167" i="3"/>
  <c r="AG168" i="3"/>
  <c r="BR168" i="3"/>
  <c r="AS168" i="3"/>
  <c r="H169" i="3"/>
  <c r="BB211" i="3"/>
  <c r="F211" i="3" s="1"/>
  <c r="BA216" i="3"/>
  <c r="E216" i="3" s="1"/>
  <c r="AE185" i="3"/>
  <c r="AQ185" i="3"/>
  <c r="BP185" i="3"/>
  <c r="B168" i="3" l="1"/>
  <c r="C168" i="3"/>
  <c r="AY168" i="3"/>
  <c r="AM168" i="3"/>
  <c r="BE168" i="3"/>
  <c r="U169" i="3"/>
  <c r="BC185" i="3"/>
  <c r="G185" i="3" s="1"/>
  <c r="R216" i="3"/>
  <c r="S211" i="3"/>
  <c r="BK168" i="3" l="1"/>
  <c r="BL168" i="3" s="1"/>
  <c r="I168" i="3"/>
  <c r="V168" i="3"/>
  <c r="Q168" i="3"/>
  <c r="AF170" i="3"/>
  <c r="AR170" i="3"/>
  <c r="BQ170" i="3"/>
  <c r="AC217" i="3"/>
  <c r="AO217" i="3"/>
  <c r="BN217" i="3"/>
  <c r="AD212" i="3"/>
  <c r="AP212" i="3"/>
  <c r="BO212" i="3"/>
  <c r="T185" i="3"/>
  <c r="BR169" i="3" l="1"/>
  <c r="AG169" i="3"/>
  <c r="AS169" i="3"/>
  <c r="A169" i="3"/>
  <c r="P168" i="3"/>
  <c r="BA217" i="3"/>
  <c r="E217" i="3" s="1"/>
  <c r="BD170" i="3"/>
  <c r="BB212" i="3"/>
  <c r="F212" i="3" s="1"/>
  <c r="AE186" i="3"/>
  <c r="AQ186" i="3"/>
  <c r="BP186" i="3"/>
  <c r="AY169" i="3" l="1"/>
  <c r="B169" i="3"/>
  <c r="C169" i="3"/>
  <c r="AM169" i="3"/>
  <c r="BE169" i="3"/>
  <c r="H170" i="3"/>
  <c r="R217" i="3"/>
  <c r="S212" i="3"/>
  <c r="BC186" i="3"/>
  <c r="BK169" i="3" l="1"/>
  <c r="BL169" i="3" s="1"/>
  <c r="I169" i="3"/>
  <c r="U170" i="3"/>
  <c r="AC218" i="3"/>
  <c r="AO218" i="3"/>
  <c r="BN218" i="3"/>
  <c r="AD213" i="3"/>
  <c r="AP213" i="3"/>
  <c r="BO213" i="3"/>
  <c r="G186" i="3"/>
  <c r="Q169" i="3" l="1"/>
  <c r="V169" i="3"/>
  <c r="BA218" i="3"/>
  <c r="E218" i="3" s="1"/>
  <c r="AR171" i="3"/>
  <c r="BD171" i="3" s="1"/>
  <c r="AF171" i="3"/>
  <c r="BQ171" i="3"/>
  <c r="BB213" i="3"/>
  <c r="F213" i="3" s="1"/>
  <c r="T186" i="3"/>
  <c r="AS170" i="3" l="1"/>
  <c r="AG170" i="3"/>
  <c r="BR170" i="3"/>
  <c r="P169" i="3"/>
  <c r="A170" i="3"/>
  <c r="H171" i="3"/>
  <c r="R218" i="3"/>
  <c r="S213" i="3"/>
  <c r="AE187" i="3"/>
  <c r="AQ187" i="3"/>
  <c r="BP187" i="3"/>
  <c r="AY170" i="3" l="1"/>
  <c r="AM170" i="3"/>
  <c r="BE170" i="3"/>
  <c r="C170" i="3"/>
  <c r="B170" i="3"/>
  <c r="U171" i="3"/>
  <c r="BC187" i="3"/>
  <c r="G187" i="3" s="1"/>
  <c r="AC219" i="3"/>
  <c r="AO219" i="3"/>
  <c r="BN219" i="3"/>
  <c r="AD214" i="3"/>
  <c r="AP214" i="3"/>
  <c r="BO214" i="3"/>
  <c r="BK170" i="3" l="1"/>
  <c r="BL170" i="3" s="1"/>
  <c r="I170" i="3"/>
  <c r="AF172" i="3"/>
  <c r="BQ172" i="3"/>
  <c r="AR172" i="3"/>
  <c r="BB214" i="3"/>
  <c r="F214" i="3" s="1"/>
  <c r="BA219" i="3"/>
  <c r="E219" i="3" s="1"/>
  <c r="T187" i="3"/>
  <c r="Q170" i="3" l="1"/>
  <c r="V170" i="3"/>
  <c r="BD172" i="3"/>
  <c r="R219" i="3"/>
  <c r="S214" i="3"/>
  <c r="AE188" i="3"/>
  <c r="AQ188" i="3"/>
  <c r="BP188" i="3"/>
  <c r="AG171" i="3" l="1"/>
  <c r="AM171" i="3" s="1"/>
  <c r="BR171" i="3"/>
  <c r="AS171" i="3"/>
  <c r="BE171" i="3"/>
  <c r="BK171" i="3" s="1"/>
  <c r="P170" i="3"/>
  <c r="A171" i="3"/>
  <c r="H172" i="3"/>
  <c r="AC220" i="3"/>
  <c r="BA220" i="3" s="1"/>
  <c r="AO220" i="3"/>
  <c r="BN220" i="3"/>
  <c r="AD215" i="3"/>
  <c r="AP215" i="3"/>
  <c r="BO215" i="3"/>
  <c r="BC188" i="3"/>
  <c r="AY171" i="3" l="1"/>
  <c r="I171" i="3"/>
  <c r="B171" i="3"/>
  <c r="C171" i="3"/>
  <c r="BL171" i="3" s="1"/>
  <c r="U172" i="3"/>
  <c r="BB215" i="3"/>
  <c r="F215" i="3" s="1"/>
  <c r="E220" i="3"/>
  <c r="G188" i="3"/>
  <c r="V171" i="3" l="1"/>
  <c r="Q171" i="3"/>
  <c r="AF173" i="3"/>
  <c r="AR173" i="3"/>
  <c r="BQ173" i="3"/>
  <c r="R220" i="3"/>
  <c r="S215" i="3"/>
  <c r="T188" i="3"/>
  <c r="AG172" i="3" l="1"/>
  <c r="AS172" i="3"/>
  <c r="BR172" i="3"/>
  <c r="A172" i="3"/>
  <c r="P171" i="3"/>
  <c r="BD173" i="3"/>
  <c r="AC221" i="3"/>
  <c r="AO221" i="3"/>
  <c r="BN221" i="3"/>
  <c r="AD216" i="3"/>
  <c r="AP216" i="3"/>
  <c r="BO216" i="3"/>
  <c r="AE189" i="3"/>
  <c r="AQ189" i="3"/>
  <c r="BP189" i="3"/>
  <c r="AM172" i="3" l="1"/>
  <c r="BE172" i="3"/>
  <c r="BK172" i="3" s="1"/>
  <c r="AY172" i="3"/>
  <c r="I172" i="3"/>
  <c r="C172" i="3"/>
  <c r="BL172" i="3" s="1"/>
  <c r="B172" i="3"/>
  <c r="H173" i="3"/>
  <c r="BB216" i="3"/>
  <c r="F216" i="3" s="1"/>
  <c r="BC189" i="3"/>
  <c r="G189" i="3" s="1"/>
  <c r="BA221" i="3"/>
  <c r="E221" i="3" s="1"/>
  <c r="V172" i="3" l="1"/>
  <c r="Q172" i="3"/>
  <c r="U173" i="3"/>
  <c r="R221" i="3"/>
  <c r="S216" i="3"/>
  <c r="T189" i="3"/>
  <c r="BR173" i="3" l="1"/>
  <c r="AG173" i="3"/>
  <c r="AS173" i="3"/>
  <c r="A173" i="3"/>
  <c r="P172" i="3"/>
  <c r="AF174" i="3"/>
  <c r="AR174" i="3"/>
  <c r="BQ174" i="3"/>
  <c r="AC222" i="3"/>
  <c r="AO222" i="3"/>
  <c r="BN222" i="3"/>
  <c r="AD217" i="3"/>
  <c r="AP217" i="3"/>
  <c r="BO217" i="3"/>
  <c r="AE190" i="3"/>
  <c r="AQ190" i="3"/>
  <c r="BP190" i="3"/>
  <c r="AM173" i="3" l="1"/>
  <c r="BE173" i="3"/>
  <c r="AY173" i="3"/>
  <c r="C173" i="3"/>
  <c r="B173" i="3"/>
  <c r="BB217" i="3"/>
  <c r="F217" i="3" s="1"/>
  <c r="BD174" i="3"/>
  <c r="BA222" i="3"/>
  <c r="E222" i="3" s="1"/>
  <c r="BC190" i="3"/>
  <c r="BK173" i="3" l="1"/>
  <c r="BL173" i="3" s="1"/>
  <c r="I173" i="3"/>
  <c r="H174" i="3"/>
  <c r="R222" i="3"/>
  <c r="S217" i="3"/>
  <c r="G190" i="3"/>
  <c r="Q173" i="3" l="1"/>
  <c r="V173" i="3"/>
  <c r="U174" i="3"/>
  <c r="AC223" i="3"/>
  <c r="AO223" i="3"/>
  <c r="BN223" i="3"/>
  <c r="AD218" i="3"/>
  <c r="AP218" i="3"/>
  <c r="BO218" i="3"/>
  <c r="T190" i="3"/>
  <c r="AG174" i="3" l="1"/>
  <c r="AS174" i="3"/>
  <c r="BR174" i="3"/>
  <c r="A174" i="3"/>
  <c r="P173" i="3"/>
  <c r="BQ175" i="3"/>
  <c r="AR175" i="3"/>
  <c r="AF175" i="3"/>
  <c r="BB218" i="3"/>
  <c r="F218" i="3" s="1"/>
  <c r="BA223" i="3"/>
  <c r="E223" i="3" s="1"/>
  <c r="AE191" i="3"/>
  <c r="AQ191" i="3"/>
  <c r="BP191" i="3"/>
  <c r="AY174" i="3" l="1"/>
  <c r="C174" i="3"/>
  <c r="B174" i="3"/>
  <c r="AM174" i="3"/>
  <c r="BE174" i="3"/>
  <c r="BD175" i="3"/>
  <c r="R223" i="3"/>
  <c r="S218" i="3"/>
  <c r="BC191" i="3"/>
  <c r="BK174" i="3" l="1"/>
  <c r="BL174" i="3" s="1"/>
  <c r="I174" i="3"/>
  <c r="H175" i="3"/>
  <c r="AC224" i="3"/>
  <c r="BA224" i="3" s="1"/>
  <c r="AO224" i="3"/>
  <c r="BN224" i="3"/>
  <c r="AD219" i="3"/>
  <c r="AP219" i="3"/>
  <c r="BO219" i="3"/>
  <c r="G191" i="3"/>
  <c r="V174" i="3" l="1"/>
  <c r="Q174" i="3"/>
  <c r="U175" i="3"/>
  <c r="BB219" i="3"/>
  <c r="F219" i="3" s="1"/>
  <c r="E224" i="3"/>
  <c r="T191" i="3"/>
  <c r="P174" i="3" l="1"/>
  <c r="A175" i="3"/>
  <c r="AG175" i="3"/>
  <c r="AS175" i="3"/>
  <c r="BR175" i="3"/>
  <c r="AF176" i="3"/>
  <c r="AR176" i="3"/>
  <c r="BQ176" i="3"/>
  <c r="R224" i="3"/>
  <c r="S219" i="3"/>
  <c r="AE192" i="3"/>
  <c r="AQ192" i="3"/>
  <c r="BP192" i="3"/>
  <c r="AM175" i="3" l="1"/>
  <c r="BE175" i="3"/>
  <c r="B175" i="3"/>
  <c r="C175" i="3"/>
  <c r="AY175" i="3"/>
  <c r="BD176" i="3"/>
  <c r="H176" i="3" s="1"/>
  <c r="AC225" i="3"/>
  <c r="AO225" i="3"/>
  <c r="BN225" i="3"/>
  <c r="AD220" i="3"/>
  <c r="AP220" i="3"/>
  <c r="BO220" i="3"/>
  <c r="BC192" i="3"/>
  <c r="G192" i="3" s="1"/>
  <c r="BK175" i="3" l="1"/>
  <c r="BL175" i="3" s="1"/>
  <c r="I175" i="3"/>
  <c r="V175" i="3"/>
  <c r="Q175" i="3"/>
  <c r="U176" i="3"/>
  <c r="BA225" i="3"/>
  <c r="E225" i="3" s="1"/>
  <c r="BB220" i="3"/>
  <c r="F220" i="3" s="1"/>
  <c r="T192" i="3"/>
  <c r="AS176" i="3" l="1"/>
  <c r="BR176" i="3"/>
  <c r="AG176" i="3"/>
  <c r="AM176" i="3" s="1"/>
  <c r="BE176" i="3"/>
  <c r="BK176" i="3" s="1"/>
  <c r="P175" i="3"/>
  <c r="A176" i="3"/>
  <c r="AR177" i="3"/>
  <c r="AF177" i="3"/>
  <c r="BQ177" i="3"/>
  <c r="R225" i="3"/>
  <c r="S220" i="3"/>
  <c r="AE193" i="3"/>
  <c r="AQ193" i="3"/>
  <c r="BP193" i="3"/>
  <c r="AY176" i="3" l="1"/>
  <c r="I176" i="3"/>
  <c r="B176" i="3"/>
  <c r="C176" i="3"/>
  <c r="BL176" i="3" s="1"/>
  <c r="BC193" i="3"/>
  <c r="G193" i="3" s="1"/>
  <c r="BD177" i="3"/>
  <c r="AC226" i="3"/>
  <c r="BA226" i="3" s="1"/>
  <c r="AO226" i="3"/>
  <c r="BN226" i="3"/>
  <c r="AD221" i="3"/>
  <c r="AP221" i="3"/>
  <c r="BO221" i="3"/>
  <c r="Q176" i="3" l="1"/>
  <c r="V176" i="3"/>
  <c r="H177" i="3"/>
  <c r="BB221" i="3"/>
  <c r="F221" i="3" s="1"/>
  <c r="E226" i="3"/>
  <c r="T193" i="3"/>
  <c r="A177" i="3" l="1"/>
  <c r="P176" i="3"/>
  <c r="BE177" i="3"/>
  <c r="BK177" i="3" s="1"/>
  <c r="AG177" i="3"/>
  <c r="AM177" i="3" s="1"/>
  <c r="AS177" i="3"/>
  <c r="BR177" i="3"/>
  <c r="U177" i="3"/>
  <c r="R226" i="3"/>
  <c r="S221" i="3"/>
  <c r="AE194" i="3"/>
  <c r="AQ194" i="3"/>
  <c r="BP194" i="3"/>
  <c r="B177" i="3" l="1"/>
  <c r="C177" i="3"/>
  <c r="BL177" i="3" s="1"/>
  <c r="AY177" i="3"/>
  <c r="I177" i="3"/>
  <c r="AF178" i="3"/>
  <c r="AR178" i="3"/>
  <c r="BQ178" i="3"/>
  <c r="BC194" i="3"/>
  <c r="G194" i="3" s="1"/>
  <c r="AC227" i="3"/>
  <c r="AO227" i="3"/>
  <c r="BN227" i="3"/>
  <c r="AD222" i="3"/>
  <c r="AP222" i="3"/>
  <c r="BO222" i="3"/>
  <c r="Q177" i="3" l="1"/>
  <c r="V177" i="3"/>
  <c r="BD178" i="3"/>
  <c r="BB222" i="3"/>
  <c r="F222" i="3" s="1"/>
  <c r="BA227" i="3"/>
  <c r="E227" i="3" s="1"/>
  <c r="T194" i="3"/>
  <c r="A178" i="3" l="1"/>
  <c r="P177" i="3"/>
  <c r="AG178" i="3"/>
  <c r="AM178" i="3" s="1"/>
  <c r="AS178" i="3"/>
  <c r="BR178" i="3"/>
  <c r="H178" i="3"/>
  <c r="R227" i="3"/>
  <c r="S222" i="3"/>
  <c r="AE195" i="3"/>
  <c r="AQ195" i="3"/>
  <c r="BP195" i="3"/>
  <c r="B178" i="3" l="1"/>
  <c r="C178" i="3"/>
  <c r="AY178" i="3"/>
  <c r="BE178" i="3"/>
  <c r="BC195" i="3"/>
  <c r="G195" i="3" s="1"/>
  <c r="U178" i="3"/>
  <c r="AC228" i="3"/>
  <c r="AO228" i="3"/>
  <c r="BN228" i="3"/>
  <c r="AD223" i="3"/>
  <c r="AP223" i="3"/>
  <c r="BO223" i="3"/>
  <c r="BK178" i="3" l="1"/>
  <c r="BL178" i="3" s="1"/>
  <c r="I178" i="3"/>
  <c r="AR179" i="3"/>
  <c r="BQ179" i="3"/>
  <c r="AF179" i="3"/>
  <c r="BA228" i="3"/>
  <c r="E228" i="3" s="1"/>
  <c r="BB223" i="3"/>
  <c r="F223" i="3" s="1"/>
  <c r="T195" i="3"/>
  <c r="Q178" i="3" l="1"/>
  <c r="V178" i="3"/>
  <c r="BD179" i="3"/>
  <c r="R228" i="3"/>
  <c r="S223" i="3"/>
  <c r="AE196" i="3"/>
  <c r="AQ196" i="3"/>
  <c r="BP196" i="3"/>
  <c r="A179" i="3" l="1"/>
  <c r="P178" i="3"/>
  <c r="AS179" i="3"/>
  <c r="AG179" i="3"/>
  <c r="AM179" i="3" s="1"/>
  <c r="BR179" i="3"/>
  <c r="BE179" i="3"/>
  <c r="BK179" i="3" s="1"/>
  <c r="H179" i="3"/>
  <c r="AC229" i="3"/>
  <c r="AO229" i="3"/>
  <c r="BN229" i="3"/>
  <c r="AD224" i="3"/>
  <c r="AP224" i="3"/>
  <c r="BB224" i="3" s="1"/>
  <c r="BO224" i="3"/>
  <c r="BC196" i="3"/>
  <c r="B179" i="3" l="1"/>
  <c r="C179" i="3"/>
  <c r="BL179" i="3" s="1"/>
  <c r="AY179" i="3"/>
  <c r="I179" i="3"/>
  <c r="U179" i="3"/>
  <c r="BA229" i="3"/>
  <c r="E229" i="3" s="1"/>
  <c r="F224" i="3"/>
  <c r="G196" i="3"/>
  <c r="V179" i="3" l="1"/>
  <c r="Q179" i="3"/>
  <c r="AR180" i="3"/>
  <c r="BQ180" i="3"/>
  <c r="AF180" i="3"/>
  <c r="R229" i="3"/>
  <c r="S224" i="3"/>
  <c r="T196" i="3"/>
  <c r="A180" i="3" l="1"/>
  <c r="P179" i="3"/>
  <c r="BR180" i="3"/>
  <c r="AG180" i="3"/>
  <c r="BE180" i="3" s="1"/>
  <c r="AS180" i="3"/>
  <c r="BD180" i="3"/>
  <c r="AM180" i="3"/>
  <c r="AC230" i="3"/>
  <c r="AO230" i="3"/>
  <c r="BN230" i="3"/>
  <c r="AD225" i="3"/>
  <c r="AP225" i="3"/>
  <c r="BO225" i="3"/>
  <c r="AE197" i="3"/>
  <c r="AQ197" i="3"/>
  <c r="BP197" i="3"/>
  <c r="B180" i="3" l="1"/>
  <c r="C180" i="3"/>
  <c r="AY180" i="3"/>
  <c r="I180" i="3"/>
  <c r="V180" i="3" s="1"/>
  <c r="H180" i="3"/>
  <c r="BK180" i="3"/>
  <c r="BL180" i="3" s="1"/>
  <c r="BB225" i="3"/>
  <c r="F225" i="3" s="1"/>
  <c r="BC197" i="3"/>
  <c r="G197" i="3" s="1"/>
  <c r="BA230" i="3"/>
  <c r="E230" i="3" s="1"/>
  <c r="BE181" i="3" l="1"/>
  <c r="AG181" i="3"/>
  <c r="BR181" i="3"/>
  <c r="AS181" i="3"/>
  <c r="U180" i="3"/>
  <c r="Q180" i="3"/>
  <c r="R230" i="3"/>
  <c r="S225" i="3"/>
  <c r="T197" i="3"/>
  <c r="I181" i="3" l="1"/>
  <c r="V181" i="3" s="1"/>
  <c r="AF181" i="3"/>
  <c r="BQ181" i="3"/>
  <c r="AR181" i="3"/>
  <c r="AY181" i="3" s="1"/>
  <c r="P180" i="3"/>
  <c r="A181" i="3"/>
  <c r="AC231" i="3"/>
  <c r="AO231" i="3"/>
  <c r="BN231" i="3"/>
  <c r="AD226" i="3"/>
  <c r="AP226" i="3"/>
  <c r="BO226" i="3"/>
  <c r="AE198" i="3"/>
  <c r="AQ198" i="3"/>
  <c r="BP198" i="3"/>
  <c r="AS182" i="3" l="1"/>
  <c r="BR182" i="3"/>
  <c r="AG182" i="3"/>
  <c r="BE182" i="3" s="1"/>
  <c r="I182" i="3" s="1"/>
  <c r="V182" i="3" s="1"/>
  <c r="BD181" i="3"/>
  <c r="AM181" i="3"/>
  <c r="C181" i="3"/>
  <c r="B181" i="3"/>
  <c r="BB226" i="3"/>
  <c r="F226" i="3" s="1"/>
  <c r="BC198" i="3"/>
  <c r="G198" i="3" s="1"/>
  <c r="BA231" i="3"/>
  <c r="E231" i="3" s="1"/>
  <c r="AS183" i="3" l="1"/>
  <c r="AG183" i="3"/>
  <c r="BE183" i="3" s="1"/>
  <c r="BR183" i="3"/>
  <c r="H181" i="3"/>
  <c r="BK181" i="3"/>
  <c r="BL181" i="3" s="1"/>
  <c r="R231" i="3"/>
  <c r="S226" i="3"/>
  <c r="T198" i="3"/>
  <c r="I183" i="3" l="1"/>
  <c r="V183" i="3" s="1"/>
  <c r="U181" i="3"/>
  <c r="Q181" i="3"/>
  <c r="AC232" i="3"/>
  <c r="AO232" i="3"/>
  <c r="BN232" i="3"/>
  <c r="AD227" i="3"/>
  <c r="BB227" i="3" s="1"/>
  <c r="AP227" i="3"/>
  <c r="BO227" i="3"/>
  <c r="BC199" i="3"/>
  <c r="AE199" i="3"/>
  <c r="AQ199" i="3"/>
  <c r="BP199" i="3"/>
  <c r="AG184" i="3" l="1"/>
  <c r="AS184" i="3"/>
  <c r="BR184" i="3"/>
  <c r="BE184" i="3"/>
  <c r="I184" i="3" s="1"/>
  <c r="V184" i="3" s="1"/>
  <c r="AF182" i="3"/>
  <c r="AR182" i="3"/>
  <c r="AY182" i="3" s="1"/>
  <c r="BQ182" i="3"/>
  <c r="A182" i="3"/>
  <c r="P181" i="3"/>
  <c r="BA232" i="3"/>
  <c r="E232" i="3" s="1"/>
  <c r="F227" i="3"/>
  <c r="G199" i="3"/>
  <c r="BE185" i="3" l="1"/>
  <c r="AG185" i="3"/>
  <c r="AS185" i="3"/>
  <c r="BR185" i="3"/>
  <c r="BD182" i="3"/>
  <c r="AM182" i="3"/>
  <c r="B182" i="3"/>
  <c r="C182" i="3"/>
  <c r="R232" i="3"/>
  <c r="S227" i="3"/>
  <c r="T199" i="3"/>
  <c r="I185" i="3" l="1"/>
  <c r="V185" i="3" s="1"/>
  <c r="H182" i="3"/>
  <c r="BK182" i="3"/>
  <c r="BL182" i="3" s="1"/>
  <c r="AC233" i="3"/>
  <c r="AO233" i="3"/>
  <c r="BN233" i="3"/>
  <c r="AD228" i="3"/>
  <c r="AP228" i="3"/>
  <c r="BO228" i="3"/>
  <c r="AE200" i="3"/>
  <c r="AQ200" i="3"/>
  <c r="BP200" i="3"/>
  <c r="BA233" i="3" l="1"/>
  <c r="E233" i="3" s="1"/>
  <c r="AS186" i="3"/>
  <c r="AG186" i="3"/>
  <c r="BR186" i="3"/>
  <c r="BE186" i="3"/>
  <c r="U182" i="3"/>
  <c r="Q182" i="3"/>
  <c r="BC200" i="3"/>
  <c r="G200" i="3" s="1"/>
  <c r="BB228" i="3"/>
  <c r="F228" i="3" s="1"/>
  <c r="I186" i="3" l="1"/>
  <c r="V186" i="3" s="1"/>
  <c r="BQ183" i="3"/>
  <c r="A183" i="3"/>
  <c r="P182" i="3"/>
  <c r="AR183" i="3"/>
  <c r="AF183" i="3"/>
  <c r="R233" i="3"/>
  <c r="S228" i="3"/>
  <c r="T200" i="3"/>
  <c r="AG187" i="3" l="1"/>
  <c r="BE187" i="3" s="1"/>
  <c r="AS187" i="3"/>
  <c r="BR187" i="3"/>
  <c r="C183" i="3"/>
  <c r="B183" i="3"/>
  <c r="BD183" i="3"/>
  <c r="AM183" i="3"/>
  <c r="AY183" i="3"/>
  <c r="AC234" i="3"/>
  <c r="AO234" i="3"/>
  <c r="BN234" i="3"/>
  <c r="AD229" i="3"/>
  <c r="AP229" i="3"/>
  <c r="BO229" i="3"/>
  <c r="AE201" i="3"/>
  <c r="AQ201" i="3"/>
  <c r="BP201" i="3"/>
  <c r="I187" i="3" l="1"/>
  <c r="V187" i="3" s="1"/>
  <c r="BA234" i="3"/>
  <c r="E234" i="3" s="1"/>
  <c r="BK183" i="3"/>
  <c r="BL183" i="3" s="1"/>
  <c r="H183" i="3"/>
  <c r="BB229" i="3"/>
  <c r="F229" i="3" s="1"/>
  <c r="BC201" i="3"/>
  <c r="AS188" i="3" l="1"/>
  <c r="AG188" i="3"/>
  <c r="BE188" i="3" s="1"/>
  <c r="BR188" i="3"/>
  <c r="Q183" i="3"/>
  <c r="U183" i="3"/>
  <c r="R234" i="3"/>
  <c r="S229" i="3"/>
  <c r="G201" i="3"/>
  <c r="AR184" i="3" l="1"/>
  <c r="AY184" i="3" s="1"/>
  <c r="AF184" i="3"/>
  <c r="BQ184" i="3"/>
  <c r="P183" i="3"/>
  <c r="A184" i="3"/>
  <c r="I188" i="3"/>
  <c r="AC235" i="3"/>
  <c r="AO235" i="3"/>
  <c r="BN235" i="3"/>
  <c r="AD230" i="3"/>
  <c r="AP230" i="3"/>
  <c r="BO230" i="3"/>
  <c r="T201" i="3"/>
  <c r="BD184" i="3" l="1"/>
  <c r="AM184" i="3"/>
  <c r="C184" i="3"/>
  <c r="B184" i="3"/>
  <c r="BA235" i="3"/>
  <c r="E235" i="3" s="1"/>
  <c r="BB230" i="3"/>
  <c r="F230" i="3" s="1"/>
  <c r="V188" i="3"/>
  <c r="AE202" i="3"/>
  <c r="AQ202" i="3"/>
  <c r="BP202" i="3"/>
  <c r="H184" i="3" l="1"/>
  <c r="BK184" i="3"/>
  <c r="BL184" i="3" s="1"/>
  <c r="AS189" i="3"/>
  <c r="AG189" i="3"/>
  <c r="BR189" i="3"/>
  <c r="R235" i="3"/>
  <c r="S230" i="3"/>
  <c r="BC202" i="3"/>
  <c r="Q184" i="3" l="1"/>
  <c r="U184" i="3"/>
  <c r="BE189" i="3"/>
  <c r="AC236" i="3"/>
  <c r="AO236" i="3"/>
  <c r="BN236" i="3"/>
  <c r="AD231" i="3"/>
  <c r="AP231" i="3"/>
  <c r="BO231" i="3"/>
  <c r="G202" i="3"/>
  <c r="A185" i="3" l="1"/>
  <c r="P184" i="3"/>
  <c r="AF185" i="3"/>
  <c r="BQ185" i="3"/>
  <c r="AR185" i="3"/>
  <c r="BA236" i="3"/>
  <c r="E236" i="3" s="1"/>
  <c r="BB231" i="3"/>
  <c r="F231" i="3" s="1"/>
  <c r="I189" i="3"/>
  <c r="T202" i="3"/>
  <c r="C185" i="3" l="1"/>
  <c r="B185" i="3"/>
  <c r="AM185" i="3"/>
  <c r="BD185" i="3"/>
  <c r="AY185" i="3"/>
  <c r="V189" i="3"/>
  <c r="R236" i="3"/>
  <c r="S231" i="3"/>
  <c r="AE203" i="3"/>
  <c r="AQ203" i="3"/>
  <c r="BC203" i="3" s="1"/>
  <c r="BP203" i="3"/>
  <c r="BK185" i="3" l="1"/>
  <c r="BL185" i="3" s="1"/>
  <c r="H185" i="3"/>
  <c r="AG190" i="3"/>
  <c r="AS190" i="3"/>
  <c r="BR190" i="3"/>
  <c r="AC237" i="3"/>
  <c r="AO237" i="3"/>
  <c r="BN237" i="3"/>
  <c r="AD232" i="3"/>
  <c r="AP232" i="3"/>
  <c r="BO232" i="3"/>
  <c r="G203" i="3"/>
  <c r="U185" i="3" l="1"/>
  <c r="Q185" i="3"/>
  <c r="BB232" i="3"/>
  <c r="F232" i="3" s="1"/>
  <c r="BE190" i="3"/>
  <c r="BA237" i="3"/>
  <c r="E237" i="3" s="1"/>
  <c r="T203" i="3"/>
  <c r="BQ186" i="3" l="1"/>
  <c r="AF186" i="3"/>
  <c r="AR186" i="3"/>
  <c r="P185" i="3"/>
  <c r="A186" i="3"/>
  <c r="I190" i="3"/>
  <c r="R237" i="3"/>
  <c r="S232" i="3"/>
  <c r="AE204" i="3"/>
  <c r="AQ204" i="3"/>
  <c r="BP204" i="3"/>
  <c r="AM186" i="3" l="1"/>
  <c r="BD186" i="3"/>
  <c r="AY186" i="3"/>
  <c r="C186" i="3"/>
  <c r="B186" i="3"/>
  <c r="V190" i="3"/>
  <c r="AC238" i="3"/>
  <c r="AO238" i="3"/>
  <c r="BA238" i="3" s="1"/>
  <c r="BN238" i="3"/>
  <c r="AD233" i="3"/>
  <c r="AP233" i="3"/>
  <c r="BO233" i="3"/>
  <c r="BC204" i="3"/>
  <c r="BK186" i="3" l="1"/>
  <c r="BL186" i="3" s="1"/>
  <c r="H186" i="3"/>
  <c r="U186" i="3"/>
  <c r="Q186" i="3"/>
  <c r="BB233" i="3"/>
  <c r="F233" i="3" s="1"/>
  <c r="BR191" i="3"/>
  <c r="AG191" i="3"/>
  <c r="AS191" i="3"/>
  <c r="E238" i="3"/>
  <c r="G204" i="3"/>
  <c r="AF187" i="3" l="1"/>
  <c r="BQ187" i="3"/>
  <c r="AR187" i="3"/>
  <c r="P186" i="3"/>
  <c r="A187" i="3"/>
  <c r="BE191" i="3"/>
  <c r="R238" i="3"/>
  <c r="S233" i="3"/>
  <c r="T204" i="3"/>
  <c r="BD187" i="3" l="1"/>
  <c r="AM187" i="3"/>
  <c r="B187" i="3"/>
  <c r="C187" i="3"/>
  <c r="AY187" i="3"/>
  <c r="I191" i="3"/>
  <c r="AC239" i="3"/>
  <c r="AO239" i="3"/>
  <c r="BN239" i="3"/>
  <c r="AD234" i="3"/>
  <c r="AP234" i="3"/>
  <c r="BO234" i="3"/>
  <c r="AE205" i="3"/>
  <c r="AQ205" i="3"/>
  <c r="BP205" i="3"/>
  <c r="BA239" i="3" l="1"/>
  <c r="E239" i="3" s="1"/>
  <c r="BB234" i="3"/>
  <c r="F234" i="3" s="1"/>
  <c r="BK187" i="3"/>
  <c r="BL187" i="3" s="1"/>
  <c r="H187" i="3"/>
  <c r="BC205" i="3"/>
  <c r="G205" i="3" s="1"/>
  <c r="V191" i="3"/>
  <c r="U187" i="3" l="1"/>
  <c r="Q187" i="3"/>
  <c r="BR192" i="3"/>
  <c r="AG192" i="3"/>
  <c r="AS192" i="3"/>
  <c r="R239" i="3"/>
  <c r="S234" i="3"/>
  <c r="T205" i="3"/>
  <c r="BQ188" i="3" l="1"/>
  <c r="AR188" i="3"/>
  <c r="AF188" i="3"/>
  <c r="A188" i="3"/>
  <c r="P187" i="3"/>
  <c r="BE192" i="3"/>
  <c r="AC240" i="3"/>
  <c r="AO240" i="3"/>
  <c r="BN240" i="3"/>
  <c r="AD235" i="3"/>
  <c r="AP235" i="3"/>
  <c r="BO235" i="3"/>
  <c r="AE206" i="3"/>
  <c r="AQ206" i="3"/>
  <c r="BP206" i="3"/>
  <c r="BD188" i="3" l="1"/>
  <c r="BK188" i="3" s="1"/>
  <c r="AM188" i="3"/>
  <c r="B188" i="3"/>
  <c r="C188" i="3"/>
  <c r="BA240" i="3"/>
  <c r="E240" i="3" s="1"/>
  <c r="BB235" i="3"/>
  <c r="F235" i="3" s="1"/>
  <c r="AY188" i="3"/>
  <c r="H188" i="3"/>
  <c r="I192" i="3"/>
  <c r="BC206" i="3"/>
  <c r="G206" i="3" s="1"/>
  <c r="BL188" i="3" l="1"/>
  <c r="U188" i="3"/>
  <c r="P188" i="3" s="1"/>
  <c r="Q188" i="3"/>
  <c r="V192" i="3"/>
  <c r="R240" i="3"/>
  <c r="S235" i="3"/>
  <c r="T206" i="3"/>
  <c r="A189" i="3" l="1"/>
  <c r="BQ189" i="3"/>
  <c r="AR189" i="3"/>
  <c r="AF189" i="3"/>
  <c r="BR193" i="3"/>
  <c r="AS193" i="3"/>
  <c r="AG193" i="3"/>
  <c r="BE193" i="3" s="1"/>
  <c r="AC241" i="3"/>
  <c r="AO241" i="3"/>
  <c r="BN241" i="3"/>
  <c r="AD236" i="3"/>
  <c r="AP236" i="3"/>
  <c r="BO236" i="3"/>
  <c r="AE207" i="3"/>
  <c r="AQ207" i="3"/>
  <c r="BP207" i="3"/>
  <c r="B189" i="3" l="1"/>
  <c r="C189" i="3"/>
  <c r="AY189" i="3"/>
  <c r="AM189" i="3"/>
  <c r="BD189" i="3"/>
  <c r="BC207" i="3"/>
  <c r="G207" i="3" s="1"/>
  <c r="BA241" i="3"/>
  <c r="E241" i="3" s="1"/>
  <c r="I193" i="3"/>
  <c r="BB236" i="3"/>
  <c r="F236" i="3" s="1"/>
  <c r="BK189" i="3" l="1"/>
  <c r="BL189" i="3" s="1"/>
  <c r="H189" i="3"/>
  <c r="V193" i="3"/>
  <c r="R241" i="3"/>
  <c r="S236" i="3"/>
  <c r="T207" i="3"/>
  <c r="U189" i="3" l="1"/>
  <c r="Q189" i="3"/>
  <c r="BR194" i="3"/>
  <c r="AS194" i="3"/>
  <c r="AG194" i="3"/>
  <c r="AC242" i="3"/>
  <c r="AO242" i="3"/>
  <c r="BN242" i="3"/>
  <c r="AD237" i="3"/>
  <c r="AP237" i="3"/>
  <c r="BO237" i="3"/>
  <c r="AE208" i="3"/>
  <c r="AQ208" i="3"/>
  <c r="BP208" i="3"/>
  <c r="AF190" i="3" l="1"/>
  <c r="AR190" i="3"/>
  <c r="BQ190" i="3"/>
  <c r="P189" i="3"/>
  <c r="A190" i="3"/>
  <c r="BA242" i="3"/>
  <c r="E242" i="3" s="1"/>
  <c r="BE194" i="3"/>
  <c r="BB237" i="3"/>
  <c r="F237" i="3" s="1"/>
  <c r="BC208" i="3"/>
  <c r="G208" i="3" s="1"/>
  <c r="BD190" i="3" l="1"/>
  <c r="AM190" i="3"/>
  <c r="B190" i="3"/>
  <c r="C190" i="3"/>
  <c r="AY190" i="3"/>
  <c r="I194" i="3"/>
  <c r="R242" i="3"/>
  <c r="S237" i="3"/>
  <c r="T208" i="3"/>
  <c r="BK190" i="3" l="1"/>
  <c r="BL190" i="3" s="1"/>
  <c r="H190" i="3"/>
  <c r="V194" i="3"/>
  <c r="AC243" i="3"/>
  <c r="BA243" i="3" s="1"/>
  <c r="AO243" i="3"/>
  <c r="BN243" i="3"/>
  <c r="AD238" i="3"/>
  <c r="AP238" i="3"/>
  <c r="BO238" i="3"/>
  <c r="AE209" i="3"/>
  <c r="AQ209" i="3"/>
  <c r="BP209" i="3"/>
  <c r="U190" i="3" l="1"/>
  <c r="Q190" i="3"/>
  <c r="AS195" i="3"/>
  <c r="BR195" i="3"/>
  <c r="AG195" i="3"/>
  <c r="BB238" i="3"/>
  <c r="F238" i="3" s="1"/>
  <c r="E243" i="3"/>
  <c r="BC209" i="3"/>
  <c r="BQ191" i="3" l="1"/>
  <c r="A191" i="3"/>
  <c r="P190" i="3"/>
  <c r="AF191" i="3"/>
  <c r="AR191" i="3"/>
  <c r="AY191" i="3" s="1"/>
  <c r="BE195" i="3"/>
  <c r="R243" i="3"/>
  <c r="S238" i="3"/>
  <c r="G209" i="3"/>
  <c r="C191" i="3" l="1"/>
  <c r="B191" i="3"/>
  <c r="AM191" i="3"/>
  <c r="BD191" i="3"/>
  <c r="I195" i="3"/>
  <c r="AC244" i="3"/>
  <c r="AO244" i="3"/>
  <c r="BN244" i="3"/>
  <c r="AD239" i="3"/>
  <c r="BB239" i="3" s="1"/>
  <c r="AP239" i="3"/>
  <c r="BO239" i="3"/>
  <c r="T209" i="3"/>
  <c r="BK191" i="3" l="1"/>
  <c r="BL191" i="3" s="1"/>
  <c r="H191" i="3"/>
  <c r="BA244" i="3"/>
  <c r="E244" i="3" s="1"/>
  <c r="V195" i="3"/>
  <c r="F239" i="3"/>
  <c r="AE210" i="3"/>
  <c r="AQ210" i="3"/>
  <c r="BC210" i="3" s="1"/>
  <c r="BP210" i="3"/>
  <c r="U191" i="3" l="1"/>
  <c r="Q191" i="3"/>
  <c r="AS196" i="3"/>
  <c r="BR196" i="3"/>
  <c r="AG196" i="3"/>
  <c r="R244" i="3"/>
  <c r="S239" i="3"/>
  <c r="G210" i="3"/>
  <c r="BD192" i="3" l="1"/>
  <c r="BK192" i="3" s="1"/>
  <c r="AF192" i="3"/>
  <c r="AM192" i="3" s="1"/>
  <c r="AR192" i="3"/>
  <c r="BQ192" i="3"/>
  <c r="A192" i="3"/>
  <c r="P191" i="3"/>
  <c r="BE196" i="3"/>
  <c r="AC245" i="3"/>
  <c r="AO245" i="3"/>
  <c r="BN245" i="3"/>
  <c r="AD240" i="3"/>
  <c r="AP240" i="3"/>
  <c r="BO240" i="3"/>
  <c r="T210" i="3"/>
  <c r="H192" i="3" l="1"/>
  <c r="AY192" i="3"/>
  <c r="C192" i="3"/>
  <c r="BL192" i="3" s="1"/>
  <c r="B192" i="3"/>
  <c r="BB240" i="3"/>
  <c r="F240" i="3" s="1"/>
  <c r="I196" i="3"/>
  <c r="BA245" i="3"/>
  <c r="E245" i="3" s="1"/>
  <c r="AE211" i="3"/>
  <c r="AQ211" i="3"/>
  <c r="BP211" i="3"/>
  <c r="Q192" i="3" l="1"/>
  <c r="U192" i="3"/>
  <c r="BC211" i="3"/>
  <c r="G211" i="3" s="1"/>
  <c r="V196" i="3"/>
  <c r="R245" i="3"/>
  <c r="S240" i="3"/>
  <c r="AR193" i="3" l="1"/>
  <c r="BQ193" i="3"/>
  <c r="AF193" i="3"/>
  <c r="P192" i="3"/>
  <c r="A193" i="3"/>
  <c r="AG197" i="3"/>
  <c r="BE197" i="3" s="1"/>
  <c r="AS197" i="3"/>
  <c r="BR197" i="3"/>
  <c r="AC246" i="3"/>
  <c r="AO246" i="3"/>
  <c r="BN246" i="3"/>
  <c r="AD241" i="3"/>
  <c r="AP241" i="3"/>
  <c r="BO241" i="3"/>
  <c r="T211" i="3"/>
  <c r="BD193" i="3" l="1"/>
  <c r="AM193" i="3"/>
  <c r="B193" i="3"/>
  <c r="C193" i="3"/>
  <c r="AY193" i="3"/>
  <c r="BB241" i="3"/>
  <c r="F241" i="3" s="1"/>
  <c r="BA246" i="3"/>
  <c r="E246" i="3" s="1"/>
  <c r="I197" i="3"/>
  <c r="AE212" i="3"/>
  <c r="AQ212" i="3"/>
  <c r="BC212" i="3" s="1"/>
  <c r="BP212" i="3"/>
  <c r="BK193" i="3" l="1"/>
  <c r="BL193" i="3" s="1"/>
  <c r="H193" i="3"/>
  <c r="V197" i="3"/>
  <c r="R246" i="3"/>
  <c r="S241" i="3"/>
  <c r="G212" i="3"/>
  <c r="Q193" i="3" l="1"/>
  <c r="U193" i="3"/>
  <c r="BR198" i="3"/>
  <c r="AS198" i="3"/>
  <c r="AG198" i="3"/>
  <c r="AC247" i="3"/>
  <c r="AO247" i="3"/>
  <c r="BN247" i="3"/>
  <c r="AD242" i="3"/>
  <c r="AP242" i="3"/>
  <c r="BO242" i="3"/>
  <c r="T212" i="3"/>
  <c r="AR194" i="3" l="1"/>
  <c r="P193" i="3"/>
  <c r="AF194" i="3"/>
  <c r="BQ194" i="3"/>
  <c r="A194" i="3"/>
  <c r="BB242" i="3"/>
  <c r="F242" i="3" s="1"/>
  <c r="BA247" i="3"/>
  <c r="E247" i="3" s="1"/>
  <c r="BE198" i="3"/>
  <c r="AE213" i="3"/>
  <c r="AQ213" i="3"/>
  <c r="BP213" i="3"/>
  <c r="AY194" i="3" l="1"/>
  <c r="BD194" i="3"/>
  <c r="AM194" i="3"/>
  <c r="C194" i="3"/>
  <c r="B194" i="3"/>
  <c r="I198" i="3"/>
  <c r="V198" i="3" s="1"/>
  <c r="R247" i="3"/>
  <c r="S242" i="3"/>
  <c r="BC213" i="3"/>
  <c r="G213" i="3" s="1"/>
  <c r="BK194" i="3" l="1"/>
  <c r="BL194" i="3" s="1"/>
  <c r="H194" i="3"/>
  <c r="AG199" i="3"/>
  <c r="BR199" i="3"/>
  <c r="AS199" i="3"/>
  <c r="AC248" i="3"/>
  <c r="AO248" i="3"/>
  <c r="BN248" i="3"/>
  <c r="AD243" i="3"/>
  <c r="AP243" i="3"/>
  <c r="BO243" i="3"/>
  <c r="T213" i="3"/>
  <c r="BB243" i="3" l="1"/>
  <c r="Q194" i="3"/>
  <c r="U194" i="3"/>
  <c r="BA248" i="3"/>
  <c r="E248" i="3" s="1"/>
  <c r="BE199" i="3"/>
  <c r="F243" i="3"/>
  <c r="AE214" i="3"/>
  <c r="BC214" i="3" s="1"/>
  <c r="AQ214" i="3"/>
  <c r="BP214" i="3"/>
  <c r="BQ195" i="3" l="1"/>
  <c r="AR195" i="3"/>
  <c r="A195" i="3"/>
  <c r="AF195" i="3"/>
  <c r="P194" i="3"/>
  <c r="I199" i="3"/>
  <c r="R248" i="3"/>
  <c r="S243" i="3"/>
  <c r="G214" i="3"/>
  <c r="AY195" i="3" l="1"/>
  <c r="B195" i="3"/>
  <c r="C195" i="3"/>
  <c r="AM195" i="3"/>
  <c r="BD195" i="3"/>
  <c r="V199" i="3"/>
  <c r="AC249" i="3"/>
  <c r="AO249" i="3"/>
  <c r="BA249" i="3" s="1"/>
  <c r="BN249" i="3"/>
  <c r="AD244" i="3"/>
  <c r="BB244" i="3" s="1"/>
  <c r="AP244" i="3"/>
  <c r="BO244" i="3"/>
  <c r="T214" i="3"/>
  <c r="BL195" i="3" l="1"/>
  <c r="BK195" i="3"/>
  <c r="H195" i="3"/>
  <c r="U195" i="3" s="1"/>
  <c r="Q195" i="3"/>
  <c r="BR200" i="3"/>
  <c r="AS200" i="3"/>
  <c r="AG200" i="3"/>
  <c r="E249" i="3"/>
  <c r="F244" i="3"/>
  <c r="AE215" i="3"/>
  <c r="AQ215" i="3"/>
  <c r="BP215" i="3"/>
  <c r="BQ196" i="3" l="1"/>
  <c r="AF196" i="3"/>
  <c r="AR196" i="3"/>
  <c r="AY196" i="3" s="1"/>
  <c r="P195" i="3"/>
  <c r="A196" i="3"/>
  <c r="BC215" i="3"/>
  <c r="G215" i="3" s="1"/>
  <c r="BE200" i="3"/>
  <c r="R249" i="3"/>
  <c r="S244" i="3"/>
  <c r="BD196" i="3" l="1"/>
  <c r="AM196" i="3"/>
  <c r="C196" i="3"/>
  <c r="B196" i="3"/>
  <c r="I200" i="3"/>
  <c r="V200" i="3" s="1"/>
  <c r="AC250" i="3"/>
  <c r="AO250" i="3"/>
  <c r="BN250" i="3"/>
  <c r="AD245" i="3"/>
  <c r="AP245" i="3"/>
  <c r="BO245" i="3"/>
  <c r="T215" i="3"/>
  <c r="H196" i="3" l="1"/>
  <c r="BK196" i="3"/>
  <c r="BL196" i="3" s="1"/>
  <c r="BB245" i="3"/>
  <c r="F245" i="3" s="1"/>
  <c r="BR201" i="3"/>
  <c r="AS201" i="3"/>
  <c r="AG201" i="3"/>
  <c r="BA250" i="3"/>
  <c r="E250" i="3" s="1"/>
  <c r="AE216" i="3"/>
  <c r="AQ216" i="3"/>
  <c r="BP216" i="3"/>
  <c r="U196" i="3" l="1"/>
  <c r="Q196" i="3"/>
  <c r="BC216" i="3"/>
  <c r="G216" i="3" s="1"/>
  <c r="BE201" i="3"/>
  <c r="R250" i="3"/>
  <c r="S245" i="3"/>
  <c r="AR197" i="3" l="1"/>
  <c r="AY197" i="3" s="1"/>
  <c r="BQ197" i="3"/>
  <c r="P196" i="3"/>
  <c r="AF197" i="3"/>
  <c r="A197" i="3"/>
  <c r="I201" i="3"/>
  <c r="AC251" i="3"/>
  <c r="AO251" i="3"/>
  <c r="BN251" i="3"/>
  <c r="AD246" i="3"/>
  <c r="AP246" i="3"/>
  <c r="BO246" i="3"/>
  <c r="T216" i="3"/>
  <c r="BD197" i="3" l="1"/>
  <c r="AM197" i="3"/>
  <c r="C197" i="3"/>
  <c r="B197" i="3"/>
  <c r="BB246" i="3"/>
  <c r="F246" i="3" s="1"/>
  <c r="BA251" i="3"/>
  <c r="E251" i="3" s="1"/>
  <c r="V201" i="3"/>
  <c r="AE217" i="3"/>
  <c r="AQ217" i="3"/>
  <c r="BP217" i="3"/>
  <c r="BK197" i="3" l="1"/>
  <c r="BL197" i="3" s="1"/>
  <c r="H197" i="3"/>
  <c r="BR202" i="3"/>
  <c r="AS202" i="3"/>
  <c r="AG202" i="3"/>
  <c r="R251" i="3"/>
  <c r="S246" i="3"/>
  <c r="BC217" i="3"/>
  <c r="G217" i="3" s="1"/>
  <c r="U197" i="3" l="1"/>
  <c r="Q197" i="3"/>
  <c r="BE202" i="3"/>
  <c r="AC252" i="3"/>
  <c r="AO252" i="3"/>
  <c r="BN252" i="3"/>
  <c r="AD247" i="3"/>
  <c r="BB247" i="3" s="1"/>
  <c r="AP247" i="3"/>
  <c r="BO247" i="3"/>
  <c r="T217" i="3"/>
  <c r="BD198" i="3" l="1"/>
  <c r="BK198" i="3" s="1"/>
  <c r="P197" i="3"/>
  <c r="A198" i="3"/>
  <c r="BQ198" i="3"/>
  <c r="AR198" i="3"/>
  <c r="AF198" i="3"/>
  <c r="AM198" i="3" s="1"/>
  <c r="I202" i="3"/>
  <c r="BA252" i="3"/>
  <c r="E252" i="3" s="1"/>
  <c r="F247" i="3"/>
  <c r="AE218" i="3"/>
  <c r="AQ218" i="3"/>
  <c r="BP218" i="3"/>
  <c r="B198" i="3" l="1"/>
  <c r="C198" i="3"/>
  <c r="BL198" i="3" s="1"/>
  <c r="H198" i="3"/>
  <c r="AY198" i="3"/>
  <c r="V202" i="3"/>
  <c r="R252" i="3"/>
  <c r="S247" i="3"/>
  <c r="BC218" i="3"/>
  <c r="Q198" i="3" l="1"/>
  <c r="U198" i="3"/>
  <c r="AS203" i="3"/>
  <c r="AG203" i="3"/>
  <c r="BR203" i="3"/>
  <c r="AC253" i="3"/>
  <c r="BA253" i="3" s="1"/>
  <c r="AO253" i="3"/>
  <c r="BN253" i="3"/>
  <c r="AD248" i="3"/>
  <c r="BB248" i="3" s="1"/>
  <c r="AP248" i="3"/>
  <c r="BO248" i="3"/>
  <c r="G218" i="3"/>
  <c r="BQ199" i="3" l="1"/>
  <c r="AF199" i="3"/>
  <c r="P198" i="3"/>
  <c r="AR199" i="3"/>
  <c r="A199" i="3"/>
  <c r="BE203" i="3"/>
  <c r="E253" i="3"/>
  <c r="F248" i="3"/>
  <c r="T218" i="3"/>
  <c r="BD199" i="3" l="1"/>
  <c r="AM199" i="3"/>
  <c r="C199" i="3"/>
  <c r="B199" i="3"/>
  <c r="AY199" i="3"/>
  <c r="I203" i="3"/>
  <c r="V203" i="3" s="1"/>
  <c r="R253" i="3"/>
  <c r="S248" i="3"/>
  <c r="AE219" i="3"/>
  <c r="AQ219" i="3"/>
  <c r="BP219" i="3"/>
  <c r="BC219" i="3" l="1"/>
  <c r="G219" i="3" s="1"/>
  <c r="BK199" i="3"/>
  <c r="BL199" i="3" s="1"/>
  <c r="H199" i="3"/>
  <c r="BR204" i="3"/>
  <c r="AS204" i="3"/>
  <c r="AG204" i="3"/>
  <c r="AC254" i="3"/>
  <c r="AO254" i="3"/>
  <c r="BN254" i="3"/>
  <c r="AD249" i="3"/>
  <c r="AP249" i="3"/>
  <c r="BO249" i="3"/>
  <c r="Q199" i="3" l="1"/>
  <c r="U199" i="3"/>
  <c r="BA254" i="3"/>
  <c r="E254" i="3" s="1"/>
  <c r="BB249" i="3"/>
  <c r="F249" i="3" s="1"/>
  <c r="BE204" i="3"/>
  <c r="T219" i="3"/>
  <c r="BQ200" i="3" l="1"/>
  <c r="AF200" i="3"/>
  <c r="A200" i="3"/>
  <c r="AR200" i="3"/>
  <c r="P199" i="3"/>
  <c r="I204" i="3"/>
  <c r="R254" i="3"/>
  <c r="S249" i="3"/>
  <c r="AE220" i="3"/>
  <c r="AQ220" i="3"/>
  <c r="BC220" i="3" s="1"/>
  <c r="BP220" i="3"/>
  <c r="BD200" i="3" l="1"/>
  <c r="AM200" i="3"/>
  <c r="C200" i="3"/>
  <c r="B200" i="3"/>
  <c r="AY200" i="3"/>
  <c r="V204" i="3"/>
  <c r="AC255" i="3"/>
  <c r="BA255" i="3" s="1"/>
  <c r="AO255" i="3"/>
  <c r="BN255" i="3"/>
  <c r="AD250" i="3"/>
  <c r="AP250" i="3"/>
  <c r="BO250" i="3"/>
  <c r="G220" i="3"/>
  <c r="BK200" i="3" l="1"/>
  <c r="BL200" i="3" s="1"/>
  <c r="H200" i="3"/>
  <c r="BR205" i="3"/>
  <c r="BB250" i="3"/>
  <c r="F250" i="3" s="1"/>
  <c r="AS205" i="3"/>
  <c r="BE205" i="3" s="1"/>
  <c r="AG205" i="3"/>
  <c r="E255" i="3"/>
  <c r="T220" i="3"/>
  <c r="Q200" i="3" l="1"/>
  <c r="U200" i="3"/>
  <c r="I205" i="3"/>
  <c r="R255" i="3"/>
  <c r="S250" i="3"/>
  <c r="AE221" i="3"/>
  <c r="AQ221" i="3"/>
  <c r="BP221" i="3"/>
  <c r="BQ201" i="3" l="1"/>
  <c r="AF201" i="3"/>
  <c r="A201" i="3"/>
  <c r="AR201" i="3"/>
  <c r="P200" i="3"/>
  <c r="V205" i="3"/>
  <c r="AC256" i="3"/>
  <c r="AO256" i="3"/>
  <c r="BN256" i="3"/>
  <c r="AD251" i="3"/>
  <c r="AP251" i="3"/>
  <c r="BO251" i="3"/>
  <c r="BC221" i="3"/>
  <c r="AM201" i="3" l="1"/>
  <c r="BD201" i="3"/>
  <c r="B201" i="3"/>
  <c r="C201" i="3"/>
  <c r="AY201" i="3"/>
  <c r="BA256" i="3"/>
  <c r="E256" i="3" s="1"/>
  <c r="AG206" i="3"/>
  <c r="BE206" i="3" s="1"/>
  <c r="AS206" i="3"/>
  <c r="BR206" i="3"/>
  <c r="BB251" i="3"/>
  <c r="F251" i="3" s="1"/>
  <c r="G221" i="3"/>
  <c r="BK201" i="3" l="1"/>
  <c r="BL201" i="3" s="1"/>
  <c r="H201" i="3"/>
  <c r="I206" i="3"/>
  <c r="R256" i="3"/>
  <c r="S251" i="3"/>
  <c r="T221" i="3"/>
  <c r="Q201" i="3" l="1"/>
  <c r="U201" i="3"/>
  <c r="V206" i="3"/>
  <c r="AC257" i="3"/>
  <c r="AO257" i="3"/>
  <c r="BN257" i="3"/>
  <c r="AD252" i="3"/>
  <c r="AP252" i="3"/>
  <c r="BO252" i="3"/>
  <c r="AE222" i="3"/>
  <c r="AQ222" i="3"/>
  <c r="BP222" i="3"/>
  <c r="P201" i="3" l="1"/>
  <c r="BQ202" i="3"/>
  <c r="AF202" i="3"/>
  <c r="AR202" i="3"/>
  <c r="A202" i="3"/>
  <c r="BB252" i="3"/>
  <c r="F252" i="3" s="1"/>
  <c r="BC222" i="3"/>
  <c r="G222" i="3" s="1"/>
  <c r="BA257" i="3"/>
  <c r="E257" i="3" s="1"/>
  <c r="BR207" i="3"/>
  <c r="AS207" i="3"/>
  <c r="AG207" i="3"/>
  <c r="BD202" i="3" l="1"/>
  <c r="AM202" i="3"/>
  <c r="C202" i="3"/>
  <c r="B202" i="3"/>
  <c r="AY202" i="3"/>
  <c r="BE207" i="3"/>
  <c r="R257" i="3"/>
  <c r="S252" i="3"/>
  <c r="T222" i="3"/>
  <c r="BK202" i="3" l="1"/>
  <c r="BL202" i="3" s="1"/>
  <c r="H202" i="3"/>
  <c r="I207" i="3"/>
  <c r="AC258" i="3"/>
  <c r="AO258" i="3"/>
  <c r="BN258" i="3"/>
  <c r="AD253" i="3"/>
  <c r="AP253" i="3"/>
  <c r="BO253" i="3"/>
  <c r="AE223" i="3"/>
  <c r="BC223" i="3" s="1"/>
  <c r="AQ223" i="3"/>
  <c r="BP223" i="3"/>
  <c r="U202" i="3" l="1"/>
  <c r="Q202" i="3"/>
  <c r="BB253" i="3"/>
  <c r="F253" i="3" s="1"/>
  <c r="BA258" i="3"/>
  <c r="E258" i="3" s="1"/>
  <c r="V207" i="3"/>
  <c r="G223" i="3"/>
  <c r="BQ203" i="3" l="1"/>
  <c r="AF203" i="3"/>
  <c r="AR203" i="3"/>
  <c r="AY203" i="3" s="1"/>
  <c r="P202" i="3"/>
  <c r="A203" i="3"/>
  <c r="BR208" i="3"/>
  <c r="AS208" i="3"/>
  <c r="AG208" i="3"/>
  <c r="R258" i="3"/>
  <c r="S253" i="3"/>
  <c r="T223" i="3"/>
  <c r="BD203" i="3" l="1"/>
  <c r="AM203" i="3"/>
  <c r="C203" i="3"/>
  <c r="B203" i="3"/>
  <c r="BE208" i="3"/>
  <c r="I208" i="3" s="1"/>
  <c r="AC259" i="3"/>
  <c r="AO259" i="3"/>
  <c r="BN259" i="3"/>
  <c r="AD254" i="3"/>
  <c r="AP254" i="3"/>
  <c r="BO254" i="3"/>
  <c r="AE224" i="3"/>
  <c r="AQ224" i="3"/>
  <c r="BP224" i="3"/>
  <c r="H203" i="3" l="1"/>
  <c r="BK203" i="3"/>
  <c r="BL203" i="3" s="1"/>
  <c r="BA259" i="3"/>
  <c r="E259" i="3" s="1"/>
  <c r="BB254" i="3"/>
  <c r="F254" i="3" s="1"/>
  <c r="BC224" i="3"/>
  <c r="G224" i="3" s="1"/>
  <c r="V208" i="3"/>
  <c r="U203" i="3" l="1"/>
  <c r="Q203" i="3"/>
  <c r="BR209" i="3"/>
  <c r="AS209" i="3"/>
  <c r="BE209" i="3" s="1"/>
  <c r="AG209" i="3"/>
  <c r="R259" i="3"/>
  <c r="S254" i="3"/>
  <c r="T224" i="3"/>
  <c r="BQ204" i="3" l="1"/>
  <c r="P203" i="3"/>
  <c r="A204" i="3"/>
  <c r="AF204" i="3"/>
  <c r="AR204" i="3"/>
  <c r="I209" i="3"/>
  <c r="AC260" i="3"/>
  <c r="AO260" i="3"/>
  <c r="BN260" i="3"/>
  <c r="AD255" i="3"/>
  <c r="AP255" i="3"/>
  <c r="BO255" i="3"/>
  <c r="AE225" i="3"/>
  <c r="AQ225" i="3"/>
  <c r="BP225" i="3"/>
  <c r="B204" i="3" l="1"/>
  <c r="C204" i="3"/>
  <c r="BD204" i="3"/>
  <c r="AM204" i="3"/>
  <c r="AY204" i="3"/>
  <c r="BA260" i="3"/>
  <c r="E260" i="3" s="1"/>
  <c r="BB255" i="3"/>
  <c r="F255" i="3" s="1"/>
  <c r="V209" i="3"/>
  <c r="BC225" i="3"/>
  <c r="BK204" i="3" l="1"/>
  <c r="BL204" i="3" s="1"/>
  <c r="H204" i="3"/>
  <c r="AG210" i="3"/>
  <c r="BR210" i="3"/>
  <c r="AS210" i="3"/>
  <c r="R260" i="3"/>
  <c r="S255" i="3"/>
  <c r="G225" i="3"/>
  <c r="U204" i="3" l="1"/>
  <c r="Q204" i="3"/>
  <c r="BE210" i="3"/>
  <c r="AC261" i="3"/>
  <c r="AO261" i="3"/>
  <c r="BN261" i="3"/>
  <c r="AD256" i="3"/>
  <c r="AP256" i="3"/>
  <c r="BO256" i="3"/>
  <c r="T225" i="3"/>
  <c r="AR205" i="3" l="1"/>
  <c r="AY205" i="3" s="1"/>
  <c r="BQ205" i="3"/>
  <c r="P204" i="3"/>
  <c r="A205" i="3"/>
  <c r="AF205" i="3"/>
  <c r="BB256" i="3"/>
  <c r="F256" i="3" s="1"/>
  <c r="BA261" i="3"/>
  <c r="E261" i="3" s="1"/>
  <c r="I210" i="3"/>
  <c r="V210" i="3" s="1"/>
  <c r="AE226" i="3"/>
  <c r="AQ226" i="3"/>
  <c r="BC226" i="3" s="1"/>
  <c r="BP226" i="3"/>
  <c r="C205" i="3" l="1"/>
  <c r="B205" i="3"/>
  <c r="AM205" i="3"/>
  <c r="BD205" i="3"/>
  <c r="BR211" i="3"/>
  <c r="AS211" i="3"/>
  <c r="BE211" i="3" s="1"/>
  <c r="AG211" i="3"/>
  <c r="R261" i="3"/>
  <c r="S256" i="3"/>
  <c r="G226" i="3"/>
  <c r="H205" i="3" l="1"/>
  <c r="BK205" i="3"/>
  <c r="BL205" i="3" s="1"/>
  <c r="I211" i="3"/>
  <c r="AC262" i="3"/>
  <c r="AO262" i="3"/>
  <c r="BN262" i="3"/>
  <c r="AD257" i="3"/>
  <c r="AP257" i="3"/>
  <c r="BO257" i="3"/>
  <c r="T226" i="3"/>
  <c r="Q205" i="3" l="1"/>
  <c r="U205" i="3"/>
  <c r="BA262" i="3"/>
  <c r="BB257" i="3"/>
  <c r="F257" i="3" s="1"/>
  <c r="V211" i="3"/>
  <c r="E262" i="3"/>
  <c r="AE227" i="3"/>
  <c r="AQ227" i="3"/>
  <c r="BP227" i="3"/>
  <c r="BQ206" i="3" l="1"/>
  <c r="AF206" i="3"/>
  <c r="A206" i="3"/>
  <c r="AR206" i="3"/>
  <c r="P205" i="3"/>
  <c r="BC227" i="3"/>
  <c r="G227" i="3" s="1"/>
  <c r="AG212" i="3"/>
  <c r="BR212" i="3"/>
  <c r="AS212" i="3"/>
  <c r="R262" i="3"/>
  <c r="S257" i="3"/>
  <c r="BD206" i="3" l="1"/>
  <c r="AM206" i="3"/>
  <c r="B206" i="3"/>
  <c r="C206" i="3"/>
  <c r="AY206" i="3"/>
  <c r="BE212" i="3"/>
  <c r="AC263" i="3"/>
  <c r="AO263" i="3"/>
  <c r="BN263" i="3"/>
  <c r="AD258" i="3"/>
  <c r="AP258" i="3"/>
  <c r="BO258" i="3"/>
  <c r="T227" i="3"/>
  <c r="BA263" i="3" l="1"/>
  <c r="E263" i="3" s="1"/>
  <c r="BK206" i="3"/>
  <c r="BL206" i="3" s="1"/>
  <c r="H206" i="3"/>
  <c r="BB258" i="3"/>
  <c r="F258" i="3" s="1"/>
  <c r="I212" i="3"/>
  <c r="AE228" i="3"/>
  <c r="AQ228" i="3"/>
  <c r="BP228" i="3"/>
  <c r="BC228" i="3" l="1"/>
  <c r="G228" i="3" s="1"/>
  <c r="U206" i="3"/>
  <c r="Q206" i="3"/>
  <c r="V212" i="3"/>
  <c r="R263" i="3"/>
  <c r="S258" i="3"/>
  <c r="AF207" i="3" l="1"/>
  <c r="AR207" i="3"/>
  <c r="BQ207" i="3"/>
  <c r="P206" i="3"/>
  <c r="A207" i="3"/>
  <c r="BR213" i="3"/>
  <c r="AS213" i="3"/>
  <c r="AG213" i="3"/>
  <c r="AC264" i="3"/>
  <c r="AO264" i="3"/>
  <c r="BN264" i="3"/>
  <c r="AD259" i="3"/>
  <c r="AP259" i="3"/>
  <c r="BO259" i="3"/>
  <c r="T228" i="3"/>
  <c r="BD207" i="3" l="1"/>
  <c r="AM207" i="3"/>
  <c r="B207" i="3"/>
  <c r="C207" i="3"/>
  <c r="AY207" i="3"/>
  <c r="BA264" i="3"/>
  <c r="E264" i="3" s="1"/>
  <c r="BE213" i="3"/>
  <c r="BB259" i="3"/>
  <c r="F259" i="3" s="1"/>
  <c r="AE229" i="3"/>
  <c r="AQ229" i="3"/>
  <c r="BP229" i="3"/>
  <c r="BK207" i="3" l="1"/>
  <c r="H207" i="3"/>
  <c r="BL207" i="3"/>
  <c r="I213" i="3"/>
  <c r="R264" i="3"/>
  <c r="S259" i="3"/>
  <c r="BC229" i="3"/>
  <c r="G229" i="3" s="1"/>
  <c r="Q207" i="3" l="1"/>
  <c r="U207" i="3"/>
  <c r="V213" i="3"/>
  <c r="AG214" i="3" s="1"/>
  <c r="AC265" i="3"/>
  <c r="AO265" i="3"/>
  <c r="BN265" i="3"/>
  <c r="AD260" i="3"/>
  <c r="AP260" i="3"/>
  <c r="BO260" i="3"/>
  <c r="T229" i="3"/>
  <c r="AF208" i="3" l="1"/>
  <c r="AR208" i="3"/>
  <c r="AY208" i="3" s="1"/>
  <c r="BQ208" i="3"/>
  <c r="P207" i="3"/>
  <c r="A208" i="3"/>
  <c r="BA265" i="3"/>
  <c r="BB260" i="3"/>
  <c r="F260" i="3" s="1"/>
  <c r="BR214" i="3"/>
  <c r="AS214" i="3"/>
  <c r="BE214" i="3"/>
  <c r="E265" i="3"/>
  <c r="AE230" i="3"/>
  <c r="AQ230" i="3"/>
  <c r="BP230" i="3"/>
  <c r="BD208" i="3" l="1"/>
  <c r="AM208" i="3"/>
  <c r="C208" i="3"/>
  <c r="B208" i="3"/>
  <c r="I214" i="3"/>
  <c r="R265" i="3"/>
  <c r="S260" i="3"/>
  <c r="BC230" i="3"/>
  <c r="G230" i="3" s="1"/>
  <c r="H208" i="3" l="1"/>
  <c r="BK208" i="3"/>
  <c r="BL208" i="3" s="1"/>
  <c r="V214" i="3"/>
  <c r="AC266" i="3"/>
  <c r="AO266" i="3"/>
  <c r="BN266" i="3"/>
  <c r="AD261" i="3"/>
  <c r="AP261" i="3"/>
  <c r="BO261" i="3"/>
  <c r="T230" i="3"/>
  <c r="Q208" i="3" l="1"/>
  <c r="U208" i="3"/>
  <c r="BB261" i="3"/>
  <c r="F261" i="3" s="1"/>
  <c r="BA266" i="3"/>
  <c r="E266" i="3" s="1"/>
  <c r="BR215" i="3"/>
  <c r="AS215" i="3"/>
  <c r="AG215" i="3"/>
  <c r="AE231" i="3"/>
  <c r="AQ231" i="3"/>
  <c r="BP231" i="3"/>
  <c r="AF209" i="3" l="1"/>
  <c r="AR209" i="3"/>
  <c r="P208" i="3"/>
  <c r="A209" i="3"/>
  <c r="BQ209" i="3"/>
  <c r="BC231" i="3"/>
  <c r="G231" i="3" s="1"/>
  <c r="BE215" i="3"/>
  <c r="R266" i="3"/>
  <c r="S261" i="3"/>
  <c r="H209" i="3" l="1"/>
  <c r="AY209" i="3"/>
  <c r="B209" i="3"/>
  <c r="C209" i="3"/>
  <c r="AM209" i="3"/>
  <c r="BD209" i="3"/>
  <c r="BK209" i="3" s="1"/>
  <c r="I215" i="3"/>
  <c r="AC267" i="3"/>
  <c r="AO267" i="3"/>
  <c r="BN267" i="3"/>
  <c r="AD262" i="3"/>
  <c r="AP262" i="3"/>
  <c r="BO262" i="3"/>
  <c r="T231" i="3"/>
  <c r="Q209" i="3" l="1"/>
  <c r="U209" i="3"/>
  <c r="BL209" i="3"/>
  <c r="BA267" i="3"/>
  <c r="E267" i="3" s="1"/>
  <c r="BB262" i="3"/>
  <c r="V215" i="3"/>
  <c r="F262" i="3"/>
  <c r="AE232" i="3"/>
  <c r="AQ232" i="3"/>
  <c r="BP232" i="3"/>
  <c r="AF210" i="3" l="1"/>
  <c r="AR210" i="3"/>
  <c r="BQ210" i="3"/>
  <c r="A210" i="3"/>
  <c r="P209" i="3"/>
  <c r="BC232" i="3"/>
  <c r="G232" i="3" s="1"/>
  <c r="BR216" i="3"/>
  <c r="AG216" i="3"/>
  <c r="AS216" i="3"/>
  <c r="R267" i="3"/>
  <c r="S262" i="3"/>
  <c r="BD210" i="3" l="1"/>
  <c r="AM210" i="3"/>
  <c r="C210" i="3"/>
  <c r="B210" i="3"/>
  <c r="AY210" i="3"/>
  <c r="BE216" i="3"/>
  <c r="AC268" i="3"/>
  <c r="AO268" i="3"/>
  <c r="BN268" i="3"/>
  <c r="AD263" i="3"/>
  <c r="AP263" i="3"/>
  <c r="BO263" i="3"/>
  <c r="T232" i="3"/>
  <c r="BL210" i="3" l="1"/>
  <c r="BA268" i="3"/>
  <c r="BK210" i="3"/>
  <c r="H210" i="3"/>
  <c r="I216" i="3"/>
  <c r="V216" i="3" s="1"/>
  <c r="BB263" i="3"/>
  <c r="F263" i="3" s="1"/>
  <c r="E268" i="3"/>
  <c r="AE233" i="3"/>
  <c r="BC233" i="3" s="1"/>
  <c r="AQ233" i="3"/>
  <c r="BP233" i="3"/>
  <c r="U210" i="3" l="1"/>
  <c r="Q210" i="3"/>
  <c r="BR217" i="3"/>
  <c r="AS217" i="3"/>
  <c r="AG217" i="3"/>
  <c r="R268" i="3"/>
  <c r="S263" i="3"/>
  <c r="G233" i="3"/>
  <c r="AF211" i="3" l="1"/>
  <c r="BQ211" i="3"/>
  <c r="AR211" i="3"/>
  <c r="A211" i="3"/>
  <c r="P210" i="3"/>
  <c r="BE217" i="3"/>
  <c r="AC269" i="3"/>
  <c r="AO269" i="3"/>
  <c r="BN269" i="3"/>
  <c r="AD264" i="3"/>
  <c r="AP264" i="3"/>
  <c r="BO264" i="3"/>
  <c r="T233" i="3"/>
  <c r="AY211" i="3" l="1"/>
  <c r="B211" i="3"/>
  <c r="C211" i="3"/>
  <c r="AM211" i="3"/>
  <c r="BD211" i="3"/>
  <c r="BB264" i="3"/>
  <c r="F264" i="3" s="1"/>
  <c r="BA269" i="3"/>
  <c r="E269" i="3" s="1"/>
  <c r="I217" i="3"/>
  <c r="AE234" i="3"/>
  <c r="AQ234" i="3"/>
  <c r="BP234" i="3"/>
  <c r="BK211" i="3" l="1"/>
  <c r="BL211" i="3" s="1"/>
  <c r="H211" i="3"/>
  <c r="V217" i="3"/>
  <c r="R269" i="3"/>
  <c r="S264" i="3"/>
  <c r="BC234" i="3"/>
  <c r="G234" i="3" s="1"/>
  <c r="Q211" i="3" l="1"/>
  <c r="U211" i="3"/>
  <c r="BR218" i="3"/>
  <c r="AS218" i="3"/>
  <c r="AG218" i="3"/>
  <c r="AC270" i="3"/>
  <c r="AO270" i="3"/>
  <c r="BN270" i="3"/>
  <c r="AD265" i="3"/>
  <c r="AP265" i="3"/>
  <c r="BO265" i="3"/>
  <c r="T234" i="3"/>
  <c r="AF212" i="3" l="1"/>
  <c r="BQ212" i="3"/>
  <c r="AR212" i="3"/>
  <c r="A212" i="3"/>
  <c r="P211" i="3"/>
  <c r="BE218" i="3"/>
  <c r="BA270" i="3"/>
  <c r="E270" i="3" s="1"/>
  <c r="BB265" i="3"/>
  <c r="F265" i="3" s="1"/>
  <c r="AE235" i="3"/>
  <c r="AQ235" i="3"/>
  <c r="BP235" i="3"/>
  <c r="AY212" i="3" l="1"/>
  <c r="B212" i="3"/>
  <c r="C212" i="3"/>
  <c r="AM212" i="3"/>
  <c r="BD212" i="3"/>
  <c r="I218" i="3"/>
  <c r="R270" i="3"/>
  <c r="S265" i="3"/>
  <c r="BC235" i="3"/>
  <c r="BK212" i="3" l="1"/>
  <c r="BL212" i="3" s="1"/>
  <c r="H212" i="3"/>
  <c r="V218" i="3"/>
  <c r="AC271" i="3"/>
  <c r="AO271" i="3"/>
  <c r="BA271" i="3" s="1"/>
  <c r="BN271" i="3"/>
  <c r="AD266" i="3"/>
  <c r="BB266" i="3" s="1"/>
  <c r="AP266" i="3"/>
  <c r="BO266" i="3"/>
  <c r="G235" i="3"/>
  <c r="U212" i="3" l="1"/>
  <c r="Q212" i="3"/>
  <c r="BR219" i="3"/>
  <c r="AS219" i="3"/>
  <c r="AG219" i="3"/>
  <c r="E271" i="3"/>
  <c r="F266" i="3"/>
  <c r="T235" i="3"/>
  <c r="BD213" i="3" l="1"/>
  <c r="BK213" i="3" s="1"/>
  <c r="AF213" i="3"/>
  <c r="AM213" i="3" s="1"/>
  <c r="AR213" i="3"/>
  <c r="BQ213" i="3"/>
  <c r="P212" i="3"/>
  <c r="A213" i="3"/>
  <c r="BE219" i="3"/>
  <c r="R271" i="3"/>
  <c r="S266" i="3"/>
  <c r="AE236" i="3"/>
  <c r="AQ236" i="3"/>
  <c r="BP236" i="3"/>
  <c r="H213" i="3" l="1"/>
  <c r="AY213" i="3"/>
  <c r="B213" i="3"/>
  <c r="C213" i="3"/>
  <c r="BL213" i="3" s="1"/>
  <c r="BC236" i="3"/>
  <c r="G236" i="3" s="1"/>
  <c r="I219" i="3"/>
  <c r="AC272" i="3"/>
  <c r="AO272" i="3"/>
  <c r="BN272" i="3"/>
  <c r="AD267" i="3"/>
  <c r="AP267" i="3"/>
  <c r="BO267" i="3"/>
  <c r="U213" i="3" l="1"/>
  <c r="Q213" i="3"/>
  <c r="BB267" i="3"/>
  <c r="F267" i="3" s="1"/>
  <c r="V219" i="3"/>
  <c r="BA272" i="3"/>
  <c r="E272" i="3" s="1"/>
  <c r="T236" i="3"/>
  <c r="A214" i="3" l="1"/>
  <c r="P213" i="3"/>
  <c r="AF214" i="3"/>
  <c r="BQ214" i="3"/>
  <c r="AR214" i="3"/>
  <c r="AG220" i="3"/>
  <c r="AS220" i="3"/>
  <c r="BR220" i="3"/>
  <c r="R272" i="3"/>
  <c r="S267" i="3"/>
  <c r="AE237" i="3"/>
  <c r="AQ237" i="3"/>
  <c r="BP237" i="3"/>
  <c r="B214" i="3" l="1"/>
  <c r="C214" i="3"/>
  <c r="H214" i="3"/>
  <c r="AY214" i="3"/>
  <c r="AM214" i="3"/>
  <c r="BD214" i="3"/>
  <c r="BK214" i="3" s="1"/>
  <c r="BE220" i="3"/>
  <c r="AC273" i="3"/>
  <c r="AO273" i="3"/>
  <c r="BN273" i="3"/>
  <c r="AD268" i="3"/>
  <c r="AP268" i="3"/>
  <c r="BO268" i="3"/>
  <c r="BC237" i="3"/>
  <c r="U214" i="3" l="1"/>
  <c r="Q214" i="3"/>
  <c r="BL214" i="3"/>
  <c r="BA273" i="3"/>
  <c r="BB268" i="3"/>
  <c r="F268" i="3" s="1"/>
  <c r="I220" i="3"/>
  <c r="V220" i="3" s="1"/>
  <c r="E273" i="3"/>
  <c r="G237" i="3"/>
  <c r="BQ215" i="3" l="1"/>
  <c r="AF215" i="3"/>
  <c r="AR215" i="3"/>
  <c r="A215" i="3"/>
  <c r="P214" i="3"/>
  <c r="BR221" i="3"/>
  <c r="AS221" i="3"/>
  <c r="AG221" i="3"/>
  <c r="R273" i="3"/>
  <c r="S268" i="3"/>
  <c r="T237" i="3"/>
  <c r="AY215" i="3" l="1"/>
  <c r="C215" i="3"/>
  <c r="B215" i="3"/>
  <c r="AM215" i="3"/>
  <c r="BD215" i="3"/>
  <c r="BE221" i="3"/>
  <c r="AC274" i="3"/>
  <c r="AO274" i="3"/>
  <c r="BN274" i="3"/>
  <c r="AD269" i="3"/>
  <c r="AP269" i="3"/>
  <c r="BO269" i="3"/>
  <c r="AE238" i="3"/>
  <c r="AQ238" i="3"/>
  <c r="BP238" i="3"/>
  <c r="BK215" i="3" l="1"/>
  <c r="BL215" i="3" s="1"/>
  <c r="H215" i="3"/>
  <c r="BB269" i="3"/>
  <c r="F269" i="3" s="1"/>
  <c r="I221" i="3"/>
  <c r="V221" i="3" s="1"/>
  <c r="BA274" i="3"/>
  <c r="E274" i="3" s="1"/>
  <c r="BC238" i="3"/>
  <c r="G238" i="3" s="1"/>
  <c r="U215" i="3" l="1"/>
  <c r="Q215" i="3"/>
  <c r="BR222" i="3"/>
  <c r="AS222" i="3"/>
  <c r="AG222" i="3"/>
  <c r="R274" i="3"/>
  <c r="S269" i="3"/>
  <c r="T238" i="3"/>
  <c r="BD216" i="3" l="1"/>
  <c r="BK216" i="3" s="1"/>
  <c r="AR216" i="3"/>
  <c r="AF216" i="3"/>
  <c r="AM216" i="3" s="1"/>
  <c r="BQ216" i="3"/>
  <c r="P215" i="3"/>
  <c r="A216" i="3"/>
  <c r="BE222" i="3"/>
  <c r="AC275" i="3"/>
  <c r="AO275" i="3"/>
  <c r="BN275" i="3"/>
  <c r="AD270" i="3"/>
  <c r="AP270" i="3"/>
  <c r="BO270" i="3"/>
  <c r="AE239" i="3"/>
  <c r="AQ239" i="3"/>
  <c r="BP239" i="3"/>
  <c r="H216" i="3" l="1"/>
  <c r="AY216" i="3"/>
  <c r="C216" i="3"/>
  <c r="BL216" i="3" s="1"/>
  <c r="B216" i="3"/>
  <c r="BA275" i="3"/>
  <c r="E275" i="3" s="1"/>
  <c r="BB270" i="3"/>
  <c r="F270" i="3" s="1"/>
  <c r="I222" i="3"/>
  <c r="BC239" i="3"/>
  <c r="U216" i="3" l="1"/>
  <c r="Q216" i="3"/>
  <c r="V222" i="3"/>
  <c r="R275" i="3"/>
  <c r="S270" i="3"/>
  <c r="G239" i="3"/>
  <c r="AF217" i="3" l="1"/>
  <c r="BQ217" i="3"/>
  <c r="A217" i="3"/>
  <c r="AR217" i="3"/>
  <c r="P216" i="3"/>
  <c r="BR223" i="3"/>
  <c r="AS223" i="3"/>
  <c r="AG223" i="3"/>
  <c r="AC276" i="3"/>
  <c r="AO276" i="3"/>
  <c r="BN276" i="3"/>
  <c r="AD271" i="3"/>
  <c r="AP271" i="3"/>
  <c r="BO271" i="3"/>
  <c r="T239" i="3"/>
  <c r="C217" i="3" l="1"/>
  <c r="B217" i="3"/>
  <c r="AY217" i="3"/>
  <c r="AM217" i="3"/>
  <c r="BD217" i="3"/>
  <c r="BA276" i="3"/>
  <c r="E276" i="3" s="1"/>
  <c r="BB271" i="3"/>
  <c r="F271" i="3" s="1"/>
  <c r="BE223" i="3"/>
  <c r="AE240" i="3"/>
  <c r="AQ240" i="3"/>
  <c r="BP240" i="3"/>
  <c r="BL217" i="3" l="1"/>
  <c r="BC240" i="3"/>
  <c r="G240" i="3" s="1"/>
  <c r="BK217" i="3"/>
  <c r="H217" i="3"/>
  <c r="I223" i="3"/>
  <c r="V223" i="3" s="1"/>
  <c r="R276" i="3"/>
  <c r="S271" i="3"/>
  <c r="Q217" i="3" l="1"/>
  <c r="U217" i="3"/>
  <c r="AS224" i="3"/>
  <c r="BR224" i="3"/>
  <c r="AG224" i="3"/>
  <c r="AC277" i="3"/>
  <c r="AO277" i="3"/>
  <c r="BN277" i="3"/>
  <c r="AD272" i="3"/>
  <c r="AP272" i="3"/>
  <c r="BO272" i="3"/>
  <c r="T240" i="3"/>
  <c r="BD218" i="3" l="1"/>
  <c r="BK218" i="3" s="1"/>
  <c r="BQ218" i="3"/>
  <c r="AF218" i="3"/>
  <c r="AM218" i="3" s="1"/>
  <c r="AR218" i="3"/>
  <c r="P217" i="3"/>
  <c r="A218" i="3"/>
  <c r="BA277" i="3"/>
  <c r="BB272" i="3"/>
  <c r="F272" i="3" s="1"/>
  <c r="BE224" i="3"/>
  <c r="E277" i="3"/>
  <c r="AE241" i="3"/>
  <c r="AQ241" i="3"/>
  <c r="BP241" i="3"/>
  <c r="H218" i="3" l="1"/>
  <c r="AY218" i="3"/>
  <c r="C218" i="3"/>
  <c r="BL218" i="3" s="1"/>
  <c r="B218" i="3"/>
  <c r="BC241" i="3"/>
  <c r="I224" i="3"/>
  <c r="R277" i="3"/>
  <c r="S272" i="3"/>
  <c r="G241" i="3"/>
  <c r="U218" i="3" l="1"/>
  <c r="Q218" i="3"/>
  <c r="V224" i="3"/>
  <c r="AC278" i="3"/>
  <c r="AO278" i="3"/>
  <c r="BN278" i="3"/>
  <c r="AD273" i="3"/>
  <c r="AP273" i="3"/>
  <c r="BO273" i="3"/>
  <c r="T241" i="3"/>
  <c r="AR219" i="3" l="1"/>
  <c r="BQ219" i="3"/>
  <c r="AF219" i="3"/>
  <c r="A219" i="3"/>
  <c r="P218" i="3"/>
  <c r="BA278" i="3"/>
  <c r="E278" i="3" s="1"/>
  <c r="BB273" i="3"/>
  <c r="F273" i="3" s="1"/>
  <c r="BR225" i="3"/>
  <c r="AS225" i="3"/>
  <c r="AG225" i="3"/>
  <c r="BE225" i="3" s="1"/>
  <c r="AE242" i="3"/>
  <c r="AQ242" i="3"/>
  <c r="BP242" i="3"/>
  <c r="BD219" i="3" l="1"/>
  <c r="AM219" i="3"/>
  <c r="B219" i="3"/>
  <c r="C219" i="3"/>
  <c r="AY219" i="3"/>
  <c r="I225" i="3"/>
  <c r="R278" i="3"/>
  <c r="S273" i="3"/>
  <c r="BC242" i="3"/>
  <c r="BK219" i="3" l="1"/>
  <c r="BL219" i="3" s="1"/>
  <c r="H219" i="3"/>
  <c r="V225" i="3"/>
  <c r="AC279" i="3"/>
  <c r="AO279" i="3"/>
  <c r="BN279" i="3"/>
  <c r="AD274" i="3"/>
  <c r="AP274" i="3"/>
  <c r="BO274" i="3"/>
  <c r="G242" i="3"/>
  <c r="U219" i="3" l="1"/>
  <c r="Q219" i="3"/>
  <c r="BA279" i="3"/>
  <c r="E279" i="3" s="1"/>
  <c r="BR226" i="3"/>
  <c r="AS226" i="3"/>
  <c r="AG226" i="3"/>
  <c r="BB274" i="3"/>
  <c r="F274" i="3" s="1"/>
  <c r="T242" i="3"/>
  <c r="AF220" i="3" l="1"/>
  <c r="AM220" i="3" s="1"/>
  <c r="AR220" i="3"/>
  <c r="A220" i="3"/>
  <c r="BD220" i="3"/>
  <c r="BK220" i="3" s="1"/>
  <c r="BQ220" i="3"/>
  <c r="P219" i="3"/>
  <c r="BE226" i="3"/>
  <c r="R279" i="3"/>
  <c r="S274" i="3"/>
  <c r="AE243" i="3"/>
  <c r="AQ243" i="3"/>
  <c r="BP243" i="3"/>
  <c r="AY220" i="3" l="1"/>
  <c r="H220" i="3"/>
  <c r="B220" i="3"/>
  <c r="C220" i="3"/>
  <c r="BL220" i="3" s="1"/>
  <c r="I226" i="3"/>
  <c r="V226" i="3"/>
  <c r="AC280" i="3"/>
  <c r="AO280" i="3"/>
  <c r="BN280" i="3"/>
  <c r="AD275" i="3"/>
  <c r="AP275" i="3"/>
  <c r="BO275" i="3"/>
  <c r="BC243" i="3"/>
  <c r="G243" i="3" s="1"/>
  <c r="U220" i="3" l="1"/>
  <c r="Q220" i="3"/>
  <c r="BB275" i="3"/>
  <c r="F275" i="3" s="1"/>
  <c r="BR227" i="3"/>
  <c r="AS227" i="3"/>
  <c r="AG227" i="3"/>
  <c r="BA280" i="3"/>
  <c r="E280" i="3" s="1"/>
  <c r="T243" i="3"/>
  <c r="AF221" i="3" l="1"/>
  <c r="AR221" i="3"/>
  <c r="AY221" i="3" s="1"/>
  <c r="BQ221" i="3"/>
  <c r="P220" i="3"/>
  <c r="A221" i="3"/>
  <c r="BE227" i="3"/>
  <c r="R280" i="3"/>
  <c r="S275" i="3"/>
  <c r="AE244" i="3"/>
  <c r="AQ244" i="3"/>
  <c r="BP244" i="3"/>
  <c r="BD221" i="3" l="1"/>
  <c r="AM221" i="3"/>
  <c r="B221" i="3"/>
  <c r="C221" i="3"/>
  <c r="I227" i="3"/>
  <c r="AC281" i="3"/>
  <c r="AO281" i="3"/>
  <c r="BN281" i="3"/>
  <c r="AD276" i="3"/>
  <c r="AP276" i="3"/>
  <c r="BO276" i="3"/>
  <c r="BC244" i="3"/>
  <c r="H221" i="3" l="1"/>
  <c r="BK221" i="3"/>
  <c r="BL221" i="3" s="1"/>
  <c r="BA281" i="3"/>
  <c r="E281" i="3" s="1"/>
  <c r="BB276" i="3"/>
  <c r="F276" i="3" s="1"/>
  <c r="V227" i="3"/>
  <c r="G244" i="3"/>
  <c r="Q221" i="3" l="1"/>
  <c r="U221" i="3"/>
  <c r="AS228" i="3"/>
  <c r="BR228" i="3"/>
  <c r="AG228" i="3"/>
  <c r="R281" i="3"/>
  <c r="S276" i="3"/>
  <c r="T244" i="3"/>
  <c r="A222" i="3" l="1"/>
  <c r="BQ222" i="3"/>
  <c r="AR222" i="3"/>
  <c r="AF222" i="3"/>
  <c r="P221" i="3"/>
  <c r="BE228" i="3"/>
  <c r="AC282" i="3"/>
  <c r="BA282" i="3" s="1"/>
  <c r="AO282" i="3"/>
  <c r="BN282" i="3"/>
  <c r="AD277" i="3"/>
  <c r="AP277" i="3"/>
  <c r="BO277" i="3"/>
  <c r="AE245" i="3"/>
  <c r="AQ245" i="3"/>
  <c r="BP245" i="3"/>
  <c r="C222" i="3" l="1"/>
  <c r="B222" i="3"/>
  <c r="BD222" i="3"/>
  <c r="AM222" i="3"/>
  <c r="BB277" i="3"/>
  <c r="F277" i="3" s="1"/>
  <c r="AY222" i="3"/>
  <c r="BC245" i="3"/>
  <c r="G245" i="3" s="1"/>
  <c r="I228" i="3"/>
  <c r="E282" i="3"/>
  <c r="BK222" i="3" l="1"/>
  <c r="BL222" i="3" s="1"/>
  <c r="H222" i="3"/>
  <c r="V228" i="3"/>
  <c r="R282" i="3"/>
  <c r="S277" i="3"/>
  <c r="T245" i="3"/>
  <c r="Q222" i="3" l="1"/>
  <c r="U222" i="3"/>
  <c r="AS229" i="3"/>
  <c r="BR229" i="3"/>
  <c r="AG229" i="3"/>
  <c r="AC283" i="3"/>
  <c r="AO283" i="3"/>
  <c r="BN283" i="3"/>
  <c r="AD278" i="3"/>
  <c r="AP278" i="3"/>
  <c r="BO278" i="3"/>
  <c r="AE246" i="3"/>
  <c r="AQ246" i="3"/>
  <c r="BP246" i="3"/>
  <c r="BQ223" i="3" l="1"/>
  <c r="AR223" i="3"/>
  <c r="AY223" i="3" s="1"/>
  <c r="P222" i="3"/>
  <c r="A223" i="3"/>
  <c r="AF223" i="3"/>
  <c r="BB278" i="3"/>
  <c r="F278" i="3" s="1"/>
  <c r="BA283" i="3"/>
  <c r="E283" i="3" s="1"/>
  <c r="BC246" i="3"/>
  <c r="G246" i="3" s="1"/>
  <c r="BE229" i="3"/>
  <c r="C223" i="3" l="1"/>
  <c r="B223" i="3"/>
  <c r="BD223" i="3"/>
  <c r="AM223" i="3"/>
  <c r="I229" i="3"/>
  <c r="R283" i="3"/>
  <c r="S278" i="3"/>
  <c r="T246" i="3"/>
  <c r="H223" i="3" l="1"/>
  <c r="BK223" i="3"/>
  <c r="BL223" i="3" s="1"/>
  <c r="V229" i="3"/>
  <c r="AC284" i="3"/>
  <c r="AO284" i="3"/>
  <c r="BN284" i="3"/>
  <c r="AD279" i="3"/>
  <c r="AP279" i="3"/>
  <c r="BO279" i="3"/>
  <c r="AE247" i="3"/>
  <c r="AQ247" i="3"/>
  <c r="BP247" i="3"/>
  <c r="Q223" i="3" l="1"/>
  <c r="U223" i="3"/>
  <c r="BA284" i="3"/>
  <c r="E284" i="3" s="1"/>
  <c r="BC247" i="3"/>
  <c r="G247" i="3" s="1"/>
  <c r="BR230" i="3"/>
  <c r="AS230" i="3"/>
  <c r="AG230" i="3"/>
  <c r="BB279" i="3"/>
  <c r="F279" i="3" s="1"/>
  <c r="AF224" i="3" l="1"/>
  <c r="AR224" i="3"/>
  <c r="BQ224" i="3"/>
  <c r="A224" i="3"/>
  <c r="P223" i="3"/>
  <c r="BE230" i="3"/>
  <c r="R284" i="3"/>
  <c r="S279" i="3"/>
  <c r="T247" i="3"/>
  <c r="BD224" i="3" l="1"/>
  <c r="AM224" i="3"/>
  <c r="C224" i="3"/>
  <c r="B224" i="3"/>
  <c r="AY224" i="3"/>
  <c r="I230" i="3"/>
  <c r="AC285" i="3"/>
  <c r="AO285" i="3"/>
  <c r="BN285" i="3"/>
  <c r="AD280" i="3"/>
  <c r="AP280" i="3"/>
  <c r="BO280" i="3"/>
  <c r="AE248" i="3"/>
  <c r="AQ248" i="3"/>
  <c r="BP248" i="3"/>
  <c r="BB280" i="3" l="1"/>
  <c r="BK224" i="3"/>
  <c r="BL224" i="3" s="1"/>
  <c r="H224" i="3"/>
  <c r="BA285" i="3"/>
  <c r="E285" i="3" s="1"/>
  <c r="V230" i="3"/>
  <c r="F280" i="3"/>
  <c r="BC248" i="3"/>
  <c r="Q224" i="3" l="1"/>
  <c r="U224" i="3"/>
  <c r="BR231" i="3"/>
  <c r="AS231" i="3"/>
  <c r="AG231" i="3"/>
  <c r="R285" i="3"/>
  <c r="S280" i="3"/>
  <c r="G248" i="3"/>
  <c r="P224" i="3" l="1"/>
  <c r="BQ225" i="3"/>
  <c r="AF225" i="3"/>
  <c r="AR225" i="3"/>
  <c r="A225" i="3"/>
  <c r="BE231" i="3"/>
  <c r="AC286" i="3"/>
  <c r="AO286" i="3"/>
  <c r="BN286" i="3"/>
  <c r="AD281" i="3"/>
  <c r="AP281" i="3"/>
  <c r="BO281" i="3"/>
  <c r="T248" i="3"/>
  <c r="BD225" i="3" l="1"/>
  <c r="AM225" i="3"/>
  <c r="C225" i="3"/>
  <c r="B225" i="3"/>
  <c r="AY225" i="3"/>
  <c r="BB281" i="3"/>
  <c r="F281" i="3" s="1"/>
  <c r="BA286" i="3"/>
  <c r="E286" i="3" s="1"/>
  <c r="I231" i="3"/>
  <c r="AE249" i="3"/>
  <c r="BC249" i="3" s="1"/>
  <c r="AQ249" i="3"/>
  <c r="BP249" i="3"/>
  <c r="BK225" i="3" l="1"/>
  <c r="BL225" i="3" s="1"/>
  <c r="H225" i="3"/>
  <c r="V231" i="3"/>
  <c r="R286" i="3"/>
  <c r="S281" i="3"/>
  <c r="G249" i="3"/>
  <c r="U225" i="3" l="1"/>
  <c r="Q225" i="3"/>
  <c r="BR232" i="3"/>
  <c r="AS232" i="3"/>
  <c r="AG232" i="3"/>
  <c r="AC287" i="3"/>
  <c r="AO287" i="3"/>
  <c r="BN287" i="3"/>
  <c r="AD282" i="3"/>
  <c r="AP282" i="3"/>
  <c r="BO282" i="3"/>
  <c r="T249" i="3"/>
  <c r="BQ226" i="3" l="1"/>
  <c r="BD226" i="3"/>
  <c r="BK226" i="3" s="1"/>
  <c r="AF226" i="3"/>
  <c r="AM226" i="3" s="1"/>
  <c r="AR226" i="3"/>
  <c r="P225" i="3"/>
  <c r="A226" i="3"/>
  <c r="BA287" i="3"/>
  <c r="BB282" i="3"/>
  <c r="F282" i="3" s="1"/>
  <c r="BE232" i="3"/>
  <c r="E287" i="3"/>
  <c r="AE250" i="3"/>
  <c r="AQ250" i="3"/>
  <c r="BP250" i="3"/>
  <c r="H226" i="3" l="1"/>
  <c r="AY226" i="3"/>
  <c r="B226" i="3"/>
  <c r="C226" i="3"/>
  <c r="BL226" i="3" s="1"/>
  <c r="BC250" i="3"/>
  <c r="G250" i="3" s="1"/>
  <c r="I232" i="3"/>
  <c r="V232" i="3" s="1"/>
  <c r="R287" i="3"/>
  <c r="S282" i="3"/>
  <c r="Q226" i="3" l="1"/>
  <c r="U226" i="3"/>
  <c r="BR233" i="3"/>
  <c r="AS233" i="3"/>
  <c r="AG233" i="3"/>
  <c r="AC288" i="3"/>
  <c r="BA288" i="3" s="1"/>
  <c r="AO288" i="3"/>
  <c r="BN288" i="3"/>
  <c r="AD283" i="3"/>
  <c r="BB283" i="3" s="1"/>
  <c r="AP283" i="3"/>
  <c r="BO283" i="3"/>
  <c r="T250" i="3"/>
  <c r="BQ227" i="3" l="1"/>
  <c r="AF227" i="3"/>
  <c r="AM227" i="3" s="1"/>
  <c r="AR227" i="3"/>
  <c r="BD227" i="3"/>
  <c r="BK227" i="3" s="1"/>
  <c r="A227" i="3"/>
  <c r="P226" i="3"/>
  <c r="BE233" i="3"/>
  <c r="E288" i="3"/>
  <c r="F283" i="3"/>
  <c r="AE251" i="3"/>
  <c r="AQ251" i="3"/>
  <c r="BP251" i="3"/>
  <c r="H227" i="3" l="1"/>
  <c r="AY227" i="3"/>
  <c r="C227" i="3"/>
  <c r="BL227" i="3" s="1"/>
  <c r="B227" i="3"/>
  <c r="BC251" i="3"/>
  <c r="G251" i="3" s="1"/>
  <c r="I233" i="3"/>
  <c r="R288" i="3"/>
  <c r="S283" i="3"/>
  <c r="U227" i="3" l="1"/>
  <c r="Q227" i="3"/>
  <c r="V233" i="3"/>
  <c r="AC289" i="3"/>
  <c r="AO289" i="3"/>
  <c r="BN289" i="3"/>
  <c r="AD284" i="3"/>
  <c r="AP284" i="3"/>
  <c r="BO284" i="3"/>
  <c r="T251" i="3"/>
  <c r="P227" i="3" l="1"/>
  <c r="AF228" i="3"/>
  <c r="AR228" i="3"/>
  <c r="AY228" i="3" s="1"/>
  <c r="BQ228" i="3"/>
  <c r="A228" i="3"/>
  <c r="BB284" i="3"/>
  <c r="F284" i="3" s="1"/>
  <c r="AG234" i="3"/>
  <c r="BR234" i="3"/>
  <c r="AS234" i="3"/>
  <c r="BA289" i="3"/>
  <c r="E289" i="3" s="1"/>
  <c r="AE252" i="3"/>
  <c r="AQ252" i="3"/>
  <c r="BP252" i="3"/>
  <c r="BD228" i="3" l="1"/>
  <c r="AM228" i="3"/>
  <c r="B228" i="3"/>
  <c r="C228" i="3"/>
  <c r="BE234" i="3"/>
  <c r="R289" i="3"/>
  <c r="S284" i="3"/>
  <c r="BC252" i="3"/>
  <c r="H228" i="3" l="1"/>
  <c r="BK228" i="3"/>
  <c r="BL228" i="3" s="1"/>
  <c r="I234" i="3"/>
  <c r="AC290" i="3"/>
  <c r="AO290" i="3"/>
  <c r="BN290" i="3"/>
  <c r="AD285" i="3"/>
  <c r="BB285" i="3" s="1"/>
  <c r="AP285" i="3"/>
  <c r="BO285" i="3"/>
  <c r="G252" i="3"/>
  <c r="U228" i="3" l="1"/>
  <c r="Q228" i="3"/>
  <c r="V234" i="3"/>
  <c r="BA290" i="3"/>
  <c r="E290" i="3" s="1"/>
  <c r="F285" i="3"/>
  <c r="T252" i="3"/>
  <c r="AR229" i="3" l="1"/>
  <c r="AF229" i="3"/>
  <c r="BQ229" i="3"/>
  <c r="P228" i="3"/>
  <c r="A229" i="3"/>
  <c r="BR235" i="3"/>
  <c r="AS235" i="3"/>
  <c r="AG235" i="3"/>
  <c r="R290" i="3"/>
  <c r="S285" i="3"/>
  <c r="AE253" i="3"/>
  <c r="AQ253" i="3"/>
  <c r="BP253" i="3"/>
  <c r="BD229" i="3" l="1"/>
  <c r="AM229" i="3"/>
  <c r="B229" i="3"/>
  <c r="C229" i="3"/>
  <c r="AY229" i="3"/>
  <c r="BE235" i="3"/>
  <c r="AC291" i="3"/>
  <c r="AO291" i="3"/>
  <c r="BN291" i="3"/>
  <c r="AD286" i="3"/>
  <c r="AP286" i="3"/>
  <c r="BO286" i="3"/>
  <c r="BC253" i="3"/>
  <c r="G253" i="3" s="1"/>
  <c r="BK229" i="3" l="1"/>
  <c r="BL229" i="3" s="1"/>
  <c r="H229" i="3"/>
  <c r="BA291" i="3"/>
  <c r="E291" i="3" s="1"/>
  <c r="I235" i="3"/>
  <c r="V235" i="3" s="1"/>
  <c r="BB286" i="3"/>
  <c r="F286" i="3" s="1"/>
  <c r="T253" i="3"/>
  <c r="U229" i="3" l="1"/>
  <c r="Q229" i="3"/>
  <c r="BR236" i="3"/>
  <c r="AS236" i="3"/>
  <c r="AG236" i="3"/>
  <c r="R291" i="3"/>
  <c r="S286" i="3"/>
  <c r="AE254" i="3"/>
  <c r="AQ254" i="3"/>
  <c r="BC254" i="3" s="1"/>
  <c r="BP254" i="3"/>
  <c r="AR230" i="3" l="1"/>
  <c r="AY230" i="3" s="1"/>
  <c r="BQ230" i="3"/>
  <c r="P229" i="3"/>
  <c r="A230" i="3"/>
  <c r="AF230" i="3"/>
  <c r="BE236" i="3"/>
  <c r="AC292" i="3"/>
  <c r="AO292" i="3"/>
  <c r="BN292" i="3"/>
  <c r="AD287" i="3"/>
  <c r="AP287" i="3"/>
  <c r="BO287" i="3"/>
  <c r="G254" i="3"/>
  <c r="C230" i="3" l="1"/>
  <c r="B230" i="3"/>
  <c r="BD230" i="3"/>
  <c r="AM230" i="3"/>
  <c r="BA292" i="3"/>
  <c r="E292" i="3" s="1"/>
  <c r="BB287" i="3"/>
  <c r="F287" i="3" s="1"/>
  <c r="I236" i="3"/>
  <c r="T254" i="3"/>
  <c r="H230" i="3" l="1"/>
  <c r="BK230" i="3"/>
  <c r="BL230" i="3" s="1"/>
  <c r="V236" i="3"/>
  <c r="R292" i="3"/>
  <c r="S287" i="3"/>
  <c r="AE255" i="3"/>
  <c r="AQ255" i="3"/>
  <c r="BP255" i="3"/>
  <c r="Q230" i="3" l="1"/>
  <c r="U230" i="3"/>
  <c r="BR237" i="3"/>
  <c r="AG237" i="3"/>
  <c r="AS237" i="3"/>
  <c r="AC293" i="3"/>
  <c r="AO293" i="3"/>
  <c r="BN293" i="3"/>
  <c r="AD288" i="3"/>
  <c r="AP288" i="3"/>
  <c r="BO288" i="3"/>
  <c r="BC255" i="3"/>
  <c r="AR231" i="3" l="1"/>
  <c r="AF231" i="3"/>
  <c r="BQ231" i="3"/>
  <c r="P230" i="3"/>
  <c r="A231" i="3"/>
  <c r="BB288" i="3"/>
  <c r="F288" i="3" s="1"/>
  <c r="BA293" i="3"/>
  <c r="E293" i="3" s="1"/>
  <c r="BE237" i="3"/>
  <c r="G255" i="3"/>
  <c r="BD231" i="3" l="1"/>
  <c r="AM231" i="3"/>
  <c r="C231" i="3"/>
  <c r="B231" i="3"/>
  <c r="AY231" i="3"/>
  <c r="I237" i="3"/>
  <c r="R293" i="3"/>
  <c r="S288" i="3"/>
  <c r="T255" i="3"/>
  <c r="BK231" i="3" l="1"/>
  <c r="BL231" i="3" s="1"/>
  <c r="H231" i="3"/>
  <c r="V237" i="3"/>
  <c r="AC294" i="3"/>
  <c r="AO294" i="3"/>
  <c r="BN294" i="3"/>
  <c r="AD289" i="3"/>
  <c r="AP289" i="3"/>
  <c r="BB289" i="3" s="1"/>
  <c r="BO289" i="3"/>
  <c r="AE256" i="3"/>
  <c r="BC256" i="3" s="1"/>
  <c r="AQ256" i="3"/>
  <c r="BP256" i="3"/>
  <c r="Q231" i="3" l="1"/>
  <c r="U231" i="3"/>
  <c r="BA294" i="3"/>
  <c r="E294" i="3" s="1"/>
  <c r="BR238" i="3"/>
  <c r="AS238" i="3"/>
  <c r="AG238" i="3"/>
  <c r="F289" i="3"/>
  <c r="G256" i="3"/>
  <c r="AR232" i="3" l="1"/>
  <c r="AF232" i="3"/>
  <c r="BQ232" i="3"/>
  <c r="A232" i="3"/>
  <c r="P231" i="3"/>
  <c r="BE238" i="3"/>
  <c r="R294" i="3"/>
  <c r="S289" i="3"/>
  <c r="T256" i="3"/>
  <c r="BD232" i="3" l="1"/>
  <c r="AM232" i="3"/>
  <c r="C232" i="3"/>
  <c r="B232" i="3"/>
  <c r="AY232" i="3"/>
  <c r="I238" i="3"/>
  <c r="AC295" i="3"/>
  <c r="AO295" i="3"/>
  <c r="BN295" i="3"/>
  <c r="AD290" i="3"/>
  <c r="AP290" i="3"/>
  <c r="BO290" i="3"/>
  <c r="AE257" i="3"/>
  <c r="AQ257" i="3"/>
  <c r="BC257" i="3" s="1"/>
  <c r="BP257" i="3"/>
  <c r="BK232" i="3" l="1"/>
  <c r="BL232" i="3" s="1"/>
  <c r="H232" i="3"/>
  <c r="BB290" i="3"/>
  <c r="F290" i="3" s="1"/>
  <c r="BA295" i="3"/>
  <c r="E295" i="3" s="1"/>
  <c r="V238" i="3"/>
  <c r="G257" i="3"/>
  <c r="Q232" i="3" l="1"/>
  <c r="U232" i="3"/>
  <c r="AG239" i="3"/>
  <c r="AS239" i="3"/>
  <c r="BR239" i="3"/>
  <c r="R295" i="3"/>
  <c r="S290" i="3"/>
  <c r="T257" i="3"/>
  <c r="AF233" i="3" l="1"/>
  <c r="AR233" i="3"/>
  <c r="BQ233" i="3"/>
  <c r="P232" i="3"/>
  <c r="A233" i="3"/>
  <c r="BE239" i="3"/>
  <c r="AC296" i="3"/>
  <c r="AO296" i="3"/>
  <c r="BN296" i="3"/>
  <c r="AD291" i="3"/>
  <c r="AP291" i="3"/>
  <c r="BO291" i="3"/>
  <c r="AE258" i="3"/>
  <c r="AQ258" i="3"/>
  <c r="BP258" i="3"/>
  <c r="BD233" i="3" l="1"/>
  <c r="AM233" i="3"/>
  <c r="B233" i="3"/>
  <c r="C233" i="3"/>
  <c r="AY233" i="3"/>
  <c r="BA296" i="3"/>
  <c r="E296" i="3" s="1"/>
  <c r="BB291" i="3"/>
  <c r="F291" i="3" s="1"/>
  <c r="I239" i="3"/>
  <c r="BC258" i="3"/>
  <c r="BK233" i="3" l="1"/>
  <c r="BL233" i="3" s="1"/>
  <c r="H233" i="3"/>
  <c r="V239" i="3"/>
  <c r="R296" i="3"/>
  <c r="S291" i="3"/>
  <c r="G258" i="3"/>
  <c r="Q233" i="3" l="1"/>
  <c r="U233" i="3"/>
  <c r="BR240" i="3"/>
  <c r="AG240" i="3"/>
  <c r="AS240" i="3"/>
  <c r="AC297" i="3"/>
  <c r="BA297" i="3" s="1"/>
  <c r="AO297" i="3"/>
  <c r="BN297" i="3"/>
  <c r="AD292" i="3"/>
  <c r="AP292" i="3"/>
  <c r="BO292" i="3"/>
  <c r="T258" i="3"/>
  <c r="AR234" i="3" l="1"/>
  <c r="BQ234" i="3"/>
  <c r="AF234" i="3"/>
  <c r="P233" i="3"/>
  <c r="A234" i="3"/>
  <c r="BB292" i="3"/>
  <c r="F292" i="3" s="1"/>
  <c r="BE240" i="3"/>
  <c r="E297" i="3"/>
  <c r="AE259" i="3"/>
  <c r="AQ259" i="3"/>
  <c r="BP259" i="3"/>
  <c r="H234" i="3" l="1"/>
  <c r="AY234" i="3"/>
  <c r="C234" i="3"/>
  <c r="B234" i="3"/>
  <c r="AM234" i="3"/>
  <c r="BD234" i="3"/>
  <c r="BK234" i="3" s="1"/>
  <c r="BL234" i="3" s="1"/>
  <c r="I240" i="3"/>
  <c r="R297" i="3"/>
  <c r="S292" i="3"/>
  <c r="BC259" i="3"/>
  <c r="U234" i="3" l="1"/>
  <c r="Q234" i="3"/>
  <c r="V240" i="3"/>
  <c r="AC298" i="3"/>
  <c r="BA298" i="3" s="1"/>
  <c r="AO298" i="3"/>
  <c r="BN298" i="3"/>
  <c r="AD293" i="3"/>
  <c r="AP293" i="3"/>
  <c r="BO293" i="3"/>
  <c r="G259" i="3"/>
  <c r="AF235" i="3" l="1"/>
  <c r="BQ235" i="3"/>
  <c r="AR235" i="3"/>
  <c r="AY235" i="3" s="1"/>
  <c r="A235" i="3"/>
  <c r="P234" i="3"/>
  <c r="BB293" i="3"/>
  <c r="F293" i="3" s="1"/>
  <c r="AS241" i="3"/>
  <c r="AG241" i="3"/>
  <c r="BR241" i="3"/>
  <c r="E298" i="3"/>
  <c r="T259" i="3"/>
  <c r="BD235" i="3" l="1"/>
  <c r="AM235" i="3"/>
  <c r="C235" i="3"/>
  <c r="B235" i="3"/>
  <c r="BE241" i="3"/>
  <c r="R298" i="3"/>
  <c r="S293" i="3"/>
  <c r="AE260" i="3"/>
  <c r="AQ260" i="3"/>
  <c r="BP260" i="3"/>
  <c r="H235" i="3" l="1"/>
  <c r="BK235" i="3"/>
  <c r="BL235" i="3" s="1"/>
  <c r="BC260" i="3"/>
  <c r="G260" i="3" s="1"/>
  <c r="I241" i="3"/>
  <c r="AC299" i="3"/>
  <c r="BA299" i="3" s="1"/>
  <c r="AO299" i="3"/>
  <c r="BN299" i="3"/>
  <c r="AD294" i="3"/>
  <c r="BB294" i="3" s="1"/>
  <c r="AP294" i="3"/>
  <c r="BO294" i="3"/>
  <c r="U235" i="3" l="1"/>
  <c r="Q235" i="3"/>
  <c r="V241" i="3"/>
  <c r="AG242" i="3" s="1"/>
  <c r="E299" i="3"/>
  <c r="F294" i="3"/>
  <c r="T260" i="3"/>
  <c r="BD236" i="3" l="1"/>
  <c r="BK236" i="3" s="1"/>
  <c r="BQ236" i="3"/>
  <c r="AF236" i="3"/>
  <c r="AM236" i="3" s="1"/>
  <c r="A236" i="3"/>
  <c r="AR236" i="3"/>
  <c r="P235" i="3"/>
  <c r="BR242" i="3"/>
  <c r="AS242" i="3"/>
  <c r="BE242" i="3"/>
  <c r="R299" i="3"/>
  <c r="S294" i="3"/>
  <c r="AE261" i="3"/>
  <c r="BC261" i="3" s="1"/>
  <c r="AQ261" i="3"/>
  <c r="BP261" i="3"/>
  <c r="C236" i="3" l="1"/>
  <c r="BL236" i="3" s="1"/>
  <c r="B236" i="3"/>
  <c r="H236" i="3"/>
  <c r="AY236" i="3"/>
  <c r="I242" i="3"/>
  <c r="AC300" i="3"/>
  <c r="AO300" i="3"/>
  <c r="BA300" i="3" s="1"/>
  <c r="BN300" i="3"/>
  <c r="AD295" i="3"/>
  <c r="AP295" i="3"/>
  <c r="BO295" i="3"/>
  <c r="G261" i="3"/>
  <c r="Q236" i="3" l="1"/>
  <c r="U236" i="3"/>
  <c r="BB295" i="3"/>
  <c r="F295" i="3" s="1"/>
  <c r="V242" i="3"/>
  <c r="E300" i="3"/>
  <c r="T261" i="3"/>
  <c r="A237" i="3" l="1"/>
  <c r="AF237" i="3"/>
  <c r="BQ237" i="3"/>
  <c r="AR237" i="3"/>
  <c r="AY237" i="3" s="1"/>
  <c r="P236" i="3"/>
  <c r="BR243" i="3"/>
  <c r="AS243" i="3"/>
  <c r="AG243" i="3"/>
  <c r="BE243" i="3" s="1"/>
  <c r="R300" i="3"/>
  <c r="S295" i="3"/>
  <c r="AE262" i="3"/>
  <c r="AQ262" i="3"/>
  <c r="BP262" i="3"/>
  <c r="C237" i="3" l="1"/>
  <c r="B237" i="3"/>
  <c r="BD237" i="3"/>
  <c r="AM237" i="3"/>
  <c r="I243" i="3"/>
  <c r="AC301" i="3"/>
  <c r="BN301" i="3"/>
  <c r="AO301" i="3"/>
  <c r="AD296" i="3"/>
  <c r="AP296" i="3"/>
  <c r="BO296" i="3"/>
  <c r="BC262" i="3"/>
  <c r="BK237" i="3" l="1"/>
  <c r="BL237" i="3" s="1"/>
  <c r="H237" i="3"/>
  <c r="BB296" i="3"/>
  <c r="F296" i="3" s="1"/>
  <c r="BA301" i="3"/>
  <c r="E301" i="3" s="1"/>
  <c r="V243" i="3"/>
  <c r="G262" i="3"/>
  <c r="U237" i="3" l="1"/>
  <c r="Q237" i="3"/>
  <c r="BR244" i="3"/>
  <c r="AS244" i="3"/>
  <c r="AG244" i="3"/>
  <c r="R301" i="3"/>
  <c r="S296" i="3"/>
  <c r="T262" i="3"/>
  <c r="AR238" i="3" l="1"/>
  <c r="AF238" i="3"/>
  <c r="A238" i="3"/>
  <c r="BQ238" i="3"/>
  <c r="P237" i="3"/>
  <c r="BE244" i="3"/>
  <c r="AC302" i="3"/>
  <c r="AO302" i="3"/>
  <c r="BN302" i="3"/>
  <c r="AD297" i="3"/>
  <c r="AP297" i="3"/>
  <c r="BO297" i="3"/>
  <c r="AE263" i="3"/>
  <c r="AQ263" i="3"/>
  <c r="BP263" i="3"/>
  <c r="BD238" i="3" l="1"/>
  <c r="AM238" i="3"/>
  <c r="C238" i="3"/>
  <c r="B238" i="3"/>
  <c r="AY238" i="3"/>
  <c r="I244" i="3"/>
  <c r="BA302" i="3"/>
  <c r="E302" i="3" s="1"/>
  <c r="BB297" i="3"/>
  <c r="F297" i="3" s="1"/>
  <c r="BC263" i="3"/>
  <c r="BL238" i="3" l="1"/>
  <c r="BK238" i="3"/>
  <c r="H238" i="3"/>
  <c r="V244" i="3"/>
  <c r="R302" i="3"/>
  <c r="S297" i="3"/>
  <c r="G263" i="3"/>
  <c r="Q238" i="3" l="1"/>
  <c r="U238" i="3"/>
  <c r="BR245" i="3"/>
  <c r="AS245" i="3"/>
  <c r="AG245" i="3"/>
  <c r="BE245" i="3"/>
  <c r="BN303" i="3"/>
  <c r="AC303" i="3"/>
  <c r="AO303" i="3"/>
  <c r="AD298" i="3"/>
  <c r="AP298" i="3"/>
  <c r="BB298" i="3" s="1"/>
  <c r="BO298" i="3"/>
  <c r="T263" i="3"/>
  <c r="A239" i="3" l="1"/>
  <c r="AR239" i="3"/>
  <c r="AF239" i="3"/>
  <c r="AM239" i="3" s="1"/>
  <c r="BQ239" i="3"/>
  <c r="BD239" i="3"/>
  <c r="BK239" i="3" s="1"/>
  <c r="P238" i="3"/>
  <c r="BA303" i="3"/>
  <c r="E303" i="3" s="1"/>
  <c r="I245" i="3"/>
  <c r="F298" i="3"/>
  <c r="AE264" i="3"/>
  <c r="AQ264" i="3"/>
  <c r="BP264" i="3"/>
  <c r="B239" i="3" l="1"/>
  <c r="C239" i="3"/>
  <c r="BL239" i="3" s="1"/>
  <c r="H239" i="3"/>
  <c r="AY239" i="3"/>
  <c r="V245" i="3"/>
  <c r="BR246" i="3" s="1"/>
  <c r="R303" i="3"/>
  <c r="S298" i="3"/>
  <c r="BC264" i="3"/>
  <c r="G264" i="3" s="1"/>
  <c r="U239" i="3" l="1"/>
  <c r="Q239" i="3"/>
  <c r="AS246" i="3"/>
  <c r="AG246" i="3"/>
  <c r="AC304" i="3"/>
  <c r="BN304" i="3"/>
  <c r="AO304" i="3"/>
  <c r="AD299" i="3"/>
  <c r="AP299" i="3"/>
  <c r="BO299" i="3"/>
  <c r="T264" i="3"/>
  <c r="AR240" i="3" l="1"/>
  <c r="AY240" i="3" s="1"/>
  <c r="BQ240" i="3"/>
  <c r="AF240" i="3"/>
  <c r="P239" i="3"/>
  <c r="A240" i="3"/>
  <c r="BE246" i="3"/>
  <c r="BA304" i="3"/>
  <c r="E304" i="3" s="1"/>
  <c r="BB299" i="3"/>
  <c r="F299" i="3" s="1"/>
  <c r="I246" i="3"/>
  <c r="AE265" i="3"/>
  <c r="AQ265" i="3"/>
  <c r="BP265" i="3"/>
  <c r="BD240" i="3" l="1"/>
  <c r="AM240" i="3"/>
  <c r="B240" i="3"/>
  <c r="C240" i="3"/>
  <c r="V246" i="3"/>
  <c r="R304" i="3"/>
  <c r="S299" i="3"/>
  <c r="BC265" i="3"/>
  <c r="H240" i="3" l="1"/>
  <c r="BK240" i="3"/>
  <c r="BL240" i="3" s="1"/>
  <c r="BR247" i="3"/>
  <c r="AG247" i="3"/>
  <c r="AS247" i="3"/>
  <c r="AC305" i="3"/>
  <c r="AO305" i="3"/>
  <c r="BN305" i="3"/>
  <c r="AD300" i="3"/>
  <c r="AP300" i="3"/>
  <c r="BO300" i="3"/>
  <c r="G265" i="3"/>
  <c r="Q240" i="3" l="1"/>
  <c r="U240" i="3"/>
  <c r="BA305" i="3"/>
  <c r="E305" i="3" s="1"/>
  <c r="BB300" i="3"/>
  <c r="F300" i="3" s="1"/>
  <c r="BE247" i="3"/>
  <c r="T265" i="3"/>
  <c r="BD241" i="3" l="1"/>
  <c r="BK241" i="3" s="1"/>
  <c r="AF241" i="3"/>
  <c r="AM241" i="3" s="1"/>
  <c r="AR241" i="3"/>
  <c r="BQ241" i="3"/>
  <c r="P240" i="3"/>
  <c r="A241" i="3"/>
  <c r="I247" i="3"/>
  <c r="R305" i="3"/>
  <c r="S300" i="3"/>
  <c r="AE266" i="3"/>
  <c r="AQ266" i="3"/>
  <c r="BP266" i="3"/>
  <c r="H241" i="3" l="1"/>
  <c r="AY241" i="3"/>
  <c r="B241" i="3"/>
  <c r="C241" i="3"/>
  <c r="BL241" i="3" s="1"/>
  <c r="BC266" i="3"/>
  <c r="G266" i="3" s="1"/>
  <c r="V247" i="3"/>
  <c r="AC306" i="3"/>
  <c r="AO306" i="3"/>
  <c r="BN306" i="3"/>
  <c r="AP301" i="3"/>
  <c r="BO301" i="3"/>
  <c r="AD301" i="3"/>
  <c r="BB301" i="3" s="1"/>
  <c r="Q241" i="3" l="1"/>
  <c r="U241" i="3"/>
  <c r="BA306" i="3"/>
  <c r="E306" i="3" s="1"/>
  <c r="BR248" i="3"/>
  <c r="AS248" i="3"/>
  <c r="AG248" i="3"/>
  <c r="F301" i="3"/>
  <c r="T266" i="3"/>
  <c r="AF242" i="3" l="1"/>
  <c r="AR242" i="3"/>
  <c r="BQ242" i="3"/>
  <c r="A242" i="3"/>
  <c r="P241" i="3"/>
  <c r="BE248" i="3"/>
  <c r="I248" i="3"/>
  <c r="R306" i="3"/>
  <c r="S301" i="3"/>
  <c r="AE267" i="3"/>
  <c r="AQ267" i="3"/>
  <c r="BP267" i="3"/>
  <c r="BD242" i="3" l="1"/>
  <c r="AM242" i="3"/>
  <c r="B242" i="3"/>
  <c r="C242" i="3"/>
  <c r="AY242" i="3"/>
  <c r="BC267" i="3"/>
  <c r="G267" i="3" s="1"/>
  <c r="V248" i="3"/>
  <c r="AC307" i="3"/>
  <c r="BA307" i="3" s="1"/>
  <c r="AO307" i="3"/>
  <c r="BN307" i="3"/>
  <c r="AD302" i="3"/>
  <c r="BO302" i="3"/>
  <c r="AP302" i="3"/>
  <c r="BK242" i="3" l="1"/>
  <c r="BL242" i="3" s="1"/>
  <c r="H242" i="3"/>
  <c r="BB302" i="3"/>
  <c r="F302" i="3" s="1"/>
  <c r="BR249" i="3"/>
  <c r="AS249" i="3"/>
  <c r="AG249" i="3"/>
  <c r="BE249" i="3" s="1"/>
  <c r="E307" i="3"/>
  <c r="T267" i="3"/>
  <c r="Q242" i="3" l="1"/>
  <c r="U242" i="3"/>
  <c r="I249" i="3"/>
  <c r="R307" i="3"/>
  <c r="S302" i="3"/>
  <c r="AE268" i="3"/>
  <c r="AQ268" i="3"/>
  <c r="BP268" i="3"/>
  <c r="AF243" i="3" l="1"/>
  <c r="AR243" i="3"/>
  <c r="BQ243" i="3"/>
  <c r="P242" i="3"/>
  <c r="A243" i="3"/>
  <c r="BC268" i="3"/>
  <c r="G268" i="3" s="1"/>
  <c r="V249" i="3"/>
  <c r="AC308" i="3"/>
  <c r="AO308" i="3"/>
  <c r="BN308" i="3"/>
  <c r="BO303" i="3"/>
  <c r="AD303" i="3"/>
  <c r="BB303" i="3" s="1"/>
  <c r="AP303" i="3"/>
  <c r="AY243" i="3" l="1"/>
  <c r="C243" i="3"/>
  <c r="B243" i="3"/>
  <c r="BA308" i="3"/>
  <c r="E308" i="3" s="1"/>
  <c r="AM243" i="3"/>
  <c r="BD243" i="3"/>
  <c r="BR250" i="3"/>
  <c r="AS250" i="3"/>
  <c r="AG250" i="3"/>
  <c r="F303" i="3"/>
  <c r="T268" i="3"/>
  <c r="BK243" i="3" l="1"/>
  <c r="BL243" i="3" s="1"/>
  <c r="H243" i="3"/>
  <c r="BE250" i="3"/>
  <c r="I250" i="3" s="1"/>
  <c r="R308" i="3"/>
  <c r="S303" i="3"/>
  <c r="AE269" i="3"/>
  <c r="AQ269" i="3"/>
  <c r="BP269" i="3"/>
  <c r="Q243" i="3" l="1"/>
  <c r="U243" i="3"/>
  <c r="V250" i="3"/>
  <c r="AC309" i="3"/>
  <c r="BA309" i="3" s="1"/>
  <c r="AO309" i="3"/>
  <c r="BN309" i="3"/>
  <c r="AP304" i="3"/>
  <c r="BO304" i="3"/>
  <c r="AD304" i="3"/>
  <c r="BC269" i="3"/>
  <c r="BD244" i="3" l="1"/>
  <c r="BK244" i="3" s="1"/>
  <c r="AF244" i="3"/>
  <c r="AM244" i="3" s="1"/>
  <c r="AR244" i="3"/>
  <c r="A244" i="3"/>
  <c r="BQ244" i="3"/>
  <c r="P243" i="3"/>
  <c r="AS251" i="3"/>
  <c r="BR251" i="3"/>
  <c r="AG251" i="3"/>
  <c r="BB304" i="3"/>
  <c r="F304" i="3" s="1"/>
  <c r="E309" i="3"/>
  <c r="G269" i="3"/>
  <c r="H244" i="3" l="1"/>
  <c r="AY244" i="3"/>
  <c r="C244" i="3"/>
  <c r="BL244" i="3" s="1"/>
  <c r="B244" i="3"/>
  <c r="BE251" i="3"/>
  <c r="R309" i="3"/>
  <c r="S304" i="3"/>
  <c r="T269" i="3"/>
  <c r="U244" i="3" l="1"/>
  <c r="Q244" i="3"/>
  <c r="I251" i="3"/>
  <c r="V251" i="3" s="1"/>
  <c r="AC310" i="3"/>
  <c r="BA310" i="3" s="1"/>
  <c r="AO310" i="3"/>
  <c r="BN310" i="3"/>
  <c r="BO305" i="3"/>
  <c r="AD305" i="3"/>
  <c r="AP305" i="3"/>
  <c r="AE270" i="3"/>
  <c r="AQ270" i="3"/>
  <c r="BP270" i="3"/>
  <c r="BQ245" i="3" l="1"/>
  <c r="AR245" i="3"/>
  <c r="A245" i="3"/>
  <c r="BD245" i="3"/>
  <c r="BK245" i="3" s="1"/>
  <c r="AF245" i="3"/>
  <c r="AM245" i="3" s="1"/>
  <c r="P244" i="3"/>
  <c r="BB305" i="3"/>
  <c r="F305" i="3" s="1"/>
  <c r="BR252" i="3"/>
  <c r="AS252" i="3"/>
  <c r="AG252" i="3"/>
  <c r="E310" i="3"/>
  <c r="BC270" i="3"/>
  <c r="AY245" i="3" l="1"/>
  <c r="H245" i="3"/>
  <c r="C245" i="3"/>
  <c r="BL245" i="3" s="1"/>
  <c r="B245" i="3"/>
  <c r="BE252" i="3"/>
  <c r="R310" i="3"/>
  <c r="S305" i="3"/>
  <c r="G270" i="3"/>
  <c r="U245" i="3" l="1"/>
  <c r="Q245" i="3"/>
  <c r="I252" i="3"/>
  <c r="AC311" i="3"/>
  <c r="AO311" i="3"/>
  <c r="BN311" i="3"/>
  <c r="AD306" i="3"/>
  <c r="AP306" i="3"/>
  <c r="BO306" i="3"/>
  <c r="T270" i="3"/>
  <c r="BQ246" i="3" l="1"/>
  <c r="AF246" i="3"/>
  <c r="AR246" i="3"/>
  <c r="AY246" i="3" s="1"/>
  <c r="A246" i="3"/>
  <c r="P245" i="3"/>
  <c r="BA311" i="3"/>
  <c r="E311" i="3" s="1"/>
  <c r="BB306" i="3"/>
  <c r="F306" i="3" s="1"/>
  <c r="V252" i="3"/>
  <c r="AE271" i="3"/>
  <c r="AQ271" i="3"/>
  <c r="BP271" i="3"/>
  <c r="BD246" i="3" l="1"/>
  <c r="AM246" i="3"/>
  <c r="C246" i="3"/>
  <c r="B246" i="3"/>
  <c r="BR253" i="3"/>
  <c r="AS253" i="3"/>
  <c r="AG253" i="3"/>
  <c r="BE253" i="3"/>
  <c r="R311" i="3"/>
  <c r="S306" i="3"/>
  <c r="BC271" i="3"/>
  <c r="G271" i="3" s="1"/>
  <c r="H246" i="3" l="1"/>
  <c r="BK246" i="3"/>
  <c r="BL246" i="3" s="1"/>
  <c r="I253" i="3"/>
  <c r="AC312" i="3"/>
  <c r="BA312" i="3" s="1"/>
  <c r="AO312" i="3"/>
  <c r="BN312" i="3"/>
  <c r="AD307" i="3"/>
  <c r="AP307" i="3"/>
  <c r="BO307" i="3"/>
  <c r="T271" i="3"/>
  <c r="Q246" i="3" l="1"/>
  <c r="U246" i="3"/>
  <c r="BB307" i="3"/>
  <c r="F307" i="3" s="1"/>
  <c r="V253" i="3"/>
  <c r="E312" i="3"/>
  <c r="AE272" i="3"/>
  <c r="AQ272" i="3"/>
  <c r="BP272" i="3"/>
  <c r="BQ247" i="3" l="1"/>
  <c r="AR247" i="3"/>
  <c r="AF247" i="3"/>
  <c r="P246" i="3"/>
  <c r="A247" i="3"/>
  <c r="BC272" i="3"/>
  <c r="G272" i="3" s="1"/>
  <c r="BR254" i="3"/>
  <c r="AS254" i="3"/>
  <c r="AG254" i="3"/>
  <c r="BE254" i="3" s="1"/>
  <c r="R312" i="3"/>
  <c r="S307" i="3"/>
  <c r="AY247" i="3" l="1"/>
  <c r="C247" i="3"/>
  <c r="B247" i="3"/>
  <c r="AM247" i="3"/>
  <c r="BD247" i="3"/>
  <c r="I254" i="3"/>
  <c r="AC313" i="3"/>
  <c r="AO313" i="3"/>
  <c r="BN313" i="3"/>
  <c r="AD308" i="3"/>
  <c r="AP308" i="3"/>
  <c r="BO308" i="3"/>
  <c r="T272" i="3"/>
  <c r="BK247" i="3" l="1"/>
  <c r="BL247" i="3" s="1"/>
  <c r="H247" i="3"/>
  <c r="BB308" i="3"/>
  <c r="F308" i="3" s="1"/>
  <c r="BA313" i="3"/>
  <c r="E313" i="3" s="1"/>
  <c r="V254" i="3"/>
  <c r="AE273" i="3"/>
  <c r="AQ273" i="3"/>
  <c r="BP273" i="3"/>
  <c r="Q247" i="3" l="1"/>
  <c r="U247" i="3"/>
  <c r="AS255" i="3"/>
  <c r="BR255" i="3"/>
  <c r="AG255" i="3"/>
  <c r="R313" i="3"/>
  <c r="S308" i="3"/>
  <c r="BC273" i="3"/>
  <c r="G273" i="3" s="1"/>
  <c r="BQ248" i="3" l="1"/>
  <c r="AR248" i="3"/>
  <c r="A248" i="3"/>
  <c r="P247" i="3"/>
  <c r="AF248" i="3"/>
  <c r="BE255" i="3"/>
  <c r="AC314" i="3"/>
  <c r="AO314" i="3"/>
  <c r="BN314" i="3"/>
  <c r="AD309" i="3"/>
  <c r="AP309" i="3"/>
  <c r="BO309" i="3"/>
  <c r="T273" i="3"/>
  <c r="AY248" i="3" l="1"/>
  <c r="C248" i="3"/>
  <c r="B248" i="3"/>
  <c r="BA314" i="3"/>
  <c r="E314" i="3" s="1"/>
  <c r="AM248" i="3"/>
  <c r="BD248" i="3"/>
  <c r="BB309" i="3"/>
  <c r="F309" i="3" s="1"/>
  <c r="I255" i="3"/>
  <c r="AE274" i="3"/>
  <c r="AQ274" i="3"/>
  <c r="BP274" i="3"/>
  <c r="BK248" i="3" l="1"/>
  <c r="BL248" i="3" s="1"/>
  <c r="H248" i="3"/>
  <c r="BC274" i="3"/>
  <c r="G274" i="3" s="1"/>
  <c r="V255" i="3"/>
  <c r="R314" i="3"/>
  <c r="S309" i="3"/>
  <c r="Q248" i="3" l="1"/>
  <c r="U248" i="3"/>
  <c r="BR256" i="3"/>
  <c r="AG256" i="3"/>
  <c r="AS256" i="3"/>
  <c r="BE256" i="3"/>
  <c r="AC315" i="3"/>
  <c r="AO315" i="3"/>
  <c r="BN315" i="3"/>
  <c r="AD310" i="3"/>
  <c r="AP310" i="3"/>
  <c r="BO310" i="3"/>
  <c r="T274" i="3"/>
  <c r="BD249" i="3" l="1"/>
  <c r="BK249" i="3" s="1"/>
  <c r="BQ249" i="3"/>
  <c r="AF249" i="3"/>
  <c r="AM249" i="3" s="1"/>
  <c r="AR249" i="3"/>
  <c r="A249" i="3"/>
  <c r="P248" i="3"/>
  <c r="BA315" i="3"/>
  <c r="E315" i="3" s="1"/>
  <c r="I256" i="3"/>
  <c r="V256" i="3" s="1"/>
  <c r="BB310" i="3"/>
  <c r="F310" i="3" s="1"/>
  <c r="AE275" i="3"/>
  <c r="AQ275" i="3"/>
  <c r="BP275" i="3"/>
  <c r="H249" i="3" l="1"/>
  <c r="AY249" i="3"/>
  <c r="C249" i="3"/>
  <c r="BL249" i="3" s="1"/>
  <c r="B249" i="3"/>
  <c r="BC275" i="3"/>
  <c r="G275" i="3" s="1"/>
  <c r="BR257" i="3"/>
  <c r="AS257" i="3"/>
  <c r="AG257" i="3"/>
  <c r="R315" i="3"/>
  <c r="S310" i="3"/>
  <c r="Q249" i="3" l="1"/>
  <c r="U249" i="3"/>
  <c r="BE257" i="3"/>
  <c r="AC316" i="3"/>
  <c r="AO316" i="3"/>
  <c r="BN316" i="3"/>
  <c r="AD311" i="3"/>
  <c r="AP311" i="3"/>
  <c r="BB311" i="3" s="1"/>
  <c r="BO311" i="3"/>
  <c r="T275" i="3"/>
  <c r="AF250" i="3" l="1"/>
  <c r="BQ250" i="3"/>
  <c r="A250" i="3"/>
  <c r="AR250" i="3"/>
  <c r="AY250" i="3" s="1"/>
  <c r="P249" i="3"/>
  <c r="BA316" i="3"/>
  <c r="E316" i="3" s="1"/>
  <c r="I257" i="3"/>
  <c r="F311" i="3"/>
  <c r="AE276" i="3"/>
  <c r="AQ276" i="3"/>
  <c r="BC276" i="3" s="1"/>
  <c r="BP276" i="3"/>
  <c r="BD250" i="3" l="1"/>
  <c r="AM250" i="3"/>
  <c r="C250" i="3"/>
  <c r="B250" i="3"/>
  <c r="V257" i="3"/>
  <c r="R316" i="3"/>
  <c r="S311" i="3"/>
  <c r="G276" i="3"/>
  <c r="H250" i="3" l="1"/>
  <c r="BK250" i="3"/>
  <c r="BL250" i="3" s="1"/>
  <c r="BR258" i="3"/>
  <c r="AS258" i="3"/>
  <c r="AG258" i="3"/>
  <c r="AC317" i="3"/>
  <c r="AO317" i="3"/>
  <c r="BN317" i="3"/>
  <c r="AD312" i="3"/>
  <c r="AP312" i="3"/>
  <c r="BO312" i="3"/>
  <c r="T276" i="3"/>
  <c r="Q250" i="3" l="1"/>
  <c r="U250" i="3"/>
  <c r="BA317" i="3"/>
  <c r="E317" i="3" s="1"/>
  <c r="BB312" i="3"/>
  <c r="F312" i="3" s="1"/>
  <c r="BE258" i="3"/>
  <c r="I258" i="3" s="1"/>
  <c r="AE277" i="3"/>
  <c r="AQ277" i="3"/>
  <c r="BP277" i="3"/>
  <c r="AF251" i="3" l="1"/>
  <c r="AR251" i="3"/>
  <c r="P250" i="3"/>
  <c r="BQ251" i="3"/>
  <c r="A251" i="3"/>
  <c r="BC277" i="3"/>
  <c r="G277" i="3" s="1"/>
  <c r="V258" i="3"/>
  <c r="R317" i="3"/>
  <c r="S312" i="3"/>
  <c r="BD251" i="3" l="1"/>
  <c r="AM251" i="3"/>
  <c r="C251" i="3"/>
  <c r="B251" i="3"/>
  <c r="AY251" i="3"/>
  <c r="AS259" i="3"/>
  <c r="AG259" i="3"/>
  <c r="BR259" i="3"/>
  <c r="AC318" i="3"/>
  <c r="AO318" i="3"/>
  <c r="BN318" i="3"/>
  <c r="AD313" i="3"/>
  <c r="AP313" i="3"/>
  <c r="BO313" i="3"/>
  <c r="T277" i="3"/>
  <c r="BL251" i="3" l="1"/>
  <c r="BA318" i="3"/>
  <c r="E318" i="3" s="1"/>
  <c r="BK251" i="3"/>
  <c r="H251" i="3"/>
  <c r="BB313" i="3"/>
  <c r="F313" i="3" s="1"/>
  <c r="BE259" i="3"/>
  <c r="AE278" i="3"/>
  <c r="AQ278" i="3"/>
  <c r="BC278" i="3" s="1"/>
  <c r="BP278" i="3"/>
  <c r="U251" i="3" l="1"/>
  <c r="Q251" i="3"/>
  <c r="I259" i="3"/>
  <c r="V259" i="3" s="1"/>
  <c r="R318" i="3"/>
  <c r="S313" i="3"/>
  <c r="G278" i="3"/>
  <c r="BQ252" i="3" l="1"/>
  <c r="A252" i="3"/>
  <c r="AF252" i="3"/>
  <c r="AR252" i="3"/>
  <c r="AY252" i="3" s="1"/>
  <c r="P251" i="3"/>
  <c r="AG260" i="3"/>
  <c r="AS260" i="3"/>
  <c r="BR260" i="3"/>
  <c r="AC319" i="3"/>
  <c r="BA319" i="3" s="1"/>
  <c r="AO319" i="3"/>
  <c r="BN319" i="3"/>
  <c r="AD314" i="3"/>
  <c r="AP314" i="3"/>
  <c r="BO314" i="3"/>
  <c r="T278" i="3"/>
  <c r="C252" i="3" l="1"/>
  <c r="B252" i="3"/>
  <c r="AM252" i="3"/>
  <c r="BD252" i="3"/>
  <c r="BB314" i="3"/>
  <c r="F314" i="3" s="1"/>
  <c r="BE260" i="3"/>
  <c r="E319" i="3"/>
  <c r="AE279" i="3"/>
  <c r="AQ279" i="3"/>
  <c r="BP279" i="3"/>
  <c r="H252" i="3" l="1"/>
  <c r="BK252" i="3"/>
  <c r="BL252" i="3" s="1"/>
  <c r="BC279" i="3"/>
  <c r="G279" i="3" s="1"/>
  <c r="I260" i="3"/>
  <c r="R319" i="3"/>
  <c r="S314" i="3"/>
  <c r="U252" i="3" l="1"/>
  <c r="Q252" i="3"/>
  <c r="V260" i="3"/>
  <c r="AC320" i="3"/>
  <c r="BA320" i="3" s="1"/>
  <c r="AO320" i="3"/>
  <c r="BN320" i="3"/>
  <c r="AD315" i="3"/>
  <c r="AP315" i="3"/>
  <c r="BO315" i="3"/>
  <c r="T279" i="3"/>
  <c r="AR253" i="3" l="1"/>
  <c r="AF253" i="3"/>
  <c r="AM253" i="3" s="1"/>
  <c r="BQ253" i="3"/>
  <c r="BD253" i="3"/>
  <c r="BK253" i="3" s="1"/>
  <c r="A253" i="3"/>
  <c r="P252" i="3"/>
  <c r="BB315" i="3"/>
  <c r="F315" i="3" s="1"/>
  <c r="AG261" i="3"/>
  <c r="AS261" i="3"/>
  <c r="BR261" i="3"/>
  <c r="E320" i="3"/>
  <c r="AE280" i="3"/>
  <c r="BC280" i="3" s="1"/>
  <c r="AQ280" i="3"/>
  <c r="BP280" i="3"/>
  <c r="H253" i="3" l="1"/>
  <c r="AY253" i="3"/>
  <c r="B253" i="3"/>
  <c r="C253" i="3"/>
  <c r="BL253" i="3" s="1"/>
  <c r="BE261" i="3"/>
  <c r="R320" i="3"/>
  <c r="S315" i="3"/>
  <c r="G280" i="3"/>
  <c r="U253" i="3" l="1"/>
  <c r="Q253" i="3"/>
  <c r="I261" i="3"/>
  <c r="AC321" i="3"/>
  <c r="AO321" i="3"/>
  <c r="BN321" i="3"/>
  <c r="AD316" i="3"/>
  <c r="AP316" i="3"/>
  <c r="BO316" i="3"/>
  <c r="T280" i="3"/>
  <c r="AR254" i="3" l="1"/>
  <c r="AY254" i="3" s="1"/>
  <c r="BQ254" i="3"/>
  <c r="AF254" i="3"/>
  <c r="P253" i="3"/>
  <c r="A254" i="3"/>
  <c r="BA321" i="3"/>
  <c r="E321" i="3" s="1"/>
  <c r="BB316" i="3"/>
  <c r="F316" i="3" s="1"/>
  <c r="V261" i="3"/>
  <c r="AE281" i="3"/>
  <c r="AQ281" i="3"/>
  <c r="BP281" i="3"/>
  <c r="BD254" i="3" l="1"/>
  <c r="AM254" i="3"/>
  <c r="C254" i="3"/>
  <c r="B254" i="3"/>
  <c r="BR262" i="3"/>
  <c r="AS262" i="3"/>
  <c r="AG262" i="3"/>
  <c r="R321" i="3"/>
  <c r="S316" i="3"/>
  <c r="BC281" i="3"/>
  <c r="H254" i="3" l="1"/>
  <c r="BK254" i="3"/>
  <c r="BL254" i="3" s="1"/>
  <c r="BE262" i="3"/>
  <c r="AC322" i="3"/>
  <c r="AO322" i="3"/>
  <c r="BN322" i="3"/>
  <c r="AD317" i="3"/>
  <c r="AP317" i="3"/>
  <c r="BO317" i="3"/>
  <c r="G281" i="3"/>
  <c r="U254" i="3" l="1"/>
  <c r="Q254" i="3"/>
  <c r="BB317" i="3"/>
  <c r="F317" i="3" s="1"/>
  <c r="BA322" i="3"/>
  <c r="E322" i="3" s="1"/>
  <c r="I262" i="3"/>
  <c r="T281" i="3"/>
  <c r="AR255" i="3" l="1"/>
  <c r="AY255" i="3" s="1"/>
  <c r="P254" i="3"/>
  <c r="AF255" i="3"/>
  <c r="BQ255" i="3"/>
  <c r="A255" i="3"/>
  <c r="V262" i="3"/>
  <c r="R322" i="3"/>
  <c r="S317" i="3"/>
  <c r="AE282" i="3"/>
  <c r="AQ282" i="3"/>
  <c r="BP282" i="3"/>
  <c r="BD255" i="3" l="1"/>
  <c r="AM255" i="3"/>
  <c r="C255" i="3"/>
  <c r="B255" i="3"/>
  <c r="BR263" i="3"/>
  <c r="AG263" i="3"/>
  <c r="AS263" i="3"/>
  <c r="AC323" i="3"/>
  <c r="AO323" i="3"/>
  <c r="BN323" i="3"/>
  <c r="AD318" i="3"/>
  <c r="AP318" i="3"/>
  <c r="BO318" i="3"/>
  <c r="BC282" i="3"/>
  <c r="G282" i="3" s="1"/>
  <c r="BK255" i="3" l="1"/>
  <c r="BL255" i="3" s="1"/>
  <c r="H255" i="3"/>
  <c r="BA323" i="3"/>
  <c r="E323" i="3" s="1"/>
  <c r="BB318" i="3"/>
  <c r="F318" i="3" s="1"/>
  <c r="BE263" i="3"/>
  <c r="T282" i="3"/>
  <c r="Q255" i="3" l="1"/>
  <c r="U255" i="3"/>
  <c r="I263" i="3"/>
  <c r="R323" i="3"/>
  <c r="S318" i="3"/>
  <c r="AE283" i="3"/>
  <c r="BC283" i="3" s="1"/>
  <c r="AQ283" i="3"/>
  <c r="BP283" i="3"/>
  <c r="A256" i="3" l="1"/>
  <c r="AF256" i="3"/>
  <c r="AR256" i="3"/>
  <c r="BQ256" i="3"/>
  <c r="P255" i="3"/>
  <c r="V263" i="3"/>
  <c r="AC324" i="3"/>
  <c r="AO324" i="3"/>
  <c r="BN324" i="3"/>
  <c r="AD319" i="3"/>
  <c r="AP319" i="3"/>
  <c r="BO319" i="3"/>
  <c r="G283" i="3"/>
  <c r="C256" i="3" l="1"/>
  <c r="B256" i="3"/>
  <c r="AY256" i="3"/>
  <c r="AM256" i="3"/>
  <c r="BD256" i="3"/>
  <c r="BB319" i="3"/>
  <c r="F319" i="3" s="1"/>
  <c r="BA324" i="3"/>
  <c r="E324" i="3" s="1"/>
  <c r="AG264" i="3"/>
  <c r="AS264" i="3"/>
  <c r="BR264" i="3"/>
  <c r="T283" i="3"/>
  <c r="BK256" i="3" l="1"/>
  <c r="BL256" i="3" s="1"/>
  <c r="H256" i="3"/>
  <c r="BE264" i="3"/>
  <c r="I264" i="3" s="1"/>
  <c r="R324" i="3"/>
  <c r="S319" i="3"/>
  <c r="AE284" i="3"/>
  <c r="BC284" i="3" s="1"/>
  <c r="AQ284" i="3"/>
  <c r="BP284" i="3"/>
  <c r="U256" i="3" l="1"/>
  <c r="Q256" i="3"/>
  <c r="V264" i="3"/>
  <c r="AC325" i="3"/>
  <c r="BA325" i="3" s="1"/>
  <c r="AO325" i="3"/>
  <c r="BN325" i="3"/>
  <c r="AD320" i="3"/>
  <c r="AP320" i="3"/>
  <c r="BO320" i="3"/>
  <c r="G284" i="3"/>
  <c r="AR257" i="3" l="1"/>
  <c r="BD257" i="3" s="1"/>
  <c r="BK257" i="3" s="1"/>
  <c r="P256" i="3"/>
  <c r="BQ257" i="3"/>
  <c r="A257" i="3"/>
  <c r="AF257" i="3"/>
  <c r="AM257" i="3" s="1"/>
  <c r="BB320" i="3"/>
  <c r="F320" i="3" s="1"/>
  <c r="BR265" i="3"/>
  <c r="AS265" i="3"/>
  <c r="AG265" i="3"/>
  <c r="E325" i="3"/>
  <c r="T284" i="3"/>
  <c r="H257" i="3" l="1"/>
  <c r="AY257" i="3"/>
  <c r="C257" i="3"/>
  <c r="BL257" i="3" s="1"/>
  <c r="B257" i="3"/>
  <c r="BE265" i="3"/>
  <c r="R325" i="3"/>
  <c r="S320" i="3"/>
  <c r="AE285" i="3"/>
  <c r="BC285" i="3" s="1"/>
  <c r="AQ285" i="3"/>
  <c r="BP285" i="3"/>
  <c r="U257" i="3" l="1"/>
  <c r="Q257" i="3"/>
  <c r="I265" i="3"/>
  <c r="AC326" i="3"/>
  <c r="AO326" i="3"/>
  <c r="BN326" i="3"/>
  <c r="AD321" i="3"/>
  <c r="AP321" i="3"/>
  <c r="BO321" i="3"/>
  <c r="G285" i="3"/>
  <c r="BQ258" i="3" l="1"/>
  <c r="AR258" i="3"/>
  <c r="AF258" i="3"/>
  <c r="P257" i="3"/>
  <c r="A258" i="3"/>
  <c r="BA326" i="3"/>
  <c r="E326" i="3" s="1"/>
  <c r="BB321" i="3"/>
  <c r="F321" i="3" s="1"/>
  <c r="V265" i="3"/>
  <c r="T285" i="3"/>
  <c r="H258" i="3" l="1"/>
  <c r="AY258" i="3"/>
  <c r="B258" i="3"/>
  <c r="C258" i="3"/>
  <c r="AM258" i="3"/>
  <c r="BD258" i="3"/>
  <c r="BK258" i="3" s="1"/>
  <c r="BL258" i="3" s="1"/>
  <c r="BR266" i="3"/>
  <c r="AS266" i="3"/>
  <c r="AG266" i="3"/>
  <c r="R326" i="3"/>
  <c r="S321" i="3"/>
  <c r="AE286" i="3"/>
  <c r="AQ286" i="3"/>
  <c r="BP286" i="3"/>
  <c r="U258" i="3" l="1"/>
  <c r="Q258" i="3"/>
  <c r="BC286" i="3"/>
  <c r="G286" i="3" s="1"/>
  <c r="BE266" i="3"/>
  <c r="AC327" i="3"/>
  <c r="BA327" i="3" s="1"/>
  <c r="AO327" i="3"/>
  <c r="BN327" i="3"/>
  <c r="AD322" i="3"/>
  <c r="AP322" i="3"/>
  <c r="BB322" i="3" s="1"/>
  <c r="BO322" i="3"/>
  <c r="BQ259" i="3" l="1"/>
  <c r="P258" i="3"/>
  <c r="AR259" i="3"/>
  <c r="AY259" i="3" s="1"/>
  <c r="AF259" i="3"/>
  <c r="A259" i="3"/>
  <c r="I266" i="3"/>
  <c r="V266" i="3" s="1"/>
  <c r="E327" i="3"/>
  <c r="F322" i="3"/>
  <c r="T286" i="3"/>
  <c r="BD259" i="3" l="1"/>
  <c r="AM259" i="3"/>
  <c r="B259" i="3"/>
  <c r="C259" i="3"/>
  <c r="BR267" i="3"/>
  <c r="AS267" i="3"/>
  <c r="AG267" i="3"/>
  <c r="R327" i="3"/>
  <c r="S322" i="3"/>
  <c r="AE287" i="3"/>
  <c r="AQ287" i="3"/>
  <c r="BP287" i="3"/>
  <c r="H259" i="3" l="1"/>
  <c r="BK259" i="3"/>
  <c r="BL259" i="3" s="1"/>
  <c r="BC287" i="3"/>
  <c r="G287" i="3" s="1"/>
  <c r="BE267" i="3"/>
  <c r="AC328" i="3"/>
  <c r="AO328" i="3"/>
  <c r="BN328" i="3"/>
  <c r="AD323" i="3"/>
  <c r="AP323" i="3"/>
  <c r="BO323" i="3"/>
  <c r="U259" i="3" l="1"/>
  <c r="Q259" i="3"/>
  <c r="BB323" i="3"/>
  <c r="F323" i="3" s="1"/>
  <c r="BA328" i="3"/>
  <c r="E328" i="3" s="1"/>
  <c r="I267" i="3"/>
  <c r="T287" i="3"/>
  <c r="AR260" i="3" l="1"/>
  <c r="AF260" i="3"/>
  <c r="BQ260" i="3"/>
  <c r="P259" i="3"/>
  <c r="A260" i="3"/>
  <c r="V267" i="3"/>
  <c r="R328" i="3"/>
  <c r="S323" i="3"/>
  <c r="AE288" i="3"/>
  <c r="AQ288" i="3"/>
  <c r="BP288" i="3"/>
  <c r="BD260" i="3" l="1"/>
  <c r="BK260" i="3" s="1"/>
  <c r="AM260" i="3"/>
  <c r="C260" i="3"/>
  <c r="B260" i="3"/>
  <c r="BC288" i="3"/>
  <c r="G288" i="3" s="1"/>
  <c r="AY260" i="3"/>
  <c r="H260" i="3"/>
  <c r="U260" i="3" s="1"/>
  <c r="Q260" i="3"/>
  <c r="AS268" i="3"/>
  <c r="BR268" i="3"/>
  <c r="AG268" i="3"/>
  <c r="AC329" i="3"/>
  <c r="AO329" i="3"/>
  <c r="BN329" i="3"/>
  <c r="AD324" i="3"/>
  <c r="AP324" i="3"/>
  <c r="BO324" i="3"/>
  <c r="BL260" i="3" l="1"/>
  <c r="A261" i="3"/>
  <c r="P260" i="3"/>
  <c r="AF261" i="3"/>
  <c r="BQ261" i="3"/>
  <c r="AR261" i="3"/>
  <c r="BB324" i="3"/>
  <c r="F324" i="3" s="1"/>
  <c r="BE268" i="3"/>
  <c r="BA329" i="3"/>
  <c r="E329" i="3" s="1"/>
  <c r="T288" i="3"/>
  <c r="C261" i="3" l="1"/>
  <c r="B261" i="3"/>
  <c r="AY261" i="3"/>
  <c r="AM261" i="3"/>
  <c r="BD261" i="3"/>
  <c r="I268" i="3"/>
  <c r="R329" i="3"/>
  <c r="S324" i="3"/>
  <c r="AE289" i="3"/>
  <c r="AQ289" i="3"/>
  <c r="BP289" i="3"/>
  <c r="BK261" i="3" l="1"/>
  <c r="BL261" i="3" s="1"/>
  <c r="H261" i="3"/>
  <c r="V268" i="3"/>
  <c r="BC289" i="3"/>
  <c r="G289" i="3" s="1"/>
  <c r="AC330" i="3"/>
  <c r="AO330" i="3"/>
  <c r="BN330" i="3"/>
  <c r="AD325" i="3"/>
  <c r="AP325" i="3"/>
  <c r="BO325" i="3"/>
  <c r="U261" i="3" l="1"/>
  <c r="Q261" i="3"/>
  <c r="BA330" i="3"/>
  <c r="E330" i="3" s="1"/>
  <c r="BB325" i="3"/>
  <c r="F325" i="3" s="1"/>
  <c r="BR269" i="3"/>
  <c r="AG269" i="3"/>
  <c r="AS269" i="3"/>
  <c r="T289" i="3"/>
  <c r="P261" i="3" l="1"/>
  <c r="A262" i="3"/>
  <c r="AR262" i="3"/>
  <c r="AY262" i="3" s="1"/>
  <c r="AF262" i="3"/>
  <c r="BQ262" i="3"/>
  <c r="BE269" i="3"/>
  <c r="R330" i="3"/>
  <c r="S325" i="3"/>
  <c r="AE290" i="3"/>
  <c r="AQ290" i="3"/>
  <c r="BP290" i="3"/>
  <c r="AM262" i="3" l="1"/>
  <c r="BD262" i="3"/>
  <c r="B262" i="3"/>
  <c r="C262" i="3"/>
  <c r="BC290" i="3"/>
  <c r="G290" i="3" s="1"/>
  <c r="I269" i="3"/>
  <c r="AC331" i="3"/>
  <c r="AO331" i="3"/>
  <c r="BN331" i="3"/>
  <c r="AD326" i="3"/>
  <c r="AP326" i="3"/>
  <c r="BO326" i="3"/>
  <c r="BK262" i="3" l="1"/>
  <c r="BL262" i="3" s="1"/>
  <c r="H262" i="3"/>
  <c r="BB326" i="3"/>
  <c r="F326" i="3" s="1"/>
  <c r="V269" i="3"/>
  <c r="BA331" i="3"/>
  <c r="E331" i="3" s="1"/>
  <c r="T290" i="3"/>
  <c r="Q262" i="3" l="1"/>
  <c r="U262" i="3"/>
  <c r="P262" i="3"/>
  <c r="A263" i="3"/>
  <c r="BQ263" i="3"/>
  <c r="BR270" i="3"/>
  <c r="AS270" i="3"/>
  <c r="AG270" i="3"/>
  <c r="R331" i="3"/>
  <c r="S326" i="3"/>
  <c r="AE291" i="3"/>
  <c r="AQ291" i="3"/>
  <c r="BP291" i="3"/>
  <c r="AR263" i="3" l="1"/>
  <c r="AF263" i="3"/>
  <c r="B263" i="3"/>
  <c r="C263" i="3"/>
  <c r="AY263" i="3"/>
  <c r="BE270" i="3"/>
  <c r="AC332" i="3"/>
  <c r="AO332" i="3"/>
  <c r="BN332" i="3"/>
  <c r="AD327" i="3"/>
  <c r="AP327" i="3"/>
  <c r="BO327" i="3"/>
  <c r="BC291" i="3"/>
  <c r="AM263" i="3" l="1"/>
  <c r="BD263" i="3"/>
  <c r="BB327" i="3"/>
  <c r="F327" i="3" s="1"/>
  <c r="BA332" i="3"/>
  <c r="E332" i="3" s="1"/>
  <c r="I270" i="3"/>
  <c r="G291" i="3"/>
  <c r="BK263" i="3" l="1"/>
  <c r="BL263" i="3" s="1"/>
  <c r="H263" i="3"/>
  <c r="U263" i="3"/>
  <c r="Q263" i="3"/>
  <c r="V270" i="3"/>
  <c r="R332" i="3"/>
  <c r="S327" i="3"/>
  <c r="T291" i="3"/>
  <c r="A264" i="3" l="1"/>
  <c r="P263" i="3"/>
  <c r="BQ264" i="3"/>
  <c r="AR264" i="3"/>
  <c r="AF264" i="3"/>
  <c r="BR271" i="3"/>
  <c r="AG271" i="3"/>
  <c r="AS271" i="3"/>
  <c r="BA333" i="3"/>
  <c r="AC333" i="3"/>
  <c r="AO333" i="3"/>
  <c r="BN333" i="3"/>
  <c r="AD328" i="3"/>
  <c r="BB328" i="3" s="1"/>
  <c r="AP328" i="3"/>
  <c r="BO328" i="3"/>
  <c r="AE292" i="3"/>
  <c r="AQ292" i="3"/>
  <c r="BP292" i="3"/>
  <c r="B264" i="3" l="1"/>
  <c r="C264" i="3"/>
  <c r="AY264" i="3"/>
  <c r="AM264" i="3"/>
  <c r="BD264" i="3"/>
  <c r="BE271" i="3"/>
  <c r="E333" i="3"/>
  <c r="F328" i="3"/>
  <c r="BC292" i="3"/>
  <c r="BK264" i="3" l="1"/>
  <c r="BL264" i="3" s="1"/>
  <c r="H264" i="3"/>
  <c r="I271" i="3"/>
  <c r="R333" i="3"/>
  <c r="S328" i="3"/>
  <c r="G292" i="3"/>
  <c r="U264" i="3" l="1"/>
  <c r="Q264" i="3"/>
  <c r="V271" i="3"/>
  <c r="AC334" i="3"/>
  <c r="BA334" i="3" s="1"/>
  <c r="AO334" i="3"/>
  <c r="BN334" i="3"/>
  <c r="AD329" i="3"/>
  <c r="AP329" i="3"/>
  <c r="BO329" i="3"/>
  <c r="T292" i="3"/>
  <c r="A265" i="3" l="1"/>
  <c r="P264" i="3"/>
  <c r="BQ265" i="3"/>
  <c r="AR265" i="3"/>
  <c r="AY265" i="3" s="1"/>
  <c r="AF265" i="3"/>
  <c r="BB329" i="3"/>
  <c r="F329" i="3" s="1"/>
  <c r="BR272" i="3"/>
  <c r="AS272" i="3"/>
  <c r="AG272" i="3"/>
  <c r="E334" i="3"/>
  <c r="AE293" i="3"/>
  <c r="AQ293" i="3"/>
  <c r="BP293" i="3"/>
  <c r="AM265" i="3" l="1"/>
  <c r="BD265" i="3"/>
  <c r="B265" i="3"/>
  <c r="C265" i="3"/>
  <c r="BE272" i="3"/>
  <c r="R334" i="3"/>
  <c r="S329" i="3"/>
  <c r="BC293" i="3"/>
  <c r="BK265" i="3" l="1"/>
  <c r="H265" i="3"/>
  <c r="U265" i="3" s="1"/>
  <c r="BL265" i="3"/>
  <c r="Q265" i="3"/>
  <c r="I272" i="3"/>
  <c r="AC335" i="3"/>
  <c r="AO335" i="3"/>
  <c r="BN335" i="3"/>
  <c r="AD330" i="3"/>
  <c r="AP330" i="3"/>
  <c r="BO330" i="3"/>
  <c r="G293" i="3"/>
  <c r="A266" i="3" l="1"/>
  <c r="P265" i="3"/>
  <c r="AF266" i="3"/>
  <c r="AR266" i="3"/>
  <c r="BQ266" i="3"/>
  <c r="BA335" i="3"/>
  <c r="E335" i="3" s="1"/>
  <c r="BB330" i="3"/>
  <c r="F330" i="3" s="1"/>
  <c r="V272" i="3"/>
  <c r="T293" i="3"/>
  <c r="C266" i="3" l="1"/>
  <c r="B266" i="3"/>
  <c r="AY266" i="3"/>
  <c r="AM266" i="3"/>
  <c r="BD266" i="3"/>
  <c r="AS273" i="3"/>
  <c r="AG273" i="3"/>
  <c r="BE273" i="3" s="1"/>
  <c r="BR273" i="3"/>
  <c r="R335" i="3"/>
  <c r="S330" i="3"/>
  <c r="AE294" i="3"/>
  <c r="AQ294" i="3"/>
  <c r="BP294" i="3"/>
  <c r="BK266" i="3" l="1"/>
  <c r="BL266" i="3" s="1"/>
  <c r="H266" i="3"/>
  <c r="I273" i="3"/>
  <c r="AC336" i="3"/>
  <c r="AO336" i="3"/>
  <c r="BN336" i="3"/>
  <c r="AD331" i="3"/>
  <c r="AP331" i="3"/>
  <c r="BO331" i="3"/>
  <c r="BC294" i="3"/>
  <c r="BA336" i="3" l="1"/>
  <c r="E336" i="3" s="1"/>
  <c r="U266" i="3"/>
  <c r="Q266" i="3"/>
  <c r="BB331" i="3"/>
  <c r="F331" i="3" s="1"/>
  <c r="V273" i="3"/>
  <c r="G294" i="3"/>
  <c r="P266" i="3" l="1"/>
  <c r="A267" i="3"/>
  <c r="BD267" i="3"/>
  <c r="BK267" i="3" s="1"/>
  <c r="BQ267" i="3"/>
  <c r="AF267" i="3"/>
  <c r="AM267" i="3" s="1"/>
  <c r="AR267" i="3"/>
  <c r="AG274" i="3"/>
  <c r="BR274" i="3"/>
  <c r="AS274" i="3"/>
  <c r="R336" i="3"/>
  <c r="S331" i="3"/>
  <c r="T294" i="3"/>
  <c r="B267" i="3" l="1"/>
  <c r="C267" i="3"/>
  <c r="BL267" i="3" s="1"/>
  <c r="AY267" i="3"/>
  <c r="H267" i="3"/>
  <c r="BE274" i="3"/>
  <c r="AC337" i="3"/>
  <c r="BA337" i="3" s="1"/>
  <c r="AO337" i="3"/>
  <c r="BN337" i="3"/>
  <c r="AD332" i="3"/>
  <c r="AP332" i="3"/>
  <c r="BO332" i="3"/>
  <c r="AE295" i="3"/>
  <c r="BC295" i="3" s="1"/>
  <c r="AQ295" i="3"/>
  <c r="BP295" i="3"/>
  <c r="Q267" i="3" l="1"/>
  <c r="U267" i="3"/>
  <c r="BB332" i="3"/>
  <c r="F332" i="3" s="1"/>
  <c r="I274" i="3"/>
  <c r="E337" i="3"/>
  <c r="G295" i="3"/>
  <c r="A268" i="3" l="1"/>
  <c r="P267" i="3"/>
  <c r="BQ268" i="3"/>
  <c r="AF268" i="3"/>
  <c r="AR268" i="3"/>
  <c r="AY268" i="3" s="1"/>
  <c r="V274" i="3"/>
  <c r="R337" i="3"/>
  <c r="S332" i="3"/>
  <c r="T295" i="3"/>
  <c r="AM268" i="3" l="1"/>
  <c r="BD268" i="3"/>
  <c r="B268" i="3"/>
  <c r="C268" i="3"/>
  <c r="BK268" i="3"/>
  <c r="BL268" i="3" s="1"/>
  <c r="H268" i="3"/>
  <c r="AS275" i="3"/>
  <c r="AG275" i="3"/>
  <c r="BR275" i="3"/>
  <c r="AC338" i="3"/>
  <c r="BA338" i="3" s="1"/>
  <c r="AO338" i="3"/>
  <c r="BN338" i="3"/>
  <c r="AD333" i="3"/>
  <c r="AP333" i="3"/>
  <c r="BO333" i="3"/>
  <c r="AE296" i="3"/>
  <c r="AQ296" i="3"/>
  <c r="BP296" i="3"/>
  <c r="Q268" i="3" l="1"/>
  <c r="U268" i="3"/>
  <c r="BB333" i="3"/>
  <c r="F333" i="3" s="1"/>
  <c r="BE275" i="3"/>
  <c r="E338" i="3"/>
  <c r="BC296" i="3"/>
  <c r="P268" i="3" l="1"/>
  <c r="A269" i="3"/>
  <c r="BQ269" i="3"/>
  <c r="AR269" i="3"/>
  <c r="AF269" i="3"/>
  <c r="I275" i="3"/>
  <c r="R338" i="3"/>
  <c r="S333" i="3"/>
  <c r="G296" i="3"/>
  <c r="B269" i="3" l="1"/>
  <c r="C269" i="3"/>
  <c r="AY269" i="3"/>
  <c r="AM269" i="3"/>
  <c r="BD269" i="3"/>
  <c r="V275" i="3"/>
  <c r="AC339" i="3"/>
  <c r="AO339" i="3"/>
  <c r="BN339" i="3"/>
  <c r="AD334" i="3"/>
  <c r="AP334" i="3"/>
  <c r="BO334" i="3"/>
  <c r="T296" i="3"/>
  <c r="BB334" i="3" l="1"/>
  <c r="F334" i="3" s="1"/>
  <c r="BK269" i="3"/>
  <c r="BL269" i="3" s="1"/>
  <c r="H269" i="3"/>
  <c r="BA339" i="3"/>
  <c r="E339" i="3" s="1"/>
  <c r="BR276" i="3"/>
  <c r="AS276" i="3"/>
  <c r="AG276" i="3"/>
  <c r="AE297" i="3"/>
  <c r="AQ297" i="3"/>
  <c r="BP297" i="3"/>
  <c r="U269" i="3" l="1"/>
  <c r="Q269" i="3"/>
  <c r="BC297" i="3"/>
  <c r="G297" i="3" s="1"/>
  <c r="BE276" i="3"/>
  <c r="R339" i="3"/>
  <c r="S334" i="3"/>
  <c r="A270" i="3" l="1"/>
  <c r="P269" i="3"/>
  <c r="BQ270" i="3"/>
  <c r="AR270" i="3"/>
  <c r="AF270" i="3"/>
  <c r="I276" i="3"/>
  <c r="AC340" i="3"/>
  <c r="AO340" i="3"/>
  <c r="BN340" i="3"/>
  <c r="AD335" i="3"/>
  <c r="BB335" i="3" s="1"/>
  <c r="AP335" i="3"/>
  <c r="BO335" i="3"/>
  <c r="T297" i="3"/>
  <c r="C270" i="3" l="1"/>
  <c r="B270" i="3"/>
  <c r="AY270" i="3"/>
  <c r="AM270" i="3"/>
  <c r="BD270" i="3"/>
  <c r="V276" i="3"/>
  <c r="BA340" i="3"/>
  <c r="E340" i="3" s="1"/>
  <c r="F335" i="3"/>
  <c r="AE298" i="3"/>
  <c r="BC298" i="3" s="1"/>
  <c r="AQ298" i="3"/>
  <c r="BP298" i="3"/>
  <c r="BK270" i="3" l="1"/>
  <c r="BL270" i="3" s="1"/>
  <c r="H270" i="3"/>
  <c r="AS277" i="3"/>
  <c r="BR277" i="3"/>
  <c r="AG277" i="3"/>
  <c r="R340" i="3"/>
  <c r="S335" i="3"/>
  <c r="G298" i="3"/>
  <c r="U270" i="3" l="1"/>
  <c r="Q270" i="3"/>
  <c r="BE277" i="3"/>
  <c r="AC341" i="3"/>
  <c r="BA341" i="3" s="1"/>
  <c r="AO341" i="3"/>
  <c r="BN341" i="3"/>
  <c r="AD336" i="3"/>
  <c r="AP336" i="3"/>
  <c r="BB336" i="3" s="1"/>
  <c r="BO336" i="3"/>
  <c r="T298" i="3"/>
  <c r="A271" i="3" l="1"/>
  <c r="P270" i="3"/>
  <c r="BQ271" i="3"/>
  <c r="AF271" i="3"/>
  <c r="AM271" i="3" s="1"/>
  <c r="AR271" i="3"/>
  <c r="I277" i="3"/>
  <c r="E341" i="3"/>
  <c r="F336" i="3"/>
  <c r="AE299" i="3"/>
  <c r="AQ299" i="3"/>
  <c r="BP299" i="3"/>
  <c r="B271" i="3" l="1"/>
  <c r="C271" i="3"/>
  <c r="AY271" i="3"/>
  <c r="BD271" i="3"/>
  <c r="V277" i="3"/>
  <c r="R341" i="3"/>
  <c r="S336" i="3"/>
  <c r="BC299" i="3"/>
  <c r="G299" i="3" s="1"/>
  <c r="BK271" i="3" l="1"/>
  <c r="BL271" i="3" s="1"/>
  <c r="H271" i="3"/>
  <c r="AG278" i="3"/>
  <c r="BR278" i="3"/>
  <c r="AS278" i="3"/>
  <c r="AC342" i="3"/>
  <c r="AO342" i="3"/>
  <c r="BN342" i="3"/>
  <c r="AD337" i="3"/>
  <c r="AP337" i="3"/>
  <c r="BO337" i="3"/>
  <c r="T299" i="3"/>
  <c r="BE278" i="3" l="1"/>
  <c r="I278" i="3" s="1"/>
  <c r="BB337" i="3"/>
  <c r="F337" i="3" s="1"/>
  <c r="Q271" i="3"/>
  <c r="U271" i="3"/>
  <c r="BA342" i="3"/>
  <c r="E342" i="3" s="1"/>
  <c r="AE300" i="3"/>
  <c r="AQ300" i="3"/>
  <c r="BC300" i="3" s="1"/>
  <c r="BP300" i="3"/>
  <c r="P271" i="3" l="1"/>
  <c r="A272" i="3"/>
  <c r="AF272" i="3"/>
  <c r="AR272" i="3"/>
  <c r="AY272" i="3" s="1"/>
  <c r="BQ272" i="3"/>
  <c r="V278" i="3"/>
  <c r="R342" i="3"/>
  <c r="S337" i="3"/>
  <c r="G300" i="3"/>
  <c r="C272" i="3" l="1"/>
  <c r="B272" i="3"/>
  <c r="AM272" i="3"/>
  <c r="BD272" i="3"/>
  <c r="BR279" i="3"/>
  <c r="AS279" i="3"/>
  <c r="AG279" i="3"/>
  <c r="AC343" i="3"/>
  <c r="AO343" i="3"/>
  <c r="BN343" i="3"/>
  <c r="AD338" i="3"/>
  <c r="AP338" i="3"/>
  <c r="BO338" i="3"/>
  <c r="T300" i="3"/>
  <c r="BA343" i="3" l="1"/>
  <c r="E343" i="3" s="1"/>
  <c r="BK272" i="3"/>
  <c r="BL272" i="3" s="1"/>
  <c r="H272" i="3"/>
  <c r="BE279" i="3"/>
  <c r="BB338" i="3"/>
  <c r="F338" i="3" s="1"/>
  <c r="AE301" i="3"/>
  <c r="AQ301" i="3"/>
  <c r="BP301" i="3"/>
  <c r="Q272" i="3" l="1"/>
  <c r="U272" i="3"/>
  <c r="I279" i="3"/>
  <c r="V279" i="3" s="1"/>
  <c r="R343" i="3"/>
  <c r="S338" i="3"/>
  <c r="BC301" i="3"/>
  <c r="G301" i="3" s="1"/>
  <c r="P272" i="3" l="1"/>
  <c r="A273" i="3"/>
  <c r="BQ273" i="3"/>
  <c r="AR273" i="3"/>
  <c r="AF273" i="3"/>
  <c r="AG280" i="3"/>
  <c r="BR280" i="3"/>
  <c r="AS280" i="3"/>
  <c r="AC344" i="3"/>
  <c r="AO344" i="3"/>
  <c r="BN344" i="3"/>
  <c r="AD339" i="3"/>
  <c r="AP339" i="3"/>
  <c r="BO339" i="3"/>
  <c r="T301" i="3"/>
  <c r="BB339" i="3" l="1"/>
  <c r="F339" i="3" s="1"/>
  <c r="C273" i="3"/>
  <c r="B273" i="3"/>
  <c r="AY273" i="3"/>
  <c r="AM273" i="3"/>
  <c r="BD273" i="3"/>
  <c r="BA344" i="3"/>
  <c r="E344" i="3" s="1"/>
  <c r="BE280" i="3"/>
  <c r="AQ302" i="3"/>
  <c r="BP302" i="3"/>
  <c r="AE302" i="3"/>
  <c r="BC302" i="3" l="1"/>
  <c r="G302" i="3" s="1"/>
  <c r="BK273" i="3"/>
  <c r="BL273" i="3" s="1"/>
  <c r="H273" i="3"/>
  <c r="I280" i="3"/>
  <c r="R344" i="3"/>
  <c r="S339" i="3"/>
  <c r="U273" i="3" l="1"/>
  <c r="Q273" i="3"/>
  <c r="V280" i="3"/>
  <c r="AC345" i="3"/>
  <c r="AO345" i="3"/>
  <c r="BN345" i="3"/>
  <c r="AD340" i="3"/>
  <c r="AP340" i="3"/>
  <c r="BO340" i="3"/>
  <c r="T302" i="3"/>
  <c r="A274" i="3" l="1"/>
  <c r="P273" i="3"/>
  <c r="AF274" i="3"/>
  <c r="AR274" i="3"/>
  <c r="AY274" i="3" s="1"/>
  <c r="BQ274" i="3"/>
  <c r="BR281" i="3"/>
  <c r="AS281" i="3"/>
  <c r="AG281" i="3"/>
  <c r="BE281" i="3" s="1"/>
  <c r="BA345" i="3"/>
  <c r="E345" i="3" s="1"/>
  <c r="BB340" i="3"/>
  <c r="F340" i="3" s="1"/>
  <c r="AE303" i="3"/>
  <c r="BC303" i="3" s="1"/>
  <c r="AQ303" i="3"/>
  <c r="BP303" i="3"/>
  <c r="AM274" i="3" l="1"/>
  <c r="BD274" i="3"/>
  <c r="B274" i="3"/>
  <c r="C274" i="3"/>
  <c r="I281" i="3"/>
  <c r="V281" i="3"/>
  <c r="R345" i="3"/>
  <c r="S340" i="3"/>
  <c r="G303" i="3"/>
  <c r="BK274" i="3" l="1"/>
  <c r="H274" i="3"/>
  <c r="Q274" i="3" s="1"/>
  <c r="U274" i="3"/>
  <c r="BL274" i="3"/>
  <c r="BR282" i="3"/>
  <c r="AS282" i="3"/>
  <c r="AG282" i="3"/>
  <c r="AC346" i="3"/>
  <c r="BA346" i="3" s="1"/>
  <c r="AO346" i="3"/>
  <c r="BN346" i="3"/>
  <c r="AD341" i="3"/>
  <c r="AP341" i="3"/>
  <c r="BO341" i="3"/>
  <c r="T303" i="3"/>
  <c r="A275" i="3" l="1"/>
  <c r="P274" i="3"/>
  <c r="BQ275" i="3"/>
  <c r="AR275" i="3"/>
  <c r="AF275" i="3"/>
  <c r="BB341" i="3"/>
  <c r="F341" i="3" s="1"/>
  <c r="BE282" i="3"/>
  <c r="I282" i="3" s="1"/>
  <c r="E346" i="3"/>
  <c r="BP304" i="3"/>
  <c r="AE304" i="3"/>
  <c r="AQ304" i="3"/>
  <c r="B275" i="3" l="1"/>
  <c r="C275" i="3"/>
  <c r="AY275" i="3"/>
  <c r="AM275" i="3"/>
  <c r="BD275" i="3"/>
  <c r="BC304" i="3"/>
  <c r="G304" i="3" s="1"/>
  <c r="V282" i="3"/>
  <c r="R346" i="3"/>
  <c r="S341" i="3"/>
  <c r="BK275" i="3" l="1"/>
  <c r="BL275" i="3" s="1"/>
  <c r="H275" i="3"/>
  <c r="BR283" i="3"/>
  <c r="AS283" i="3"/>
  <c r="AG283" i="3"/>
  <c r="AC347" i="3"/>
  <c r="BA347" i="3" s="1"/>
  <c r="AO347" i="3"/>
  <c r="BN347" i="3"/>
  <c r="AD342" i="3"/>
  <c r="AP342" i="3"/>
  <c r="BO342" i="3"/>
  <c r="T304" i="3"/>
  <c r="BB342" i="3" l="1"/>
  <c r="F342" i="3" s="1"/>
  <c r="Q275" i="3"/>
  <c r="U275" i="3"/>
  <c r="P275" i="3"/>
  <c r="BQ276" i="3"/>
  <c r="AR276" i="3"/>
  <c r="BE283" i="3"/>
  <c r="E347" i="3"/>
  <c r="AE305" i="3"/>
  <c r="BP305" i="3"/>
  <c r="AQ305" i="3"/>
  <c r="AF276" i="3" l="1"/>
  <c r="A276" i="3"/>
  <c r="AM276" i="3"/>
  <c r="BD276" i="3"/>
  <c r="AY276" i="3"/>
  <c r="I283" i="3"/>
  <c r="R347" i="3"/>
  <c r="S342" i="3"/>
  <c r="BC305" i="3"/>
  <c r="C276" i="3" l="1"/>
  <c r="B276" i="3"/>
  <c r="BK276" i="3"/>
  <c r="BL276" i="3" s="1"/>
  <c r="H276" i="3"/>
  <c r="V283" i="3"/>
  <c r="BN348" i="3"/>
  <c r="AC348" i="3"/>
  <c r="AO348" i="3"/>
  <c r="AD343" i="3"/>
  <c r="AP343" i="3"/>
  <c r="BO343" i="3"/>
  <c r="G305" i="3"/>
  <c r="BA348" i="3" l="1"/>
  <c r="E348" i="3" s="1"/>
  <c r="U276" i="3"/>
  <c r="Q276" i="3"/>
  <c r="BB343" i="3"/>
  <c r="F343" i="3" s="1"/>
  <c r="BR284" i="3"/>
  <c r="AG284" i="3"/>
  <c r="AS284" i="3"/>
  <c r="T305" i="3"/>
  <c r="A277" i="3" l="1"/>
  <c r="P276" i="3"/>
  <c r="BQ277" i="3"/>
  <c r="AF277" i="3"/>
  <c r="AM277" i="3" s="1"/>
  <c r="AR277" i="3"/>
  <c r="BE284" i="3"/>
  <c r="R348" i="3"/>
  <c r="S343" i="3"/>
  <c r="AE306" i="3"/>
  <c r="AQ306" i="3"/>
  <c r="BP306" i="3"/>
  <c r="B277" i="3" l="1"/>
  <c r="C277" i="3"/>
  <c r="AY277" i="3"/>
  <c r="BD277" i="3"/>
  <c r="BC306" i="3"/>
  <c r="G306" i="3" s="1"/>
  <c r="I284" i="3"/>
  <c r="AC349" i="3"/>
  <c r="BA349" i="3" s="1"/>
  <c r="AO349" i="3"/>
  <c r="BN349" i="3"/>
  <c r="AD344" i="3"/>
  <c r="AP344" i="3"/>
  <c r="BO344" i="3"/>
  <c r="BB344" i="3" l="1"/>
  <c r="F344" i="3" s="1"/>
  <c r="BK277" i="3"/>
  <c r="BL277" i="3" s="1"/>
  <c r="H277" i="3"/>
  <c r="V284" i="3"/>
  <c r="E349" i="3"/>
  <c r="T306" i="3"/>
  <c r="Q277" i="3" l="1"/>
  <c r="U277" i="3"/>
  <c r="BR285" i="3"/>
  <c r="AS285" i="3"/>
  <c r="AG285" i="3"/>
  <c r="R349" i="3"/>
  <c r="S344" i="3"/>
  <c r="AE307" i="3"/>
  <c r="AQ307" i="3"/>
  <c r="BP307" i="3"/>
  <c r="A278" i="3" l="1"/>
  <c r="P277" i="3"/>
  <c r="AF278" i="3"/>
  <c r="AR278" i="3"/>
  <c r="BQ278" i="3"/>
  <c r="BC307" i="3"/>
  <c r="G307" i="3" s="1"/>
  <c r="BE285" i="3"/>
  <c r="AC350" i="3"/>
  <c r="BA350" i="3" s="1"/>
  <c r="AO350" i="3"/>
  <c r="BN350" i="3"/>
  <c r="AD345" i="3"/>
  <c r="AP345" i="3"/>
  <c r="BO345" i="3"/>
  <c r="B278" i="3" l="1"/>
  <c r="C278" i="3"/>
  <c r="AM278" i="3"/>
  <c r="BD278" i="3"/>
  <c r="AY278" i="3"/>
  <c r="BB345" i="3"/>
  <c r="F345" i="3" s="1"/>
  <c r="I285" i="3"/>
  <c r="E350" i="3"/>
  <c r="T307" i="3"/>
  <c r="BK278" i="3" l="1"/>
  <c r="BL278" i="3" s="1"/>
  <c r="H278" i="3"/>
  <c r="V285" i="3"/>
  <c r="R350" i="3"/>
  <c r="S345" i="3"/>
  <c r="AE308" i="3"/>
  <c r="AQ308" i="3"/>
  <c r="BC308" i="3" s="1"/>
  <c r="BP308" i="3"/>
  <c r="U278" i="3" l="1"/>
  <c r="Q278" i="3"/>
  <c r="BR286" i="3"/>
  <c r="AS286" i="3"/>
  <c r="AG286" i="3"/>
  <c r="AC351" i="3"/>
  <c r="AO351" i="3"/>
  <c r="BN351" i="3"/>
  <c r="AD346" i="3"/>
  <c r="AP346" i="3"/>
  <c r="BO346" i="3"/>
  <c r="G308" i="3"/>
  <c r="BA351" i="3" l="1"/>
  <c r="E351" i="3" s="1"/>
  <c r="A279" i="3"/>
  <c r="P278" i="3"/>
  <c r="AR279" i="3"/>
  <c r="AY279" i="3" s="1"/>
  <c r="AF279" i="3"/>
  <c r="BQ279" i="3"/>
  <c r="BB346" i="3"/>
  <c r="F346" i="3" s="1"/>
  <c r="BE286" i="3"/>
  <c r="T308" i="3"/>
  <c r="B279" i="3" l="1"/>
  <c r="C279" i="3"/>
  <c r="AM279" i="3"/>
  <c r="BD279" i="3"/>
  <c r="I286" i="3"/>
  <c r="R351" i="3"/>
  <c r="S346" i="3"/>
  <c r="AE309" i="3"/>
  <c r="AQ309" i="3"/>
  <c r="BP309" i="3"/>
  <c r="BK279" i="3" l="1"/>
  <c r="BL279" i="3" s="1"/>
  <c r="H279" i="3"/>
  <c r="V286" i="3"/>
  <c r="AC352" i="3"/>
  <c r="AO352" i="3"/>
  <c r="BN352" i="3"/>
  <c r="AD347" i="3"/>
  <c r="BB347" i="3" s="1"/>
  <c r="AP347" i="3"/>
  <c r="BO347" i="3"/>
  <c r="BC309" i="3"/>
  <c r="Q279" i="3" l="1"/>
  <c r="U279" i="3"/>
  <c r="BA352" i="3"/>
  <c r="E352" i="3" s="1"/>
  <c r="AG287" i="3"/>
  <c r="BR287" i="3"/>
  <c r="AS287" i="3"/>
  <c r="F347" i="3"/>
  <c r="G309" i="3"/>
  <c r="A280" i="3" l="1"/>
  <c r="P279" i="3"/>
  <c r="BD280" i="3"/>
  <c r="BQ280" i="3"/>
  <c r="AF280" i="3"/>
  <c r="AM280" i="3" s="1"/>
  <c r="AR280" i="3"/>
  <c r="AY280" i="3" s="1"/>
  <c r="BE287" i="3"/>
  <c r="R352" i="3"/>
  <c r="S347" i="3"/>
  <c r="T309" i="3"/>
  <c r="B280" i="3" l="1"/>
  <c r="C280" i="3"/>
  <c r="BK280" i="3"/>
  <c r="H280" i="3"/>
  <c r="I287" i="3"/>
  <c r="AC353" i="3"/>
  <c r="AO353" i="3"/>
  <c r="BN353" i="3"/>
  <c r="AD348" i="3"/>
  <c r="AP348" i="3"/>
  <c r="BO348" i="3"/>
  <c r="AE310" i="3"/>
  <c r="AQ310" i="3"/>
  <c r="BP310" i="3"/>
  <c r="BL280" i="3" l="1"/>
  <c r="BA353" i="3"/>
  <c r="E353" i="3" s="1"/>
  <c r="BC310" i="3"/>
  <c r="Q280" i="3"/>
  <c r="U280" i="3"/>
  <c r="BB348" i="3"/>
  <c r="F348" i="3" s="1"/>
  <c r="V287" i="3"/>
  <c r="G310" i="3"/>
  <c r="P280" i="3" l="1"/>
  <c r="A281" i="3"/>
  <c r="BQ281" i="3"/>
  <c r="BD281" i="3"/>
  <c r="BK281" i="3" s="1"/>
  <c r="AF281" i="3"/>
  <c r="AM281" i="3" s="1"/>
  <c r="AR281" i="3"/>
  <c r="AY281" i="3" s="1"/>
  <c r="AG288" i="3"/>
  <c r="AS288" i="3"/>
  <c r="BR288" i="3"/>
  <c r="R353" i="3"/>
  <c r="S348" i="3"/>
  <c r="T310" i="3"/>
  <c r="B281" i="3" l="1"/>
  <c r="C281" i="3"/>
  <c r="BL281" i="3" s="1"/>
  <c r="H281" i="3"/>
  <c r="BE288" i="3"/>
  <c r="AC354" i="3"/>
  <c r="BA354" i="3" s="1"/>
  <c r="AO354" i="3"/>
  <c r="BN354" i="3"/>
  <c r="AD349" i="3"/>
  <c r="AP349" i="3"/>
  <c r="BO349" i="3"/>
  <c r="AE311" i="3"/>
  <c r="AQ311" i="3"/>
  <c r="BP311" i="3"/>
  <c r="U281" i="3" l="1"/>
  <c r="Q281" i="3"/>
  <c r="BB349" i="3"/>
  <c r="F349" i="3" s="1"/>
  <c r="I288" i="3"/>
  <c r="V288" i="3" s="1"/>
  <c r="E354" i="3"/>
  <c r="BC311" i="3"/>
  <c r="P281" i="3" l="1"/>
  <c r="A282" i="3"/>
  <c r="BQ282" i="3"/>
  <c r="AR282" i="3"/>
  <c r="AY282" i="3" s="1"/>
  <c r="AF282" i="3"/>
  <c r="BR289" i="3"/>
  <c r="AS289" i="3"/>
  <c r="AG289" i="3"/>
  <c r="R354" i="3"/>
  <c r="S349" i="3"/>
  <c r="G311" i="3"/>
  <c r="C282" i="3" l="1"/>
  <c r="B282" i="3"/>
  <c r="AM282" i="3"/>
  <c r="BD282" i="3"/>
  <c r="BE289" i="3"/>
  <c r="AC355" i="3"/>
  <c r="BA355" i="3" s="1"/>
  <c r="AO355" i="3"/>
  <c r="BN355" i="3"/>
  <c r="AD350" i="3"/>
  <c r="AP350" i="3"/>
  <c r="BO350" i="3"/>
  <c r="T311" i="3"/>
  <c r="BB350" i="3" l="1"/>
  <c r="F350" i="3" s="1"/>
  <c r="BK282" i="3"/>
  <c r="BL282" i="3" s="1"/>
  <c r="H282" i="3"/>
  <c r="I289" i="3"/>
  <c r="E355" i="3"/>
  <c r="AE312" i="3"/>
  <c r="AQ312" i="3"/>
  <c r="BP312" i="3"/>
  <c r="Q282" i="3" l="1"/>
  <c r="U282" i="3"/>
  <c r="V289" i="3"/>
  <c r="R355" i="3"/>
  <c r="S350" i="3"/>
  <c r="BC312" i="3"/>
  <c r="A283" i="3" l="1"/>
  <c r="P282" i="3"/>
  <c r="BQ283" i="3"/>
  <c r="AR283" i="3"/>
  <c r="AY283" i="3" s="1"/>
  <c r="AF283" i="3"/>
  <c r="BR290" i="3"/>
  <c r="AS290" i="3"/>
  <c r="AG290" i="3"/>
  <c r="AC356" i="3"/>
  <c r="AO356" i="3"/>
  <c r="BN356" i="3"/>
  <c r="AD351" i="3"/>
  <c r="AP351" i="3"/>
  <c r="BO351" i="3"/>
  <c r="G312" i="3"/>
  <c r="C283" i="3" l="1"/>
  <c r="B283" i="3"/>
  <c r="BE290" i="3"/>
  <c r="I290" i="3" s="1"/>
  <c r="AM283" i="3"/>
  <c r="BD283" i="3"/>
  <c r="BA356" i="3"/>
  <c r="E356" i="3" s="1"/>
  <c r="BB351" i="3"/>
  <c r="F351" i="3" s="1"/>
  <c r="T312" i="3"/>
  <c r="H283" i="3" l="1"/>
  <c r="BK283" i="3"/>
  <c r="BL283" i="3" s="1"/>
  <c r="V290" i="3"/>
  <c r="R356" i="3"/>
  <c r="S351" i="3"/>
  <c r="AE313" i="3"/>
  <c r="AQ313" i="3"/>
  <c r="BP313" i="3"/>
  <c r="Q283" i="3" l="1"/>
  <c r="U283" i="3"/>
  <c r="BR291" i="3"/>
  <c r="AS291" i="3"/>
  <c r="AG291" i="3"/>
  <c r="AC357" i="3"/>
  <c r="AO357" i="3"/>
  <c r="BN357" i="3"/>
  <c r="AD352" i="3"/>
  <c r="AP352" i="3"/>
  <c r="BO352" i="3"/>
  <c r="BC313" i="3"/>
  <c r="BA357" i="3" l="1"/>
  <c r="E357" i="3" s="1"/>
  <c r="BB352" i="3"/>
  <c r="F352" i="3" s="1"/>
  <c r="P283" i="3"/>
  <c r="A284" i="3"/>
  <c r="AF284" i="3"/>
  <c r="AR284" i="3"/>
  <c r="BQ284" i="3"/>
  <c r="BE291" i="3"/>
  <c r="G313" i="3"/>
  <c r="B284" i="3" l="1"/>
  <c r="C284" i="3"/>
  <c r="AM284" i="3"/>
  <c r="BD284" i="3"/>
  <c r="AY284" i="3"/>
  <c r="I291" i="3"/>
  <c r="V291" i="3" s="1"/>
  <c r="R357" i="3"/>
  <c r="S352" i="3"/>
  <c r="T313" i="3"/>
  <c r="BK284" i="3" l="1"/>
  <c r="BL284" i="3" s="1"/>
  <c r="H284" i="3"/>
  <c r="BR292" i="3"/>
  <c r="AS292" i="3"/>
  <c r="AG292" i="3"/>
  <c r="AC358" i="3"/>
  <c r="AO358" i="3"/>
  <c r="BN358" i="3"/>
  <c r="AD353" i="3"/>
  <c r="AP353" i="3"/>
  <c r="BO353" i="3"/>
  <c r="AE314" i="3"/>
  <c r="AQ314" i="3"/>
  <c r="BC314" i="3" s="1"/>
  <c r="BP314" i="3"/>
  <c r="BA358" i="3" l="1"/>
  <c r="E358" i="3" s="1"/>
  <c r="U284" i="3"/>
  <c r="Q284" i="3"/>
  <c r="BE292" i="3"/>
  <c r="BB353" i="3"/>
  <c r="F353" i="3" s="1"/>
  <c r="G314" i="3"/>
  <c r="P284" i="3" l="1"/>
  <c r="A285" i="3"/>
  <c r="BD285" i="3"/>
  <c r="BQ285" i="3"/>
  <c r="AR285" i="3"/>
  <c r="AY285" i="3" s="1"/>
  <c r="AF285" i="3"/>
  <c r="AM285" i="3" s="1"/>
  <c r="I292" i="3"/>
  <c r="R358" i="3"/>
  <c r="S353" i="3"/>
  <c r="T314" i="3"/>
  <c r="B285" i="3" l="1"/>
  <c r="C285" i="3"/>
  <c r="BK285" i="3"/>
  <c r="H285" i="3"/>
  <c r="V292" i="3"/>
  <c r="AC359" i="3"/>
  <c r="AO359" i="3"/>
  <c r="BN359" i="3"/>
  <c r="AD354" i="3"/>
  <c r="BB354" i="3" s="1"/>
  <c r="AP354" i="3"/>
  <c r="BO354" i="3"/>
  <c r="AE315" i="3"/>
  <c r="AQ315" i="3"/>
  <c r="BP315" i="3"/>
  <c r="BA359" i="3" l="1"/>
  <c r="E359" i="3" s="1"/>
  <c r="Q285" i="3"/>
  <c r="U285" i="3"/>
  <c r="BL285" i="3"/>
  <c r="BC315" i="3"/>
  <c r="G315" i="3" s="1"/>
  <c r="BR293" i="3"/>
  <c r="AS293" i="3"/>
  <c r="AG293" i="3"/>
  <c r="F354" i="3"/>
  <c r="BE293" i="3" l="1"/>
  <c r="I293" i="3" s="1"/>
  <c r="A286" i="3"/>
  <c r="P285" i="3"/>
  <c r="AF286" i="3"/>
  <c r="AM286" i="3" s="1"/>
  <c r="BQ286" i="3"/>
  <c r="AR286" i="3"/>
  <c r="R359" i="3"/>
  <c r="S354" i="3"/>
  <c r="T315" i="3"/>
  <c r="B286" i="3" l="1"/>
  <c r="C286" i="3"/>
  <c r="AY286" i="3"/>
  <c r="BD286" i="3"/>
  <c r="V293" i="3"/>
  <c r="AC360" i="3"/>
  <c r="AO360" i="3"/>
  <c r="BN360" i="3"/>
  <c r="AD355" i="3"/>
  <c r="BB355" i="3" s="1"/>
  <c r="AP355" i="3"/>
  <c r="BO355" i="3"/>
  <c r="AE316" i="3"/>
  <c r="BC316" i="3" s="1"/>
  <c r="AQ316" i="3"/>
  <c r="BP316" i="3"/>
  <c r="BA360" i="3" l="1"/>
  <c r="E360" i="3" s="1"/>
  <c r="BK286" i="3"/>
  <c r="BL286" i="3" s="1"/>
  <c r="H286" i="3"/>
  <c r="BR294" i="3"/>
  <c r="AS294" i="3"/>
  <c r="AG294" i="3"/>
  <c r="F355" i="3"/>
  <c r="G316" i="3"/>
  <c r="U286" i="3" l="1"/>
  <c r="Q286" i="3"/>
  <c r="BE294" i="3"/>
  <c r="I294" i="3" s="1"/>
  <c r="R360" i="3"/>
  <c r="S355" i="3"/>
  <c r="T316" i="3"/>
  <c r="A287" i="3" l="1"/>
  <c r="P286" i="3"/>
  <c r="AR287" i="3"/>
  <c r="BQ287" i="3"/>
  <c r="AF287" i="3"/>
  <c r="AM287" i="3" s="1"/>
  <c r="V294" i="3"/>
  <c r="AC361" i="3"/>
  <c r="AO361" i="3"/>
  <c r="BN361" i="3"/>
  <c r="AD356" i="3"/>
  <c r="AP356" i="3"/>
  <c r="BO356" i="3"/>
  <c r="AE317" i="3"/>
  <c r="AQ317" i="3"/>
  <c r="BP317" i="3"/>
  <c r="BB356" i="3" l="1"/>
  <c r="F356" i="3" s="1"/>
  <c r="B287" i="3"/>
  <c r="C287" i="3"/>
  <c r="AY287" i="3"/>
  <c r="BD287" i="3"/>
  <c r="BA361" i="3"/>
  <c r="E361" i="3" s="1"/>
  <c r="BR295" i="3"/>
  <c r="AS295" i="3"/>
  <c r="AG295" i="3"/>
  <c r="BC317" i="3"/>
  <c r="BK287" i="3" l="1"/>
  <c r="BL287" i="3" s="1"/>
  <c r="H287" i="3"/>
  <c r="BE295" i="3"/>
  <c r="R361" i="3"/>
  <c r="S356" i="3"/>
  <c r="G317" i="3"/>
  <c r="Q287" i="3" l="1"/>
  <c r="U287" i="3"/>
  <c r="I295" i="3"/>
  <c r="V295" i="3" s="1"/>
  <c r="AC362" i="3"/>
  <c r="AO362" i="3"/>
  <c r="BN362" i="3"/>
  <c r="AD357" i="3"/>
  <c r="AP357" i="3"/>
  <c r="BO357" i="3"/>
  <c r="T317" i="3"/>
  <c r="BA362" i="3" l="1"/>
  <c r="E362" i="3" s="1"/>
  <c r="A288" i="3"/>
  <c r="P287" i="3"/>
  <c r="AF288" i="3"/>
  <c r="BQ288" i="3"/>
  <c r="AR288" i="3"/>
  <c r="AY288" i="3" s="1"/>
  <c r="BB357" i="3"/>
  <c r="F357" i="3" s="1"/>
  <c r="BR296" i="3"/>
  <c r="AS296" i="3"/>
  <c r="AG296" i="3"/>
  <c r="AE318" i="3"/>
  <c r="AQ318" i="3"/>
  <c r="BP318" i="3"/>
  <c r="C288" i="3" l="1"/>
  <c r="B288" i="3"/>
  <c r="AM288" i="3"/>
  <c r="BD288" i="3"/>
  <c r="BC318" i="3"/>
  <c r="G318" i="3" s="1"/>
  <c r="BE296" i="3"/>
  <c r="R362" i="3"/>
  <c r="S357" i="3"/>
  <c r="H288" i="3" l="1"/>
  <c r="BK288" i="3"/>
  <c r="BL288" i="3" s="1"/>
  <c r="I296" i="3"/>
  <c r="AC363" i="3"/>
  <c r="AO363" i="3"/>
  <c r="BN363" i="3"/>
  <c r="AD358" i="3"/>
  <c r="AP358" i="3"/>
  <c r="BO358" i="3"/>
  <c r="T318" i="3"/>
  <c r="BB358" i="3" l="1"/>
  <c r="Q288" i="3"/>
  <c r="U288" i="3"/>
  <c r="BA363" i="3"/>
  <c r="E363" i="3" s="1"/>
  <c r="V296" i="3"/>
  <c r="F358" i="3"/>
  <c r="AE319" i="3"/>
  <c r="AQ319" i="3"/>
  <c r="BP319" i="3"/>
  <c r="A289" i="3" l="1"/>
  <c r="P288" i="3"/>
  <c r="AF289" i="3"/>
  <c r="AR289" i="3"/>
  <c r="AY289" i="3" s="1"/>
  <c r="BQ289" i="3"/>
  <c r="BR297" i="3"/>
  <c r="AS297" i="3"/>
  <c r="AG297" i="3"/>
  <c r="R363" i="3"/>
  <c r="S358" i="3"/>
  <c r="BC319" i="3"/>
  <c r="B289" i="3" l="1"/>
  <c r="C289" i="3"/>
  <c r="AM289" i="3"/>
  <c r="BD289" i="3"/>
  <c r="BE297" i="3"/>
  <c r="AC364" i="3"/>
  <c r="AO364" i="3"/>
  <c r="BN364" i="3"/>
  <c r="AD359" i="3"/>
  <c r="AP359" i="3"/>
  <c r="BO359" i="3"/>
  <c r="G319" i="3"/>
  <c r="H289" i="3" l="1"/>
  <c r="BK289" i="3"/>
  <c r="BL289" i="3" s="1"/>
  <c r="BA364" i="3"/>
  <c r="E364" i="3" s="1"/>
  <c r="BB359" i="3"/>
  <c r="F359" i="3" s="1"/>
  <c r="I297" i="3"/>
  <c r="T319" i="3"/>
  <c r="Q289" i="3" l="1"/>
  <c r="U289" i="3"/>
  <c r="V297" i="3"/>
  <c r="R364" i="3"/>
  <c r="S359" i="3"/>
  <c r="AE320" i="3"/>
  <c r="AQ320" i="3"/>
  <c r="BC320" i="3" s="1"/>
  <c r="BP320" i="3"/>
  <c r="P289" i="3" l="1"/>
  <c r="A290" i="3"/>
  <c r="AF290" i="3"/>
  <c r="AM290" i="3" s="1"/>
  <c r="BQ290" i="3"/>
  <c r="AR290" i="3"/>
  <c r="BR298" i="3"/>
  <c r="AS298" i="3"/>
  <c r="AG298" i="3"/>
  <c r="AC365" i="3"/>
  <c r="AO365" i="3"/>
  <c r="BN365" i="3"/>
  <c r="AD360" i="3"/>
  <c r="AP360" i="3"/>
  <c r="BO360" i="3"/>
  <c r="G320" i="3"/>
  <c r="BA365" i="3" l="1"/>
  <c r="E365" i="3" s="1"/>
  <c r="B290" i="3"/>
  <c r="C290" i="3"/>
  <c r="AY290" i="3"/>
  <c r="BD290" i="3"/>
  <c r="BE298" i="3"/>
  <c r="BB360" i="3"/>
  <c r="F360" i="3" s="1"/>
  <c r="T320" i="3"/>
  <c r="H290" i="3" l="1"/>
  <c r="BK290" i="3"/>
  <c r="BL290" i="3" s="1"/>
  <c r="I298" i="3"/>
  <c r="R365" i="3"/>
  <c r="S360" i="3"/>
  <c r="AE321" i="3"/>
  <c r="AQ321" i="3"/>
  <c r="BP321" i="3"/>
  <c r="Q290" i="3" l="1"/>
  <c r="U290" i="3"/>
  <c r="V298" i="3"/>
  <c r="AC366" i="3"/>
  <c r="AO366" i="3"/>
  <c r="BN366" i="3"/>
  <c r="AD361" i="3"/>
  <c r="AP361" i="3"/>
  <c r="BO361" i="3"/>
  <c r="BC321" i="3"/>
  <c r="BB361" i="3" l="1"/>
  <c r="F361" i="3" s="1"/>
  <c r="A291" i="3"/>
  <c r="P290" i="3"/>
  <c r="BQ291" i="3"/>
  <c r="AR291" i="3"/>
  <c r="AF291" i="3"/>
  <c r="BA366" i="3"/>
  <c r="E366" i="3" s="1"/>
  <c r="AG299" i="3"/>
  <c r="AS299" i="3"/>
  <c r="BE299" i="3" s="1"/>
  <c r="BR299" i="3"/>
  <c r="G321" i="3"/>
  <c r="B291" i="3" l="1"/>
  <c r="C291" i="3"/>
  <c r="AY291" i="3"/>
  <c r="AM291" i="3"/>
  <c r="BD291" i="3"/>
  <c r="I299" i="3"/>
  <c r="R366" i="3"/>
  <c r="S361" i="3"/>
  <c r="T321" i="3"/>
  <c r="BK291" i="3" l="1"/>
  <c r="BL291" i="3" s="1"/>
  <c r="H291" i="3"/>
  <c r="V299" i="3"/>
  <c r="AC367" i="3"/>
  <c r="AO367" i="3"/>
  <c r="BN367" i="3"/>
  <c r="AD362" i="3"/>
  <c r="BB362" i="3" s="1"/>
  <c r="AP362" i="3"/>
  <c r="BO362" i="3"/>
  <c r="AE322" i="3"/>
  <c r="BC322" i="3" s="1"/>
  <c r="AQ322" i="3"/>
  <c r="BP322" i="3"/>
  <c r="BA367" i="3" l="1"/>
  <c r="E367" i="3" s="1"/>
  <c r="U291" i="3"/>
  <c r="Q291" i="3"/>
  <c r="BR300" i="3"/>
  <c r="AS300" i="3"/>
  <c r="AG300" i="3"/>
  <c r="F362" i="3"/>
  <c r="G322" i="3"/>
  <c r="A292" i="3" l="1"/>
  <c r="P291" i="3"/>
  <c r="BQ292" i="3"/>
  <c r="AR292" i="3"/>
  <c r="AY292" i="3" s="1"/>
  <c r="AF292" i="3"/>
  <c r="BE300" i="3"/>
  <c r="R367" i="3"/>
  <c r="S362" i="3"/>
  <c r="T322" i="3"/>
  <c r="C292" i="3" l="1"/>
  <c r="B292" i="3"/>
  <c r="AM292" i="3"/>
  <c r="BD292" i="3"/>
  <c r="I300" i="3"/>
  <c r="AC368" i="3"/>
  <c r="BA368" i="3" s="1"/>
  <c r="AO368" i="3"/>
  <c r="BN368" i="3"/>
  <c r="AD363" i="3"/>
  <c r="AP363" i="3"/>
  <c r="BO363" i="3"/>
  <c r="AE323" i="3"/>
  <c r="AQ323" i="3"/>
  <c r="BP323" i="3"/>
  <c r="H292" i="3" l="1"/>
  <c r="BK292" i="3"/>
  <c r="BL292" i="3" s="1"/>
  <c r="BC323" i="3"/>
  <c r="G323" i="3" s="1"/>
  <c r="V300" i="3"/>
  <c r="BB363" i="3"/>
  <c r="F363" i="3" s="1"/>
  <c r="E368" i="3"/>
  <c r="Q292" i="3" l="1"/>
  <c r="U292" i="3"/>
  <c r="BR301" i="3"/>
  <c r="AS301" i="3"/>
  <c r="AG301" i="3"/>
  <c r="R368" i="3"/>
  <c r="S363" i="3"/>
  <c r="T323" i="3"/>
  <c r="P292" i="3" l="1"/>
  <c r="A293" i="3"/>
  <c r="BQ293" i="3"/>
  <c r="AR293" i="3"/>
  <c r="AY293" i="3" s="1"/>
  <c r="AF293" i="3"/>
  <c r="BE301" i="3"/>
  <c r="AC369" i="3"/>
  <c r="AO369" i="3"/>
  <c r="BN369" i="3"/>
  <c r="AD364" i="3"/>
  <c r="AP364" i="3"/>
  <c r="BO364" i="3"/>
  <c r="AE324" i="3"/>
  <c r="AQ324" i="3"/>
  <c r="BP324" i="3"/>
  <c r="BA369" i="3" l="1"/>
  <c r="E369" i="3" s="1"/>
  <c r="C293" i="3"/>
  <c r="B293" i="3"/>
  <c r="BB364" i="3"/>
  <c r="F364" i="3" s="1"/>
  <c r="AM293" i="3"/>
  <c r="BD293" i="3"/>
  <c r="I301" i="3"/>
  <c r="BC324" i="3"/>
  <c r="H293" i="3" l="1"/>
  <c r="BK293" i="3"/>
  <c r="BL293" i="3" s="1"/>
  <c r="V301" i="3"/>
  <c r="R369" i="3"/>
  <c r="S364" i="3"/>
  <c r="G324" i="3"/>
  <c r="Q293" i="3" l="1"/>
  <c r="U293" i="3"/>
  <c r="AS302" i="3"/>
  <c r="BR302" i="3"/>
  <c r="AG302" i="3"/>
  <c r="BE302" i="3" s="1"/>
  <c r="AC370" i="3"/>
  <c r="AO370" i="3"/>
  <c r="BN370" i="3"/>
  <c r="AD365" i="3"/>
  <c r="BB365" i="3" s="1"/>
  <c r="AP365" i="3"/>
  <c r="BO365" i="3"/>
  <c r="T324" i="3"/>
  <c r="BA370" i="3" l="1"/>
  <c r="E370" i="3" s="1"/>
  <c r="A294" i="3"/>
  <c r="P293" i="3"/>
  <c r="BQ294" i="3"/>
  <c r="AF294" i="3"/>
  <c r="AR294" i="3"/>
  <c r="I302" i="3"/>
  <c r="V302" i="3" s="1"/>
  <c r="F365" i="3"/>
  <c r="AE325" i="3"/>
  <c r="AQ325" i="3"/>
  <c r="BP325" i="3"/>
  <c r="AM294" i="3" l="1"/>
  <c r="BD294" i="3"/>
  <c r="B294" i="3"/>
  <c r="C294" i="3"/>
  <c r="AY294" i="3"/>
  <c r="BC325" i="3"/>
  <c r="G325" i="3" s="1"/>
  <c r="BR303" i="3"/>
  <c r="AS303" i="3"/>
  <c r="AG303" i="3"/>
  <c r="R370" i="3"/>
  <c r="S365" i="3"/>
  <c r="BK294" i="3" l="1"/>
  <c r="BL294" i="3" s="1"/>
  <c r="H294" i="3"/>
  <c r="U294" i="3" s="1"/>
  <c r="Q294" i="3"/>
  <c r="BE303" i="3"/>
  <c r="I303" i="3" s="1"/>
  <c r="AC371" i="3"/>
  <c r="AO371" i="3"/>
  <c r="BN371" i="3"/>
  <c r="AD366" i="3"/>
  <c r="AP366" i="3"/>
  <c r="BO366" i="3"/>
  <c r="T325" i="3"/>
  <c r="BA371" i="3" l="1"/>
  <c r="E371" i="3" s="1"/>
  <c r="A295" i="3"/>
  <c r="P294" i="3"/>
  <c r="AR295" i="3"/>
  <c r="AY295" i="3" s="1"/>
  <c r="BQ295" i="3"/>
  <c r="AF295" i="3"/>
  <c r="V303" i="3"/>
  <c r="BB366" i="3"/>
  <c r="F366" i="3" s="1"/>
  <c r="AE326" i="3"/>
  <c r="AQ326" i="3"/>
  <c r="BP326" i="3"/>
  <c r="C295" i="3" l="1"/>
  <c r="B295" i="3"/>
  <c r="AM295" i="3"/>
  <c r="BD295" i="3"/>
  <c r="BR304" i="3"/>
  <c r="AS304" i="3"/>
  <c r="AG304" i="3"/>
  <c r="R371" i="3"/>
  <c r="S366" i="3"/>
  <c r="BC326" i="3"/>
  <c r="G326" i="3" s="1"/>
  <c r="BK295" i="3" l="1"/>
  <c r="BL295" i="3" s="1"/>
  <c r="H295" i="3"/>
  <c r="BE304" i="3"/>
  <c r="AC372" i="3"/>
  <c r="AO372" i="3"/>
  <c r="BN372" i="3"/>
  <c r="AD367" i="3"/>
  <c r="AP367" i="3"/>
  <c r="BO367" i="3"/>
  <c r="T326" i="3"/>
  <c r="Q295" i="3" l="1"/>
  <c r="U295" i="3"/>
  <c r="BB367" i="3"/>
  <c r="F367" i="3" s="1"/>
  <c r="BA372" i="3"/>
  <c r="E372" i="3" s="1"/>
  <c r="I304" i="3"/>
  <c r="AE327" i="3"/>
  <c r="AQ327" i="3"/>
  <c r="BP327" i="3"/>
  <c r="A296" i="3" l="1"/>
  <c r="P295" i="3"/>
  <c r="AR296" i="3"/>
  <c r="AY296" i="3" s="1"/>
  <c r="BQ296" i="3"/>
  <c r="AF296" i="3"/>
  <c r="BC327" i="3"/>
  <c r="G327" i="3" s="1"/>
  <c r="V304" i="3"/>
  <c r="R372" i="3"/>
  <c r="S367" i="3"/>
  <c r="C296" i="3" l="1"/>
  <c r="B296" i="3"/>
  <c r="AM296" i="3"/>
  <c r="BD296" i="3"/>
  <c r="BR305" i="3"/>
  <c r="AS305" i="3"/>
  <c r="AG305" i="3"/>
  <c r="AC373" i="3"/>
  <c r="BA373" i="3" s="1"/>
  <c r="AO373" i="3"/>
  <c r="BN373" i="3"/>
  <c r="AD368" i="3"/>
  <c r="AP368" i="3"/>
  <c r="BO368" i="3"/>
  <c r="T327" i="3"/>
  <c r="BB368" i="3" l="1"/>
  <c r="H296" i="3"/>
  <c r="BK296" i="3"/>
  <c r="BL296" i="3" s="1"/>
  <c r="BE305" i="3"/>
  <c r="E373" i="3"/>
  <c r="F368" i="3"/>
  <c r="AE328" i="3"/>
  <c r="BC328" i="3" s="1"/>
  <c r="AQ328" i="3"/>
  <c r="BP328" i="3"/>
  <c r="Q296" i="3" l="1"/>
  <c r="U296" i="3"/>
  <c r="I305" i="3"/>
  <c r="R373" i="3"/>
  <c r="S368" i="3"/>
  <c r="G328" i="3"/>
  <c r="P296" i="3" l="1"/>
  <c r="A297" i="3"/>
  <c r="AR297" i="3"/>
  <c r="BQ297" i="3"/>
  <c r="AF297" i="3"/>
  <c r="AM297" i="3" s="1"/>
  <c r="V305" i="3"/>
  <c r="AC374" i="3"/>
  <c r="BA374" i="3" s="1"/>
  <c r="AO374" i="3"/>
  <c r="BN374" i="3"/>
  <c r="AD369" i="3"/>
  <c r="BB369" i="3" s="1"/>
  <c r="AP369" i="3"/>
  <c r="BO369" i="3"/>
  <c r="T328" i="3"/>
  <c r="B297" i="3" l="1"/>
  <c r="C297" i="3"/>
  <c r="AY297" i="3"/>
  <c r="BD297" i="3"/>
  <c r="AG306" i="3"/>
  <c r="AS306" i="3"/>
  <c r="BR306" i="3"/>
  <c r="E374" i="3"/>
  <c r="F369" i="3"/>
  <c r="AE329" i="3"/>
  <c r="AQ329" i="3"/>
  <c r="BP329" i="3"/>
  <c r="H297" i="3" l="1"/>
  <c r="BK297" i="3"/>
  <c r="BL297" i="3" s="1"/>
  <c r="BE306" i="3"/>
  <c r="R374" i="3"/>
  <c r="S369" i="3"/>
  <c r="BC329" i="3"/>
  <c r="Q297" i="3" l="1"/>
  <c r="U297" i="3"/>
  <c r="I306" i="3"/>
  <c r="AC375" i="3"/>
  <c r="BA375" i="3" s="1"/>
  <c r="AO375" i="3"/>
  <c r="BN375" i="3"/>
  <c r="AD370" i="3"/>
  <c r="AP370" i="3"/>
  <c r="BO370" i="3"/>
  <c r="G329" i="3"/>
  <c r="BB370" i="3" l="1"/>
  <c r="F370" i="3" s="1"/>
  <c r="A298" i="3"/>
  <c r="P297" i="3"/>
  <c r="AR298" i="3"/>
  <c r="BQ298" i="3"/>
  <c r="AF298" i="3"/>
  <c r="V306" i="3"/>
  <c r="E375" i="3"/>
  <c r="T329" i="3"/>
  <c r="AM298" i="3" l="1"/>
  <c r="BD298" i="3"/>
  <c r="C298" i="3"/>
  <c r="B298" i="3"/>
  <c r="AY298" i="3"/>
  <c r="BR307" i="3"/>
  <c r="AS307" i="3"/>
  <c r="AG307" i="3"/>
  <c r="R375" i="3"/>
  <c r="S370" i="3"/>
  <c r="AE330" i="3"/>
  <c r="AQ330" i="3"/>
  <c r="BP330" i="3"/>
  <c r="BK298" i="3" l="1"/>
  <c r="BL298" i="3" s="1"/>
  <c r="H298" i="3"/>
  <c r="Q298" i="3"/>
  <c r="U298" i="3"/>
  <c r="BE307" i="3"/>
  <c r="AC376" i="3"/>
  <c r="AO376" i="3"/>
  <c r="BN376" i="3"/>
  <c r="AD371" i="3"/>
  <c r="BB371" i="3" s="1"/>
  <c r="AP371" i="3"/>
  <c r="BO371" i="3"/>
  <c r="BC330" i="3"/>
  <c r="P298" i="3" l="1"/>
  <c r="A299" i="3"/>
  <c r="BQ299" i="3"/>
  <c r="AR299" i="3"/>
  <c r="AY299" i="3" s="1"/>
  <c r="AF299" i="3"/>
  <c r="BA376" i="3"/>
  <c r="E376" i="3" s="1"/>
  <c r="I307" i="3"/>
  <c r="F371" i="3"/>
  <c r="G330" i="3"/>
  <c r="B299" i="3" l="1"/>
  <c r="C299" i="3"/>
  <c r="AM299" i="3"/>
  <c r="BD299" i="3"/>
  <c r="V307" i="3"/>
  <c r="R376" i="3"/>
  <c r="S371" i="3"/>
  <c r="T330" i="3"/>
  <c r="BK299" i="3" l="1"/>
  <c r="BL299" i="3" s="1"/>
  <c r="H299" i="3"/>
  <c r="AS308" i="3"/>
  <c r="AG308" i="3"/>
  <c r="BE308" i="3" s="1"/>
  <c r="BR308" i="3"/>
  <c r="AC377" i="3"/>
  <c r="BA377" i="3" s="1"/>
  <c r="AO377" i="3"/>
  <c r="BN377" i="3"/>
  <c r="AD372" i="3"/>
  <c r="BB372" i="3" s="1"/>
  <c r="AP372" i="3"/>
  <c r="BO372" i="3"/>
  <c r="AE331" i="3"/>
  <c r="AQ331" i="3"/>
  <c r="BP331" i="3"/>
  <c r="Q299" i="3" l="1"/>
  <c r="U299" i="3"/>
  <c r="I308" i="3"/>
  <c r="E377" i="3"/>
  <c r="F372" i="3"/>
  <c r="BC331" i="3"/>
  <c r="A300" i="3" l="1"/>
  <c r="P299" i="3"/>
  <c r="AF300" i="3"/>
  <c r="AM300" i="3" s="1"/>
  <c r="BQ300" i="3"/>
  <c r="AR300" i="3"/>
  <c r="V308" i="3"/>
  <c r="R377" i="3"/>
  <c r="S372" i="3"/>
  <c r="G331" i="3"/>
  <c r="B300" i="3" l="1"/>
  <c r="C300" i="3"/>
  <c r="AY300" i="3"/>
  <c r="BD300" i="3"/>
  <c r="BR309" i="3"/>
  <c r="AS309" i="3"/>
  <c r="AG309" i="3"/>
  <c r="AC378" i="3"/>
  <c r="AO378" i="3"/>
  <c r="BN378" i="3"/>
  <c r="AD373" i="3"/>
  <c r="BB373" i="3" s="1"/>
  <c r="AP373" i="3"/>
  <c r="BO373" i="3"/>
  <c r="T331" i="3"/>
  <c r="H300" i="3" l="1"/>
  <c r="BK300" i="3"/>
  <c r="BL300" i="3" s="1"/>
  <c r="BE309" i="3"/>
  <c r="BA378" i="3"/>
  <c r="E378" i="3" s="1"/>
  <c r="F373" i="3"/>
  <c r="AE332" i="3"/>
  <c r="AQ332" i="3"/>
  <c r="BP332" i="3"/>
  <c r="U300" i="3" l="1"/>
  <c r="Q300" i="3"/>
  <c r="I309" i="3"/>
  <c r="V309" i="3" s="1"/>
  <c r="R378" i="3"/>
  <c r="S373" i="3"/>
  <c r="BC332" i="3"/>
  <c r="AR301" i="3" l="1"/>
  <c r="AF301" i="3"/>
  <c r="BQ301" i="3"/>
  <c r="P300" i="3"/>
  <c r="A301" i="3"/>
  <c r="BR310" i="3"/>
  <c r="AS310" i="3"/>
  <c r="AG310" i="3"/>
  <c r="AC379" i="3"/>
  <c r="AO379" i="3"/>
  <c r="BN379" i="3"/>
  <c r="AD374" i="3"/>
  <c r="AP374" i="3"/>
  <c r="BO374" i="3"/>
  <c r="G332" i="3"/>
  <c r="BA379" i="3" l="1"/>
  <c r="E379" i="3" s="1"/>
  <c r="BB374" i="3"/>
  <c r="F374" i="3" s="1"/>
  <c r="AY301" i="3"/>
  <c r="AM301" i="3"/>
  <c r="BD301" i="3"/>
  <c r="B301" i="3"/>
  <c r="C301" i="3"/>
  <c r="BE310" i="3"/>
  <c r="T332" i="3"/>
  <c r="BK301" i="3" l="1"/>
  <c r="BL301" i="3" s="1"/>
  <c r="H301" i="3"/>
  <c r="I310" i="3"/>
  <c r="R379" i="3"/>
  <c r="S374" i="3"/>
  <c r="AE333" i="3"/>
  <c r="AQ333" i="3"/>
  <c r="BP333" i="3"/>
  <c r="U301" i="3" l="1"/>
  <c r="Q301" i="3"/>
  <c r="A302" i="3"/>
  <c r="V310" i="3"/>
  <c r="AC380" i="3"/>
  <c r="BA380" i="3" s="1"/>
  <c r="AO380" i="3"/>
  <c r="BN380" i="3"/>
  <c r="AD375" i="3"/>
  <c r="AP375" i="3"/>
  <c r="BO375" i="3"/>
  <c r="BC333" i="3"/>
  <c r="AR302" i="3" l="1"/>
  <c r="BQ302" i="3"/>
  <c r="AF302" i="3"/>
  <c r="P301" i="3"/>
  <c r="BB375" i="3"/>
  <c r="F375" i="3" s="1"/>
  <c r="AY302" i="3"/>
  <c r="C302" i="3"/>
  <c r="B302" i="3"/>
  <c r="AG311" i="3"/>
  <c r="BR311" i="3"/>
  <c r="AS311" i="3"/>
  <c r="E380" i="3"/>
  <c r="G333" i="3"/>
  <c r="BD302" i="3" l="1"/>
  <c r="AM302" i="3"/>
  <c r="BE311" i="3"/>
  <c r="R380" i="3"/>
  <c r="S375" i="3"/>
  <c r="T333" i="3"/>
  <c r="H302" i="3" l="1"/>
  <c r="BK302" i="3"/>
  <c r="BL302" i="3" s="1"/>
  <c r="I311" i="3"/>
  <c r="AC381" i="3"/>
  <c r="AO381" i="3"/>
  <c r="BN381" i="3"/>
  <c r="AD376" i="3"/>
  <c r="BB376" i="3" s="1"/>
  <c r="AP376" i="3"/>
  <c r="BO376" i="3"/>
  <c r="AE334" i="3"/>
  <c r="AQ334" i="3"/>
  <c r="BC334" i="3" s="1"/>
  <c r="BP334" i="3"/>
  <c r="Q302" i="3" l="1"/>
  <c r="U302" i="3"/>
  <c r="V311" i="3"/>
  <c r="BA381" i="3"/>
  <c r="E381" i="3" s="1"/>
  <c r="F376" i="3"/>
  <c r="G334" i="3"/>
  <c r="P302" i="3" l="1"/>
  <c r="A303" i="3"/>
  <c r="BQ303" i="3"/>
  <c r="AR303" i="3"/>
  <c r="AF303" i="3"/>
  <c r="AS312" i="3"/>
  <c r="BR312" i="3"/>
  <c r="AG312" i="3"/>
  <c r="R381" i="3"/>
  <c r="S376" i="3"/>
  <c r="T334" i="3"/>
  <c r="C303" i="3" l="1"/>
  <c r="B303" i="3"/>
  <c r="BD303" i="3"/>
  <c r="AM303" i="3"/>
  <c r="AY303" i="3"/>
  <c r="BE312" i="3"/>
  <c r="AC382" i="3"/>
  <c r="AO382" i="3"/>
  <c r="BN382" i="3"/>
  <c r="AD377" i="3"/>
  <c r="BB377" i="3" s="1"/>
  <c r="AP377" i="3"/>
  <c r="BO377" i="3"/>
  <c r="AE335" i="3"/>
  <c r="AQ335" i="3"/>
  <c r="BP335" i="3"/>
  <c r="BK303" i="3" l="1"/>
  <c r="BL303" i="3" s="1"/>
  <c r="H303" i="3"/>
  <c r="BA382" i="3"/>
  <c r="E382" i="3" s="1"/>
  <c r="I312" i="3"/>
  <c r="V312" i="3" s="1"/>
  <c r="F377" i="3"/>
  <c r="BC335" i="3"/>
  <c r="Q303" i="3" l="1"/>
  <c r="U303" i="3"/>
  <c r="BR313" i="3"/>
  <c r="AS313" i="3"/>
  <c r="AG313" i="3"/>
  <c r="R382" i="3"/>
  <c r="E12" i="3" a="1"/>
  <c r="E12" i="3" s="1"/>
  <c r="E15" i="3"/>
  <c r="E16" i="3"/>
  <c r="S377" i="3"/>
  <c r="G335" i="3"/>
  <c r="AR304" i="3" l="1"/>
  <c r="P303" i="3"/>
  <c r="A304" i="3"/>
  <c r="BQ304" i="3"/>
  <c r="AF304" i="3"/>
  <c r="BE313" i="3"/>
  <c r="E14" i="3" a="1"/>
  <c r="E14" i="3" s="1"/>
  <c r="E13" i="3" a="1"/>
  <c r="E13" i="3" s="1"/>
  <c r="AD378" i="3"/>
  <c r="BB378" i="3" s="1"/>
  <c r="AP378" i="3"/>
  <c r="BO378" i="3"/>
  <c r="T335" i="3"/>
  <c r="B304" i="3" l="1"/>
  <c r="C304" i="3"/>
  <c r="BD304" i="3"/>
  <c r="AM304" i="3"/>
  <c r="AY304" i="3"/>
  <c r="I313" i="3"/>
  <c r="F378" i="3"/>
  <c r="AE336" i="3"/>
  <c r="AQ336" i="3"/>
  <c r="BP336" i="3"/>
  <c r="BK304" i="3" l="1"/>
  <c r="BL304" i="3" s="1"/>
  <c r="H304" i="3"/>
  <c r="V313" i="3"/>
  <c r="S378" i="3"/>
  <c r="BC336" i="3"/>
  <c r="G336" i="3" s="1"/>
  <c r="Q304" i="3" l="1"/>
  <c r="U304" i="3"/>
  <c r="AS314" i="3"/>
  <c r="BR314" i="3"/>
  <c r="AG314" i="3"/>
  <c r="AD379" i="3"/>
  <c r="AP379" i="3"/>
  <c r="BO379" i="3"/>
  <c r="T336" i="3"/>
  <c r="AR305" i="3" l="1"/>
  <c r="BQ305" i="3"/>
  <c r="AF305" i="3"/>
  <c r="P304" i="3"/>
  <c r="A305" i="3"/>
  <c r="BE314" i="3"/>
  <c r="I314" i="3" s="1"/>
  <c r="V314" i="3" s="1"/>
  <c r="BB379" i="3"/>
  <c r="F379" i="3" s="1"/>
  <c r="AE337" i="3"/>
  <c r="AQ337" i="3"/>
  <c r="BP337" i="3"/>
  <c r="BD305" i="3" l="1"/>
  <c r="AM305" i="3"/>
  <c r="B305" i="3"/>
  <c r="C305" i="3"/>
  <c r="AY305" i="3"/>
  <c r="BR315" i="3"/>
  <c r="AS315" i="3"/>
  <c r="AG315" i="3"/>
  <c r="S379" i="3"/>
  <c r="BC337" i="3"/>
  <c r="G337" i="3" s="1"/>
  <c r="BK305" i="3" l="1"/>
  <c r="BL305" i="3" s="1"/>
  <c r="H305" i="3"/>
  <c r="BE315" i="3"/>
  <c r="AD380" i="3"/>
  <c r="AP380" i="3"/>
  <c r="BO380" i="3"/>
  <c r="T337" i="3"/>
  <c r="U305" i="3" l="1"/>
  <c r="Q305" i="3"/>
  <c r="BB380" i="3"/>
  <c r="F380" i="3" s="1"/>
  <c r="I315" i="3"/>
  <c r="AE338" i="3"/>
  <c r="AQ338" i="3"/>
  <c r="BP338" i="3"/>
  <c r="AF306" i="3" l="1"/>
  <c r="P305" i="3"/>
  <c r="A306" i="3"/>
  <c r="BQ306" i="3"/>
  <c r="AR306" i="3"/>
  <c r="AY306" i="3" s="1"/>
  <c r="V315" i="3"/>
  <c r="S380" i="3"/>
  <c r="BC338" i="3"/>
  <c r="BD306" i="3" l="1"/>
  <c r="AM306" i="3"/>
  <c r="C306" i="3"/>
  <c r="B306" i="3"/>
  <c r="AG316" i="3"/>
  <c r="AS316" i="3"/>
  <c r="BR316" i="3"/>
  <c r="AD381" i="3"/>
  <c r="AP381" i="3"/>
  <c r="BO381" i="3"/>
  <c r="G338" i="3"/>
  <c r="BK306" i="3" l="1"/>
  <c r="BL306" i="3" s="1"/>
  <c r="H306" i="3"/>
  <c r="BE316" i="3"/>
  <c r="I316" i="3" s="1"/>
  <c r="BB381" i="3"/>
  <c r="F381" i="3" s="1"/>
  <c r="T338" i="3"/>
  <c r="U306" i="3" l="1"/>
  <c r="Q306" i="3"/>
  <c r="V316" i="3"/>
  <c r="S381" i="3"/>
  <c r="AE339" i="3"/>
  <c r="BC339" i="3" s="1"/>
  <c r="AQ339" i="3"/>
  <c r="BP339" i="3"/>
  <c r="AR307" i="3" l="1"/>
  <c r="P306" i="3"/>
  <c r="AF307" i="3"/>
  <c r="A307" i="3"/>
  <c r="BQ307" i="3"/>
  <c r="BR317" i="3"/>
  <c r="AS317" i="3"/>
  <c r="AG317" i="3"/>
  <c r="AD382" i="3"/>
  <c r="AP382" i="3"/>
  <c r="BO382" i="3"/>
  <c r="G339" i="3"/>
  <c r="AM307" i="3" l="1"/>
  <c r="BD307" i="3"/>
  <c r="B307" i="3"/>
  <c r="C307" i="3"/>
  <c r="AY307" i="3"/>
  <c r="BB382" i="3"/>
  <c r="F382" i="3" s="1"/>
  <c r="BE317" i="3"/>
  <c r="T339" i="3"/>
  <c r="BK307" i="3" l="1"/>
  <c r="BL307" i="3" s="1"/>
  <c r="H307" i="3"/>
  <c r="I317" i="3"/>
  <c r="S382" i="3"/>
  <c r="F12" i="3" a="1"/>
  <c r="F12" i="3" s="1"/>
  <c r="F15" i="3"/>
  <c r="F16" i="3"/>
  <c r="AE340" i="3"/>
  <c r="AQ340" i="3"/>
  <c r="BP340" i="3"/>
  <c r="Q307" i="3" l="1"/>
  <c r="U307" i="3"/>
  <c r="V317" i="3"/>
  <c r="F14" i="3" a="1"/>
  <c r="F14" i="3" s="1"/>
  <c r="F13" i="3" a="1"/>
  <c r="F13" i="3" s="1"/>
  <c r="BC340" i="3"/>
  <c r="G340" i="3" s="1"/>
  <c r="AF308" i="3" l="1"/>
  <c r="AR308" i="3"/>
  <c r="AY308" i="3" s="1"/>
  <c r="BQ308" i="3"/>
  <c r="A308" i="3"/>
  <c r="P307" i="3"/>
  <c r="AG318" i="3"/>
  <c r="BE318" i="3" s="1"/>
  <c r="BR318" i="3"/>
  <c r="AS318" i="3"/>
  <c r="T340" i="3"/>
  <c r="BD308" i="3" l="1"/>
  <c r="AM308" i="3"/>
  <c r="B308" i="3"/>
  <c r="C308" i="3"/>
  <c r="I318" i="3"/>
  <c r="AE341" i="3"/>
  <c r="AQ341" i="3"/>
  <c r="BP341" i="3"/>
  <c r="BK308" i="3" l="1"/>
  <c r="BL308" i="3" s="1"/>
  <c r="H308" i="3"/>
  <c r="V318" i="3"/>
  <c r="BC341" i="3"/>
  <c r="Q308" i="3" l="1"/>
  <c r="U308" i="3"/>
  <c r="AS319" i="3"/>
  <c r="BR319" i="3"/>
  <c r="AG319" i="3"/>
  <c r="G341" i="3"/>
  <c r="BD309" i="3" l="1"/>
  <c r="BK309" i="3" s="1"/>
  <c r="P308" i="3"/>
  <c r="BQ309" i="3"/>
  <c r="AR309" i="3"/>
  <c r="AF309" i="3"/>
  <c r="AM309" i="3" s="1"/>
  <c r="A309" i="3"/>
  <c r="BE319" i="3"/>
  <c r="T341" i="3"/>
  <c r="H309" i="3" l="1"/>
  <c r="AY309" i="3"/>
  <c r="B309" i="3"/>
  <c r="C309" i="3"/>
  <c r="BL309" i="3" s="1"/>
  <c r="I319" i="3"/>
  <c r="AE342" i="3"/>
  <c r="AQ342" i="3"/>
  <c r="BP342" i="3"/>
  <c r="U309" i="3" l="1"/>
  <c r="Q309" i="3"/>
  <c r="BC342" i="3"/>
  <c r="G342" i="3" s="1"/>
  <c r="V319" i="3"/>
  <c r="BQ310" i="3" l="1"/>
  <c r="AF310" i="3"/>
  <c r="AR310" i="3"/>
  <c r="P309" i="3"/>
  <c r="A310" i="3"/>
  <c r="BR320" i="3"/>
  <c r="AS320" i="3"/>
  <c r="AG320" i="3"/>
  <c r="T342" i="3"/>
  <c r="BD310" i="3" l="1"/>
  <c r="AM310" i="3"/>
  <c r="C310" i="3"/>
  <c r="B310" i="3"/>
  <c r="AY310" i="3"/>
  <c r="BE320" i="3"/>
  <c r="AE343" i="3"/>
  <c r="BC343" i="3" s="1"/>
  <c r="AQ343" i="3"/>
  <c r="BP343" i="3"/>
  <c r="BK310" i="3" l="1"/>
  <c r="BL310" i="3" s="1"/>
  <c r="H310" i="3"/>
  <c r="I320" i="3"/>
  <c r="G343" i="3"/>
  <c r="Q310" i="3" l="1"/>
  <c r="U310" i="3"/>
  <c r="V320" i="3"/>
  <c r="T343" i="3"/>
  <c r="BQ311" i="3" l="1"/>
  <c r="AR311" i="3"/>
  <c r="AF311" i="3"/>
  <c r="AM311" i="3" s="1"/>
  <c r="A311" i="3"/>
  <c r="P310" i="3"/>
  <c r="BD311" i="3"/>
  <c r="BK311" i="3" s="1"/>
  <c r="AG321" i="3"/>
  <c r="BR321" i="3"/>
  <c r="AS321" i="3"/>
  <c r="AE344" i="3"/>
  <c r="AQ344" i="3"/>
  <c r="BP344" i="3"/>
  <c r="H311" i="3" l="1"/>
  <c r="AY311" i="3"/>
  <c r="C311" i="3"/>
  <c r="BL311" i="3" s="1"/>
  <c r="B311" i="3"/>
  <c r="BE321" i="3"/>
  <c r="I321" i="3" s="1"/>
  <c r="BC344" i="3"/>
  <c r="U311" i="3" l="1"/>
  <c r="Q311" i="3"/>
  <c r="V321" i="3"/>
  <c r="G344" i="3"/>
  <c r="A312" i="3" l="1"/>
  <c r="P311" i="3"/>
  <c r="BQ312" i="3"/>
  <c r="AF312" i="3"/>
  <c r="AR312" i="3"/>
  <c r="BR322" i="3"/>
  <c r="AS322" i="3"/>
  <c r="AG322" i="3"/>
  <c r="T344" i="3"/>
  <c r="C312" i="3" l="1"/>
  <c r="B312" i="3"/>
  <c r="AY312" i="3"/>
  <c r="AM312" i="3"/>
  <c r="BD312" i="3"/>
  <c r="BE322" i="3"/>
  <c r="AE345" i="3"/>
  <c r="AQ345" i="3"/>
  <c r="BP345" i="3"/>
  <c r="BK312" i="3" l="1"/>
  <c r="BL312" i="3" s="1"/>
  <c r="H312" i="3"/>
  <c r="I322" i="3"/>
  <c r="V322" i="3" s="1"/>
  <c r="BC345" i="3"/>
  <c r="Q312" i="3" l="1"/>
  <c r="U312" i="3"/>
  <c r="AG323" i="3"/>
  <c r="BR323" i="3"/>
  <c r="AS323" i="3"/>
  <c r="G345" i="3"/>
  <c r="A313" i="3" l="1"/>
  <c r="AF313" i="3"/>
  <c r="AM313" i="3" s="1"/>
  <c r="AR313" i="3"/>
  <c r="BQ313" i="3"/>
  <c r="P312" i="3"/>
  <c r="BE323" i="3"/>
  <c r="T345" i="3"/>
  <c r="BD313" i="3" l="1"/>
  <c r="BK313" i="3" s="1"/>
  <c r="C313" i="3"/>
  <c r="BL313" i="3" s="1"/>
  <c r="B313" i="3"/>
  <c r="H313" i="3"/>
  <c r="AY313" i="3"/>
  <c r="I323" i="3"/>
  <c r="AE346" i="3"/>
  <c r="AQ346" i="3"/>
  <c r="BP346" i="3"/>
  <c r="Q313" i="3" l="1"/>
  <c r="U313" i="3"/>
  <c r="V323" i="3"/>
  <c r="BC346" i="3"/>
  <c r="A314" i="3" l="1"/>
  <c r="BQ314" i="3"/>
  <c r="AF314" i="3"/>
  <c r="AR314" i="3"/>
  <c r="P313" i="3"/>
  <c r="BR324" i="3"/>
  <c r="AG324" i="3"/>
  <c r="AS324" i="3"/>
  <c r="G346" i="3"/>
  <c r="BE324" i="3" l="1"/>
  <c r="I324" i="3" s="1"/>
  <c r="B314" i="3"/>
  <c r="C314" i="3"/>
  <c r="BD314" i="3"/>
  <c r="AM314" i="3"/>
  <c r="AY314" i="3"/>
  <c r="T346" i="3"/>
  <c r="BK314" i="3" l="1"/>
  <c r="BL314" i="3" s="1"/>
  <c r="H314" i="3"/>
  <c r="V324" i="3"/>
  <c r="AE347" i="3"/>
  <c r="AQ347" i="3"/>
  <c r="BP347" i="3"/>
  <c r="Q314" i="3" l="1"/>
  <c r="U314" i="3"/>
  <c r="BC347" i="3"/>
  <c r="G347" i="3" s="1"/>
  <c r="BR325" i="3"/>
  <c r="AS325" i="3"/>
  <c r="AG325" i="3"/>
  <c r="BD315" i="3" l="1"/>
  <c r="BK315" i="3" s="1"/>
  <c r="AF315" i="3"/>
  <c r="AM315" i="3" s="1"/>
  <c r="P314" i="3"/>
  <c r="A315" i="3"/>
  <c r="BQ315" i="3"/>
  <c r="AR315" i="3"/>
  <c r="BE325" i="3"/>
  <c r="T347" i="3"/>
  <c r="C315" i="3" l="1"/>
  <c r="BL315" i="3" s="1"/>
  <c r="B315" i="3"/>
  <c r="H315" i="3"/>
  <c r="AY315" i="3"/>
  <c r="I325" i="3"/>
  <c r="AQ348" i="3"/>
  <c r="BP348" i="3"/>
  <c r="AE348" i="3"/>
  <c r="Q315" i="3" l="1"/>
  <c r="U315" i="3"/>
  <c r="BC348" i="3"/>
  <c r="G348" i="3" s="1"/>
  <c r="V325" i="3"/>
  <c r="BQ316" i="3" l="1"/>
  <c r="AR316" i="3"/>
  <c r="AY316" i="3" s="1"/>
  <c r="AF316" i="3"/>
  <c r="P315" i="3"/>
  <c r="A316" i="3"/>
  <c r="AS326" i="3"/>
  <c r="AG326" i="3"/>
  <c r="BR326" i="3"/>
  <c r="T348" i="3"/>
  <c r="BD316" i="3" l="1"/>
  <c r="AM316" i="3"/>
  <c r="B316" i="3"/>
  <c r="C316" i="3"/>
  <c r="BE326" i="3"/>
  <c r="AE349" i="3"/>
  <c r="AQ349" i="3"/>
  <c r="BP349" i="3"/>
  <c r="H316" i="3" l="1"/>
  <c r="BK316" i="3"/>
  <c r="BL316" i="3" s="1"/>
  <c r="BC349" i="3"/>
  <c r="G349" i="3" s="1"/>
  <c r="I326" i="3"/>
  <c r="Q316" i="3" l="1"/>
  <c r="U316" i="3"/>
  <c r="V326" i="3"/>
  <c r="T349" i="3"/>
  <c r="BQ317" i="3" l="1"/>
  <c r="AF317" i="3"/>
  <c r="AR317" i="3"/>
  <c r="P316" i="3"/>
  <c r="A317" i="3"/>
  <c r="BR327" i="3"/>
  <c r="AS327" i="3"/>
  <c r="AG327" i="3"/>
  <c r="AE350" i="3"/>
  <c r="BC350" i="3" s="1"/>
  <c r="AQ350" i="3"/>
  <c r="BP350" i="3"/>
  <c r="BD317" i="3" l="1"/>
  <c r="AM317" i="3"/>
  <c r="B317" i="3"/>
  <c r="C317" i="3"/>
  <c r="AY317" i="3"/>
  <c r="BE327" i="3"/>
  <c r="I327" i="3" s="1"/>
  <c r="G350" i="3"/>
  <c r="BK317" i="3" l="1"/>
  <c r="BL317" i="3" s="1"/>
  <c r="H317" i="3"/>
  <c r="V327" i="3"/>
  <c r="T350" i="3"/>
  <c r="Q317" i="3" l="1"/>
  <c r="U317" i="3"/>
  <c r="AS328" i="3"/>
  <c r="BR328" i="3"/>
  <c r="AG328" i="3"/>
  <c r="AE351" i="3"/>
  <c r="AQ351" i="3"/>
  <c r="BP351" i="3"/>
  <c r="BQ318" i="3" l="1"/>
  <c r="A318" i="3"/>
  <c r="P317" i="3"/>
  <c r="AF318" i="3"/>
  <c r="AR318" i="3"/>
  <c r="BE328" i="3"/>
  <c r="I328" i="3" s="1"/>
  <c r="BC351" i="3"/>
  <c r="G351" i="3" s="1"/>
  <c r="C318" i="3" l="1"/>
  <c r="B318" i="3"/>
  <c r="BD318" i="3"/>
  <c r="AM318" i="3"/>
  <c r="AY318" i="3"/>
  <c r="V328" i="3"/>
  <c r="T351" i="3"/>
  <c r="BK318" i="3" l="1"/>
  <c r="BL318" i="3" s="1"/>
  <c r="H318" i="3"/>
  <c r="BR329" i="3"/>
  <c r="AS329" i="3"/>
  <c r="AG329" i="3"/>
  <c r="AE352" i="3"/>
  <c r="AQ352" i="3"/>
  <c r="BP352" i="3"/>
  <c r="Q318" i="3" l="1"/>
  <c r="U318" i="3"/>
  <c r="BC352" i="3"/>
  <c r="G352" i="3" s="1"/>
  <c r="BE329" i="3"/>
  <c r="BQ319" i="3" l="1"/>
  <c r="A319" i="3"/>
  <c r="P318" i="3"/>
  <c r="AF319" i="3"/>
  <c r="AR319" i="3"/>
  <c r="I329" i="3"/>
  <c r="V329" i="3" s="1"/>
  <c r="T352" i="3"/>
  <c r="B319" i="3" l="1"/>
  <c r="C319" i="3"/>
  <c r="BD319" i="3"/>
  <c r="AM319" i="3"/>
  <c r="AY319" i="3"/>
  <c r="BR330" i="3"/>
  <c r="AS330" i="3"/>
  <c r="AG330" i="3"/>
  <c r="BE330" i="3" s="1"/>
  <c r="AE353" i="3"/>
  <c r="AQ353" i="3"/>
  <c r="BP353" i="3"/>
  <c r="BK319" i="3" l="1"/>
  <c r="BL319" i="3" s="1"/>
  <c r="H319" i="3"/>
  <c r="U319" i="3"/>
  <c r="Q319" i="3"/>
  <c r="BC353" i="3"/>
  <c r="G353" i="3" s="1"/>
  <c r="I330" i="3"/>
  <c r="A320" i="3" l="1"/>
  <c r="P319" i="3"/>
  <c r="AF320" i="3"/>
  <c r="BQ320" i="3"/>
  <c r="AR320" i="3"/>
  <c r="V330" i="3"/>
  <c r="T353" i="3"/>
  <c r="B320" i="3" l="1"/>
  <c r="C320" i="3"/>
  <c r="BD320" i="3"/>
  <c r="AM320" i="3"/>
  <c r="AY320" i="3"/>
  <c r="AS331" i="3"/>
  <c r="AG331" i="3"/>
  <c r="BR331" i="3"/>
  <c r="AE354" i="3"/>
  <c r="AQ354" i="3"/>
  <c r="BP354" i="3"/>
  <c r="BK320" i="3" l="1"/>
  <c r="BL320" i="3" s="1"/>
  <c r="H320" i="3"/>
  <c r="BC354" i="3"/>
  <c r="G354" i="3" s="1"/>
  <c r="BE331" i="3"/>
  <c r="Q320" i="3" l="1"/>
  <c r="U320" i="3"/>
  <c r="I331" i="3"/>
  <c r="T354" i="3"/>
  <c r="AR321" i="3" l="1"/>
  <c r="AY321" i="3" s="1"/>
  <c r="BQ321" i="3"/>
  <c r="AF321" i="3"/>
  <c r="P320" i="3"/>
  <c r="A321" i="3"/>
  <c r="V331" i="3"/>
  <c r="AE355" i="3"/>
  <c r="BC355" i="3" s="1"/>
  <c r="AQ355" i="3"/>
  <c r="BP355" i="3"/>
  <c r="BD321" i="3" l="1"/>
  <c r="AM321" i="3"/>
  <c r="C321" i="3"/>
  <c r="B321" i="3"/>
  <c r="BR332" i="3"/>
  <c r="AS332" i="3"/>
  <c r="AG332" i="3"/>
  <c r="G355" i="3"/>
  <c r="BK321" i="3" l="1"/>
  <c r="BL321" i="3" s="1"/>
  <c r="H321" i="3"/>
  <c r="BE332" i="3"/>
  <c r="T355" i="3"/>
  <c r="U321" i="3" l="1"/>
  <c r="Q321" i="3"/>
  <c r="I332" i="3"/>
  <c r="AE356" i="3"/>
  <c r="AQ356" i="3"/>
  <c r="BP356" i="3"/>
  <c r="A322" i="3" l="1"/>
  <c r="AF322" i="3"/>
  <c r="P321" i="3"/>
  <c r="AR322" i="3"/>
  <c r="BQ322" i="3"/>
  <c r="BC356" i="3"/>
  <c r="G356" i="3" s="1"/>
  <c r="V332" i="3"/>
  <c r="C322" i="3" l="1"/>
  <c r="B322" i="3"/>
  <c r="AY322" i="3"/>
  <c r="AM322" i="3"/>
  <c r="BD322" i="3"/>
  <c r="BR333" i="3"/>
  <c r="AS333" i="3"/>
  <c r="AG333" i="3"/>
  <c r="T356" i="3"/>
  <c r="BK322" i="3" l="1"/>
  <c r="BL322" i="3" s="1"/>
  <c r="H322" i="3"/>
  <c r="BE333" i="3"/>
  <c r="AE357" i="3"/>
  <c r="BC357" i="3" s="1"/>
  <c r="AQ357" i="3"/>
  <c r="BP357" i="3"/>
  <c r="Q322" i="3" l="1"/>
  <c r="U322" i="3"/>
  <c r="I333" i="3"/>
  <c r="G357" i="3"/>
  <c r="BQ323" i="3" l="1"/>
  <c r="AF323" i="3"/>
  <c r="AR323" i="3"/>
  <c r="A323" i="3"/>
  <c r="P322" i="3"/>
  <c r="V333" i="3"/>
  <c r="T357" i="3"/>
  <c r="AY323" i="3" l="1"/>
  <c r="B323" i="3"/>
  <c r="C323" i="3"/>
  <c r="AM323" i="3"/>
  <c r="BD323" i="3"/>
  <c r="BR334" i="3"/>
  <c r="AS334" i="3"/>
  <c r="AG334" i="3"/>
  <c r="BC358" i="3"/>
  <c r="AE358" i="3"/>
  <c r="AQ358" i="3"/>
  <c r="BP358" i="3"/>
  <c r="BK323" i="3" l="1"/>
  <c r="BL323" i="3" s="1"/>
  <c r="H323" i="3"/>
  <c r="BE334" i="3"/>
  <c r="G358" i="3"/>
  <c r="U323" i="3" l="1"/>
  <c r="Q323" i="3"/>
  <c r="I334" i="3"/>
  <c r="T358" i="3"/>
  <c r="BD324" i="3" l="1"/>
  <c r="BK324" i="3" s="1"/>
  <c r="BQ324" i="3"/>
  <c r="AF324" i="3"/>
  <c r="AM324" i="3" s="1"/>
  <c r="P323" i="3"/>
  <c r="A324" i="3"/>
  <c r="AR324" i="3"/>
  <c r="V334" i="3"/>
  <c r="AE359" i="3"/>
  <c r="BC359" i="3" s="1"/>
  <c r="AQ359" i="3"/>
  <c r="BP359" i="3"/>
  <c r="C324" i="3" l="1"/>
  <c r="BL324" i="3" s="1"/>
  <c r="B324" i="3"/>
  <c r="H324" i="3"/>
  <c r="AY324" i="3"/>
  <c r="BR335" i="3"/>
  <c r="AS335" i="3"/>
  <c r="AG335" i="3"/>
  <c r="G359" i="3"/>
  <c r="Q324" i="3" l="1"/>
  <c r="U324" i="3"/>
  <c r="BE335" i="3"/>
  <c r="T359" i="3"/>
  <c r="AF325" i="3" l="1"/>
  <c r="AR325" i="3"/>
  <c r="AY325" i="3" s="1"/>
  <c r="BQ325" i="3"/>
  <c r="P324" i="3"/>
  <c r="A325" i="3"/>
  <c r="I335" i="3"/>
  <c r="AE360" i="3"/>
  <c r="AQ360" i="3"/>
  <c r="BP360" i="3"/>
  <c r="BD325" i="3" l="1"/>
  <c r="AM325" i="3"/>
  <c r="B325" i="3"/>
  <c r="C325" i="3"/>
  <c r="V335" i="3"/>
  <c r="BC360" i="3"/>
  <c r="H325" i="3" l="1"/>
  <c r="BK325" i="3"/>
  <c r="BL325" i="3" s="1"/>
  <c r="AG336" i="3"/>
  <c r="BR336" i="3"/>
  <c r="AS336" i="3"/>
  <c r="G360" i="3"/>
  <c r="U325" i="3" l="1"/>
  <c r="Q325" i="3"/>
  <c r="BE336" i="3"/>
  <c r="T360" i="3"/>
  <c r="P325" i="3" l="1"/>
  <c r="AF326" i="3"/>
  <c r="BQ326" i="3"/>
  <c r="A326" i="3"/>
  <c r="AR326" i="3"/>
  <c r="I336" i="3"/>
  <c r="AE361" i="3"/>
  <c r="AQ361" i="3"/>
  <c r="BP361" i="3"/>
  <c r="BD326" i="3" l="1"/>
  <c r="BK326" i="3" s="1"/>
  <c r="AM326" i="3"/>
  <c r="B326" i="3"/>
  <c r="C326" i="3"/>
  <c r="AY326" i="3"/>
  <c r="H326" i="3"/>
  <c r="V336" i="3"/>
  <c r="BC361" i="3"/>
  <c r="Q326" i="3" l="1"/>
  <c r="U326" i="3"/>
  <c r="BL326" i="3"/>
  <c r="BR337" i="3"/>
  <c r="AS337" i="3"/>
  <c r="AG337" i="3"/>
  <c r="G361" i="3"/>
  <c r="P326" i="3" l="1"/>
  <c r="A327" i="3"/>
  <c r="AR327" i="3"/>
  <c r="AY327" i="3" s="1"/>
  <c r="AF327" i="3"/>
  <c r="BQ327" i="3"/>
  <c r="BE337" i="3"/>
  <c r="T361" i="3"/>
  <c r="B327" i="3" l="1"/>
  <c r="C327" i="3"/>
  <c r="BD327" i="3"/>
  <c r="AM327" i="3"/>
  <c r="I337" i="3"/>
  <c r="AE362" i="3"/>
  <c r="AQ362" i="3"/>
  <c r="BP362" i="3"/>
  <c r="BK327" i="3" l="1"/>
  <c r="BL327" i="3" s="1"/>
  <c r="H327" i="3"/>
  <c r="BC362" i="3"/>
  <c r="G362" i="3" s="1"/>
  <c r="V337" i="3"/>
  <c r="U327" i="3" l="1"/>
  <c r="Q327" i="3"/>
  <c r="AS338" i="3"/>
  <c r="BR338" i="3"/>
  <c r="AG338" i="3"/>
  <c r="T362" i="3"/>
  <c r="P327" i="3" l="1"/>
  <c r="AR328" i="3"/>
  <c r="AY328" i="3" s="1"/>
  <c r="AF328" i="3"/>
  <c r="BQ328" i="3"/>
  <c r="A328" i="3"/>
  <c r="BE338" i="3"/>
  <c r="AE363" i="3"/>
  <c r="AQ363" i="3"/>
  <c r="BP363" i="3"/>
  <c r="BD328" i="3" l="1"/>
  <c r="AM328" i="3"/>
  <c r="C328" i="3"/>
  <c r="B328" i="3"/>
  <c r="I338" i="3"/>
  <c r="V338" i="3" s="1"/>
  <c r="BC363" i="3"/>
  <c r="H328" i="3" l="1"/>
  <c r="BK328" i="3"/>
  <c r="BL328" i="3" s="1"/>
  <c r="BR339" i="3"/>
  <c r="AG339" i="3"/>
  <c r="AS339" i="3"/>
  <c r="G363" i="3"/>
  <c r="Q328" i="3" l="1"/>
  <c r="U328" i="3"/>
  <c r="BE339" i="3"/>
  <c r="T363" i="3"/>
  <c r="AF329" i="3" l="1"/>
  <c r="P328" i="3"/>
  <c r="AR329" i="3"/>
  <c r="AY329" i="3" s="1"/>
  <c r="A329" i="3"/>
  <c r="BQ329" i="3"/>
  <c r="I339" i="3"/>
  <c r="AE364" i="3"/>
  <c r="AQ364" i="3"/>
  <c r="BP364" i="3"/>
  <c r="BD329" i="3" l="1"/>
  <c r="AM329" i="3"/>
  <c r="C329" i="3"/>
  <c r="B329" i="3"/>
  <c r="V339" i="3"/>
  <c r="BC364" i="3"/>
  <c r="H329" i="3" l="1"/>
  <c r="BK329" i="3"/>
  <c r="BL329" i="3" s="1"/>
  <c r="AS340" i="3"/>
  <c r="AG340" i="3"/>
  <c r="BE340" i="3" s="1"/>
  <c r="BR340" i="3"/>
  <c r="G364" i="3"/>
  <c r="U329" i="3" l="1"/>
  <c r="Q329" i="3"/>
  <c r="I340" i="3"/>
  <c r="T364" i="3"/>
  <c r="AR330" i="3" l="1"/>
  <c r="AY330" i="3" s="1"/>
  <c r="BQ330" i="3"/>
  <c r="P329" i="3"/>
  <c r="A330" i="3"/>
  <c r="AF330" i="3"/>
  <c r="V340" i="3"/>
  <c r="BC365" i="3"/>
  <c r="AE365" i="3"/>
  <c r="AQ365" i="3"/>
  <c r="BP365" i="3"/>
  <c r="B330" i="3" l="1"/>
  <c r="C330" i="3"/>
  <c r="BD330" i="3"/>
  <c r="AM330" i="3"/>
  <c r="BR341" i="3"/>
  <c r="AS341" i="3"/>
  <c r="AG341" i="3"/>
  <c r="G365" i="3"/>
  <c r="BK330" i="3" l="1"/>
  <c r="BL330" i="3" s="1"/>
  <c r="H330" i="3"/>
  <c r="BE341" i="3"/>
  <c r="T365" i="3"/>
  <c r="U330" i="3" l="1"/>
  <c r="Q330" i="3"/>
  <c r="I341" i="3"/>
  <c r="AE366" i="3"/>
  <c r="AQ366" i="3"/>
  <c r="BP366" i="3"/>
  <c r="AR331" i="3" l="1"/>
  <c r="AF331" i="3"/>
  <c r="BQ331" i="3"/>
  <c r="P330" i="3"/>
  <c r="A331" i="3"/>
  <c r="BC366" i="3"/>
  <c r="G366" i="3" s="1"/>
  <c r="V341" i="3"/>
  <c r="AM331" i="3" l="1"/>
  <c r="BD331" i="3"/>
  <c r="AY331" i="3"/>
  <c r="B331" i="3"/>
  <c r="C331" i="3"/>
  <c r="BR342" i="3"/>
  <c r="AG342" i="3"/>
  <c r="AS342" i="3"/>
  <c r="T366" i="3"/>
  <c r="BK331" i="3" l="1"/>
  <c r="BL331" i="3" s="1"/>
  <c r="H331" i="3"/>
  <c r="Q331" i="3"/>
  <c r="U331" i="3"/>
  <c r="BE342" i="3"/>
  <c r="AE367" i="3"/>
  <c r="BC367" i="3" s="1"/>
  <c r="AQ367" i="3"/>
  <c r="BP367" i="3"/>
  <c r="AF332" i="3" l="1"/>
  <c r="AR332" i="3"/>
  <c r="BQ332" i="3"/>
  <c r="A332" i="3"/>
  <c r="P331" i="3"/>
  <c r="I342" i="3"/>
  <c r="G367" i="3"/>
  <c r="BD332" i="3" l="1"/>
  <c r="AM332" i="3"/>
  <c r="B332" i="3"/>
  <c r="C332" i="3"/>
  <c r="AY332" i="3"/>
  <c r="V342" i="3"/>
  <c r="T367" i="3"/>
  <c r="BK332" i="3" l="1"/>
  <c r="BL332" i="3" s="1"/>
  <c r="H332" i="3"/>
  <c r="BR343" i="3"/>
  <c r="AS343" i="3"/>
  <c r="AG343" i="3"/>
  <c r="AE368" i="3"/>
  <c r="AQ368" i="3"/>
  <c r="BP368" i="3"/>
  <c r="Q332" i="3" l="1"/>
  <c r="U332" i="3"/>
  <c r="BC368" i="3"/>
  <c r="G368" i="3" s="1"/>
  <c r="BE343" i="3"/>
  <c r="BQ333" i="3" l="1"/>
  <c r="AF333" i="3"/>
  <c r="AR333" i="3"/>
  <c r="AY333" i="3" s="1"/>
  <c r="P332" i="3"/>
  <c r="A333" i="3"/>
  <c r="I343" i="3"/>
  <c r="T368" i="3"/>
  <c r="BD333" i="3" l="1"/>
  <c r="AM333" i="3"/>
  <c r="C333" i="3"/>
  <c r="B333" i="3"/>
  <c r="V343" i="3"/>
  <c r="AE369" i="3"/>
  <c r="AQ369" i="3"/>
  <c r="BP369" i="3"/>
  <c r="H333" i="3" l="1"/>
  <c r="BK333" i="3"/>
  <c r="BL333" i="3" s="1"/>
  <c r="AG344" i="3"/>
  <c r="BE344" i="3" s="1"/>
  <c r="AS344" i="3"/>
  <c r="BR344" i="3"/>
  <c r="BC369" i="3"/>
  <c r="U333" i="3" l="1"/>
  <c r="Q333" i="3"/>
  <c r="I344" i="3"/>
  <c r="G369" i="3"/>
  <c r="A334" i="3" l="1"/>
  <c r="AF334" i="3"/>
  <c r="P333" i="3"/>
  <c r="AR334" i="3"/>
  <c r="AY334" i="3" s="1"/>
  <c r="BQ334" i="3"/>
  <c r="V344" i="3"/>
  <c r="T369" i="3"/>
  <c r="B334" i="3" l="1"/>
  <c r="C334" i="3"/>
  <c r="BD334" i="3"/>
  <c r="AM334" i="3"/>
  <c r="BR345" i="3"/>
  <c r="AG345" i="3"/>
  <c r="AS345" i="3"/>
  <c r="AE370" i="3"/>
  <c r="AQ370" i="3"/>
  <c r="BP370" i="3"/>
  <c r="H334" i="3" l="1"/>
  <c r="BK334" i="3"/>
  <c r="BL334" i="3" s="1"/>
  <c r="BE345" i="3"/>
  <c r="BC370" i="3"/>
  <c r="Q334" i="3" l="1"/>
  <c r="U334" i="3"/>
  <c r="I345" i="3"/>
  <c r="G370" i="3"/>
  <c r="AF335" i="3" l="1"/>
  <c r="AR335" i="3"/>
  <c r="AY335" i="3" s="1"/>
  <c r="P334" i="3"/>
  <c r="A335" i="3"/>
  <c r="BQ335" i="3"/>
  <c r="V345" i="3"/>
  <c r="T370" i="3"/>
  <c r="BD335" i="3" l="1"/>
  <c r="AM335" i="3"/>
  <c r="B335" i="3"/>
  <c r="C335" i="3"/>
  <c r="BR346" i="3"/>
  <c r="AS346" i="3"/>
  <c r="AG346" i="3"/>
  <c r="AE371" i="3"/>
  <c r="AQ371" i="3"/>
  <c r="BP371" i="3"/>
  <c r="BK335" i="3" l="1"/>
  <c r="BL335" i="3" s="1"/>
  <c r="H335" i="3"/>
  <c r="BE346" i="3"/>
  <c r="BC371" i="3"/>
  <c r="Q335" i="3" l="1"/>
  <c r="U335" i="3"/>
  <c r="I346" i="3"/>
  <c r="V346" i="3" s="1"/>
  <c r="G371" i="3"/>
  <c r="A336" i="3" l="1"/>
  <c r="P335" i="3"/>
  <c r="BQ336" i="3"/>
  <c r="AR336" i="3"/>
  <c r="AF336" i="3"/>
  <c r="AG347" i="3"/>
  <c r="AS347" i="3"/>
  <c r="BR347" i="3"/>
  <c r="T371" i="3"/>
  <c r="B336" i="3" l="1"/>
  <c r="C336" i="3"/>
  <c r="AY336" i="3"/>
  <c r="BD336" i="3"/>
  <c r="AM336" i="3"/>
  <c r="BE347" i="3"/>
  <c r="AE372" i="3"/>
  <c r="AQ372" i="3"/>
  <c r="BP372" i="3"/>
  <c r="BK336" i="3" l="1"/>
  <c r="BL336" i="3" s="1"/>
  <c r="H336" i="3"/>
  <c r="I347" i="3"/>
  <c r="BC372" i="3"/>
  <c r="Q336" i="3" l="1"/>
  <c r="U336" i="3"/>
  <c r="V347" i="3"/>
  <c r="G372" i="3"/>
  <c r="P336" i="3" l="1"/>
  <c r="BQ337" i="3"/>
  <c r="AR337" i="3"/>
  <c r="A337" i="3"/>
  <c r="AF337" i="3"/>
  <c r="BR348" i="3"/>
  <c r="AG348" i="3"/>
  <c r="AS348" i="3"/>
  <c r="T372" i="3"/>
  <c r="AY337" i="3" l="1"/>
  <c r="B337" i="3"/>
  <c r="C337" i="3"/>
  <c r="AM337" i="3"/>
  <c r="BD337" i="3"/>
  <c r="BE348" i="3"/>
  <c r="AE373" i="3"/>
  <c r="BC373" i="3" s="1"/>
  <c r="AQ373" i="3"/>
  <c r="BP373" i="3"/>
  <c r="BK337" i="3" l="1"/>
  <c r="BL337" i="3" s="1"/>
  <c r="H337" i="3"/>
  <c r="I348" i="3"/>
  <c r="G373" i="3"/>
  <c r="Q337" i="3" l="1"/>
  <c r="U337" i="3"/>
  <c r="V348" i="3"/>
  <c r="T373" i="3"/>
  <c r="AR338" i="3" l="1"/>
  <c r="P337" i="3"/>
  <c r="AF338" i="3"/>
  <c r="BQ338" i="3"/>
  <c r="A338" i="3"/>
  <c r="BR349" i="3"/>
  <c r="AG349" i="3"/>
  <c r="AS349" i="3"/>
  <c r="AE374" i="3"/>
  <c r="AQ374" i="3"/>
  <c r="BP374" i="3"/>
  <c r="AM338" i="3" l="1"/>
  <c r="BD338" i="3"/>
  <c r="AY338" i="3"/>
  <c r="B338" i="3"/>
  <c r="C338" i="3"/>
  <c r="BE349" i="3"/>
  <c r="BC374" i="3"/>
  <c r="G374" i="3" s="1"/>
  <c r="BK338" i="3" l="1"/>
  <c r="BL338" i="3" s="1"/>
  <c r="H338" i="3"/>
  <c r="U338" i="3"/>
  <c r="Q338" i="3"/>
  <c r="I349" i="3"/>
  <c r="T374" i="3"/>
  <c r="P338" i="3" l="1"/>
  <c r="A339" i="3"/>
  <c r="BQ339" i="3"/>
  <c r="AF339" i="3"/>
  <c r="AM339" i="3" s="1"/>
  <c r="AR339" i="3"/>
  <c r="BD339" i="3"/>
  <c r="BK339" i="3" s="1"/>
  <c r="V349" i="3"/>
  <c r="AE375" i="3"/>
  <c r="BC375" i="3" s="1"/>
  <c r="AQ375" i="3"/>
  <c r="BP375" i="3"/>
  <c r="C339" i="3" l="1"/>
  <c r="BL339" i="3" s="1"/>
  <c r="B339" i="3"/>
  <c r="H339" i="3"/>
  <c r="AY339" i="3"/>
  <c r="AG350" i="3"/>
  <c r="BE350" i="3" s="1"/>
  <c r="AS350" i="3"/>
  <c r="BR350" i="3"/>
  <c r="G375" i="3"/>
  <c r="U339" i="3" l="1"/>
  <c r="Q339" i="3"/>
  <c r="I350" i="3"/>
  <c r="T375" i="3"/>
  <c r="BD340" i="3" l="1"/>
  <c r="BK340" i="3" s="1"/>
  <c r="BQ340" i="3"/>
  <c r="A340" i="3"/>
  <c r="P339" i="3"/>
  <c r="AR340" i="3"/>
  <c r="AF340" i="3"/>
  <c r="AM340" i="3" s="1"/>
  <c r="V350" i="3"/>
  <c r="AE376" i="3"/>
  <c r="AQ376" i="3"/>
  <c r="BC376" i="3" s="1"/>
  <c r="BP376" i="3"/>
  <c r="B340" i="3" l="1"/>
  <c r="C340" i="3"/>
  <c r="BL340" i="3" s="1"/>
  <c r="H340" i="3"/>
  <c r="AY340" i="3"/>
  <c r="AG351" i="3"/>
  <c r="AS351" i="3"/>
  <c r="BR351" i="3"/>
  <c r="G376" i="3"/>
  <c r="Q340" i="3" l="1"/>
  <c r="U340" i="3"/>
  <c r="BE351" i="3"/>
  <c r="T376" i="3"/>
  <c r="AF341" i="3" l="1"/>
  <c r="AR341" i="3"/>
  <c r="BQ341" i="3"/>
  <c r="P340" i="3"/>
  <c r="A341" i="3"/>
  <c r="I351" i="3"/>
  <c r="AE377" i="3"/>
  <c r="BC377" i="3" s="1"/>
  <c r="AQ377" i="3"/>
  <c r="BP377" i="3"/>
  <c r="BD341" i="3" l="1"/>
  <c r="AM341" i="3"/>
  <c r="C341" i="3"/>
  <c r="B341" i="3"/>
  <c r="AY341" i="3"/>
  <c r="V351" i="3"/>
  <c r="G377" i="3"/>
  <c r="BK341" i="3" l="1"/>
  <c r="BL341" i="3" s="1"/>
  <c r="H341" i="3"/>
  <c r="BR352" i="3"/>
  <c r="AS352" i="3"/>
  <c r="AG352" i="3"/>
  <c r="T377" i="3"/>
  <c r="Q341" i="3" l="1"/>
  <c r="U341" i="3"/>
  <c r="BE352" i="3"/>
  <c r="AE378" i="3"/>
  <c r="AQ378" i="3"/>
  <c r="BP378" i="3"/>
  <c r="AF342" i="3" l="1"/>
  <c r="AR342" i="3"/>
  <c r="BQ342" i="3"/>
  <c r="A342" i="3"/>
  <c r="P341" i="3"/>
  <c r="I352" i="3"/>
  <c r="BC378" i="3"/>
  <c r="BD342" i="3" l="1"/>
  <c r="AM342" i="3"/>
  <c r="C342" i="3"/>
  <c r="B342" i="3"/>
  <c r="AY342" i="3"/>
  <c r="V352" i="3"/>
  <c r="G378" i="3"/>
  <c r="BK342" i="3" l="1"/>
  <c r="BL342" i="3" s="1"/>
  <c r="H342" i="3"/>
  <c r="AS353" i="3"/>
  <c r="BR353" i="3"/>
  <c r="AG353" i="3"/>
  <c r="T378" i="3"/>
  <c r="Q342" i="3" l="1"/>
  <c r="U342" i="3"/>
  <c r="BE353" i="3"/>
  <c r="AE379" i="3"/>
  <c r="BC379" i="3" s="1"/>
  <c r="AQ379" i="3"/>
  <c r="BP379" i="3"/>
  <c r="BQ343" i="3" l="1"/>
  <c r="AR343" i="3"/>
  <c r="P342" i="3"/>
  <c r="A343" i="3"/>
  <c r="AF343" i="3"/>
  <c r="I353" i="3"/>
  <c r="G379" i="3"/>
  <c r="C343" i="3" l="1"/>
  <c r="B343" i="3"/>
  <c r="BD343" i="3"/>
  <c r="AM343" i="3"/>
  <c r="AY343" i="3"/>
  <c r="V353" i="3"/>
  <c r="T379" i="3"/>
  <c r="BK343" i="3" l="1"/>
  <c r="BL343" i="3" s="1"/>
  <c r="H343" i="3"/>
  <c r="AG354" i="3"/>
  <c r="BE354" i="3" s="1"/>
  <c r="AS354" i="3"/>
  <c r="BR354" i="3"/>
  <c r="AE380" i="3"/>
  <c r="BC380" i="3" s="1"/>
  <c r="AQ380" i="3"/>
  <c r="BP380" i="3"/>
  <c r="Q343" i="3" l="1"/>
  <c r="U343" i="3"/>
  <c r="I354" i="3"/>
  <c r="G380" i="3"/>
  <c r="AF344" i="3" l="1"/>
  <c r="AR344" i="3"/>
  <c r="AY344" i="3" s="1"/>
  <c r="BQ344" i="3"/>
  <c r="P343" i="3"/>
  <c r="A344" i="3"/>
  <c r="V354" i="3"/>
  <c r="T380" i="3"/>
  <c r="BD344" i="3" l="1"/>
  <c r="AM344" i="3"/>
  <c r="B344" i="3"/>
  <c r="C344" i="3"/>
  <c r="AG355" i="3"/>
  <c r="BE355" i="3" s="1"/>
  <c r="AS355" i="3"/>
  <c r="BR355" i="3"/>
  <c r="AE381" i="3"/>
  <c r="AQ381" i="3"/>
  <c r="BP381" i="3"/>
  <c r="H344" i="3" l="1"/>
  <c r="BK344" i="3"/>
  <c r="BL344" i="3" s="1"/>
  <c r="I355" i="3"/>
  <c r="BC381" i="3"/>
  <c r="Q344" i="3" l="1"/>
  <c r="U344" i="3"/>
  <c r="V355" i="3"/>
  <c r="G381" i="3"/>
  <c r="BQ345" i="3" l="1"/>
  <c r="AR345" i="3"/>
  <c r="AY345" i="3" s="1"/>
  <c r="AF345" i="3"/>
  <c r="P344" i="3"/>
  <c r="A345" i="3"/>
  <c r="AG356" i="3"/>
  <c r="AS356" i="3"/>
  <c r="BR356" i="3"/>
  <c r="T381" i="3"/>
  <c r="AM345" i="3" l="1"/>
  <c r="BD345" i="3"/>
  <c r="C345" i="3"/>
  <c r="B345" i="3"/>
  <c r="BE356" i="3"/>
  <c r="I356" i="3" s="1"/>
  <c r="AE382" i="3"/>
  <c r="BC382" i="3" s="1"/>
  <c r="AQ382" i="3"/>
  <c r="BP382" i="3"/>
  <c r="H345" i="3" l="1"/>
  <c r="BK345" i="3"/>
  <c r="BL345" i="3" s="1"/>
  <c r="V356" i="3"/>
  <c r="G382" i="3"/>
  <c r="U345" i="3" l="1"/>
  <c r="Q345" i="3"/>
  <c r="AS357" i="3"/>
  <c r="BE357" i="3" s="1"/>
  <c r="I357" i="3" s="1"/>
  <c r="BR357" i="3"/>
  <c r="AG357" i="3"/>
  <c r="T382" i="3"/>
  <c r="G14" i="3" s="1" a="1"/>
  <c r="G14" i="3" s="1"/>
  <c r="G12" i="3" a="1"/>
  <c r="G12" i="3" s="1"/>
  <c r="G16" i="3"/>
  <c r="G15" i="3"/>
  <c r="BQ346" i="3" l="1"/>
  <c r="A346" i="3"/>
  <c r="P345" i="3"/>
  <c r="AF346" i="3"/>
  <c r="AR346" i="3"/>
  <c r="V357" i="3"/>
  <c r="G13" i="3" a="1"/>
  <c r="G13" i="3" s="1"/>
  <c r="C346" i="3" l="1"/>
  <c r="B346" i="3"/>
  <c r="BD346" i="3"/>
  <c r="AM346" i="3"/>
  <c r="AY346" i="3"/>
  <c r="BR358" i="3"/>
  <c r="AS358" i="3"/>
  <c r="AG358" i="3"/>
  <c r="BK346" i="3" l="1"/>
  <c r="BL346" i="3" s="1"/>
  <c r="H346" i="3"/>
  <c r="BE358" i="3"/>
  <c r="Q346" i="3" l="1"/>
  <c r="U346" i="3"/>
  <c r="I358" i="3"/>
  <c r="A347" i="3" l="1"/>
  <c r="AF347" i="3"/>
  <c r="BQ347" i="3"/>
  <c r="AR347" i="3"/>
  <c r="P346" i="3"/>
  <c r="V358" i="3"/>
  <c r="C347" i="3" l="1"/>
  <c r="B347" i="3"/>
  <c r="AY347" i="3"/>
  <c r="AM347" i="3"/>
  <c r="BD347" i="3"/>
  <c r="AG359" i="3"/>
  <c r="BR359" i="3"/>
  <c r="AS359" i="3"/>
  <c r="BK347" i="3" l="1"/>
  <c r="BL347" i="3" s="1"/>
  <c r="H347" i="3"/>
  <c r="BE359" i="3"/>
  <c r="Q347" i="3" l="1"/>
  <c r="U347" i="3"/>
  <c r="I359" i="3"/>
  <c r="BD348" i="3" l="1"/>
  <c r="BK348" i="3" s="1"/>
  <c r="AF348" i="3"/>
  <c r="AM348" i="3" s="1"/>
  <c r="AR348" i="3"/>
  <c r="BQ348" i="3"/>
  <c r="P347" i="3"/>
  <c r="A348" i="3"/>
  <c r="V359" i="3"/>
  <c r="H348" i="3" l="1"/>
  <c r="AY348" i="3"/>
  <c r="C348" i="3"/>
  <c r="BL348" i="3" s="1"/>
  <c r="B348" i="3"/>
  <c r="BR360" i="3"/>
  <c r="AS360" i="3"/>
  <c r="BE360" i="3" s="1"/>
  <c r="AG360" i="3"/>
  <c r="Q348" i="3" l="1"/>
  <c r="U348" i="3"/>
  <c r="I360" i="3"/>
  <c r="A349" i="3" l="1"/>
  <c r="BQ349" i="3"/>
  <c r="AF349" i="3"/>
  <c r="AR349" i="3"/>
  <c r="P348" i="3"/>
  <c r="V360" i="3"/>
  <c r="B349" i="3" l="1"/>
  <c r="C349" i="3"/>
  <c r="AY349" i="3"/>
  <c r="AM349" i="3"/>
  <c r="BD349" i="3"/>
  <c r="BR361" i="3"/>
  <c r="AS361" i="3"/>
  <c r="AG361" i="3"/>
  <c r="BK349" i="3" l="1"/>
  <c r="BL349" i="3" s="1"/>
  <c r="H349" i="3"/>
  <c r="BE361" i="3"/>
  <c r="I361" i="3" s="1"/>
  <c r="V361" i="3" s="1"/>
  <c r="Q349" i="3" l="1"/>
  <c r="U349" i="3"/>
  <c r="BR362" i="3"/>
  <c r="AS362" i="3"/>
  <c r="AG362" i="3"/>
  <c r="BD350" i="3" l="1"/>
  <c r="BK350" i="3" s="1"/>
  <c r="AR350" i="3"/>
  <c r="AF350" i="3"/>
  <c r="AM350" i="3" s="1"/>
  <c r="BQ350" i="3"/>
  <c r="P349" i="3"/>
  <c r="A350" i="3"/>
  <c r="BE362" i="3"/>
  <c r="H350" i="3" l="1"/>
  <c r="AY350" i="3"/>
  <c r="B350" i="3"/>
  <c r="C350" i="3"/>
  <c r="BL350" i="3" s="1"/>
  <c r="I362" i="3"/>
  <c r="Q350" i="3" l="1"/>
  <c r="U350" i="3"/>
  <c r="V362" i="3"/>
  <c r="AF351" i="3" l="1"/>
  <c r="AM351" i="3" s="1"/>
  <c r="AR351" i="3"/>
  <c r="BD351" i="3"/>
  <c r="BK351" i="3" s="1"/>
  <c r="P350" i="3"/>
  <c r="A351" i="3"/>
  <c r="BQ351" i="3"/>
  <c r="BR363" i="3"/>
  <c r="AS363" i="3"/>
  <c r="AG363" i="3"/>
  <c r="BE363" i="3"/>
  <c r="H351" i="3" l="1"/>
  <c r="AY351" i="3"/>
  <c r="C351" i="3"/>
  <c r="BL351" i="3" s="1"/>
  <c r="B351" i="3"/>
  <c r="I363" i="3"/>
  <c r="V363" i="3" s="1"/>
  <c r="U351" i="3" l="1"/>
  <c r="Q351" i="3"/>
  <c r="AG364" i="3"/>
  <c r="BR364" i="3"/>
  <c r="AS364" i="3"/>
  <c r="BQ352" i="3" l="1"/>
  <c r="AF352" i="3"/>
  <c r="AR352" i="3"/>
  <c r="A352" i="3"/>
  <c r="P351" i="3"/>
  <c r="BE364" i="3"/>
  <c r="BD352" i="3" l="1"/>
  <c r="AM352" i="3"/>
  <c r="B352" i="3"/>
  <c r="C352" i="3"/>
  <c r="AY352" i="3"/>
  <c r="I364" i="3"/>
  <c r="V364" i="3" s="1"/>
  <c r="BK352" i="3" l="1"/>
  <c r="BL352" i="3" s="1"/>
  <c r="H352" i="3"/>
  <c r="AS365" i="3"/>
  <c r="BR365" i="3"/>
  <c r="AG365" i="3"/>
  <c r="Q352" i="3" l="1"/>
  <c r="U352" i="3"/>
  <c r="BE365" i="3"/>
  <c r="P352" i="3" l="1"/>
  <c r="AF353" i="3"/>
  <c r="AR353" i="3"/>
  <c r="BQ353" i="3"/>
  <c r="A353" i="3"/>
  <c r="I365" i="3"/>
  <c r="V365" i="3" s="1"/>
  <c r="BD353" i="3" l="1"/>
  <c r="AM353" i="3"/>
  <c r="C353" i="3"/>
  <c r="B353" i="3"/>
  <c r="AY353" i="3"/>
  <c r="AG366" i="3"/>
  <c r="BE366" i="3" s="1"/>
  <c r="AS366" i="3"/>
  <c r="BR366" i="3"/>
  <c r="BK353" i="3" l="1"/>
  <c r="BL353" i="3" s="1"/>
  <c r="H353" i="3"/>
  <c r="I366" i="3"/>
  <c r="Q353" i="3" l="1"/>
  <c r="U353" i="3"/>
  <c r="V366" i="3"/>
  <c r="BQ354" i="3" l="1"/>
  <c r="P353" i="3"/>
  <c r="A354" i="3"/>
  <c r="AR354" i="3"/>
  <c r="AF354" i="3"/>
  <c r="BR367" i="3"/>
  <c r="AS367" i="3"/>
  <c r="AG367" i="3"/>
  <c r="B354" i="3" l="1"/>
  <c r="C354" i="3"/>
  <c r="BD354" i="3"/>
  <c r="AM354" i="3"/>
  <c r="AY354" i="3"/>
  <c r="BE367" i="3"/>
  <c r="BK354" i="3" l="1"/>
  <c r="BL354" i="3" s="1"/>
  <c r="H354" i="3"/>
  <c r="I367" i="3"/>
  <c r="U354" i="3" l="1"/>
  <c r="Q354" i="3"/>
  <c r="V367" i="3"/>
  <c r="P354" i="3" l="1"/>
  <c r="AR355" i="3"/>
  <c r="BQ355" i="3"/>
  <c r="AF355" i="3"/>
  <c r="A355" i="3"/>
  <c r="BR368" i="3"/>
  <c r="AS368" i="3"/>
  <c r="AG368" i="3"/>
  <c r="AM355" i="3" l="1"/>
  <c r="BD355" i="3"/>
  <c r="BK355" i="3" s="1"/>
  <c r="AY355" i="3"/>
  <c r="H355" i="3"/>
  <c r="C355" i="3"/>
  <c r="BL355" i="3" s="1"/>
  <c r="B355" i="3"/>
  <c r="BE368" i="3"/>
  <c r="U355" i="3" l="1"/>
  <c r="Q355" i="3"/>
  <c r="I368" i="3"/>
  <c r="A356" i="3" l="1"/>
  <c r="AF356" i="3"/>
  <c r="P355" i="3"/>
  <c r="BQ356" i="3"/>
  <c r="AR356" i="3"/>
  <c r="AY356" i="3" s="1"/>
  <c r="V368" i="3"/>
  <c r="B356" i="3" l="1"/>
  <c r="C356" i="3"/>
  <c r="BD356" i="3"/>
  <c r="AM356" i="3"/>
  <c r="BR369" i="3"/>
  <c r="AS369" i="3"/>
  <c r="AG369" i="3"/>
  <c r="BK356" i="3" l="1"/>
  <c r="BL356" i="3" s="1"/>
  <c r="H356" i="3"/>
  <c r="BE369" i="3"/>
  <c r="U356" i="3" l="1"/>
  <c r="Q356" i="3"/>
  <c r="I369" i="3"/>
  <c r="BD357" i="3" l="1"/>
  <c r="BK357" i="3" s="1"/>
  <c r="BQ357" i="3"/>
  <c r="AF357" i="3"/>
  <c r="AM357" i="3" s="1"/>
  <c r="AR357" i="3"/>
  <c r="A357" i="3"/>
  <c r="P356" i="3"/>
  <c r="V369" i="3"/>
  <c r="H357" i="3" l="1"/>
  <c r="AY357" i="3"/>
  <c r="C357" i="3"/>
  <c r="BL357" i="3" s="1"/>
  <c r="B357" i="3"/>
  <c r="BR370" i="3"/>
  <c r="AS370" i="3"/>
  <c r="AG370" i="3"/>
  <c r="Q357" i="3" l="1"/>
  <c r="U357" i="3"/>
  <c r="BE370" i="3"/>
  <c r="AF358" i="3" l="1"/>
  <c r="BQ358" i="3"/>
  <c r="AR358" i="3"/>
  <c r="P357" i="3"/>
  <c r="A358" i="3"/>
  <c r="I370" i="3"/>
  <c r="BD358" i="3" l="1"/>
  <c r="AM358" i="3"/>
  <c r="C358" i="3"/>
  <c r="B358" i="3"/>
  <c r="AY358" i="3"/>
  <c r="V370" i="3"/>
  <c r="BK358" i="3" l="1"/>
  <c r="BL358" i="3" s="1"/>
  <c r="H358" i="3"/>
  <c r="AS371" i="3"/>
  <c r="AG371" i="3"/>
  <c r="BR371" i="3"/>
  <c r="Q358" i="3" l="1"/>
  <c r="U358" i="3"/>
  <c r="BE371" i="3"/>
  <c r="AR359" i="3" l="1"/>
  <c r="AY359" i="3" s="1"/>
  <c r="BQ359" i="3"/>
  <c r="AF359" i="3"/>
  <c r="A359" i="3"/>
  <c r="P358" i="3"/>
  <c r="I371" i="3"/>
  <c r="V371" i="3" s="1"/>
  <c r="AM359" i="3" l="1"/>
  <c r="BD359" i="3"/>
  <c r="B359" i="3"/>
  <c r="C359" i="3"/>
  <c r="BR372" i="3"/>
  <c r="AG372" i="3"/>
  <c r="AS372" i="3"/>
  <c r="BK359" i="3" l="1"/>
  <c r="BL359" i="3" s="1"/>
  <c r="H359" i="3"/>
  <c r="BE372" i="3"/>
  <c r="U359" i="3" l="1"/>
  <c r="Q359" i="3"/>
  <c r="I372" i="3"/>
  <c r="V372" i="3" s="1"/>
  <c r="P359" i="3" l="1"/>
  <c r="AR360" i="3"/>
  <c r="AY360" i="3" s="1"/>
  <c r="AF360" i="3"/>
  <c r="BQ360" i="3"/>
  <c r="A360" i="3"/>
  <c r="AS373" i="3"/>
  <c r="AG373" i="3"/>
  <c r="BR373" i="3"/>
  <c r="BD360" i="3" l="1"/>
  <c r="AM360" i="3"/>
  <c r="C360" i="3"/>
  <c r="B360" i="3"/>
  <c r="BE373" i="3"/>
  <c r="H360" i="3" l="1"/>
  <c r="BK360" i="3"/>
  <c r="BL360" i="3" s="1"/>
  <c r="I373" i="3"/>
  <c r="U360" i="3" l="1"/>
  <c r="Q360" i="3"/>
  <c r="V373" i="3"/>
  <c r="BD361" i="3" l="1"/>
  <c r="P360" i="3"/>
  <c r="AR361" i="3"/>
  <c r="AY361" i="3" s="1"/>
  <c r="BQ361" i="3"/>
  <c r="AF361" i="3"/>
  <c r="AM361" i="3" s="1"/>
  <c r="A361" i="3"/>
  <c r="BR374" i="3"/>
  <c r="AS374" i="3"/>
  <c r="AG374" i="3"/>
  <c r="BK361" i="3" l="1"/>
  <c r="H361" i="3"/>
  <c r="C361" i="3"/>
  <c r="B361" i="3"/>
  <c r="BE374" i="3"/>
  <c r="U361" i="3" l="1"/>
  <c r="Q361" i="3"/>
  <c r="BL361" i="3"/>
  <c r="I374" i="3"/>
  <c r="V374" i="3" s="1"/>
  <c r="AF362" i="3" l="1"/>
  <c r="BQ362" i="3"/>
  <c r="AR362" i="3"/>
  <c r="P361" i="3"/>
  <c r="A362" i="3"/>
  <c r="BR375" i="3"/>
  <c r="AS375" i="3"/>
  <c r="AG375" i="3"/>
  <c r="AM362" i="3" l="1"/>
  <c r="BD362" i="3"/>
  <c r="AY362" i="3"/>
  <c r="C362" i="3"/>
  <c r="BL362" i="3" s="1"/>
  <c r="B362" i="3"/>
  <c r="BE375" i="3"/>
  <c r="BK362" i="3" l="1"/>
  <c r="H362" i="3"/>
  <c r="Q362" i="3"/>
  <c r="U362" i="3"/>
  <c r="I375" i="3"/>
  <c r="AF363" i="3" l="1"/>
  <c r="BQ363" i="3"/>
  <c r="A363" i="3"/>
  <c r="AR363" i="3"/>
  <c r="AY363" i="3" s="1"/>
  <c r="P362" i="3"/>
  <c r="V375" i="3"/>
  <c r="BD363" i="3" l="1"/>
  <c r="AM363" i="3"/>
  <c r="C363" i="3"/>
  <c r="B363" i="3"/>
  <c r="AS376" i="3"/>
  <c r="AG376" i="3"/>
  <c r="BR376" i="3"/>
  <c r="H363" i="3" l="1"/>
  <c r="BK363" i="3"/>
  <c r="BL363" i="3" s="1"/>
  <c r="BE376" i="3"/>
  <c r="U363" i="3" l="1"/>
  <c r="Q363" i="3"/>
  <c r="I376" i="3"/>
  <c r="AF364" i="3" l="1"/>
  <c r="P363" i="3"/>
  <c r="AR364" i="3"/>
  <c r="BQ364" i="3"/>
  <c r="A364" i="3"/>
  <c r="V376" i="3"/>
  <c r="AS377" i="3" s="1"/>
  <c r="AY364" i="3" l="1"/>
  <c r="C364" i="3"/>
  <c r="B364" i="3"/>
  <c r="AM364" i="3"/>
  <c r="BD364" i="3"/>
  <c r="BR377" i="3"/>
  <c r="AG377" i="3"/>
  <c r="BE377" i="3" s="1"/>
  <c r="BK364" i="3" l="1"/>
  <c r="BL364" i="3" s="1"/>
  <c r="H364" i="3"/>
  <c r="I377" i="3"/>
  <c r="Q364" i="3" l="1"/>
  <c r="U364" i="3"/>
  <c r="V377" i="3"/>
  <c r="AR365" i="3" l="1"/>
  <c r="BQ365" i="3"/>
  <c r="P364" i="3"/>
  <c r="AF365" i="3"/>
  <c r="A365" i="3"/>
  <c r="AS378" i="3"/>
  <c r="BR378" i="3"/>
  <c r="AG378" i="3"/>
  <c r="AY365" i="3" l="1"/>
  <c r="C365" i="3"/>
  <c r="B365" i="3"/>
  <c r="AM365" i="3"/>
  <c r="BD365" i="3"/>
  <c r="BE378" i="3"/>
  <c r="BK365" i="3" l="1"/>
  <c r="BL365" i="3" s="1"/>
  <c r="H365" i="3"/>
  <c r="I378" i="3"/>
  <c r="Q365" i="3" l="1"/>
  <c r="U365" i="3"/>
  <c r="V378" i="3"/>
  <c r="AF366" i="3" l="1"/>
  <c r="AM366" i="3" s="1"/>
  <c r="AR366" i="3"/>
  <c r="BQ366" i="3"/>
  <c r="BD366" i="3"/>
  <c r="BK366" i="3" s="1"/>
  <c r="P365" i="3"/>
  <c r="A366" i="3"/>
  <c r="BR379" i="3"/>
  <c r="AS379" i="3"/>
  <c r="AG379" i="3"/>
  <c r="H366" i="3" l="1"/>
  <c r="AY366" i="3"/>
  <c r="C366" i="3"/>
  <c r="BL366" i="3" s="1"/>
  <c r="B366" i="3"/>
  <c r="BE379" i="3"/>
  <c r="U366" i="3" l="1"/>
  <c r="Q366" i="3"/>
  <c r="I379" i="3"/>
  <c r="A367" i="3" l="1"/>
  <c r="P366" i="3"/>
  <c r="AR367" i="3"/>
  <c r="AF367" i="3"/>
  <c r="AM367" i="3" s="1"/>
  <c r="BQ367" i="3"/>
  <c r="BD367" i="3"/>
  <c r="BK367" i="3" s="1"/>
  <c r="V379" i="3"/>
  <c r="C367" i="3" l="1"/>
  <c r="BL367" i="3" s="1"/>
  <c r="B367" i="3"/>
  <c r="H367" i="3"/>
  <c r="AY367" i="3"/>
  <c r="AS380" i="3"/>
  <c r="AG380" i="3"/>
  <c r="BR380" i="3"/>
  <c r="U367" i="3" l="1"/>
  <c r="Q367" i="3"/>
  <c r="BE380" i="3"/>
  <c r="BD368" i="3" l="1"/>
  <c r="BK368" i="3" s="1"/>
  <c r="AF368" i="3"/>
  <c r="AM368" i="3" s="1"/>
  <c r="AR368" i="3"/>
  <c r="A368" i="3"/>
  <c r="BQ368" i="3"/>
  <c r="P367" i="3"/>
  <c r="I380" i="3"/>
  <c r="H368" i="3" l="1"/>
  <c r="AY368" i="3"/>
  <c r="B368" i="3"/>
  <c r="C368" i="3"/>
  <c r="BL368" i="3" s="1"/>
  <c r="V380" i="3"/>
  <c r="U368" i="3" l="1"/>
  <c r="Q368" i="3"/>
  <c r="BR381" i="3"/>
  <c r="AS381" i="3"/>
  <c r="AG381" i="3"/>
  <c r="A369" i="3" l="1"/>
  <c r="P368" i="3"/>
  <c r="BQ369" i="3"/>
  <c r="AF369" i="3"/>
  <c r="AR369" i="3"/>
  <c r="BE381" i="3"/>
  <c r="AM369" i="3" l="1"/>
  <c r="BD369" i="3"/>
  <c r="C369" i="3"/>
  <c r="BL369" i="3" s="1"/>
  <c r="B369" i="3"/>
  <c r="AY369" i="3"/>
  <c r="I381" i="3"/>
  <c r="BK369" i="3" l="1"/>
  <c r="H369" i="3"/>
  <c r="U369" i="3"/>
  <c r="Q369" i="3"/>
  <c r="V381" i="3"/>
  <c r="AR370" i="3" l="1"/>
  <c r="BQ370" i="3"/>
  <c r="AF370" i="3"/>
  <c r="P369" i="3"/>
  <c r="A370" i="3"/>
  <c r="BR382" i="3"/>
  <c r="AG382" i="3"/>
  <c r="AS382" i="3"/>
  <c r="BD370" i="3" l="1"/>
  <c r="AM370" i="3"/>
  <c r="C370" i="3"/>
  <c r="B370" i="3"/>
  <c r="AY370" i="3"/>
  <c r="BE382" i="3"/>
  <c r="BK370" i="3" l="1"/>
  <c r="BL370" i="3" s="1"/>
  <c r="H370" i="3"/>
  <c r="I382" i="3"/>
  <c r="U370" i="3" l="1"/>
  <c r="Q370" i="3"/>
  <c r="I15" i="3"/>
  <c r="I16" i="3"/>
  <c r="I12" i="3" a="1"/>
  <c r="I12" i="3" s="1"/>
  <c r="V382" i="3"/>
  <c r="BQ371" i="3" l="1"/>
  <c r="P370" i="3"/>
  <c r="A371" i="3"/>
  <c r="AF371" i="3"/>
  <c r="AR371" i="3"/>
  <c r="I14" i="3" a="1"/>
  <c r="I14" i="3" s="1"/>
  <c r="I13" i="3" a="1"/>
  <c r="I13" i="3" s="1"/>
  <c r="B371" i="3" l="1"/>
  <c r="C371" i="3"/>
  <c r="BD371" i="3"/>
  <c r="AM371" i="3"/>
  <c r="AY371" i="3"/>
  <c r="BK371" i="3" l="1"/>
  <c r="BL371" i="3" s="1"/>
  <c r="H371" i="3"/>
  <c r="U371" i="3" l="1"/>
  <c r="Q371" i="3"/>
  <c r="AF372" i="3" l="1"/>
  <c r="AR372" i="3"/>
  <c r="AY372" i="3" s="1"/>
  <c r="BQ372" i="3"/>
  <c r="P371" i="3"/>
  <c r="A372" i="3"/>
  <c r="BD372" i="3" l="1"/>
  <c r="AM372" i="3"/>
  <c r="C372" i="3"/>
  <c r="B372" i="3"/>
  <c r="BK372" i="3" l="1"/>
  <c r="BL372" i="3" s="1"/>
  <c r="H372" i="3"/>
  <c r="Q372" i="3" l="1"/>
  <c r="U372" i="3"/>
  <c r="BD373" i="3" l="1"/>
  <c r="BK373" i="3" s="1"/>
  <c r="P372" i="3"/>
  <c r="AF373" i="3"/>
  <c r="AM373" i="3" s="1"/>
  <c r="AR373" i="3"/>
  <c r="BQ373" i="3"/>
  <c r="A373" i="3"/>
  <c r="H373" i="3" l="1"/>
  <c r="AY373" i="3"/>
  <c r="B373" i="3"/>
  <c r="C373" i="3"/>
  <c r="BL373" i="3" s="1"/>
  <c r="Q373" i="3" l="1"/>
  <c r="U373" i="3"/>
  <c r="BD374" i="3" l="1"/>
  <c r="BK374" i="3" s="1"/>
  <c r="AF374" i="3"/>
  <c r="AM374" i="3" s="1"/>
  <c r="AR374" i="3"/>
  <c r="BQ374" i="3"/>
  <c r="P373" i="3"/>
  <c r="A374" i="3"/>
  <c r="H374" i="3" l="1"/>
  <c r="AY374" i="3"/>
  <c r="C374" i="3"/>
  <c r="BL374" i="3" s="1"/>
  <c r="B374" i="3"/>
  <c r="Q374" i="3" l="1"/>
  <c r="U374" i="3"/>
  <c r="AR375" i="3" l="1"/>
  <c r="AF375" i="3"/>
  <c r="A375" i="3"/>
  <c r="P374" i="3"/>
  <c r="BQ375" i="3"/>
  <c r="BD375" i="3" l="1"/>
  <c r="AM375" i="3"/>
  <c r="C375" i="3"/>
  <c r="B375" i="3"/>
  <c r="AY375" i="3"/>
  <c r="BK375" i="3" l="1"/>
  <c r="BL375" i="3" s="1"/>
  <c r="H375" i="3"/>
  <c r="Q375" i="3" l="1"/>
  <c r="U375" i="3"/>
  <c r="AR376" i="3" l="1"/>
  <c r="P375" i="3"/>
  <c r="A376" i="3"/>
  <c r="AF376" i="3"/>
  <c r="BQ376" i="3"/>
  <c r="B376" i="3" l="1"/>
  <c r="C376" i="3"/>
  <c r="BD376" i="3"/>
  <c r="AM376" i="3"/>
  <c r="AY376" i="3"/>
  <c r="BK376" i="3" l="1"/>
  <c r="BL376" i="3" s="1"/>
  <c r="H376" i="3"/>
  <c r="Q376" i="3" l="1"/>
  <c r="U376" i="3"/>
  <c r="BQ377" i="3" l="1"/>
  <c r="AR377" i="3"/>
  <c r="AY377" i="3" s="1"/>
  <c r="A377" i="3"/>
  <c r="AF377" i="3"/>
  <c r="P376" i="3"/>
  <c r="C377" i="3" l="1"/>
  <c r="B377" i="3"/>
  <c r="BD377" i="3"/>
  <c r="AM377" i="3"/>
  <c r="H377" i="3" l="1"/>
  <c r="BK377" i="3"/>
  <c r="BL377" i="3" s="1"/>
  <c r="Q377" i="3" l="1"/>
  <c r="U377" i="3"/>
  <c r="BQ378" i="3" l="1"/>
  <c r="AR378" i="3"/>
  <c r="AY378" i="3" s="1"/>
  <c r="AF378" i="3"/>
  <c r="P377" i="3"/>
  <c r="A378" i="3"/>
  <c r="BD378" i="3" l="1"/>
  <c r="AM378" i="3"/>
  <c r="C378" i="3"/>
  <c r="B378" i="3"/>
  <c r="H378" i="3" l="1"/>
  <c r="BK378" i="3"/>
  <c r="BL378" i="3" s="1"/>
  <c r="U378" i="3" l="1"/>
  <c r="Q378" i="3"/>
  <c r="AF379" i="3" l="1"/>
  <c r="BQ379" i="3"/>
  <c r="AR379" i="3"/>
  <c r="P378" i="3"/>
  <c r="A379" i="3"/>
  <c r="AM379" i="3" l="1"/>
  <c r="BD379" i="3"/>
  <c r="AY379" i="3"/>
  <c r="B379" i="3"/>
  <c r="C379" i="3"/>
  <c r="BK379" i="3" l="1"/>
  <c r="BL379" i="3" s="1"/>
  <c r="H379" i="3"/>
  <c r="U379" i="3"/>
  <c r="Q379" i="3"/>
  <c r="BQ380" i="3" l="1"/>
  <c r="AR380" i="3"/>
  <c r="AF380" i="3"/>
  <c r="A380" i="3"/>
  <c r="P379" i="3"/>
  <c r="BD380" i="3" l="1"/>
  <c r="AM380" i="3"/>
  <c r="C380" i="3"/>
  <c r="B380" i="3"/>
  <c r="AY380" i="3"/>
  <c r="BK380" i="3" l="1"/>
  <c r="BL380" i="3" s="1"/>
  <c r="H380" i="3"/>
  <c r="U380" i="3" l="1"/>
  <c r="Q380" i="3"/>
  <c r="AF381" i="3" l="1"/>
  <c r="AR381" i="3"/>
  <c r="BQ381" i="3"/>
  <c r="A381" i="3"/>
  <c r="P380" i="3"/>
  <c r="BD381" i="3" l="1"/>
  <c r="AM381" i="3"/>
  <c r="C381" i="3"/>
  <c r="B381" i="3"/>
  <c r="AY381" i="3"/>
  <c r="BK381" i="3" l="1"/>
  <c r="BL381" i="3" s="1"/>
  <c r="H381" i="3"/>
  <c r="Q381" i="3" l="1"/>
  <c r="U381" i="3"/>
  <c r="AR382" i="3" l="1"/>
  <c r="BQ382" i="3"/>
  <c r="AF382" i="3"/>
  <c r="P381" i="3"/>
  <c r="A382" i="3"/>
  <c r="BD382" i="3" l="1"/>
  <c r="AM382" i="3"/>
  <c r="C382" i="3"/>
  <c r="B382" i="3"/>
  <c r="AY382" i="3"/>
  <c r="BK382" i="3" l="1"/>
  <c r="BL382" i="3" s="1"/>
  <c r="H382" i="3"/>
  <c r="H14" i="3" a="1"/>
  <c r="H14" i="3" s="1"/>
  <c r="G27" i="2" s="1" a="1"/>
  <c r="U382" i="3" l="1"/>
  <c r="P382" i="3" s="1"/>
  <c r="Q382" i="3"/>
  <c r="Q22" i="3" s="1" a="1"/>
  <c r="Q22" i="3" s="1"/>
  <c r="H12" i="3" a="1"/>
  <c r="H12" i="3" s="1"/>
  <c r="H15" i="3"/>
  <c r="H16" i="3"/>
  <c r="H27" i="2" s="1" a="1"/>
  <c r="G29" i="2"/>
  <c r="G30" i="2"/>
  <c r="G27" i="2"/>
  <c r="G31" i="2"/>
  <c r="G32" i="2"/>
  <c r="G33" i="2"/>
  <c r="G34" i="2"/>
  <c r="G35" i="2"/>
  <c r="G36" i="2"/>
  <c r="G28" i="2"/>
  <c r="E27" i="2" l="1" a="1"/>
  <c r="H13" i="3" a="1"/>
  <c r="H13" i="3" s="1"/>
  <c r="F27" i="2" s="1" a="1"/>
  <c r="D27" i="2" a="1"/>
  <c r="E18" i="3"/>
  <c r="D37" i="2" s="1"/>
  <c r="H27" i="2"/>
  <c r="H36" i="2"/>
  <c r="H35" i="2"/>
  <c r="H34" i="2"/>
  <c r="H33" i="2"/>
  <c r="H32" i="2"/>
  <c r="H31" i="2"/>
  <c r="H30" i="2"/>
  <c r="H29" i="2"/>
  <c r="H28" i="2"/>
  <c r="E34" i="2" l="1"/>
  <c r="E31" i="2"/>
  <c r="E32" i="2"/>
  <c r="E36" i="2"/>
  <c r="E27" i="2"/>
  <c r="E28" i="2"/>
  <c r="E29" i="2"/>
  <c r="E35" i="2"/>
  <c r="E30" i="2"/>
  <c r="E33" i="2"/>
  <c r="F29" i="2"/>
  <c r="F31" i="2"/>
  <c r="F32" i="2"/>
  <c r="F33" i="2"/>
  <c r="F34" i="2"/>
  <c r="F35" i="2"/>
  <c r="F36" i="2"/>
  <c r="F27" i="2"/>
  <c r="F28" i="2"/>
  <c r="F30" i="2"/>
  <c r="D35" i="2"/>
  <c r="D33" i="2"/>
  <c r="D32" i="2"/>
  <c r="D30" i="2"/>
  <c r="D29" i="2"/>
  <c r="D31" i="2"/>
  <c r="D27" i="2"/>
  <c r="D36" i="2"/>
  <c r="D34" i="2"/>
  <c r="D2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B4" authorId="0" shapeId="0" xr:uid="{00000000-0006-0000-0100-000001000000}">
      <text>
        <r>
          <rPr>
            <sz val="10"/>
            <rFont val="Tahoma"/>
            <family val="2"/>
          </rPr>
          <t>Date: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r>
      </text>
    </comment>
    <comment ref="C7" authorId="0" shapeId="0" xr:uid="{00000000-0006-0000-0100-000002000000}">
      <text>
        <r>
          <rPr>
            <sz val="10"/>
            <rFont val="Tahoma"/>
            <family val="2"/>
          </rPr>
          <t>Current Balance
This is the amount you currently need to pay off.</t>
        </r>
      </text>
    </comment>
    <comment ref="D7" authorId="0" shapeId="0" xr:uid="{00000000-0006-0000-0100-000003000000}">
      <text>
        <r>
          <rPr>
            <sz val="10"/>
            <rFont val="Tahoma"/>
            <family val="2"/>
          </rPr>
          <t>Annual Interest Rate:
Unless you know otherwise, enter the APR (Annual Percentage Rate). Most credit card rates will fluxuate over time, and can be affected by late payments and other factors, but this calculator just assumes a fixed rate.</t>
        </r>
      </text>
    </comment>
    <comment ref="E7" authorId="0" shapeId="0" xr:uid="{00000000-0006-0000-0100-000004000000}">
      <text>
        <r>
          <rPr>
            <sz val="10"/>
            <rFont val="Tahoma"/>
            <family val="2"/>
          </rPr>
          <t>Payment:
This is either your current minimum payment, or the amount you want to pay each month. You should verify your balance and minimum payment with your lending institution. It is possible that your rate and your minimum payment will change over time. This calculator assumes that the rate does not change.
Red Error Indication: If the cell shows a RED background, then that means that the Payment is less than the interest-only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t>
        </r>
      </text>
    </comment>
    <comment ref="F7" authorId="0" shapeId="0" xr:uid="{00000000-0006-0000-0100-000005000000}">
      <text>
        <r>
          <rPr>
            <sz val="10"/>
            <rFont val="Tahoma"/>
            <family val="2"/>
          </rPr>
          <t>Custom Criteria:
You can enter formulas or values in this column to control the order in which the debts are paid (e.g. the Term, or the numeric order you wish to pay the debts, etc.) In the STRATEGY dropdown box, you would then choose "Custom - Highest First", or "Custom - Lowest First".</t>
        </r>
      </text>
    </comment>
    <comment ref="G7" authorId="1" shapeId="0" xr:uid="{00000000-0006-0000-0100-000006000000}">
      <text>
        <r>
          <rPr>
            <sz val="10"/>
            <rFont val="Tahoma"/>
            <family val="2"/>
          </rPr>
          <t>Reduce To:
If you want to only reduce the balance to a specific amount (say 50% of the credit limit, for example), then enter that value here. You will continue to make the payment as specified after that point, but the snowball will be allocated to the next debt.</t>
        </r>
      </text>
    </comment>
    <comment ref="H7" authorId="1" shapeId="0" xr:uid="{00000000-0006-0000-0100-000007000000}">
      <text>
        <r>
          <rPr>
            <sz val="10"/>
            <rFont val="Tahoma"/>
            <family val="2"/>
          </rPr>
          <t>Current Interest-Only Payment:
For your info, this column calculates the interest-only payment, based on the current balance and interest rate. Anything less than this amount will result in negative amortization in the payment schedule (interest added to the balance).</t>
        </r>
      </text>
    </comment>
    <comment ref="B20" authorId="0" shapeId="0" xr:uid="{00000000-0006-0000-0100-000008000000}">
      <text>
        <r>
          <rPr>
            <sz val="10"/>
            <rFont val="Tahoma"/>
            <family val="2"/>
          </rPr>
          <t>Monthly Payment:
Enter the amount that you can set aside each month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Check Your Budget - To pay off your debts as soon as possible, choose the largest monthly payment that fits within your budget.</t>
        </r>
      </text>
    </comment>
    <comment ref="B21" authorId="0" shapeId="0" xr:uid="{00000000-0006-0000-0100-000009000000}">
      <text>
        <r>
          <rPr>
            <sz val="10"/>
            <rFont val="Tahoma"/>
            <family val="2"/>
          </rPr>
          <t>Initial Snowball, Extra Payment, or Accelerator Margin:
This is the amount of money you have left over after making all the other necessary payments. It is calculated as the Monthly Payment minus the total monthly payments from the creditor table.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C21" authorId="0" shapeId="0" xr:uid="{00000000-0006-0000-0200-000001000000}">
      <text>
        <r>
          <rPr>
            <sz val="10"/>
            <rFont val="Tahoma"/>
            <family val="2"/>
          </rPr>
          <t>Snowball:
This column represents the extra payment above and beyond your normal monthly payments. When a loan is fully paid, that loan's monthly payment is added the snowball and used to pay off the next loan, and so on.</t>
        </r>
      </text>
    </comment>
    <comment ref="D21" authorId="1" shapeId="0" xr:uid="{00000000-0006-0000-0200-000002000000}">
      <text>
        <r>
          <rPr>
            <sz val="10"/>
            <rFont val="Tahoma"/>
            <family val="2"/>
          </rPr>
          <t>Additional Snowball Amount:
To pay more than just the Snowball amount for a specific month, include the amount in this column. It will be added to the normal Snowball amount for just that month.
Debt Snowflakes
These are the one-time extra payments that you make above and beyond the normal monthly payment. You can add these "snowflakes" in the Additional column here. The amount will be added to the Snowball for just that particular month.</t>
        </r>
      </text>
    </comment>
    <comment ref="BB23" authorId="0" shapeId="0" xr:uid="{00000000-0006-0000-0200-000003000000}">
      <text>
        <r>
          <rPr>
            <sz val="10"/>
            <rFont val="Tahoma"/>
            <family val="2"/>
          </rPr>
          <t>Different formula than previous column</t>
        </r>
      </text>
    </comment>
    <comment ref="BO23" authorId="0" shapeId="0" xr:uid="{00000000-0006-0000-0200-000004000000}">
      <text>
        <r>
          <rPr>
            <sz val="10"/>
            <rFont val="Tahoma"/>
            <family val="2"/>
          </rPr>
          <t>Different formula than previous column</t>
        </r>
      </text>
    </comment>
  </commentList>
</comments>
</file>

<file path=xl/sharedStrings.xml><?xml version="1.0" encoding="utf-8"?>
<sst xmlns="http://schemas.openxmlformats.org/spreadsheetml/2006/main" count="157" uniqueCount="125">
  <si>
    <t>SANEAMIENTO DE CREDITO: SUBE TU PUNTAJE</t>
  </si>
  <si>
    <t>Limpia tu historial financiero y recupera tu capacidad de credito hoy mismo</t>
  </si>
  <si>
    <t>- Organiza todas tus deudas y conoce el orden optimo para pagarlas
- Aplica Bola de Nieve o Avalancha segun tu perfil financiero
- Ve exactamente cuanto interes ahorras con cada estrategia
- Genera tu cronograma de pago mes a mes de forma automatica</t>
  </si>
  <si>
    <t>COMO USAR ESTA HERRAMIENTA</t>
  </si>
  <si>
    <t>PASO 1</t>
  </si>
  <si>
    <t>Ingresa tus deudas en la hoja CALCULADORA</t>
  </si>
  <si>
    <t>PASO 2</t>
  </si>
  <si>
    <t>Elige tu estrategia: Bola de Nieve o Avalancha</t>
  </si>
  <si>
    <t>PASO 3</t>
  </si>
  <si>
    <t>Revisa cuantos meses y cuanto interes pagaras</t>
  </si>
  <si>
    <t>PASO 4</t>
  </si>
  <si>
    <t>Consulta tu PLAN DE PAGOS mes a mes</t>
  </si>
  <si>
    <t>NAVEGACION RAPIDA</t>
  </si>
  <si>
    <t>IR A CALCULADORA</t>
  </si>
  <si>
    <t>VER PLAN DE PAGOS</t>
  </si>
  <si>
    <t>GUIA DE USO</t>
  </si>
  <si>
    <t>CONFIGURACION PRIORIDAD</t>
  </si>
  <si>
    <t>Herramienta de uso personal · Derechos reservados · Colombia 2025</t>
  </si>
  <si>
    <t>Estrategias de Pago</t>
  </si>
  <si>
    <t>Fecha de Corte:</t>
  </si>
  <si>
    <t>Bola de Nieve (Menor Saldo Primero)</t>
  </si>
  <si>
    <t>Avalancha (Mayor Interes Primero)</t>
  </si>
  <si>
    <t>Tabla de Entidades / Bancos</t>
  </si>
  <si>
    <t>Orden Ingresado en Tabla</t>
  </si>
  <si>
    <t>No.</t>
  </si>
  <si>
    <t>Entidad / Banco</t>
  </si>
  <si>
    <t>Saldo Total</t>
  </si>
  <si>
    <t>Tasa de Interes (E.A.%)</t>
  </si>
  <si>
    <t>Cuota Mensual</t>
  </si>
  <si>
    <t>Personalizado</t>
  </si>
  <si>
    <t>Reducir A</t>
  </si>
  <si>
    <t>Solo Interes</t>
  </si>
  <si>
    <t>Sin Bola de Nieve</t>
  </si>
  <si>
    <t>Tarjeta #1</t>
  </si>
  <si>
    <t>Personalizado - Mayor Primero</t>
  </si>
  <si>
    <t>Credito Vehiculo #1</t>
  </si>
  <si>
    <t>Personalizado - Menor Primero</t>
  </si>
  <si>
    <t>Credito Vehiculo #2</t>
  </si>
  <si>
    <t>Tarjeta #2</t>
  </si>
  <si>
    <t>Credito Educativo #1</t>
  </si>
  <si>
    <t>Totales:</t>
  </si>
  <si>
    <t>Cuota Mensual Total</t>
  </si>
  <si>
    <t>Abono Unico de Limpieza</t>
  </si>
  <si>
    <t>Estrategia:</t>
  </si>
  <si>
    <t xml:space="preserve"> &lt;- Elige una estrategia</t>
  </si>
  <si>
    <t>Nota: La meta "Reducir A" tiene prioridad sobre el pago total.</t>
  </si>
  <si>
    <t>Entidades en Orden Elegido</t>
  </si>
  <si>
    <t>Saldo
Original</t>
  </si>
  <si>
    <t>Total Intereses Pagados</t>
  </si>
  <si>
    <t>Meses para Pagar</t>
  </si>
  <si>
    <t>Mes en que se Paga</t>
  </si>
  <si>
    <t>Meta 1
Alcanzada</t>
  </si>
  <si>
    <t xml:space="preserve">Total de Intereses Pagados: </t>
  </si>
  <si>
    <t>(Menor es Mejor)</t>
  </si>
  <si>
    <t>Los resultados son solo estimaciones</t>
  </si>
  <si>
    <t>Cronograma de Pago - Saneamiento Crediticio</t>
  </si>
  <si>
    <t>Los resultados son estimaciones. Edita solo las celdas amarillas.</t>
  </si>
  <si>
    <t>Cuota Mensual:</t>
  </si>
  <si>
    <t>Entidad / Banco:</t>
  </si>
  <si>
    <t>Saldo:</t>
  </si>
  <si>
    <t>Reducir A:</t>
  </si>
  <si>
    <t>Tasa de Interes:</t>
  </si>
  <si>
    <t>Cuota Base:</t>
  </si>
  <si>
    <t>Meses para Pagar:</t>
  </si>
  <si>
    <t>Mes en que se Paga:</t>
  </si>
  <si>
    <t>Meta de Reduccion:</t>
  </si>
  <si>
    <t>Total de Intereses:</t>
  </si>
  <si>
    <t>Codigo de Error:</t>
  </si>
  <si>
    <t>Cuotas Mensuales</t>
  </si>
  <si>
    <t>Saldo DESPUES del Pago</t>
  </si>
  <si>
    <t>Interes</t>
  </si>
  <si>
    <t>Cuota Antes de Bola de Nieve</t>
  </si>
  <si>
    <t>Asignando Pago Extra - Reducir Saldo Objetivo</t>
  </si>
  <si>
    <t>Asignando Pago Extra Restante</t>
  </si>
  <si>
    <t>Mes</t>
  </si>
  <si>
    <t>Bola de Nieve</t>
  </si>
  <si>
    <t>Adicional</t>
  </si>
  <si>
    <t>SALDO FINAL</t>
  </si>
  <si>
    <t>Verif. Error</t>
  </si>
  <si>
    <t>Interes Causado</t>
  </si>
  <si>
    <t>TOTAL</t>
  </si>
  <si>
    <t>RESTANTE</t>
  </si>
  <si>
    <t>Orden de Pagos (Hoja Tecnica)</t>
  </si>
  <si>
    <t>Esta hoja clasifica las deudas por menor saldo o mayor tasa.</t>
  </si>
  <si>
    <t>Metodo sin macros VBA - usa listas desplegables en la calculadora.</t>
  </si>
  <si>
    <t>Lista Original</t>
  </si>
  <si>
    <t>Columna</t>
  </si>
  <si>
    <t>Saldo</t>
  </si>
  <si>
    <t>Porcentaje</t>
  </si>
  <si>
    <t>Incluir</t>
  </si>
  <si>
    <t>Longitud del Arreglo:</t>
  </si>
  <si>
    <t>Lista Reducida</t>
  </si>
  <si>
    <t>RANK Menor Saldo</t>
  </si>
  <si>
    <t>RANK Mayor Porcentaje</t>
  </si>
  <si>
    <t>RANK Person.-Mayor1ro</t>
  </si>
  <si>
    <t>RANK Person.-Menor1ro</t>
  </si>
  <si>
    <t>MENOR SALDO Primero</t>
  </si>
  <si>
    <t>Orden</t>
  </si>
  <si>
    <t>Clasificacion</t>
  </si>
  <si>
    <t>Cols. Reduc. Ordenadas:</t>
  </si>
  <si>
    <t>Cols. Orig. Ordenadas:</t>
  </si>
  <si>
    <t>Clasif. Ordenadas</t>
  </si>
  <si>
    <t># Misma Clasif.</t>
  </si>
  <si>
    <t>Primero</t>
  </si>
  <si>
    <t>Posicion del Primero</t>
  </si>
  <si>
    <t>% Relativo Clasif.</t>
  </si>
  <si>
    <t>Col. Relativa Ordenada</t>
  </si>
  <si>
    <t>Highest INTEREST First</t>
  </si>
  <si>
    <t>Order</t>
  </si>
  <si>
    <t>Column Index</t>
  </si>
  <si>
    <t>Rank</t>
  </si>
  <si>
    <t>Sorted Columns:</t>
  </si>
  <si>
    <t>GUIA DE USO: PASOS PARA SANEAR TU CREDITO</t>
  </si>
  <si>
    <t>Bola de Nieve (Menor Saldo Primero): Pagas primero la deuda de menor saldo. El beneficio psicologico de saldar deudas rapidamente te mantiene motivado.</t>
  </si>
  <si>
    <t>Avalancha (Mayor Interes Primero): Pagas primero la deuda de mayor tasa. Resulta en el menor total de intereses pagados.</t>
  </si>
  <si>
    <t>Orden en Tabla: Ordena manualmente las entidades usando Datos &gt; Ordenar para combinar estrategias segun tu situacion.</t>
  </si>
  <si>
    <t>ADVERTENCIA: No insertes filas nuevas arriba de la primera fila de datos. Copia y pega celdas para reorganizar.</t>
  </si>
  <si>
    <t>Sin Bola de Nieve: Muestra cuanto tardas en pagar sin mantener una cuota mensual constante.</t>
  </si>
  <si>
    <t>Personalizado: Ingresa numeros en la columna 'Personalizado' para controlar manualmente el orden de pago.</t>
  </si>
  <si>
    <t>Consejos Adicionales</t>
  </si>
  <si>
    <t>Cuotas Minimas: Esta calculadora no maneja cuota minima de tarjetas. Ingresa manualmente la cuota que puedes pagar.</t>
  </si>
  <si>
    <t>Consejo 1: Si dos deudas tienen saldos similares pero tasas muy diferentes, paga primero la de mayor tasa para ahorrar.</t>
  </si>
  <si>
    <t>Consejo 2: Actualiza la tabla cada pocos meses, ya que tus cuotas minimas cambian al bajar el saldo.</t>
  </si>
  <si>
    <t>Consejo 3: Agrega abonos extra en la columna 'Adicional' del Cronograma de Pagos para acelerar tu saneamiento.</t>
  </si>
  <si>
    <t>SANEAMIENTO DE CREDITO · Mercado Colombiano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</si>
</sst>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 #,##0.00_-;\-&quot;$&quot;\ * #,##0.00_-;_-&quot;$&quot;\ * &quot;-&quot;??_-;_-@_-"/>
    <numFmt numFmtId="43" formatCode="_-* #,##0.00_-;\-* #,##0.00_-;_-* &quot;-&quot;??_-;_-@_-"/>
    <numFmt numFmtId="164" formatCode="[$-409]mmm\-yy;@"/>
    <numFmt numFmtId="165" formatCode="0.00;\-0.00;* &quot;-&quot;??;@"/>
    <numFmt numFmtId="166" formatCode="0;\-0;* &quot;-&quot;??;@"/>
    <numFmt numFmtId="167" formatCode="0.00%;\-0.00%;_(* &quot;-&quot;??_)"/>
    <numFmt numFmtId="168" formatCode="_(&quot;$&quot;* #,##0.00_);_(&quot;$&quot;* \(#,##0.00\);_(&quot;$&quot;* &quot;-&quot;??_);_(@_)"/>
    <numFmt numFmtId="169" formatCode="\$\ #,##0"/>
  </numFmts>
  <fonts count="43" x14ac:knownFonts="1">
    <font>
      <sz val="10"/>
      <name val="Tahoma"/>
      <family val="2"/>
    </font>
    <font>
      <u/>
      <sz val="10"/>
      <color indexed="12"/>
      <name val="Tahoma"/>
      <family val="2"/>
    </font>
    <font>
      <sz val="8"/>
      <name val="Tahoma"/>
      <family val="2"/>
    </font>
    <font>
      <b/>
      <sz val="12"/>
      <name val="Tahoma"/>
      <family val="2"/>
    </font>
    <font>
      <b/>
      <sz val="10"/>
      <name val="Tahoma"/>
      <family val="2"/>
    </font>
    <font>
      <sz val="10"/>
      <name val="Tahoma"/>
      <family val="2"/>
    </font>
    <font>
      <b/>
      <sz val="14"/>
      <name val="Tahoma"/>
      <family val="2"/>
    </font>
    <font>
      <sz val="10"/>
      <name val="Tahoma"/>
      <family val="2"/>
    </font>
    <font>
      <sz val="8"/>
      <name val="Arial Narrow"/>
      <family val="2"/>
    </font>
    <font>
      <b/>
      <sz val="8"/>
      <name val="Tahoma"/>
      <family val="2"/>
    </font>
    <font>
      <b/>
      <sz val="8"/>
      <name val="Arial Narrow"/>
      <family val="2"/>
    </font>
    <font>
      <i/>
      <sz val="10"/>
      <name val="Tahoma"/>
      <family val="2"/>
    </font>
    <font>
      <b/>
      <sz val="11"/>
      <name val="Tahoma"/>
      <family val="2"/>
    </font>
    <font>
      <sz val="12"/>
      <name val="Tahoma"/>
      <family val="2"/>
    </font>
    <font>
      <b/>
      <i/>
      <sz val="10"/>
      <name val="Tahoma"/>
      <family val="2"/>
    </font>
    <font>
      <b/>
      <sz val="6"/>
      <color indexed="14"/>
      <name val="Tahoma"/>
      <family val="2"/>
    </font>
    <font>
      <sz val="10"/>
      <color indexed="10"/>
      <name val="Tahoma"/>
      <family val="2"/>
    </font>
    <font>
      <i/>
      <sz val="10"/>
      <color indexed="10"/>
      <name val="Tahoma"/>
      <family val="2"/>
    </font>
    <font>
      <sz val="10"/>
      <color indexed="9"/>
      <name val="Tahoma"/>
      <family val="2"/>
    </font>
    <font>
      <i/>
      <sz val="8"/>
      <name val="Tahoma"/>
      <family val="2"/>
    </font>
    <font>
      <sz val="8"/>
      <name val="Arial"/>
      <family val="2"/>
    </font>
    <font>
      <sz val="8"/>
      <color indexed="10"/>
      <name val="Tahoma"/>
      <family val="2"/>
    </font>
    <font>
      <sz val="10"/>
      <name val="Arial"/>
      <family val="2"/>
    </font>
    <font>
      <b/>
      <sz val="10"/>
      <color theme="4" tint="-0.249977111117893"/>
      <name val="Tahoma"/>
      <family val="2"/>
    </font>
    <font>
      <sz val="5"/>
      <color theme="4" tint="0.79998168889431442"/>
      <name val="Tahoma"/>
      <family val="2"/>
    </font>
    <font>
      <sz val="8"/>
      <color theme="4" tint="-0.499984740745262"/>
      <name val="Tahoma"/>
      <family val="2"/>
    </font>
    <font>
      <sz val="8"/>
      <color theme="1" tint="0.34998626667073579"/>
      <name val="Arial"/>
      <family val="2"/>
    </font>
    <font>
      <u/>
      <sz val="8"/>
      <color indexed="12"/>
      <name val="Tahoma"/>
      <family val="2"/>
    </font>
    <font>
      <b/>
      <sz val="17"/>
      <color rgb="FFFFFFFF"/>
      <name val="Calibri"/>
    </font>
    <font>
      <b/>
      <sz val="9"/>
      <color rgb="FFFFFFFF"/>
      <name val="Calibri"/>
    </font>
    <font>
      <b/>
      <sz val="20"/>
      <color rgb="FFFFFFFF"/>
      <name val="Calibri"/>
    </font>
    <font>
      <i/>
      <sz val="13"/>
      <color rgb="FFF5A623"/>
      <name val="Calibri"/>
    </font>
    <font>
      <sz val="12"/>
      <color rgb="FFE8F8F7"/>
      <name val="Calibri"/>
    </font>
    <font>
      <b/>
      <sz val="14"/>
      <color rgb="FF01A8A1"/>
      <name val="Calibri"/>
    </font>
    <font>
      <b/>
      <sz val="12"/>
      <color rgb="FF0D1B3E"/>
      <name val="Calibri"/>
    </font>
    <font>
      <sz val="11"/>
      <color rgb="FFFFFFFF"/>
      <name val="Calibri"/>
    </font>
    <font>
      <b/>
      <sz val="13"/>
      <color rgb="FF01A8A1"/>
      <name val="Calibri"/>
    </font>
    <font>
      <i/>
      <sz val="9"/>
      <color rgb="FF01A8A1"/>
      <name val="Calibri"/>
    </font>
    <font>
      <b/>
      <sz val="18"/>
      <color rgb="FFFFFFFF"/>
      <name val="Calibri"/>
    </font>
    <font>
      <b/>
      <sz val="20"/>
      <color rgb="FF0D1B3E"/>
      <name val="Calibri"/>
    </font>
    <font>
      <b/>
      <sz val="13"/>
      <color rgb="FF0D1B3E"/>
      <name val="Calibri"/>
    </font>
    <font>
      <sz val="11"/>
      <color rgb="FF333333"/>
      <name val="Calibri"/>
    </font>
    <font>
      <i/>
      <sz val="9"/>
      <color rgb="FFFFFFFF"/>
      <name val="Calibri"/>
    </font>
  </fonts>
  <fills count="18">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45"/>
        <bgColor indexed="64"/>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0D1B3E"/>
      </patternFill>
    </fill>
    <fill>
      <patternFill patternType="solid">
        <fgColor rgb="FF01A8A1"/>
      </patternFill>
    </fill>
    <fill>
      <patternFill patternType="solid">
        <fgColor rgb="FFF2F4F7"/>
      </patternFill>
    </fill>
    <fill>
      <patternFill patternType="solid">
        <fgColor rgb="FFE8F8F7"/>
      </patternFill>
    </fill>
  </fills>
  <borders count="14">
    <border>
      <left/>
      <right/>
      <top/>
      <bottom/>
      <diagonal/>
    </border>
    <border>
      <left style="thin">
        <color indexed="55"/>
      </left>
      <right style="thin">
        <color indexed="55"/>
      </right>
      <top style="thin">
        <color indexed="55"/>
      </top>
      <bottom style="thin">
        <color indexed="55"/>
      </bottom>
      <diagonal/>
    </border>
    <border>
      <left/>
      <right/>
      <top/>
      <bottom style="medium">
        <color indexed="64"/>
      </bottom>
      <diagonal/>
    </border>
    <border>
      <left/>
      <right/>
      <top style="medium">
        <color indexed="64"/>
      </top>
      <bottom style="thin">
        <color indexed="55"/>
      </bottom>
      <diagonal/>
    </border>
    <border>
      <left/>
      <right/>
      <top style="thin">
        <color indexed="55"/>
      </top>
      <bottom style="thin">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indexed="64"/>
      </left>
      <right/>
      <top/>
      <bottom style="thin">
        <color indexed="55"/>
      </bottom>
      <diagonal/>
    </border>
    <border>
      <left/>
      <right/>
      <top/>
      <bottom style="thin">
        <color theme="4"/>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5">
    <xf numFmtId="0" fontId="0" fillId="0" borderId="0"/>
    <xf numFmtId="43" fontId="22" fillId="0" borderId="0"/>
    <xf numFmtId="44" fontId="22" fillId="0" borderId="0"/>
    <xf numFmtId="0" fontId="1" fillId="0" borderId="0">
      <alignment vertical="top"/>
      <protection locked="0"/>
    </xf>
    <xf numFmtId="9" fontId="22" fillId="0" borderId="0"/>
  </cellStyleXfs>
  <cellXfs count="159">
    <xf numFmtId="0" fontId="0" fillId="0" borderId="0" xfId="0"/>
    <xf numFmtId="0" fontId="0" fillId="3" borderId="0" xfId="0" applyFill="1"/>
    <xf numFmtId="2" fontId="2" fillId="0" borderId="0" xfId="0" applyNumberFormat="1" applyFont="1"/>
    <xf numFmtId="10" fontId="5" fillId="0" borderId="1" xfId="4" applyNumberFormat="1" applyFont="1" applyBorder="1" applyProtection="1">
      <protection locked="0"/>
    </xf>
    <xf numFmtId="2" fontId="2" fillId="3" borderId="0" xfId="0" applyNumberFormat="1" applyFont="1" applyFill="1"/>
    <xf numFmtId="164" fontId="2" fillId="0" borderId="0" xfId="0" applyNumberFormat="1" applyFont="1" applyAlignment="1">
      <alignment horizontal="center"/>
    </xf>
    <xf numFmtId="0" fontId="0" fillId="0" borderId="0" xfId="0" applyAlignment="1">
      <alignment horizontal="right"/>
    </xf>
    <xf numFmtId="0" fontId="2" fillId="0" borderId="0" xfId="0" applyFont="1"/>
    <xf numFmtId="0" fontId="0" fillId="3" borderId="2" xfId="0" applyFill="1" applyBorder="1"/>
    <xf numFmtId="0" fontId="0" fillId="3" borderId="2" xfId="0" applyFill="1" applyBorder="1" applyAlignment="1">
      <alignment horizontal="right"/>
    </xf>
    <xf numFmtId="0" fontId="8" fillId="3" borderId="2" xfId="0" applyFont="1" applyFill="1" applyBorder="1" applyAlignment="1">
      <alignment horizontal="center"/>
    </xf>
    <xf numFmtId="0" fontId="0" fillId="0" borderId="3" xfId="0" applyBorder="1"/>
    <xf numFmtId="0" fontId="0" fillId="0" borderId="3" xfId="0" applyBorder="1" applyAlignment="1">
      <alignment horizontal="right"/>
    </xf>
    <xf numFmtId="0" fontId="0" fillId="0" borderId="4" xfId="0" applyBorder="1"/>
    <xf numFmtId="0" fontId="0" fillId="0" borderId="4" xfId="0" applyBorder="1" applyAlignment="1">
      <alignment horizontal="right"/>
    </xf>
    <xf numFmtId="0" fontId="8" fillId="2" borderId="2" xfId="0" applyFont="1" applyFill="1" applyBorder="1" applyAlignment="1">
      <alignment horizontal="center"/>
    </xf>
    <xf numFmtId="39" fontId="9" fillId="3" borderId="0" xfId="0" applyNumberFormat="1" applyFont="1" applyFill="1"/>
    <xf numFmtId="0" fontId="4" fillId="0" borderId="0" xfId="0" applyFont="1"/>
    <xf numFmtId="0" fontId="8" fillId="2" borderId="2" xfId="0" applyFont="1" applyFill="1" applyBorder="1" applyAlignment="1">
      <alignment horizontal="left"/>
    </xf>
    <xf numFmtId="165" fontId="2" fillId="0" borderId="0" xfId="1" applyNumberFormat="1" applyFont="1"/>
    <xf numFmtId="0" fontId="2" fillId="0" borderId="0" xfId="0" applyFont="1" applyAlignment="1">
      <alignment horizontal="center"/>
    </xf>
    <xf numFmtId="164" fontId="2" fillId="4" borderId="0" xfId="0" applyNumberFormat="1" applyFont="1" applyFill="1" applyAlignment="1">
      <alignment horizontal="center"/>
    </xf>
    <xf numFmtId="0" fontId="10" fillId="2" borderId="2" xfId="0" applyFont="1" applyFill="1" applyBorder="1" applyAlignment="1">
      <alignment horizontal="left"/>
    </xf>
    <xf numFmtId="165" fontId="2" fillId="0" borderId="0" xfId="0" applyNumberFormat="1" applyFont="1"/>
    <xf numFmtId="0" fontId="3" fillId="0" borderId="0" xfId="0" applyFont="1"/>
    <xf numFmtId="10" fontId="0" fillId="0" borderId="0" xfId="4" applyNumberFormat="1" applyFont="1" applyAlignment="1">
      <alignment horizontal="right"/>
    </xf>
    <xf numFmtId="0" fontId="0" fillId="5" borderId="0" xfId="0" applyFill="1" applyAlignment="1">
      <alignment horizontal="right"/>
    </xf>
    <xf numFmtId="0" fontId="4" fillId="5" borderId="0" xfId="0" applyFont="1" applyFill="1" applyAlignment="1">
      <alignment horizontal="right"/>
    </xf>
    <xf numFmtId="0" fontId="5" fillId="5" borderId="0" xfId="0" applyFont="1" applyFill="1" applyAlignment="1">
      <alignment horizontal="right"/>
    </xf>
    <xf numFmtId="0" fontId="0" fillId="0" borderId="5" xfId="0" applyBorder="1"/>
    <xf numFmtId="10" fontId="0" fillId="0" borderId="6" xfId="4" applyNumberFormat="1" applyFont="1" applyBorder="1"/>
    <xf numFmtId="0" fontId="0" fillId="6" borderId="0" xfId="0" applyFill="1"/>
    <xf numFmtId="0" fontId="4" fillId="6" borderId="0" xfId="0" applyFont="1" applyFill="1"/>
    <xf numFmtId="0" fontId="0" fillId="7" borderId="0" xfId="0" applyFill="1"/>
    <xf numFmtId="0" fontId="0" fillId="7" borderId="0" xfId="0" applyFill="1" applyAlignment="1">
      <alignment horizontal="right"/>
    </xf>
    <xf numFmtId="0" fontId="5" fillId="7" borderId="0" xfId="0" applyFont="1" applyFill="1" applyAlignment="1">
      <alignment horizontal="right"/>
    </xf>
    <xf numFmtId="0" fontId="5" fillId="3" borderId="1" xfId="2" applyNumberFormat="1" applyFont="1" applyFill="1" applyBorder="1"/>
    <xf numFmtId="43" fontId="5" fillId="3" borderId="1" xfId="2" applyNumberFormat="1" applyFont="1" applyFill="1" applyBorder="1"/>
    <xf numFmtId="166" fontId="5" fillId="3" borderId="1" xfId="4" applyNumberFormat="1" applyFont="1" applyFill="1" applyBorder="1" applyAlignment="1">
      <alignment horizontal="center"/>
    </xf>
    <xf numFmtId="164" fontId="5" fillId="3" borderId="1" xfId="2" applyNumberFormat="1" applyFont="1" applyFill="1" applyBorder="1" applyAlignment="1">
      <alignment horizontal="center"/>
    </xf>
    <xf numFmtId="0" fontId="5" fillId="0" borderId="0" xfId="0" applyFont="1"/>
    <xf numFmtId="0" fontId="13" fillId="0" borderId="0" xfId="0" applyFont="1"/>
    <xf numFmtId="0" fontId="13" fillId="0" borderId="0" xfId="0" applyFont="1" applyAlignment="1">
      <alignment horizontal="right"/>
    </xf>
    <xf numFmtId="0" fontId="3" fillId="0" borderId="0" xfId="0" applyFont="1" applyAlignment="1">
      <alignment horizontal="left"/>
    </xf>
    <xf numFmtId="0" fontId="5" fillId="0" borderId="4" xfId="0" applyFont="1" applyBorder="1" applyAlignment="1">
      <alignment horizontal="right"/>
    </xf>
    <xf numFmtId="0" fontId="5" fillId="0" borderId="4" xfId="0" applyFont="1" applyBorder="1"/>
    <xf numFmtId="0" fontId="0" fillId="0" borderId="7" xfId="0" applyBorder="1"/>
    <xf numFmtId="0" fontId="0" fillId="0" borderId="7" xfId="0" applyBorder="1" applyAlignment="1">
      <alignment horizontal="right"/>
    </xf>
    <xf numFmtId="165" fontId="0" fillId="0" borderId="0" xfId="0" applyNumberFormat="1"/>
    <xf numFmtId="0" fontId="4" fillId="3" borderId="2" xfId="0" applyFont="1" applyFill="1" applyBorder="1"/>
    <xf numFmtId="0" fontId="4" fillId="0" borderId="3" xfId="0" applyFont="1" applyBorder="1"/>
    <xf numFmtId="0" fontId="4" fillId="0" borderId="7" xfId="0" applyFont="1" applyBorder="1"/>
    <xf numFmtId="0" fontId="4" fillId="0" borderId="4" xfId="0" applyFont="1" applyBorder="1"/>
    <xf numFmtId="0" fontId="11" fillId="0" borderId="0" xfId="0" applyFont="1"/>
    <xf numFmtId="0" fontId="15" fillId="0" borderId="4" xfId="0" applyFont="1" applyBorder="1"/>
    <xf numFmtId="165" fontId="2" fillId="3" borderId="0" xfId="1" applyNumberFormat="1" applyFont="1" applyFill="1"/>
    <xf numFmtId="165" fontId="2" fillId="4" borderId="0" xfId="1" applyNumberFormat="1" applyFont="1" applyFill="1" applyAlignment="1">
      <alignment horizontal="right"/>
    </xf>
    <xf numFmtId="43" fontId="2" fillId="0" borderId="3" xfId="1" applyFont="1" applyBorder="1"/>
    <xf numFmtId="167" fontId="2" fillId="0" borderId="7" xfId="4" applyNumberFormat="1" applyFont="1" applyBorder="1"/>
    <xf numFmtId="43" fontId="2" fillId="0" borderId="4" xfId="1" applyFont="1" applyBorder="1"/>
    <xf numFmtId="166" fontId="5" fillId="0" borderId="4" xfId="1" applyNumberFormat="1" applyFont="1" applyBorder="1"/>
    <xf numFmtId="164" fontId="5" fillId="0" borderId="4" xfId="0" applyNumberFormat="1" applyFont="1" applyBorder="1"/>
    <xf numFmtId="0" fontId="14" fillId="0" borderId="0" xfId="0" applyFont="1"/>
    <xf numFmtId="0" fontId="5" fillId="0" borderId="1" xfId="1" applyNumberFormat="1" applyFont="1" applyBorder="1" applyAlignment="1" applyProtection="1">
      <alignment horizontal="center"/>
      <protection locked="0"/>
    </xf>
    <xf numFmtId="0" fontId="0" fillId="0" borderId="8" xfId="4" applyNumberFormat="1" applyFont="1" applyBorder="1"/>
    <xf numFmtId="0" fontId="4" fillId="8" borderId="0" xfId="0" applyFont="1" applyFill="1" applyAlignment="1">
      <alignment horizontal="right"/>
    </xf>
    <xf numFmtId="0" fontId="0" fillId="8" borderId="0" xfId="0" applyFill="1"/>
    <xf numFmtId="0" fontId="18" fillId="0" borderId="0" xfId="0" applyFont="1"/>
    <xf numFmtId="10" fontId="0" fillId="0" borderId="0" xfId="4" applyNumberFormat="1" applyFont="1"/>
    <xf numFmtId="165" fontId="2" fillId="0" borderId="0" xfId="1" applyNumberFormat="1" applyFont="1" applyAlignment="1">
      <alignment horizontal="right"/>
    </xf>
    <xf numFmtId="43" fontId="2" fillId="0" borderId="7" xfId="1" applyFont="1" applyBorder="1"/>
    <xf numFmtId="165" fontId="2" fillId="3" borderId="0" xfId="0" applyNumberFormat="1" applyFont="1" applyFill="1"/>
    <xf numFmtId="0" fontId="0" fillId="0" borderId="0" xfId="0" applyAlignment="1">
      <alignment horizontal="center"/>
    </xf>
    <xf numFmtId="165" fontId="2" fillId="0" borderId="0" xfId="0" applyNumberFormat="1" applyFont="1" applyAlignment="1">
      <alignment horizontal="right"/>
    </xf>
    <xf numFmtId="0" fontId="21" fillId="0" borderId="0" xfId="0" applyFont="1" applyAlignment="1">
      <alignment horizontal="left"/>
    </xf>
    <xf numFmtId="49" fontId="5" fillId="0" borderId="1" xfId="2" applyNumberFormat="1" applyFont="1" applyBorder="1" applyProtection="1">
      <protection locked="0"/>
    </xf>
    <xf numFmtId="0" fontId="0" fillId="0" borderId="0" xfId="0" applyAlignment="1">
      <alignment vertical="top" wrapText="1"/>
    </xf>
    <xf numFmtId="0" fontId="1" fillId="0" borderId="0" xfId="3" applyAlignment="1" applyProtection="1"/>
    <xf numFmtId="0" fontId="0" fillId="11" borderId="0" xfId="0" applyFill="1"/>
    <xf numFmtId="0" fontId="4" fillId="11" borderId="0" xfId="0" applyFont="1" applyFill="1" applyAlignment="1">
      <alignment horizontal="right" vertical="center"/>
    </xf>
    <xf numFmtId="0" fontId="4" fillId="11" borderId="0" xfId="0" applyFont="1" applyFill="1"/>
    <xf numFmtId="0" fontId="0" fillId="11" borderId="0" xfId="0" applyFill="1" applyAlignment="1">
      <alignment horizontal="right"/>
    </xf>
    <xf numFmtId="2" fontId="0" fillId="11" borderId="0" xfId="0" applyNumberFormat="1" applyFill="1"/>
    <xf numFmtId="0" fontId="0" fillId="11" borderId="0" xfId="0" applyFill="1" applyAlignment="1">
      <alignment horizontal="center"/>
    </xf>
    <xf numFmtId="0" fontId="4" fillId="11" borderId="0" xfId="0" applyFont="1" applyFill="1" applyAlignment="1">
      <alignment horizontal="center"/>
    </xf>
    <xf numFmtId="0" fontId="5" fillId="11" borderId="0" xfId="0" applyFont="1" applyFill="1" applyAlignment="1">
      <alignment horizontal="right"/>
    </xf>
    <xf numFmtId="43" fontId="2" fillId="11" borderId="0" xfId="1" applyFont="1" applyFill="1"/>
    <xf numFmtId="0" fontId="3" fillId="11" borderId="0" xfId="0" applyFont="1" applyFill="1" applyAlignment="1">
      <alignment horizontal="right" indent="1"/>
    </xf>
    <xf numFmtId="0" fontId="4" fillId="11" borderId="0" xfId="0" applyFont="1" applyFill="1" applyAlignment="1">
      <alignment horizontal="right" indent="1"/>
    </xf>
    <xf numFmtId="0" fontId="3" fillId="11" borderId="0" xfId="0" applyFont="1" applyFill="1" applyAlignment="1">
      <alignment horizontal="right" vertical="center"/>
    </xf>
    <xf numFmtId="0" fontId="17" fillId="11" borderId="0" xfId="0" applyFont="1" applyFill="1"/>
    <xf numFmtId="0" fontId="11" fillId="11" borderId="0" xfId="0" applyFont="1" applyFill="1"/>
    <xf numFmtId="0" fontId="16" fillId="11" borderId="0" xfId="0" applyFont="1" applyFill="1"/>
    <xf numFmtId="0" fontId="12" fillId="11" borderId="0" xfId="0" applyFont="1" applyFill="1" applyAlignment="1">
      <alignment horizontal="right" vertical="center"/>
    </xf>
    <xf numFmtId="0" fontId="0" fillId="11" borderId="0" xfId="0" applyFill="1" applyAlignment="1">
      <alignment vertical="center"/>
    </xf>
    <xf numFmtId="0" fontId="19" fillId="11" borderId="0" xfId="0" applyFont="1" applyFill="1" applyAlignment="1">
      <alignment horizontal="center"/>
    </xf>
    <xf numFmtId="14" fontId="4" fillId="10" borderId="1" xfId="1" applyNumberFormat="1" applyFont="1" applyFill="1" applyBorder="1" applyAlignment="1">
      <alignment horizontal="right" vertical="center"/>
    </xf>
    <xf numFmtId="4" fontId="12" fillId="12" borderId="0" xfId="1" applyNumberFormat="1" applyFont="1" applyFill="1" applyAlignment="1">
      <alignment horizontal="right" vertical="center"/>
    </xf>
    <xf numFmtId="0" fontId="2" fillId="11"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10" fillId="11" borderId="2" xfId="0" applyFont="1" applyFill="1" applyBorder="1" applyAlignment="1">
      <alignment horizontal="center" wrapText="1"/>
    </xf>
    <xf numFmtId="0" fontId="23" fillId="0" borderId="10" xfId="0" applyFont="1" applyBorder="1"/>
    <xf numFmtId="0" fontId="24" fillId="11" borderId="0" xfId="0" applyFont="1" applyFill="1" applyAlignment="1">
      <alignment horizontal="center"/>
    </xf>
    <xf numFmtId="0" fontId="25" fillId="11" borderId="0" xfId="0" applyFont="1" applyFill="1" applyAlignment="1">
      <alignment vertical="center"/>
    </xf>
    <xf numFmtId="0" fontId="2" fillId="0" borderId="0" xfId="0" applyFont="1" applyAlignment="1">
      <alignment horizontal="left" vertical="top" wrapText="1"/>
    </xf>
    <xf numFmtId="0" fontId="26" fillId="11" borderId="0" xfId="0" applyFont="1" applyFill="1" applyAlignment="1">
      <alignment horizontal="right"/>
    </xf>
    <xf numFmtId="0" fontId="6" fillId="13" borderId="0" xfId="0" applyFont="1" applyFill="1" applyAlignment="1">
      <alignment vertical="center"/>
    </xf>
    <xf numFmtId="0" fontId="7" fillId="13" borderId="0" xfId="0" applyFont="1" applyFill="1"/>
    <xf numFmtId="0" fontId="20" fillId="13" borderId="0" xfId="0" applyFont="1" applyFill="1" applyAlignment="1">
      <alignment horizontal="right"/>
    </xf>
    <xf numFmtId="0" fontId="20" fillId="13" borderId="0" xfId="0" applyFont="1" applyFill="1" applyAlignment="1">
      <alignment horizontal="right" vertical="center"/>
    </xf>
    <xf numFmtId="0" fontId="0" fillId="13" borderId="0" xfId="0" applyFill="1"/>
    <xf numFmtId="0" fontId="19" fillId="13" borderId="0" xfId="0" applyFont="1" applyFill="1"/>
    <xf numFmtId="0" fontId="27" fillId="11" borderId="0" xfId="3" applyFont="1" applyFill="1" applyAlignment="1" applyProtection="1"/>
    <xf numFmtId="0" fontId="1" fillId="13" borderId="0" xfId="3" applyFill="1" applyAlignment="1" applyProtection="1">
      <alignment horizontal="right"/>
    </xf>
    <xf numFmtId="0" fontId="23" fillId="0" borderId="0" xfId="0" applyFont="1"/>
    <xf numFmtId="0" fontId="0" fillId="15" borderId="0" xfId="0" applyFill="1"/>
    <xf numFmtId="0" fontId="0" fillId="14" borderId="0" xfId="0" applyFill="1"/>
    <xf numFmtId="0" fontId="29" fillId="15" borderId="0" xfId="0" applyFont="1" applyFill="1" applyAlignment="1">
      <alignment horizontal="center" vertical="center" wrapText="1"/>
    </xf>
    <xf numFmtId="0" fontId="29" fillId="15" borderId="9" xfId="0" applyFont="1" applyFill="1" applyBorder="1" applyAlignment="1">
      <alignment horizontal="center" vertical="center" wrapText="1"/>
    </xf>
    <xf numFmtId="0" fontId="29" fillId="15" borderId="7" xfId="0" applyFont="1" applyFill="1" applyBorder="1" applyAlignment="1">
      <alignment horizontal="center" vertical="center" wrapText="1"/>
    </xf>
    <xf numFmtId="169" fontId="5" fillId="0" borderId="1" xfId="2" applyNumberFormat="1" applyFont="1" applyBorder="1" applyProtection="1">
      <protection locked="0"/>
    </xf>
    <xf numFmtId="169" fontId="5" fillId="0" borderId="1" xfId="1" applyNumberFormat="1" applyFont="1" applyBorder="1" applyProtection="1">
      <protection locked="0"/>
    </xf>
    <xf numFmtId="169" fontId="5" fillId="12" borderId="0" xfId="1" applyNumberFormat="1" applyFont="1" applyFill="1" applyAlignment="1">
      <alignment horizontal="center"/>
    </xf>
    <xf numFmtId="169" fontId="5" fillId="11" borderId="0" xfId="0" applyNumberFormat="1" applyFont="1" applyFill="1" applyAlignment="1">
      <alignment horizontal="right"/>
    </xf>
    <xf numFmtId="169" fontId="3" fillId="11" borderId="0" xfId="0" applyNumberFormat="1" applyFont="1" applyFill="1" applyAlignment="1">
      <alignment horizontal="right" indent="1"/>
    </xf>
    <xf numFmtId="169" fontId="4" fillId="11" borderId="0" xfId="0" applyNumberFormat="1" applyFont="1" applyFill="1" applyAlignment="1">
      <alignment horizontal="right" indent="1"/>
    </xf>
    <xf numFmtId="169" fontId="12" fillId="9" borderId="1" xfId="1" applyNumberFormat="1" applyFont="1" applyFill="1" applyBorder="1" applyAlignment="1">
      <alignment horizontal="right" vertical="center"/>
    </xf>
    <xf numFmtId="169" fontId="0" fillId="11" borderId="0" xfId="0" applyNumberFormat="1" applyFill="1"/>
    <xf numFmtId="169" fontId="12" fillId="11" borderId="0" xfId="2" applyNumberFormat="1" applyFont="1" applyFill="1" applyAlignment="1">
      <alignment horizontal="right"/>
    </xf>
    <xf numFmtId="0" fontId="29" fillId="14" borderId="0" xfId="0" applyFont="1" applyFill="1" applyAlignment="1">
      <alignment horizontal="center" vertical="center" wrapText="1"/>
    </xf>
    <xf numFmtId="169" fontId="29" fillId="14" borderId="0" xfId="0" applyNumberFormat="1" applyFont="1" applyFill="1" applyAlignment="1">
      <alignment horizontal="center" vertical="center" wrapText="1"/>
    </xf>
    <xf numFmtId="169" fontId="5" fillId="3" borderId="1" xfId="2" applyNumberFormat="1" applyFont="1" applyFill="1" applyBorder="1"/>
    <xf numFmtId="169" fontId="5" fillId="3" borderId="1" xfId="4" applyNumberFormat="1" applyFont="1" applyFill="1" applyBorder="1" applyAlignment="1">
      <alignment horizontal="center"/>
    </xf>
    <xf numFmtId="169" fontId="5" fillId="3" borderId="1" xfId="2" applyNumberFormat="1" applyFont="1" applyFill="1" applyBorder="1" applyAlignment="1">
      <alignment horizontal="center"/>
    </xf>
    <xf numFmtId="0" fontId="0" fillId="16" borderId="0" xfId="0" applyFill="1"/>
    <xf numFmtId="169" fontId="0" fillId="0" borderId="13" xfId="0" applyNumberFormat="1" applyBorder="1" applyAlignment="1">
      <alignment horizontal="center" vertical="center"/>
    </xf>
    <xf numFmtId="0" fontId="0" fillId="0" borderId="12" xfId="0" applyBorder="1"/>
    <xf numFmtId="169" fontId="0" fillId="0" borderId="11" xfId="0" applyNumberFormat="1" applyBorder="1"/>
    <xf numFmtId="0" fontId="28" fillId="14" borderId="6" xfId="0" applyFont="1" applyFill="1" applyBorder="1" applyAlignment="1">
      <alignment horizontal="center" vertical="center"/>
    </xf>
    <xf numFmtId="0" fontId="0" fillId="15" borderId="0" xfId="0" applyFill="1" applyAlignment="1">
      <alignment horizontal="center" vertical="center"/>
    </xf>
    <xf numFmtId="0" fontId="30" fillId="15" borderId="0" xfId="0" applyFont="1" applyFill="1" applyAlignment="1">
      <alignment horizontal="center" vertical="center"/>
    </xf>
    <xf numFmtId="0" fontId="0" fillId="0" borderId="0" xfId="0"/>
    <xf numFmtId="0" fontId="1" fillId="0" borderId="0" xfId="3">
      <alignment vertical="top"/>
      <protection locked="0"/>
    </xf>
    <xf numFmtId="0" fontId="34" fillId="15" borderId="0" xfId="0" applyFont="1" applyFill="1" applyAlignment="1">
      <alignment horizontal="center" vertical="center"/>
    </xf>
    <xf numFmtId="0" fontId="32" fillId="14" borderId="0" xfId="0" applyFont="1" applyFill="1" applyAlignment="1">
      <alignment horizontal="left" vertical="center" wrapText="1"/>
    </xf>
    <xf numFmtId="0" fontId="33" fillId="14" borderId="0" xfId="0" applyFont="1" applyFill="1" applyAlignment="1">
      <alignment horizontal="left" vertical="center"/>
    </xf>
    <xf numFmtId="0" fontId="35" fillId="14" borderId="0" xfId="0" applyFont="1" applyFill="1" applyAlignment="1">
      <alignment horizontal="left" vertical="center" wrapText="1"/>
    </xf>
    <xf numFmtId="0" fontId="31" fillId="14" borderId="0" xfId="0" applyFont="1" applyFill="1" applyAlignment="1">
      <alignment horizontal="center" vertical="center"/>
    </xf>
    <xf numFmtId="0" fontId="37" fillId="14" borderId="0" xfId="0" applyFont="1" applyFill="1" applyAlignment="1">
      <alignment horizontal="center" vertical="center"/>
    </xf>
    <xf numFmtId="0" fontId="36" fillId="14" borderId="0" xfId="0" applyFont="1" applyFill="1" applyAlignment="1">
      <alignment horizontal="left" vertical="center"/>
    </xf>
    <xf numFmtId="2" fontId="3" fillId="0" borderId="0" xfId="2" applyNumberFormat="1" applyFont="1" applyAlignment="1">
      <alignment horizontal="left"/>
    </xf>
    <xf numFmtId="0" fontId="13" fillId="0" borderId="0" xfId="0" applyFont="1"/>
    <xf numFmtId="168" fontId="3" fillId="0" borderId="0" xfId="2" applyNumberFormat="1" applyFont="1" applyAlignment="1">
      <alignment horizontal="center"/>
    </xf>
    <xf numFmtId="0" fontId="39" fillId="17" borderId="0" xfId="0" applyFont="1" applyFill="1" applyAlignment="1">
      <alignment horizontal="left" vertical="center"/>
    </xf>
    <xf numFmtId="0" fontId="40" fillId="17" borderId="0" xfId="0" applyFont="1" applyFill="1" applyAlignment="1">
      <alignment horizontal="left" vertical="center"/>
    </xf>
    <xf numFmtId="0" fontId="41" fillId="16" borderId="0" xfId="0" applyFont="1" applyFill="1" applyAlignment="1">
      <alignment horizontal="left" vertical="top" wrapText="1"/>
    </xf>
    <xf numFmtId="0" fontId="42" fillId="14" borderId="0" xfId="0" applyFont="1" applyFill="1" applyAlignment="1">
      <alignment horizontal="center" vertical="center"/>
    </xf>
    <xf numFmtId="0" fontId="0" fillId="15" borderId="0" xfId="0" applyFill="1"/>
    <xf numFmtId="0" fontId="38" fillId="14" borderId="0" xfId="0" applyFont="1" applyFill="1" applyAlignment="1">
      <alignment horizontal="center" vertical="center"/>
    </xf>
  </cellXfs>
  <cellStyles count="5">
    <cellStyle name="Hipervínculo" xfId="3" builtinId="8"/>
    <cellStyle name="Millares" xfId="1" builtinId="3"/>
    <cellStyle name="Moneda" xfId="2" builtinId="4"/>
    <cellStyle name="Normal" xfId="0" builtinId="0"/>
    <cellStyle name="Porcentaje" xfId="4" builtinId="5"/>
  </cellStyles>
  <dxfs count="6">
    <dxf>
      <font>
        <b/>
        <condense val="0"/>
        <extend val="0"/>
        <color indexed="9"/>
      </font>
      <fill>
        <patternFill>
          <bgColor indexed="10"/>
        </patternFill>
      </fill>
    </dxf>
    <dxf>
      <font>
        <condense val="0"/>
        <extend val="0"/>
        <color indexed="55"/>
      </font>
    </dxf>
    <dxf>
      <font>
        <condense val="0"/>
        <extend val="0"/>
        <color indexed="55"/>
      </font>
    </dxf>
    <dxf>
      <font>
        <condense val="0"/>
        <extend val="0"/>
        <color indexed="22"/>
      </font>
    </dxf>
    <dxf>
      <font>
        <b/>
        <condense val="0"/>
        <extend val="0"/>
        <color indexed="10"/>
      </font>
    </dxf>
    <dxf>
      <font>
        <b/>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a:defRPr sz="800" b="0" i="0" strike="noStrike" baseline="0">
                <a:solidFill>
                  <a:srgbClr val="000000"/>
                </a:solidFill>
                <a:latin typeface="Arial"/>
                <a:ea typeface="Arial"/>
                <a:cs typeface="Arial"/>
              </a:defRPr>
            </a:pPr>
            <a:r>
              <a:rPr lang="es-CO"/>
              <a:t>Grafico: Crecimiento Bola de Nieve</a:t>
            </a:r>
          </a:p>
        </c:rich>
      </c:tx>
      <c:layout>
        <c:manualLayout>
          <c:xMode val="edge"/>
          <c:yMode val="edge"/>
          <c:x val="0.41556596174376881"/>
          <c:y val="1.582278481012658E-2"/>
        </c:manualLayout>
      </c:layout>
      <c:overlay val="0"/>
      <c:spPr>
        <a:noFill/>
        <a:ln w="25400">
          <a:noFill/>
          <a:prstDash val="solid"/>
        </a:ln>
      </c:spPr>
    </c:title>
    <c:autoTitleDeleted val="0"/>
    <c:plotArea>
      <c:layout>
        <c:manualLayout>
          <c:layoutTarget val="inner"/>
          <c:xMode val="edge"/>
          <c:yMode val="edge"/>
          <c:x val="0.1101323165214249"/>
          <c:y val="0.17721546370565869"/>
          <c:w val="0.84581619088454318"/>
          <c:h val="0.6265832466735789"/>
        </c:manualLayout>
      </c:layout>
      <c:barChart>
        <c:barDir val="col"/>
        <c:grouping val="clustered"/>
        <c:varyColors val="0"/>
        <c:ser>
          <c:idx val="0"/>
          <c:order val="0"/>
          <c:tx>
            <c:strRef>
              <c:f>'PLAN DE PAGOS'!$C$21</c:f>
              <c:strCache>
                <c:ptCount val="1"/>
                <c:pt idx="0">
                  <c:v>Bola de Nieve</c:v>
                </c:pt>
              </c:strCache>
            </c:strRef>
          </c:tx>
          <c:spPr>
            <a:solidFill>
              <a:schemeClr val="accent1">
                <a:lumMod val="40000"/>
                <a:lumOff val="60000"/>
              </a:schemeClr>
            </a:solidFill>
            <a:ln w="12700">
              <a:solidFill>
                <a:schemeClr val="accent1"/>
              </a:solidFill>
              <a:prstDash val="solid"/>
            </a:ln>
          </c:spPr>
          <c:invertIfNegative val="0"/>
          <c:cat>
            <c:numRef>
              <c:f>'PLAN DE PAGOS'!$B$23:$B$382</c:f>
              <c:numCache>
                <c:formatCode>[$-409]mmm\-yy;@</c:formatCode>
                <c:ptCount val="360"/>
                <c:pt idx="0">
                  <c:v>43132</c:v>
                </c:pt>
                <c:pt idx="1">
                  <c:v>43160</c:v>
                </c:pt>
                <c:pt idx="2">
                  <c:v>43191</c:v>
                </c:pt>
                <c:pt idx="3">
                  <c:v>43221</c:v>
                </c:pt>
                <c:pt idx="4">
                  <c:v>43252</c:v>
                </c:pt>
                <c:pt idx="5">
                  <c:v>43282</c:v>
                </c:pt>
                <c:pt idx="6">
                  <c:v>43313</c:v>
                </c:pt>
                <c:pt idx="7">
                  <c:v>43344</c:v>
                </c:pt>
                <c:pt idx="8">
                  <c:v>43374</c:v>
                </c:pt>
                <c:pt idx="9">
                  <c:v>43405</c:v>
                </c:pt>
                <c:pt idx="10">
                  <c:v>43435</c:v>
                </c:pt>
                <c:pt idx="11">
                  <c:v>43466</c:v>
                </c:pt>
                <c:pt idx="12">
                  <c:v>43497</c:v>
                </c:pt>
                <c:pt idx="13">
                  <c:v>43525</c:v>
                </c:pt>
                <c:pt idx="14">
                  <c:v>43556</c:v>
                </c:pt>
                <c:pt idx="15">
                  <c:v>43586</c:v>
                </c:pt>
                <c:pt idx="16">
                  <c:v>43617</c:v>
                </c:pt>
                <c:pt idx="17">
                  <c:v>43647</c:v>
                </c:pt>
                <c:pt idx="18">
                  <c:v>43678</c:v>
                </c:pt>
                <c:pt idx="19">
                  <c:v>43709</c:v>
                </c:pt>
                <c:pt idx="20">
                  <c:v>43739</c:v>
                </c:pt>
                <c:pt idx="21">
                  <c:v>43770</c:v>
                </c:pt>
                <c:pt idx="22">
                  <c:v>43800</c:v>
                </c:pt>
                <c:pt idx="23">
                  <c:v>43831</c:v>
                </c:pt>
                <c:pt idx="24">
                  <c:v>43862</c:v>
                </c:pt>
                <c:pt idx="25">
                  <c:v>43891</c:v>
                </c:pt>
                <c:pt idx="26">
                  <c:v>43922</c:v>
                </c:pt>
                <c:pt idx="27">
                  <c:v>43952</c:v>
                </c:pt>
                <c:pt idx="28">
                  <c:v>43983</c:v>
                </c:pt>
                <c:pt idx="29">
                  <c:v>44013</c:v>
                </c:pt>
                <c:pt idx="30">
                  <c:v>44044</c:v>
                </c:pt>
                <c:pt idx="31">
                  <c:v>44075</c:v>
                </c:pt>
                <c:pt idx="32">
                  <c:v>44105</c:v>
                </c:pt>
                <c:pt idx="33">
                  <c:v>44136</c:v>
                </c:pt>
                <c:pt idx="34">
                  <c:v>44166</c:v>
                </c:pt>
                <c:pt idx="35">
                  <c:v>44197</c:v>
                </c:pt>
                <c:pt idx="36">
                  <c:v>44228</c:v>
                </c:pt>
                <c:pt idx="37">
                  <c:v>44256</c:v>
                </c:pt>
                <c:pt idx="38">
                  <c:v>44287</c:v>
                </c:pt>
                <c:pt idx="39">
                  <c:v>44317</c:v>
                </c:pt>
                <c:pt idx="40">
                  <c:v>44348</c:v>
                </c:pt>
                <c:pt idx="41">
                  <c:v>44378</c:v>
                </c:pt>
                <c:pt idx="42">
                  <c:v>44409</c:v>
                </c:pt>
                <c:pt idx="43">
                  <c:v>44440</c:v>
                </c:pt>
                <c:pt idx="44">
                  <c:v>44470</c:v>
                </c:pt>
                <c:pt idx="45">
                  <c:v>44501</c:v>
                </c:pt>
                <c:pt idx="46">
                  <c:v>44531</c:v>
                </c:pt>
                <c:pt idx="47">
                  <c:v>44562</c:v>
                </c:pt>
                <c:pt idx="48">
                  <c:v>44593</c:v>
                </c:pt>
                <c:pt idx="49">
                  <c:v>44621</c:v>
                </c:pt>
                <c:pt idx="50">
                  <c:v>44652</c:v>
                </c:pt>
                <c:pt idx="51">
                  <c:v>44682</c:v>
                </c:pt>
                <c:pt idx="52">
                  <c:v>44713</c:v>
                </c:pt>
                <c:pt idx="53">
                  <c:v>44743</c:v>
                </c:pt>
                <c:pt idx="54">
                  <c:v>44774</c:v>
                </c:pt>
                <c:pt idx="55">
                  <c:v>44805</c:v>
                </c:pt>
                <c:pt idx="56">
                  <c:v>44835</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'PLAN DE PAGOS'!$C$23:$C$382</c:f>
              <c:numCache>
                <c:formatCode>0.00;\-0.00;* "-"??;@</c:formatCode>
                <c:ptCount val="360"/>
                <c:pt idx="0">
                  <c:v>330</c:v>
                </c:pt>
                <c:pt idx="1">
                  <c:v>330</c:v>
                </c:pt>
                <c:pt idx="2">
                  <c:v>330</c:v>
                </c:pt>
                <c:pt idx="3">
                  <c:v>330</c:v>
                </c:pt>
                <c:pt idx="4">
                  <c:v>330</c:v>
                </c:pt>
                <c:pt idx="5">
                  <c:v>330</c:v>
                </c:pt>
                <c:pt idx="6">
                  <c:v>330</c:v>
                </c:pt>
                <c:pt idx="7">
                  <c:v>330</c:v>
                </c:pt>
                <c:pt idx="8">
                  <c:v>330</c:v>
                </c:pt>
                <c:pt idx="9">
                  <c:v>330</c:v>
                </c:pt>
                <c:pt idx="10">
                  <c:v>330</c:v>
                </c:pt>
                <c:pt idx="11">
                  <c:v>330</c:v>
                </c:pt>
                <c:pt idx="12">
                  <c:v>330</c:v>
                </c:pt>
                <c:pt idx="13">
                  <c:v>330</c:v>
                </c:pt>
                <c:pt idx="14">
                  <c:v>330</c:v>
                </c:pt>
                <c:pt idx="15">
                  <c:v>330</c:v>
                </c:pt>
                <c:pt idx="16">
                  <c:v>330</c:v>
                </c:pt>
                <c:pt idx="17">
                  <c:v>330</c:v>
                </c:pt>
                <c:pt idx="18">
                  <c:v>330</c:v>
                </c:pt>
                <c:pt idx="19">
                  <c:v>330</c:v>
                </c:pt>
                <c:pt idx="20">
                  <c:v>330</c:v>
                </c:pt>
                <c:pt idx="21">
                  <c:v>330</c:v>
                </c:pt>
                <c:pt idx="22">
                  <c:v>330</c:v>
                </c:pt>
                <c:pt idx="23">
                  <c:v>330</c:v>
                </c:pt>
                <c:pt idx="24">
                  <c:v>330</c:v>
                </c:pt>
                <c:pt idx="25">
                  <c:v>330</c:v>
                </c:pt>
                <c:pt idx="26">
                  <c:v>360</c:v>
                </c:pt>
                <c:pt idx="27">
                  <c:v>360</c:v>
                </c:pt>
                <c:pt idx="28">
                  <c:v>360</c:v>
                </c:pt>
                <c:pt idx="29">
                  <c:v>360</c:v>
                </c:pt>
                <c:pt idx="30">
                  <c:v>360</c:v>
                </c:pt>
                <c:pt idx="31">
                  <c:v>410</c:v>
                </c:pt>
                <c:pt idx="32">
                  <c:v>465</c:v>
                </c:pt>
                <c:pt idx="33">
                  <c:v>465</c:v>
                </c:pt>
                <c:pt idx="34">
                  <c:v>465</c:v>
                </c:pt>
                <c:pt idx="35">
                  <c:v>465</c:v>
                </c:pt>
                <c:pt idx="36">
                  <c:v>465</c:v>
                </c:pt>
                <c:pt idx="37">
                  <c:v>465</c:v>
                </c:pt>
                <c:pt idx="38">
                  <c:v>465</c:v>
                </c:pt>
                <c:pt idx="39">
                  <c:v>465</c:v>
                </c:pt>
                <c:pt idx="40">
                  <c:v>465</c:v>
                </c:pt>
                <c:pt idx="41">
                  <c:v>465</c:v>
                </c:pt>
                <c:pt idx="42">
                  <c:v>490</c:v>
                </c:pt>
                <c:pt idx="43">
                  <c:v>490</c:v>
                </c:pt>
                <c:pt idx="44">
                  <c:v>490</c:v>
                </c:pt>
                <c:pt idx="45">
                  <c:v>490</c:v>
                </c:pt>
                <c:pt idx="46">
                  <c:v>490</c:v>
                </c:pt>
                <c:pt idx="47">
                  <c:v>490</c:v>
                </c:pt>
                <c:pt idx="48">
                  <c:v>490</c:v>
                </c:pt>
                <c:pt idx="49">
                  <c:v>490</c:v>
                </c:pt>
                <c:pt idx="50">
                  <c:v>490</c:v>
                </c:pt>
                <c:pt idx="51">
                  <c:v>490</c:v>
                </c:pt>
                <c:pt idx="52">
                  <c:v>490</c:v>
                </c:pt>
                <c:pt idx="53">
                  <c:v>490</c:v>
                </c:pt>
                <c:pt idx="54">
                  <c:v>490</c:v>
                </c:pt>
                <c:pt idx="55">
                  <c:v>490</c:v>
                </c:pt>
                <c:pt idx="56">
                  <c:v>490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9F7A-4F3F-93DC-1C5AC797C244}"/>
            </c:ext>
          </c:extLst>
        </c:ser>
        <c:dLbls>
          <c:showLegendKey val="0"/>
          <c:showVal val="0"/>
          <c:showCatName val="0"/>
          <c:showSerName val="0"/>
          <c:showPercent val="0"/>
          <c:showBubbleSize val="0"/>
        </c:dLbls>
        <c:gapWidth val="0"/>
        <c:axId val="194811008"/>
        <c:axId val="194812928"/>
      </c:barChart>
      <c:lineChart>
        <c:grouping val="standard"/>
        <c:varyColors val="0"/>
        <c:ser>
          <c:idx val="1"/>
          <c:order val="1"/>
          <c:tx>
            <c:strRef>
              <c:f>'PLAN DE PAGOS'!$AM$21</c:f>
              <c:strCache>
                <c:ptCount val="1"/>
                <c:pt idx="0">
                  <c:v>Interes Causado</c:v>
                </c:pt>
              </c:strCache>
            </c:strRef>
          </c:tx>
          <c:spPr>
            <a:ln w="25400">
              <a:solidFill>
                <a:srgbClr val="FF0000"/>
              </a:solidFill>
              <a:prstDash val="solid"/>
            </a:ln>
          </c:spPr>
          <c:marker>
            <c:symbol val="none"/>
          </c:marker>
          <c:val>
            <c:numRef>
              <c:f>'PLAN DE PAGOS'!$AM$23:$AM$382</c:f>
              <c:numCache>
                <c:formatCode>0.00;\-0.00;* "-"??;@</c:formatCode>
                <c:ptCount val="360"/>
                <c:pt idx="0">
                  <c:v>241.41</c:v>
                </c:pt>
                <c:pt idx="1">
                  <c:v>238.47</c:v>
                </c:pt>
                <c:pt idx="2">
                  <c:v>235.52999999999997</c:v>
                </c:pt>
                <c:pt idx="3">
                  <c:v>232.55</c:v>
                </c:pt>
                <c:pt idx="4">
                  <c:v>229.54</c:v>
                </c:pt>
                <c:pt idx="5">
                  <c:v>226.51999999999998</c:v>
                </c:pt>
                <c:pt idx="6">
                  <c:v>223.07</c:v>
                </c:pt>
                <c:pt idx="7">
                  <c:v>219.11</c:v>
                </c:pt>
                <c:pt idx="8">
                  <c:v>215.10000000000002</c:v>
                </c:pt>
                <c:pt idx="9">
                  <c:v>211.04</c:v>
                </c:pt>
                <c:pt idx="10">
                  <c:v>206.95</c:v>
                </c:pt>
                <c:pt idx="11">
                  <c:v>202.8</c:v>
                </c:pt>
                <c:pt idx="12">
                  <c:v>198.74</c:v>
                </c:pt>
                <c:pt idx="13">
                  <c:v>194.79000000000002</c:v>
                </c:pt>
                <c:pt idx="14">
                  <c:v>190.8</c:v>
                </c:pt>
                <c:pt idx="15">
                  <c:v>186.78</c:v>
                </c:pt>
                <c:pt idx="16">
                  <c:v>182.70999999999998</c:v>
                </c:pt>
                <c:pt idx="17">
                  <c:v>178.6</c:v>
                </c:pt>
                <c:pt idx="18">
                  <c:v>174.45</c:v>
                </c:pt>
                <c:pt idx="19">
                  <c:v>170.26999999999998</c:v>
                </c:pt>
                <c:pt idx="20">
                  <c:v>166.03</c:v>
                </c:pt>
                <c:pt idx="21">
                  <c:v>161.76000000000002</c:v>
                </c:pt>
                <c:pt idx="22">
                  <c:v>157.44</c:v>
                </c:pt>
                <c:pt idx="23">
                  <c:v>153.21</c:v>
                </c:pt>
                <c:pt idx="24">
                  <c:v>149.4</c:v>
                </c:pt>
                <c:pt idx="25">
                  <c:v>145.58000000000001</c:v>
                </c:pt>
                <c:pt idx="26">
                  <c:v>141.19999999999999</c:v>
                </c:pt>
                <c:pt idx="27">
                  <c:v>136.32999999999998</c:v>
                </c:pt>
                <c:pt idx="28">
                  <c:v>131.42000000000002</c:v>
                </c:pt>
                <c:pt idx="29">
                  <c:v>126.45</c:v>
                </c:pt>
                <c:pt idx="30">
                  <c:v>121.42</c:v>
                </c:pt>
                <c:pt idx="31">
                  <c:v>116.55000000000001</c:v>
                </c:pt>
                <c:pt idx="32">
                  <c:v>112.48</c:v>
                </c:pt>
                <c:pt idx="33">
                  <c:v>110.76</c:v>
                </c:pt>
                <c:pt idx="34">
                  <c:v>109.03</c:v>
                </c:pt>
                <c:pt idx="35">
                  <c:v>107.3</c:v>
                </c:pt>
                <c:pt idx="36">
                  <c:v>105.55</c:v>
                </c:pt>
                <c:pt idx="37">
                  <c:v>103.79</c:v>
                </c:pt>
                <c:pt idx="38">
                  <c:v>102.03</c:v>
                </c:pt>
                <c:pt idx="39">
                  <c:v>100.27</c:v>
                </c:pt>
                <c:pt idx="40">
                  <c:v>98.5</c:v>
                </c:pt>
                <c:pt idx="41">
                  <c:v>96.72</c:v>
                </c:pt>
                <c:pt idx="42">
                  <c:v>92.39</c:v>
                </c:pt>
                <c:pt idx="43">
                  <c:v>86.68</c:v>
                </c:pt>
                <c:pt idx="44">
                  <c:v>80.900000000000006</c:v>
                </c:pt>
                <c:pt idx="45">
                  <c:v>75.06</c:v>
                </c:pt>
                <c:pt idx="46">
                  <c:v>69.16</c:v>
                </c:pt>
                <c:pt idx="47">
                  <c:v>63.19</c:v>
                </c:pt>
                <c:pt idx="48">
                  <c:v>57.15</c:v>
                </c:pt>
                <c:pt idx="49">
                  <c:v>51.04</c:v>
                </c:pt>
                <c:pt idx="50">
                  <c:v>44.87</c:v>
                </c:pt>
                <c:pt idx="51">
                  <c:v>38.619999999999997</c:v>
                </c:pt>
                <c:pt idx="52">
                  <c:v>32.299999999999997</c:v>
                </c:pt>
                <c:pt idx="53">
                  <c:v>25.92</c:v>
                </c:pt>
                <c:pt idx="54">
                  <c:v>19.46</c:v>
                </c:pt>
                <c:pt idx="55">
                  <c:v>12.93</c:v>
                </c:pt>
                <c:pt idx="56">
                  <c:v>6.32</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9F7A-4F3F-93DC-1C5AC797C244}"/>
            </c:ext>
          </c:extLst>
        </c:ser>
        <c:dLbls>
          <c:showLegendKey val="0"/>
          <c:showVal val="0"/>
          <c:showCatName val="0"/>
          <c:showSerName val="0"/>
          <c:showPercent val="0"/>
          <c:showBubbleSize val="0"/>
        </c:dLbls>
        <c:marker val="1"/>
        <c:smooth val="0"/>
        <c:axId val="194811008"/>
        <c:axId val="194812928"/>
      </c:lineChart>
      <c:dateAx>
        <c:axId val="194811008"/>
        <c:scaling>
          <c:orientation val="minMax"/>
        </c:scaling>
        <c:delete val="0"/>
        <c:axPos val="b"/>
        <c:numFmt formatCode="mmm\-yy" sourceLinked="0"/>
        <c:majorTickMark val="out"/>
        <c:minorTickMark val="none"/>
        <c:tickLblPos val="nextTo"/>
        <c:spPr>
          <a:ln w="3175">
            <a:solidFill>
              <a:srgbClr val="000000"/>
            </a:solidFill>
            <a:prstDash val="solid"/>
          </a:ln>
        </c:spPr>
        <c:txPr>
          <a:bodyPr rot="-2700000" vert="horz"/>
          <a:lstStyle/>
          <a:p>
            <a:pPr>
              <a:defRPr sz="800" b="0" i="0" strike="noStrike" baseline="0">
                <a:solidFill>
                  <a:srgbClr val="000000"/>
                </a:solidFill>
                <a:latin typeface="Arial"/>
                <a:ea typeface="Arial"/>
                <a:cs typeface="Arial"/>
              </a:defRPr>
            </a:pPr>
            <a:endParaRPr lang="es-CO"/>
          </a:p>
        </c:txPr>
        <c:crossAx val="194812928"/>
        <c:crosses val="autoZero"/>
        <c:auto val="1"/>
        <c:lblOffset val="100"/>
        <c:baseTimeUnit val="months"/>
        <c:majorUnit val="3"/>
        <c:majorTimeUnit val="months"/>
        <c:minorUnit val="1"/>
        <c:minorTimeUnit val="months"/>
      </c:dateAx>
      <c:valAx>
        <c:axId val="194812928"/>
        <c:scaling>
          <c:orientation val="minMax"/>
        </c:scaling>
        <c:delete val="0"/>
        <c:axPos val="l"/>
        <c:majorGridlines>
          <c:spPr>
            <a:ln w="3175">
              <a:solidFill>
                <a:srgbClr val="B2B2B2"/>
              </a:solidFill>
              <a:prstDash val="solid"/>
            </a:ln>
          </c:spPr>
        </c:majorGridlines>
        <c:numFmt formatCode="_(\$* #,##0.00_);_(\$* \(#,##0.00\);_(\$* &quot;-&quot;??_);_(@_)" sourceLinked="0"/>
        <c:majorTickMark val="out"/>
        <c:minorTickMark val="none"/>
        <c:tickLblPos val="nextTo"/>
        <c:spPr>
          <a:ln w="3175">
            <a:solidFill>
              <a:srgbClr val="000000"/>
            </a:solidFill>
            <a:prstDash val="solid"/>
          </a:ln>
        </c:spPr>
        <c:txPr>
          <a:bodyPr rot="0" vert="horz"/>
          <a:lstStyle/>
          <a:p>
            <a:pPr>
              <a:defRPr sz="800" b="0" i="0" strike="noStrike" baseline="0">
                <a:solidFill>
                  <a:srgbClr val="000000"/>
                </a:solidFill>
                <a:latin typeface="Arial"/>
                <a:ea typeface="Arial"/>
                <a:cs typeface="Arial"/>
              </a:defRPr>
            </a:pPr>
            <a:endParaRPr lang="es-CO"/>
          </a:p>
        </c:txPr>
        <c:crossAx val="194811008"/>
        <c:crosses val="autoZero"/>
        <c:crossBetween val="between"/>
      </c:valAx>
    </c:plotArea>
    <c:legend>
      <c:legendPos val="r"/>
      <c:layout>
        <c:manualLayout>
          <c:xMode val="edge"/>
          <c:yMode val="edge"/>
          <c:x val="0.29221778995687209"/>
          <c:y val="7.9113924050632917E-2"/>
          <c:w val="0.4419976798054428"/>
          <c:h val="8.8607594936708861E-2"/>
        </c:manualLayout>
      </c:layout>
      <c:overlay val="0"/>
      <c:spPr>
        <a:solidFill>
          <a:srgbClr val="FFFFFF"/>
        </a:solidFill>
        <a:ln w="3175">
          <a:solidFill>
            <a:srgbClr val="B2B2B2"/>
          </a:solidFill>
          <a:prstDash val="solid"/>
        </a:ln>
      </c:spPr>
      <c:txPr>
        <a:bodyPr/>
        <a:lstStyle/>
        <a:p>
          <a:pPr>
            <a:defRPr sz="735" b="0" i="0" strike="noStrike" baseline="0">
              <a:solidFill>
                <a:srgbClr val="000000"/>
              </a:solidFill>
              <a:latin typeface="Arial"/>
              <a:ea typeface="Arial"/>
              <a:cs typeface="Arial"/>
            </a:defRPr>
          </a:pPr>
          <a:endParaRPr lang="es-CO"/>
        </a:p>
      </c:txPr>
    </c:legend>
    <c:plotVisOnly val="0"/>
    <c:dispBlanksAs val="gap"/>
    <c:showDLblsOverMax val="1"/>
  </c:chart>
  <c:spPr>
    <a:solidFill>
      <a:srgbClr val="FFFFFF"/>
    </a:solidFill>
    <a:ln w="12700">
      <a:solidFill>
        <a:srgbClr val="B2B2B2"/>
      </a:solidFill>
      <a:prstDash val="soli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133350</xdr:colOff>
      <xdr:row>39</xdr:row>
      <xdr:rowOff>85725</xdr:rowOff>
    </xdr:from>
    <xdr:to>
      <xdr:col>7</xdr:col>
      <xdr:colOff>590550</xdr:colOff>
      <xdr:row>57</xdr:row>
      <xdr:rowOff>133350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1"/>
  <sheetViews>
    <sheetView showGridLines="0" tabSelected="1" zoomScaleNormal="100" zoomScaleSheetLayoutView="50" workbookViewId="0">
      <selection activeCell="B29" sqref="B29:D29"/>
    </sheetView>
  </sheetViews>
  <sheetFormatPr baseColWidth="10" defaultColWidth="9.140625" defaultRowHeight="12.75" x14ac:dyDescent="0.2"/>
  <cols>
    <col min="1" max="1" width="3" customWidth="1"/>
    <col min="2" max="8" width="17" customWidth="1"/>
    <col min="9" max="9" width="3" customWidth="1"/>
  </cols>
  <sheetData>
    <row r="1" spans="1:10" x14ac:dyDescent="0.2">
      <c r="A1" s="139"/>
      <c r="B1" s="139"/>
      <c r="C1" s="139"/>
      <c r="D1" s="139"/>
      <c r="E1" s="139"/>
      <c r="F1" s="139"/>
      <c r="G1" s="139"/>
      <c r="H1" s="139"/>
      <c r="I1" s="115"/>
      <c r="J1" s="115"/>
    </row>
    <row r="2" spans="1:10" ht="50.1" customHeight="1" x14ac:dyDescent="0.2">
      <c r="A2" s="115"/>
      <c r="B2" s="140" t="s">
        <v>0</v>
      </c>
      <c r="C2" s="141"/>
      <c r="D2" s="141"/>
      <c r="E2" s="141"/>
      <c r="F2" s="141"/>
      <c r="G2" s="141"/>
      <c r="H2" s="141"/>
      <c r="I2" s="115"/>
      <c r="J2" s="115"/>
    </row>
    <row r="3" spans="1:10" x14ac:dyDescent="0.2">
      <c r="A3" s="115"/>
      <c r="B3" s="115"/>
      <c r="C3" s="115"/>
      <c r="D3" s="115"/>
      <c r="E3" s="115"/>
      <c r="F3" s="115"/>
      <c r="G3" s="115"/>
      <c r="H3" s="115"/>
      <c r="I3" s="115"/>
      <c r="J3" s="115"/>
    </row>
    <row r="4" spans="1:10" x14ac:dyDescent="0.2">
      <c r="A4" s="116"/>
      <c r="B4" s="116"/>
      <c r="C4" s="116"/>
      <c r="D4" s="116"/>
      <c r="E4" s="116"/>
      <c r="F4" s="116"/>
      <c r="G4" s="116"/>
      <c r="H4" s="116"/>
      <c r="I4" s="116"/>
      <c r="J4" s="116"/>
    </row>
    <row r="5" spans="1:10" ht="15.95" customHeight="1" x14ac:dyDescent="0.2">
      <c r="A5" s="116"/>
      <c r="B5" s="147" t="s">
        <v>1</v>
      </c>
      <c r="C5" s="141"/>
      <c r="D5" s="141"/>
      <c r="E5" s="141"/>
      <c r="F5" s="141"/>
      <c r="G5" s="141"/>
      <c r="H5" s="141"/>
      <c r="I5" s="116"/>
      <c r="J5" s="116"/>
    </row>
    <row r="6" spans="1:10" x14ac:dyDescent="0.2">
      <c r="A6" s="116"/>
      <c r="B6" s="116"/>
      <c r="C6" s="116"/>
      <c r="D6" s="116"/>
      <c r="E6" s="116"/>
      <c r="F6" s="116"/>
      <c r="G6" s="116"/>
      <c r="H6" s="116"/>
      <c r="I6" s="116"/>
      <c r="J6" s="116"/>
    </row>
    <row r="7" spans="1:10" ht="65.099999999999994" customHeight="1" x14ac:dyDescent="0.2">
      <c r="A7" s="116"/>
      <c r="B7" s="144" t="s">
        <v>2</v>
      </c>
      <c r="C7" s="141"/>
      <c r="D7" s="141"/>
      <c r="E7" s="141"/>
      <c r="F7" s="141"/>
      <c r="G7" s="141"/>
      <c r="H7" s="141"/>
      <c r="I7" s="116"/>
      <c r="J7" s="116"/>
    </row>
    <row r="8" spans="1:10" x14ac:dyDescent="0.2">
      <c r="A8" s="116"/>
      <c r="B8" s="116"/>
      <c r="C8" s="116"/>
      <c r="D8" s="116"/>
      <c r="E8" s="116"/>
      <c r="F8" s="116"/>
      <c r="G8" s="116"/>
      <c r="H8" s="116"/>
      <c r="I8" s="116"/>
      <c r="J8" s="116"/>
    </row>
    <row r="9" spans="1:10" ht="3.95" customHeight="1" x14ac:dyDescent="0.2">
      <c r="A9" s="116"/>
      <c r="B9" s="115"/>
      <c r="C9" s="115"/>
      <c r="D9" s="115"/>
      <c r="E9" s="115"/>
      <c r="F9" s="115"/>
      <c r="G9" s="115"/>
      <c r="H9" s="115"/>
      <c r="I9" s="116"/>
      <c r="J9" s="116"/>
    </row>
    <row r="10" spans="1:10" x14ac:dyDescent="0.2">
      <c r="A10" s="116"/>
      <c r="B10" s="116"/>
      <c r="C10" s="116"/>
      <c r="D10" s="116"/>
      <c r="E10" s="116"/>
      <c r="F10" s="116"/>
      <c r="G10" s="116"/>
      <c r="H10" s="116"/>
      <c r="I10" s="116"/>
      <c r="J10" s="116"/>
    </row>
    <row r="11" spans="1:10" ht="20.100000000000001" customHeight="1" x14ac:dyDescent="0.2">
      <c r="A11" s="116"/>
      <c r="B11" s="145" t="s">
        <v>3</v>
      </c>
      <c r="C11" s="141"/>
      <c r="D11" s="141"/>
      <c r="E11" s="141"/>
      <c r="F11" s="141"/>
      <c r="G11" s="141"/>
      <c r="H11" s="141"/>
      <c r="I11" s="116"/>
      <c r="J11" s="116"/>
    </row>
    <row r="12" spans="1:10" x14ac:dyDescent="0.2">
      <c r="A12" s="116"/>
      <c r="B12" s="116"/>
      <c r="C12" s="116"/>
      <c r="D12" s="116"/>
      <c r="E12" s="116"/>
      <c r="F12" s="116"/>
      <c r="G12" s="116"/>
      <c r="H12" s="116"/>
      <c r="I12" s="116"/>
      <c r="J12" s="116"/>
    </row>
    <row r="13" spans="1:10" ht="30" customHeight="1" x14ac:dyDescent="0.2">
      <c r="A13" s="116"/>
      <c r="B13" s="143" t="s">
        <v>4</v>
      </c>
      <c r="C13" s="141"/>
      <c r="D13" s="146" t="s">
        <v>5</v>
      </c>
      <c r="E13" s="141"/>
      <c r="F13" s="141"/>
      <c r="G13" s="141"/>
      <c r="H13" s="141"/>
      <c r="I13" s="116"/>
      <c r="J13" s="116"/>
    </row>
    <row r="14" spans="1:10" x14ac:dyDescent="0.2">
      <c r="A14" s="116"/>
      <c r="B14" s="116"/>
      <c r="C14" s="116"/>
      <c r="D14" s="116"/>
      <c r="E14" s="116"/>
      <c r="F14" s="116"/>
      <c r="G14" s="116"/>
      <c r="H14" s="116"/>
      <c r="I14" s="116"/>
      <c r="J14" s="116"/>
    </row>
    <row r="15" spans="1:10" x14ac:dyDescent="0.2">
      <c r="A15" s="116"/>
      <c r="B15" s="116"/>
      <c r="C15" s="116"/>
      <c r="D15" s="116"/>
      <c r="E15" s="116"/>
      <c r="F15" s="116"/>
      <c r="G15" s="116"/>
      <c r="H15" s="116"/>
      <c r="I15" s="116"/>
      <c r="J15" s="116"/>
    </row>
    <row r="16" spans="1:10" ht="30" customHeight="1" x14ac:dyDescent="0.2">
      <c r="A16" s="116"/>
      <c r="B16" s="143" t="s">
        <v>6</v>
      </c>
      <c r="C16" s="141"/>
      <c r="D16" s="146" t="s">
        <v>7</v>
      </c>
      <c r="E16" s="141"/>
      <c r="F16" s="141"/>
      <c r="G16" s="141"/>
      <c r="H16" s="141"/>
      <c r="I16" s="116"/>
      <c r="J16" s="116"/>
    </row>
    <row r="17" spans="1:10" x14ac:dyDescent="0.2">
      <c r="A17" s="116"/>
      <c r="B17" s="116"/>
      <c r="C17" s="116"/>
      <c r="D17" s="116"/>
      <c r="E17" s="116"/>
      <c r="F17" s="116"/>
      <c r="G17" s="116"/>
      <c r="H17" s="116"/>
      <c r="I17" s="116"/>
      <c r="J17" s="116"/>
    </row>
    <row r="18" spans="1:10" x14ac:dyDescent="0.2">
      <c r="A18" s="116"/>
      <c r="B18" s="116"/>
      <c r="C18" s="116"/>
      <c r="D18" s="116"/>
      <c r="E18" s="116"/>
      <c r="F18" s="116"/>
      <c r="G18" s="116"/>
      <c r="H18" s="116"/>
      <c r="I18" s="116"/>
      <c r="J18" s="116"/>
    </row>
    <row r="19" spans="1:10" ht="30" customHeight="1" x14ac:dyDescent="0.2">
      <c r="A19" s="116"/>
      <c r="B19" s="143" t="s">
        <v>8</v>
      </c>
      <c r="C19" s="141"/>
      <c r="D19" s="146" t="s">
        <v>9</v>
      </c>
      <c r="E19" s="141"/>
      <c r="F19" s="141"/>
      <c r="G19" s="141"/>
      <c r="H19" s="141"/>
      <c r="I19" s="116"/>
      <c r="J19" s="116"/>
    </row>
    <row r="20" spans="1:10" x14ac:dyDescent="0.2">
      <c r="A20" s="116"/>
      <c r="B20" s="116"/>
      <c r="C20" s="116"/>
      <c r="D20" s="116"/>
      <c r="E20" s="116"/>
      <c r="F20" s="116"/>
      <c r="G20" s="116"/>
      <c r="H20" s="116"/>
      <c r="I20" s="116"/>
      <c r="J20" s="116"/>
    </row>
    <row r="21" spans="1:10" x14ac:dyDescent="0.2">
      <c r="A21" s="116"/>
      <c r="B21" s="116"/>
      <c r="C21" s="116"/>
      <c r="D21" s="116"/>
      <c r="E21" s="116"/>
      <c r="F21" s="116"/>
      <c r="G21" s="116"/>
      <c r="H21" s="116"/>
      <c r="I21" s="116"/>
      <c r="J21" s="116"/>
    </row>
    <row r="22" spans="1:10" ht="30" customHeight="1" x14ac:dyDescent="0.2">
      <c r="A22" s="116"/>
      <c r="B22" s="143" t="s">
        <v>10</v>
      </c>
      <c r="C22" s="141"/>
      <c r="D22" s="146" t="s">
        <v>11</v>
      </c>
      <c r="E22" s="141"/>
      <c r="F22" s="141"/>
      <c r="G22" s="141"/>
      <c r="H22" s="141"/>
      <c r="I22" s="116"/>
      <c r="J22" s="116"/>
    </row>
    <row r="23" spans="1:10" x14ac:dyDescent="0.2">
      <c r="A23" s="116"/>
      <c r="B23" s="116"/>
      <c r="C23" s="116"/>
      <c r="D23" s="116"/>
      <c r="E23" s="116"/>
      <c r="F23" s="116"/>
      <c r="G23" s="116"/>
      <c r="H23" s="116"/>
      <c r="I23" s="116"/>
      <c r="J23" s="116"/>
    </row>
    <row r="24" spans="1:10" x14ac:dyDescent="0.2">
      <c r="A24" s="116"/>
      <c r="B24" s="116"/>
      <c r="C24" s="116"/>
      <c r="D24" s="116"/>
      <c r="E24" s="116"/>
      <c r="F24" s="116"/>
      <c r="G24" s="116"/>
      <c r="H24" s="116"/>
      <c r="I24" s="116"/>
      <c r="J24" s="116"/>
    </row>
    <row r="25" spans="1:10" x14ac:dyDescent="0.2">
      <c r="A25" s="116"/>
      <c r="B25" s="116"/>
      <c r="C25" s="116"/>
      <c r="D25" s="116"/>
      <c r="E25" s="116"/>
      <c r="F25" s="116"/>
      <c r="G25" s="116"/>
      <c r="H25" s="116"/>
      <c r="I25" s="116"/>
      <c r="J25" s="116"/>
    </row>
    <row r="26" spans="1:10" x14ac:dyDescent="0.2">
      <c r="A26" s="116"/>
      <c r="B26" s="116"/>
      <c r="C26" s="116"/>
      <c r="D26" s="116"/>
      <c r="E26" s="116"/>
      <c r="F26" s="116"/>
      <c r="G26" s="116"/>
      <c r="H26" s="116"/>
      <c r="I26" s="116"/>
      <c r="J26" s="116"/>
    </row>
    <row r="27" spans="1:10" ht="20.100000000000001" customHeight="1" x14ac:dyDescent="0.2">
      <c r="A27" s="116"/>
      <c r="B27" s="149" t="s">
        <v>12</v>
      </c>
      <c r="C27" s="141"/>
      <c r="D27" s="141"/>
      <c r="E27" s="141"/>
      <c r="F27" s="141"/>
      <c r="G27" s="141"/>
      <c r="H27" s="141"/>
      <c r="I27" s="116"/>
      <c r="J27" s="116"/>
    </row>
    <row r="28" spans="1:10" x14ac:dyDescent="0.2">
      <c r="A28" s="116"/>
      <c r="B28" s="116"/>
      <c r="C28" s="116"/>
      <c r="D28" s="116"/>
      <c r="E28" s="116"/>
      <c r="F28" s="116"/>
      <c r="G28" s="116"/>
      <c r="H28" s="116"/>
      <c r="I28" s="116"/>
      <c r="J28" s="116"/>
    </row>
    <row r="29" spans="1:10" ht="30" customHeight="1" x14ac:dyDescent="0.2">
      <c r="A29" s="116"/>
      <c r="B29" s="142" t="s">
        <v>13</v>
      </c>
      <c r="C29" s="142"/>
      <c r="D29" s="142"/>
      <c r="E29" s="142" t="s">
        <v>14</v>
      </c>
      <c r="F29" s="142"/>
      <c r="G29" s="142"/>
      <c r="H29" s="142"/>
      <c r="I29" s="116"/>
      <c r="J29" s="116"/>
    </row>
    <row r="30" spans="1:10" x14ac:dyDescent="0.2">
      <c r="A30" s="116"/>
      <c r="B30" s="116"/>
      <c r="C30" s="116"/>
      <c r="D30" s="116"/>
      <c r="E30" s="116"/>
      <c r="F30" s="116"/>
      <c r="G30" s="116"/>
      <c r="H30" s="116"/>
      <c r="I30" s="116"/>
      <c r="J30" s="116"/>
    </row>
    <row r="31" spans="1:10" x14ac:dyDescent="0.2">
      <c r="A31" s="116"/>
      <c r="B31" s="116"/>
      <c r="C31" s="116"/>
      <c r="D31" s="116"/>
      <c r="E31" s="116"/>
      <c r="F31" s="116"/>
      <c r="G31" s="116"/>
      <c r="H31" s="116"/>
      <c r="I31" s="116"/>
      <c r="J31" s="116"/>
    </row>
    <row r="32" spans="1:10" ht="30" customHeight="1" x14ac:dyDescent="0.2">
      <c r="A32" s="116"/>
      <c r="B32" s="142" t="s">
        <v>15</v>
      </c>
      <c r="C32" s="142"/>
      <c r="D32" s="142"/>
      <c r="E32" s="143" t="s">
        <v>16</v>
      </c>
      <c r="F32" s="141"/>
      <c r="G32" s="141"/>
      <c r="H32" s="141"/>
      <c r="I32" s="116"/>
      <c r="J32" s="116"/>
    </row>
    <row r="33" spans="1:10" x14ac:dyDescent="0.2">
      <c r="A33" s="116"/>
      <c r="B33" s="116"/>
      <c r="C33" s="116"/>
      <c r="D33" s="116"/>
      <c r="E33" s="116"/>
      <c r="F33" s="116"/>
      <c r="G33" s="116"/>
      <c r="H33" s="116"/>
      <c r="I33" s="116"/>
      <c r="J33" s="116"/>
    </row>
    <row r="34" spans="1:10" x14ac:dyDescent="0.2">
      <c r="A34" s="116"/>
      <c r="B34" s="116"/>
      <c r="C34" s="116"/>
      <c r="D34" s="116"/>
      <c r="E34" s="116"/>
      <c r="F34" s="116"/>
      <c r="G34" s="116"/>
      <c r="H34" s="116"/>
      <c r="I34" s="116"/>
      <c r="J34" s="116"/>
    </row>
    <row r="35" spans="1:10" x14ac:dyDescent="0.2">
      <c r="A35" s="116"/>
      <c r="B35" s="116"/>
      <c r="C35" s="116"/>
      <c r="D35" s="116"/>
      <c r="E35" s="116"/>
      <c r="F35" s="116"/>
      <c r="G35" s="116"/>
      <c r="H35" s="116"/>
      <c r="I35" s="116"/>
      <c r="J35" s="116"/>
    </row>
    <row r="36" spans="1:10" ht="21.95" customHeight="1" x14ac:dyDescent="0.2">
      <c r="A36" s="116"/>
      <c r="B36" s="148" t="s">
        <v>17</v>
      </c>
      <c r="C36" s="141"/>
      <c r="D36" s="141"/>
      <c r="E36" s="141"/>
      <c r="F36" s="141"/>
      <c r="G36" s="141"/>
      <c r="H36" s="141"/>
      <c r="I36" s="116"/>
      <c r="J36" s="116"/>
    </row>
    <row r="37" spans="1:10" x14ac:dyDescent="0.2">
      <c r="A37" s="116"/>
      <c r="B37" s="116"/>
      <c r="C37" s="116"/>
      <c r="D37" s="116"/>
      <c r="E37" s="116"/>
      <c r="F37" s="116"/>
      <c r="G37" s="116"/>
      <c r="H37" s="116"/>
      <c r="I37" s="116"/>
      <c r="J37" s="116"/>
    </row>
    <row r="38" spans="1:10" x14ac:dyDescent="0.2">
      <c r="A38" s="116"/>
      <c r="B38" s="116"/>
      <c r="C38" s="116"/>
      <c r="D38" s="116"/>
      <c r="E38" s="116"/>
      <c r="F38" s="116"/>
      <c r="G38" s="116"/>
      <c r="H38" s="116"/>
      <c r="I38" s="116"/>
      <c r="J38" s="116"/>
    </row>
    <row r="39" spans="1:10" x14ac:dyDescent="0.2">
      <c r="A39" s="116"/>
      <c r="B39" s="116"/>
      <c r="C39" s="116"/>
      <c r="D39" s="116"/>
      <c r="E39" s="116"/>
      <c r="F39" s="116"/>
      <c r="G39" s="116"/>
      <c r="H39" s="116"/>
      <c r="I39" s="116"/>
      <c r="J39" s="116"/>
    </row>
    <row r="40" spans="1:10" x14ac:dyDescent="0.2">
      <c r="A40" s="116"/>
      <c r="B40" s="116"/>
      <c r="C40" s="116"/>
      <c r="D40" s="116"/>
      <c r="E40" s="116"/>
      <c r="F40" s="116"/>
      <c r="G40" s="116"/>
      <c r="H40" s="116"/>
      <c r="I40" s="116"/>
      <c r="J40" s="116"/>
    </row>
    <row r="41" spans="1:10" x14ac:dyDescent="0.2">
      <c r="A41" s="116"/>
      <c r="B41" s="116"/>
      <c r="C41" s="116"/>
      <c r="D41" s="116"/>
      <c r="E41" s="116"/>
      <c r="F41" s="116"/>
      <c r="G41" s="116"/>
      <c r="H41" s="116"/>
      <c r="I41" s="116"/>
      <c r="J41" s="116"/>
    </row>
    <row r="42" spans="1:10" x14ac:dyDescent="0.2">
      <c r="A42" s="116"/>
      <c r="B42" s="116"/>
      <c r="C42" s="116"/>
      <c r="D42" s="116"/>
      <c r="E42" s="116"/>
      <c r="F42" s="116"/>
      <c r="G42" s="116"/>
      <c r="H42" s="116"/>
      <c r="I42" s="116"/>
      <c r="J42" s="116"/>
    </row>
    <row r="43" spans="1:10" x14ac:dyDescent="0.2">
      <c r="A43" s="116"/>
      <c r="B43" s="116"/>
      <c r="C43" s="116"/>
      <c r="D43" s="116"/>
      <c r="E43" s="116"/>
      <c r="F43" s="116"/>
      <c r="G43" s="116"/>
      <c r="H43" s="116"/>
      <c r="I43" s="116"/>
      <c r="J43" s="116"/>
    </row>
    <row r="44" spans="1:10" x14ac:dyDescent="0.2">
      <c r="A44" s="116"/>
      <c r="B44" s="116"/>
      <c r="C44" s="116"/>
      <c r="D44" s="116"/>
      <c r="E44" s="116"/>
      <c r="F44" s="116"/>
      <c r="G44" s="116"/>
      <c r="H44" s="116"/>
      <c r="I44" s="116"/>
      <c r="J44" s="116"/>
    </row>
    <row r="45" spans="1:10" x14ac:dyDescent="0.2">
      <c r="A45" s="116"/>
      <c r="B45" s="116"/>
      <c r="C45" s="116"/>
      <c r="D45" s="116"/>
      <c r="E45" s="116"/>
      <c r="F45" s="116"/>
      <c r="G45" s="116"/>
      <c r="H45" s="116"/>
      <c r="I45" s="116"/>
      <c r="J45" s="116"/>
    </row>
    <row r="46" spans="1:10" x14ac:dyDescent="0.2">
      <c r="A46" s="116"/>
      <c r="B46" s="116"/>
      <c r="C46" s="116"/>
      <c r="D46" s="116"/>
      <c r="E46" s="116"/>
      <c r="F46" s="116"/>
      <c r="G46" s="116"/>
      <c r="H46" s="116"/>
      <c r="I46" s="116"/>
      <c r="J46" s="116"/>
    </row>
    <row r="47" spans="1:10" x14ac:dyDescent="0.2">
      <c r="A47" s="116"/>
      <c r="B47" s="116"/>
      <c r="C47" s="116"/>
      <c r="D47" s="116"/>
      <c r="E47" s="116"/>
      <c r="F47" s="116"/>
      <c r="G47" s="116"/>
      <c r="H47" s="116"/>
      <c r="I47" s="116"/>
      <c r="J47" s="116"/>
    </row>
    <row r="48" spans="1:10" x14ac:dyDescent="0.2">
      <c r="A48" s="116"/>
      <c r="B48" s="116"/>
      <c r="C48" s="116"/>
      <c r="D48" s="116"/>
      <c r="E48" s="116"/>
      <c r="F48" s="116"/>
      <c r="G48" s="116"/>
      <c r="H48" s="116"/>
      <c r="I48" s="116"/>
      <c r="J48" s="116"/>
    </row>
    <row r="49" spans="1:10" x14ac:dyDescent="0.2">
      <c r="A49" s="116"/>
      <c r="B49" s="116"/>
      <c r="C49" s="116"/>
      <c r="D49" s="116"/>
      <c r="E49" s="116"/>
      <c r="F49" s="116"/>
      <c r="G49" s="116"/>
      <c r="H49" s="116"/>
      <c r="I49" s="116"/>
      <c r="J49" s="116"/>
    </row>
    <row r="50" spans="1:10" x14ac:dyDescent="0.2">
      <c r="A50" s="116"/>
      <c r="B50" s="116"/>
      <c r="C50" s="116"/>
      <c r="D50" s="116"/>
      <c r="E50" s="116"/>
      <c r="F50" s="116"/>
      <c r="G50" s="116"/>
      <c r="H50" s="116"/>
      <c r="I50" s="116"/>
      <c r="J50" s="116"/>
    </row>
    <row r="51" spans="1:10" x14ac:dyDescent="0.2">
      <c r="A51" s="116"/>
      <c r="B51" s="116"/>
      <c r="C51" s="116"/>
      <c r="D51" s="116"/>
      <c r="E51" s="116"/>
      <c r="F51" s="116"/>
      <c r="G51" s="116"/>
      <c r="H51" s="116"/>
      <c r="I51" s="116"/>
      <c r="J51" s="116"/>
    </row>
  </sheetData>
  <mergeCells count="19">
    <mergeCell ref="B36:H36"/>
    <mergeCell ref="B16:C16"/>
    <mergeCell ref="D16:H16"/>
    <mergeCell ref="B27:H27"/>
    <mergeCell ref="B19:C19"/>
    <mergeCell ref="B32:D32"/>
    <mergeCell ref="D19:H19"/>
    <mergeCell ref="B22:C22"/>
    <mergeCell ref="A1:H1"/>
    <mergeCell ref="B2:H2"/>
    <mergeCell ref="E29:H29"/>
    <mergeCell ref="E32:H32"/>
    <mergeCell ref="B7:H7"/>
    <mergeCell ref="B11:H11"/>
    <mergeCell ref="B29:D29"/>
    <mergeCell ref="D22:H22"/>
    <mergeCell ref="B5:H5"/>
    <mergeCell ref="B13:C13"/>
    <mergeCell ref="D13:H13"/>
  </mergeCells>
  <hyperlinks>
    <hyperlink ref="B29:D29" location="CALCULADORA!A1" display="IR A CALCULADORA" xr:uid="{8A56C386-00AB-4FB3-AECC-456262068012}"/>
    <hyperlink ref="E29:H29" location="'PLAN DE PAGOS'!A1" display="VER PLAN DE PAGOS" xr:uid="{E0E7667D-E751-4CAC-B660-4028F9183DE2}"/>
    <hyperlink ref="B32:D32" location="'GUIA DE USO'!A1" display="GUIA DE USO" xr:uid="{07EF9D4A-685E-469F-8310-A66929A7B177}"/>
  </hyperlinks>
  <pageMargins left="0.75" right="0.75" top="1" bottom="1" header="0.5" footer="0.5"/>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62"/>
  <sheetViews>
    <sheetView showGridLines="0" zoomScaleNormal="100" zoomScaleSheetLayoutView="50" workbookViewId="0">
      <selection sqref="A1:H1"/>
    </sheetView>
  </sheetViews>
  <sheetFormatPr baseColWidth="10" defaultColWidth="9.140625" defaultRowHeight="12.75" x14ac:dyDescent="0.2"/>
  <cols>
    <col min="1" max="1" width="8.28515625" customWidth="1"/>
    <col min="2" max="2" width="14.42578125" customWidth="1"/>
    <col min="3" max="4" width="15.7109375" customWidth="1"/>
    <col min="5" max="5" width="11.42578125" customWidth="1"/>
    <col min="6" max="7" width="12.42578125" customWidth="1"/>
    <col min="8" max="8" width="10.7109375" customWidth="1"/>
    <col min="9" max="9" width="5.7109375" customWidth="1"/>
    <col min="10" max="10" width="23.85546875" customWidth="1"/>
    <col min="11" max="11" width="7.7109375" bestFit="1" customWidth="1"/>
    <col min="12" max="16" width="7.7109375" customWidth="1"/>
    <col min="17" max="17" width="11" customWidth="1"/>
    <col min="18" max="21" width="7.7109375" customWidth="1"/>
    <col min="22" max="22" width="8.28515625" bestFit="1" customWidth="1"/>
    <col min="23" max="23" width="8.28515625" customWidth="1"/>
    <col min="24" max="24" width="11.28515625" customWidth="1"/>
    <col min="25" max="29" width="8.28515625" bestFit="1" customWidth="1"/>
  </cols>
  <sheetData>
    <row r="1" spans="1:16" ht="38.1" customHeight="1" x14ac:dyDescent="0.2">
      <c r="A1" s="138" t="s">
        <v>0</v>
      </c>
      <c r="B1" s="138"/>
      <c r="C1" s="138"/>
      <c r="D1" s="138"/>
      <c r="E1" s="138"/>
      <c r="F1" s="138"/>
      <c r="G1" s="138"/>
      <c r="H1" s="138"/>
    </row>
    <row r="2" spans="1:16" x14ac:dyDescent="0.2">
      <c r="A2" s="112"/>
      <c r="B2" s="78"/>
      <c r="C2" s="78"/>
      <c r="D2" s="78"/>
      <c r="E2" s="78"/>
      <c r="F2" s="78"/>
      <c r="G2" s="78"/>
      <c r="H2" s="105"/>
    </row>
    <row r="3" spans="1:16" ht="12.75" customHeight="1" x14ac:dyDescent="0.2">
      <c r="A3" s="78"/>
      <c r="B3" s="78"/>
      <c r="C3" s="78"/>
      <c r="D3" s="78"/>
      <c r="E3" s="78"/>
      <c r="F3" s="78"/>
      <c r="G3" s="78"/>
      <c r="H3" s="78"/>
      <c r="J3" s="101" t="s">
        <v>18</v>
      </c>
      <c r="K3" s="101"/>
      <c r="O3" s="67"/>
    </row>
    <row r="4" spans="1:16" ht="16.5" customHeight="1" x14ac:dyDescent="0.2">
      <c r="A4" s="78"/>
      <c r="B4" s="79" t="s">
        <v>19</v>
      </c>
      <c r="C4" s="96">
        <v>43101</v>
      </c>
      <c r="D4" s="78"/>
      <c r="E4" s="78"/>
      <c r="F4" s="78"/>
      <c r="G4" s="78"/>
      <c r="H4" s="78"/>
      <c r="J4" s="53" t="s">
        <v>20</v>
      </c>
      <c r="M4" s="76"/>
      <c r="N4" s="76"/>
      <c r="O4" s="76"/>
      <c r="P4" s="76"/>
    </row>
    <row r="5" spans="1:16" x14ac:dyDescent="0.2">
      <c r="A5" s="78"/>
      <c r="B5" s="78"/>
      <c r="C5" s="78"/>
      <c r="D5" s="78"/>
      <c r="E5" s="78"/>
      <c r="F5" s="78"/>
      <c r="G5" s="78"/>
      <c r="H5" s="78"/>
      <c r="J5" s="53" t="s">
        <v>21</v>
      </c>
      <c r="M5" s="76"/>
      <c r="N5" s="76"/>
      <c r="O5" s="76"/>
      <c r="P5" s="76"/>
    </row>
    <row r="6" spans="1:16" x14ac:dyDescent="0.2">
      <c r="A6" s="78"/>
      <c r="B6" s="80" t="s">
        <v>22</v>
      </c>
      <c r="C6" s="81"/>
      <c r="D6" s="82"/>
      <c r="E6" s="78"/>
      <c r="F6" s="78"/>
      <c r="G6" s="78"/>
      <c r="H6" s="78"/>
      <c r="J6" s="53" t="s">
        <v>23</v>
      </c>
      <c r="M6" s="76"/>
      <c r="N6" s="76"/>
      <c r="O6" s="76"/>
      <c r="P6" s="76"/>
    </row>
    <row r="7" spans="1:16" ht="15.75" customHeight="1" x14ac:dyDescent="0.2">
      <c r="A7" s="117" t="s">
        <v>24</v>
      </c>
      <c r="B7" s="118" t="s">
        <v>25</v>
      </c>
      <c r="C7" s="119" t="s">
        <v>26</v>
      </c>
      <c r="D7" s="119" t="s">
        <v>27</v>
      </c>
      <c r="E7" s="119" t="s">
        <v>28</v>
      </c>
      <c r="F7" s="119" t="s">
        <v>29</v>
      </c>
      <c r="G7" s="119" t="s">
        <v>30</v>
      </c>
      <c r="H7" s="117" t="s">
        <v>31</v>
      </c>
      <c r="J7" s="53" t="s">
        <v>32</v>
      </c>
      <c r="M7" s="76"/>
      <c r="N7" s="76"/>
      <c r="O7" s="76"/>
      <c r="P7" s="76"/>
    </row>
    <row r="8" spans="1:16" x14ac:dyDescent="0.2">
      <c r="A8" s="83">
        <v>1</v>
      </c>
      <c r="B8" s="75" t="s">
        <v>33</v>
      </c>
      <c r="C8" s="120">
        <v>4400</v>
      </c>
      <c r="D8" s="3">
        <v>0.13</v>
      </c>
      <c r="E8" s="121">
        <v>50</v>
      </c>
      <c r="F8" s="63">
        <v>2</v>
      </c>
      <c r="G8" s="120">
        <v>2311.23</v>
      </c>
      <c r="H8" s="86">
        <f t="shared" ref="H8:H17" ca="1" si="0">ROUNDUP(OFFSET($C$7,ROW()-ROW($C$7),0,1,1)*OFFSET($D$7,ROW()-ROW($D$7),0,1,1)/12,2)</f>
        <v>47.669999999999995</v>
      </c>
      <c r="J8" s="53" t="s">
        <v>34</v>
      </c>
      <c r="M8" s="76"/>
      <c r="N8" s="76"/>
      <c r="O8" s="76"/>
      <c r="P8" s="76"/>
    </row>
    <row r="9" spans="1:16" x14ac:dyDescent="0.2">
      <c r="A9" s="83">
        <f t="shared" ref="A9:A17" ca="1" si="1">OFFSET(A9,-1,0,1,1)+1</f>
        <v>2</v>
      </c>
      <c r="B9" s="75" t="s">
        <v>35</v>
      </c>
      <c r="C9" s="120">
        <v>3200</v>
      </c>
      <c r="D9" s="3">
        <v>9.8100000000000007E-2</v>
      </c>
      <c r="E9" s="121">
        <v>30</v>
      </c>
      <c r="F9" s="63">
        <v>1</v>
      </c>
      <c r="G9" s="120">
        <v>1300.1199999999999</v>
      </c>
      <c r="H9" s="86">
        <f t="shared" ca="1" si="0"/>
        <v>26.16</v>
      </c>
      <c r="J9" s="53" t="s">
        <v>36</v>
      </c>
      <c r="L9" s="77"/>
      <c r="M9" s="77"/>
      <c r="N9" s="77"/>
      <c r="O9" s="77"/>
      <c r="P9" s="77"/>
    </row>
    <row r="10" spans="1:16" x14ac:dyDescent="0.2">
      <c r="A10" s="83">
        <f t="shared" ca="1" si="1"/>
        <v>3</v>
      </c>
      <c r="B10" s="75" t="s">
        <v>37</v>
      </c>
      <c r="C10" s="120">
        <v>5000</v>
      </c>
      <c r="D10" s="3">
        <v>0.12</v>
      </c>
      <c r="E10" s="121">
        <v>55</v>
      </c>
      <c r="F10" s="63">
        <v>3</v>
      </c>
      <c r="G10" s="120">
        <v>984.12</v>
      </c>
      <c r="H10" s="86">
        <f t="shared" ca="1" si="0"/>
        <v>50</v>
      </c>
    </row>
    <row r="11" spans="1:16" x14ac:dyDescent="0.2">
      <c r="A11" s="83">
        <f t="shared" ca="1" si="1"/>
        <v>4</v>
      </c>
      <c r="B11" s="75" t="s">
        <v>38</v>
      </c>
      <c r="C11" s="120">
        <v>9000</v>
      </c>
      <c r="D11" s="3">
        <v>0.13500000000000001</v>
      </c>
      <c r="E11" s="121">
        <v>110</v>
      </c>
      <c r="F11" s="63">
        <v>5</v>
      </c>
      <c r="G11" s="120"/>
      <c r="H11" s="86">
        <f t="shared" ca="1" si="0"/>
        <v>101.25</v>
      </c>
    </row>
    <row r="12" spans="1:16" x14ac:dyDescent="0.2">
      <c r="A12" s="83">
        <f t="shared" ca="1" si="1"/>
        <v>5</v>
      </c>
      <c r="B12" s="75" t="s">
        <v>39</v>
      </c>
      <c r="C12" s="120">
        <v>4900</v>
      </c>
      <c r="D12" s="3">
        <v>0.04</v>
      </c>
      <c r="E12" s="121">
        <v>25</v>
      </c>
      <c r="F12" s="63">
        <v>4</v>
      </c>
      <c r="G12" s="120"/>
      <c r="H12" s="86">
        <f t="shared" ca="1" si="0"/>
        <v>16.34</v>
      </c>
      <c r="J12" s="114"/>
      <c r="K12" s="114"/>
    </row>
    <row r="13" spans="1:16" x14ac:dyDescent="0.2">
      <c r="A13" s="83">
        <f t="shared" ca="1" si="1"/>
        <v>6</v>
      </c>
      <c r="B13" s="75"/>
      <c r="C13" s="120"/>
      <c r="D13" s="3"/>
      <c r="E13" s="121"/>
      <c r="F13" s="63"/>
      <c r="G13" s="120"/>
      <c r="H13" s="86">
        <f t="shared" ca="1" si="0"/>
        <v>0</v>
      </c>
      <c r="J13" s="53"/>
    </row>
    <row r="14" spans="1:16" x14ac:dyDescent="0.2">
      <c r="A14" s="83">
        <f t="shared" ca="1" si="1"/>
        <v>7</v>
      </c>
      <c r="B14" s="75"/>
      <c r="C14" s="120"/>
      <c r="D14" s="3"/>
      <c r="E14" s="121"/>
      <c r="F14" s="63"/>
      <c r="G14" s="120"/>
      <c r="H14" s="86">
        <f t="shared" ca="1" si="0"/>
        <v>0</v>
      </c>
    </row>
    <row r="15" spans="1:16" x14ac:dyDescent="0.2">
      <c r="A15" s="83">
        <f t="shared" ca="1" si="1"/>
        <v>8</v>
      </c>
      <c r="B15" s="75"/>
      <c r="C15" s="120"/>
      <c r="D15" s="3"/>
      <c r="E15" s="121"/>
      <c r="F15" s="63"/>
      <c r="G15" s="120"/>
      <c r="H15" s="86">
        <f t="shared" ca="1" si="0"/>
        <v>0</v>
      </c>
    </row>
    <row r="16" spans="1:16" x14ac:dyDescent="0.2">
      <c r="A16" s="83">
        <f t="shared" ca="1" si="1"/>
        <v>9</v>
      </c>
      <c r="B16" s="75"/>
      <c r="C16" s="120"/>
      <c r="D16" s="3"/>
      <c r="E16" s="121"/>
      <c r="F16" s="63"/>
      <c r="G16" s="120"/>
      <c r="H16" s="86">
        <f t="shared" ca="1" si="0"/>
        <v>0</v>
      </c>
    </row>
    <row r="17" spans="1:10" x14ac:dyDescent="0.2">
      <c r="A17" s="83">
        <f t="shared" ca="1" si="1"/>
        <v>10</v>
      </c>
      <c r="B17" s="75"/>
      <c r="C17" s="120"/>
      <c r="D17" s="3"/>
      <c r="E17" s="121"/>
      <c r="F17" s="63"/>
      <c r="G17" s="120"/>
      <c r="H17" s="86">
        <f t="shared" ca="1" si="0"/>
        <v>0</v>
      </c>
    </row>
    <row r="18" spans="1:10" x14ac:dyDescent="0.2">
      <c r="A18" s="84" t="s">
        <v>40</v>
      </c>
      <c r="B18" s="85"/>
      <c r="C18" s="122">
        <f>SUM(C8:C17)</f>
        <v>26500</v>
      </c>
      <c r="D18" s="85"/>
      <c r="E18" s="122">
        <f>SUM(E8:E17)</f>
        <v>270</v>
      </c>
      <c r="F18" s="85"/>
      <c r="G18" s="123"/>
      <c r="H18" s="78"/>
      <c r="J18" s="77"/>
    </row>
    <row r="19" spans="1:10" ht="15" customHeight="1" x14ac:dyDescent="0.2">
      <c r="A19" s="78"/>
      <c r="B19" s="78"/>
      <c r="C19" s="124"/>
      <c r="D19" s="88"/>
      <c r="E19" s="125"/>
      <c r="F19" s="88"/>
      <c r="G19" s="125"/>
      <c r="H19" s="78"/>
    </row>
    <row r="20" spans="1:10" ht="15" customHeight="1" x14ac:dyDescent="0.2">
      <c r="A20" s="78"/>
      <c r="B20" s="89" t="s">
        <v>41</v>
      </c>
      <c r="C20" s="126">
        <v>600</v>
      </c>
      <c r="D20" s="90" t="str">
        <f>IF(NOT(snowball),"Not Applicable (No Snowball)",IF(C20&lt;=E18,"Too Low"," . "))</f>
        <v xml:space="preserve"> . </v>
      </c>
      <c r="E20" s="127"/>
      <c r="F20" s="78"/>
      <c r="G20" s="127"/>
      <c r="H20" s="78"/>
      <c r="J20" s="53"/>
    </row>
    <row r="21" spans="1:10" ht="15" customHeight="1" x14ac:dyDescent="0.2">
      <c r="A21" s="78"/>
      <c r="B21" s="87" t="s">
        <v>42</v>
      </c>
      <c r="C21" s="128">
        <f>IF(NOT(snowball),"n/a",C20-E18)</f>
        <v>330</v>
      </c>
      <c r="D21" s="90" t="str">
        <f>IF(C21&lt;0,"Need to Increase Monthly Payment","")</f>
        <v/>
      </c>
      <c r="E21" s="127"/>
      <c r="F21" s="78"/>
      <c r="G21" s="127"/>
      <c r="H21" s="78"/>
    </row>
    <row r="22" spans="1:10" x14ac:dyDescent="0.2">
      <c r="A22" s="78"/>
      <c r="B22" s="78"/>
      <c r="C22" s="127"/>
      <c r="D22" s="78"/>
      <c r="E22" s="127"/>
      <c r="F22" s="78"/>
      <c r="G22" s="127"/>
      <c r="H22" s="78"/>
      <c r="J22" s="62"/>
    </row>
    <row r="23" spans="1:10" ht="15" customHeight="1" x14ac:dyDescent="0.2">
      <c r="A23" s="78"/>
      <c r="B23" s="89" t="s">
        <v>43</v>
      </c>
      <c r="C23" s="135" t="s">
        <v>36</v>
      </c>
      <c r="D23" s="136"/>
      <c r="E23" s="137"/>
      <c r="F23" s="103" t="s">
        <v>44</v>
      </c>
      <c r="G23" s="127"/>
      <c r="H23" s="102">
        <f>MATCH(C23,J4:J9,0)</f>
        <v>6</v>
      </c>
    </row>
    <row r="24" spans="1:10" x14ac:dyDescent="0.2">
      <c r="A24" s="78"/>
      <c r="B24" s="78"/>
      <c r="C24" s="127"/>
      <c r="D24" s="78"/>
      <c r="E24" s="127"/>
      <c r="F24" s="78"/>
      <c r="G24" s="127"/>
      <c r="H24" s="78"/>
      <c r="J24" s="40"/>
    </row>
    <row r="25" spans="1:10" x14ac:dyDescent="0.2">
      <c r="A25" s="78"/>
      <c r="B25" s="91" t="s">
        <v>45</v>
      </c>
      <c r="C25" s="127"/>
      <c r="D25" s="78"/>
      <c r="E25" s="127"/>
      <c r="F25" s="78"/>
      <c r="G25" s="127"/>
      <c r="H25" s="78"/>
      <c r="J25" s="40"/>
    </row>
    <row r="26" spans="1:10" ht="27.75" customHeight="1" x14ac:dyDescent="0.2">
      <c r="A26" s="78"/>
      <c r="B26" s="129" t="s">
        <v>46</v>
      </c>
      <c r="C26" s="130" t="s">
        <v>47</v>
      </c>
      <c r="D26" s="129" t="s">
        <v>48</v>
      </c>
      <c r="E26" s="130" t="s">
        <v>49</v>
      </c>
      <c r="F26" s="129" t="s">
        <v>50</v>
      </c>
      <c r="G26" s="130" t="s">
        <v>51</v>
      </c>
      <c r="H26" s="78"/>
    </row>
    <row r="27" spans="1:10" x14ac:dyDescent="0.2">
      <c r="A27" s="78"/>
      <c r="B27" s="36" t="str">
        <f t="array" aca="1" ref="B27:B36" ca="1">TRANSPOSE('PLAN DE PAGOS'!E7:N7)</f>
        <v>Credito Vehiculo #1</v>
      </c>
      <c r="C27" s="131">
        <f t="array" aca="1" ref="C27:C36" ca="1">TRANSPOSE('PLAN DE PAGOS'!E8:N8)</f>
        <v>3200</v>
      </c>
      <c r="D27" s="37">
        <f t="array" aca="1" ref="D27:D36" ca="1">TRANSPOSE('PLAN DE PAGOS'!E15:N15)</f>
        <v>286.58000000000004</v>
      </c>
      <c r="E27" s="132">
        <f t="array" aca="1" ref="E27:E36" ca="1">TRANSPOSE('PLAN DE PAGOS'!E12:N12)</f>
        <v>26</v>
      </c>
      <c r="F27" s="39">
        <f t="array" aca="1" ref="F27:F36" ca="1">TRANSPOSE('PLAN DE PAGOS'!E13:N13)</f>
        <v>43891</v>
      </c>
      <c r="G27" s="133">
        <f t="array" aca="1" ref="G27:G36" ca="1">TRANSPOSE('PLAN DE PAGOS'!E14:N14)</f>
        <v>43282</v>
      </c>
      <c r="H27" s="92" t="str">
        <f t="array" aca="1" ref="H27:H36" ca="1">TRANSPOSE('PLAN DE PAGOS'!E16:N16)</f>
        <v xml:space="preserve"> . </v>
      </c>
      <c r="J27" s="53"/>
    </row>
    <row r="28" spans="1:10" x14ac:dyDescent="0.2">
      <c r="A28" s="78"/>
      <c r="B28" s="36" t="str">
        <f ca="1"/>
        <v>Tarjeta #1</v>
      </c>
      <c r="C28" s="131">
        <f ca="1"/>
        <v>4400</v>
      </c>
      <c r="D28" s="37">
        <f ca="1"/>
        <v>882.63</v>
      </c>
      <c r="E28" s="132">
        <f ca="1"/>
        <v>31</v>
      </c>
      <c r="F28" s="39">
        <f ca="1"/>
        <v>44044</v>
      </c>
      <c r="G28" s="133">
        <f ca="1"/>
        <v>43466</v>
      </c>
      <c r="H28" s="92" t="str">
        <f ca="1"/>
        <v xml:space="preserve"> . </v>
      </c>
    </row>
    <row r="29" spans="1:10" x14ac:dyDescent="0.2">
      <c r="A29" s="78"/>
      <c r="B29" s="36" t="str">
        <f ca="1"/>
        <v>Credito Vehiculo #2</v>
      </c>
      <c r="C29" s="131">
        <f ca="1"/>
        <v>5000</v>
      </c>
      <c r="D29" s="37">
        <f ca="1"/>
        <v>1003.7499999999999</v>
      </c>
      <c r="E29" s="132">
        <f ca="1"/>
        <v>32</v>
      </c>
      <c r="F29" s="39">
        <f ca="1"/>
        <v>44075</v>
      </c>
      <c r="G29" s="133">
        <f ca="1"/>
        <v>43800</v>
      </c>
      <c r="H29" s="92" t="str">
        <f ca="1"/>
        <v xml:space="preserve"> . </v>
      </c>
    </row>
    <row r="30" spans="1:10" x14ac:dyDescent="0.2">
      <c r="A30" s="78"/>
      <c r="B30" s="36" t="str">
        <f ca="1"/>
        <v>Credito Educativo #1</v>
      </c>
      <c r="C30" s="37">
        <f ca="1"/>
        <v>4900</v>
      </c>
      <c r="D30" s="37">
        <f ca="1"/>
        <v>586.00999999999976</v>
      </c>
      <c r="E30" s="38">
        <f ca="1"/>
        <v>42</v>
      </c>
      <c r="F30" s="39">
        <f ca="1"/>
        <v>44378</v>
      </c>
      <c r="G30" s="39" t="str">
        <f ca="1"/>
        <v/>
      </c>
      <c r="H30" s="92" t="str">
        <f ca="1"/>
        <v xml:space="preserve"> . </v>
      </c>
    </row>
    <row r="31" spans="1:10" x14ac:dyDescent="0.2">
      <c r="A31" s="78"/>
      <c r="B31" s="36" t="str">
        <f ca="1"/>
        <v>Tarjeta #2</v>
      </c>
      <c r="C31" s="37">
        <f ca="1"/>
        <v>9000</v>
      </c>
      <c r="D31" s="37">
        <f ca="1"/>
        <v>4909.47</v>
      </c>
      <c r="E31" s="38">
        <f ca="1"/>
        <v>57</v>
      </c>
      <c r="F31" s="39">
        <f ca="1"/>
        <v>44835</v>
      </c>
      <c r="G31" s="39" t="str">
        <f ca="1"/>
        <v/>
      </c>
      <c r="H31" s="92" t="str">
        <f ca="1"/>
        <v xml:space="preserve"> . </v>
      </c>
      <c r="J31" s="62"/>
    </row>
    <row r="32" spans="1:10" x14ac:dyDescent="0.2">
      <c r="A32" s="78"/>
      <c r="B32" s="36" t="str">
        <f ca="1"/>
        <v/>
      </c>
      <c r="C32" s="37">
        <f ca="1"/>
        <v>0</v>
      </c>
      <c r="D32" s="37">
        <f ca="1"/>
        <v>0</v>
      </c>
      <c r="E32" s="38">
        <f ca="1"/>
        <v>0</v>
      </c>
      <c r="F32" s="39" t="str">
        <f ca="1"/>
        <v/>
      </c>
      <c r="G32" s="39" t="str">
        <f ca="1"/>
        <v/>
      </c>
      <c r="H32" s="92" t="str">
        <f ca="1"/>
        <v xml:space="preserve"> . </v>
      </c>
    </row>
    <row r="33" spans="1:10" x14ac:dyDescent="0.2">
      <c r="A33" s="78"/>
      <c r="B33" s="36" t="str">
        <f ca="1"/>
        <v/>
      </c>
      <c r="C33" s="37">
        <f ca="1"/>
        <v>0</v>
      </c>
      <c r="D33" s="37">
        <f ca="1"/>
        <v>0</v>
      </c>
      <c r="E33" s="38">
        <f ca="1"/>
        <v>0</v>
      </c>
      <c r="F33" s="39" t="str">
        <f ca="1"/>
        <v/>
      </c>
      <c r="G33" s="39" t="str">
        <f ca="1"/>
        <v/>
      </c>
      <c r="H33" s="92" t="str">
        <f ca="1"/>
        <v xml:space="preserve"> . </v>
      </c>
    </row>
    <row r="34" spans="1:10" x14ac:dyDescent="0.2">
      <c r="A34" s="78"/>
      <c r="B34" s="36" t="str">
        <f ca="1"/>
        <v/>
      </c>
      <c r="C34" s="37">
        <f ca="1"/>
        <v>0</v>
      </c>
      <c r="D34" s="37">
        <f ca="1"/>
        <v>0</v>
      </c>
      <c r="E34" s="38">
        <f ca="1"/>
        <v>0</v>
      </c>
      <c r="F34" s="39" t="str">
        <f ca="1"/>
        <v/>
      </c>
      <c r="G34" s="39" t="str">
        <f ca="1"/>
        <v/>
      </c>
      <c r="H34" s="92" t="str">
        <f ca="1"/>
        <v xml:space="preserve"> . </v>
      </c>
    </row>
    <row r="35" spans="1:10" x14ac:dyDescent="0.2">
      <c r="A35" s="78"/>
      <c r="B35" s="36" t="str">
        <f ca="1"/>
        <v/>
      </c>
      <c r="C35" s="37">
        <f ca="1"/>
        <v>0</v>
      </c>
      <c r="D35" s="37">
        <f ca="1"/>
        <v>0</v>
      </c>
      <c r="E35" s="38">
        <f ca="1"/>
        <v>0</v>
      </c>
      <c r="F35" s="39" t="str">
        <f ca="1"/>
        <v/>
      </c>
      <c r="G35" s="39" t="str">
        <f ca="1"/>
        <v/>
      </c>
      <c r="H35" s="92" t="str">
        <f ca="1"/>
        <v xml:space="preserve"> . </v>
      </c>
      <c r="J35" s="62"/>
    </row>
    <row r="36" spans="1:10" x14ac:dyDescent="0.2">
      <c r="A36" s="78"/>
      <c r="B36" s="36" t="str">
        <f ca="1"/>
        <v/>
      </c>
      <c r="C36" s="37">
        <f ca="1"/>
        <v>0</v>
      </c>
      <c r="D36" s="37">
        <f ca="1"/>
        <v>0</v>
      </c>
      <c r="E36" s="38">
        <f ca="1"/>
        <v>0</v>
      </c>
      <c r="F36" s="39" t="str">
        <f ca="1"/>
        <v/>
      </c>
      <c r="G36" s="39" t="str">
        <f ca="1"/>
        <v/>
      </c>
      <c r="H36" s="92" t="str">
        <f ca="1"/>
        <v xml:space="preserve"> . </v>
      </c>
    </row>
    <row r="37" spans="1:10" ht="14.25" customHeight="1" x14ac:dyDescent="0.2">
      <c r="A37" s="78"/>
      <c r="B37" s="78"/>
      <c r="C37" s="93" t="s">
        <v>52</v>
      </c>
      <c r="D37" s="97">
        <f ca="1">'PLAN DE PAGOS'!E18</f>
        <v>7668.4400000000005</v>
      </c>
      <c r="E37" s="94" t="s">
        <v>53</v>
      </c>
      <c r="F37" s="78"/>
      <c r="G37" s="78"/>
      <c r="H37" s="78"/>
    </row>
    <row r="38" spans="1:10" x14ac:dyDescent="0.2">
      <c r="A38" s="78"/>
      <c r="B38" s="78"/>
      <c r="C38" s="78"/>
      <c r="D38" s="95" t="s">
        <v>54</v>
      </c>
      <c r="E38" s="78"/>
      <c r="F38" s="78"/>
      <c r="G38" s="78"/>
      <c r="H38" s="78"/>
    </row>
    <row r="39" spans="1:10" x14ac:dyDescent="0.2">
      <c r="A39" s="78"/>
      <c r="B39" s="78"/>
      <c r="C39" s="78"/>
      <c r="D39" s="78"/>
      <c r="E39" s="78"/>
      <c r="F39" s="78"/>
      <c r="G39" s="78"/>
      <c r="H39" s="78"/>
    </row>
    <row r="40" spans="1:10" x14ac:dyDescent="0.2">
      <c r="J40" s="53"/>
    </row>
    <row r="44" spans="1:10" x14ac:dyDescent="0.2">
      <c r="J44" s="17"/>
    </row>
    <row r="48" spans="1:10" x14ac:dyDescent="0.2">
      <c r="J48" s="53"/>
    </row>
    <row r="50" spans="10:10" x14ac:dyDescent="0.2">
      <c r="J50" s="17"/>
    </row>
    <row r="55" spans="10:10" x14ac:dyDescent="0.2">
      <c r="J55" s="17"/>
    </row>
    <row r="57" spans="10:10" ht="16.5" customHeight="1" x14ac:dyDescent="0.2"/>
    <row r="62" spans="10:10" x14ac:dyDescent="0.2">
      <c r="J62" s="17"/>
    </row>
  </sheetData>
  <mergeCells count="2">
    <mergeCell ref="C23:E23"/>
    <mergeCell ref="A1:H1"/>
  </mergeCells>
  <conditionalFormatting sqref="C21">
    <cfRule type="cellIs" dxfId="5" priority="1" stopIfTrue="1" operator="lessThan">
      <formula>0</formula>
    </cfRule>
  </conditionalFormatting>
  <conditionalFormatting sqref="E8:E17">
    <cfRule type="expression" dxfId="4" priority="2" stopIfTrue="1">
      <formula>E8&lt;(ROUND(OFFSET($C$7,ROW()-ROW($C$7),0,1,1)*OFFSET($D$7,ROW()-ROW($D$7),0,1,1)/12,2))</formula>
    </cfRule>
  </conditionalFormatting>
  <dataValidations count="1">
    <dataValidation type="list" allowBlank="1" showInputMessage="1" showErrorMessage="1" sqref="C23" xr:uid="{00000000-0002-0000-0100-000000000000}">
      <formula1>$J$4:$J$9</formula1>
    </dataValidation>
  </dataValidations>
  <printOptions horizontalCentered="1"/>
  <pageMargins left="0.5" right="0.5" top="0.25" bottom="0.25" header="0.5" footer="0.5"/>
  <pageSetup scale="9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W383"/>
  <sheetViews>
    <sheetView showGridLines="0" workbookViewId="0">
      <selection activeCell="E5" sqref="E5:F5"/>
    </sheetView>
  </sheetViews>
  <sheetFormatPr baseColWidth="10" defaultColWidth="9.140625" defaultRowHeight="12.75" x14ac:dyDescent="0.2"/>
  <cols>
    <col min="1" max="1" width="4.140625" customWidth="1"/>
    <col min="2" max="2" width="6.5703125" customWidth="1"/>
    <col min="3" max="3" width="7.42578125" customWidth="1"/>
    <col min="4" max="4" width="8" customWidth="1"/>
    <col min="5" max="14" width="10.140625" customWidth="1"/>
    <col min="15" max="15" width="4.140625" customWidth="1"/>
    <col min="16" max="16" width="8.28515625" customWidth="1"/>
    <col min="17" max="17" width="8.5703125" hidden="1" customWidth="1"/>
    <col min="18" max="27" width="8.42578125" hidden="1" customWidth="1"/>
    <col min="28" max="28" width="2.42578125" hidden="1" customWidth="1"/>
    <col min="29" max="38" width="7.140625" hidden="1" customWidth="1"/>
    <col min="39" max="39" width="7" hidden="1" customWidth="1"/>
    <col min="40" max="40" width="2.140625" hidden="1" customWidth="1"/>
    <col min="41" max="51" width="7" hidden="1" customWidth="1"/>
    <col min="52" max="52" width="4.28515625" hidden="1" customWidth="1"/>
    <col min="53" max="64" width="7" hidden="1" customWidth="1"/>
    <col min="65" max="65" width="4.7109375" hidden="1" customWidth="1"/>
    <col min="66" max="75" width="7" hidden="1" customWidth="1"/>
  </cols>
  <sheetData>
    <row r="1" spans="1:16" ht="18" customHeight="1" x14ac:dyDescent="0.2">
      <c r="A1" s="106" t="s">
        <v>55</v>
      </c>
      <c r="B1" s="107"/>
      <c r="C1" s="107"/>
      <c r="D1" s="107"/>
      <c r="E1" s="107"/>
      <c r="F1" s="107"/>
      <c r="G1" s="107"/>
      <c r="H1" s="107"/>
      <c r="I1" s="107"/>
      <c r="J1" s="107"/>
      <c r="K1" s="107"/>
      <c r="L1" s="107"/>
      <c r="M1" s="107"/>
      <c r="N1" s="108"/>
      <c r="O1" s="108"/>
      <c r="P1" s="109"/>
    </row>
    <row r="2" spans="1:16" x14ac:dyDescent="0.2">
      <c r="A2" s="111" t="s">
        <v>56</v>
      </c>
      <c r="B2" s="110"/>
      <c r="C2" s="110"/>
      <c r="D2" s="110"/>
      <c r="E2" s="110"/>
      <c r="F2" s="110"/>
      <c r="G2" s="110"/>
      <c r="H2" s="110"/>
      <c r="I2" s="110"/>
      <c r="J2" s="110"/>
      <c r="K2" s="110"/>
      <c r="L2" s="110"/>
      <c r="M2" s="110"/>
      <c r="N2" s="110"/>
      <c r="O2" s="110"/>
      <c r="P2" s="113"/>
    </row>
    <row r="3" spans="1:16" x14ac:dyDescent="0.2">
      <c r="K3" s="104"/>
      <c r="L3" s="104"/>
      <c r="M3" s="104"/>
      <c r="N3" s="104"/>
      <c r="O3" s="104"/>
      <c r="P3" s="104"/>
    </row>
    <row r="4" spans="1:16" s="41" customFormat="1" ht="15" customHeight="1" x14ac:dyDescent="0.2">
      <c r="D4" s="42" t="s">
        <v>43</v>
      </c>
      <c r="E4" s="43" t="str">
        <f>INDEX(CALCULADORA!J4:J9,strategy)</f>
        <v>Personalizado - Menor Primero</v>
      </c>
      <c r="K4" s="104"/>
      <c r="L4" s="104"/>
      <c r="M4" s="104"/>
      <c r="N4" s="104"/>
      <c r="O4" s="104"/>
      <c r="P4" s="104"/>
    </row>
    <row r="5" spans="1:16" s="41" customFormat="1" ht="15" customHeight="1" x14ac:dyDescent="0.2">
      <c r="D5" s="42" t="s">
        <v>57</v>
      </c>
      <c r="E5" s="150">
        <f>IF(NOT(snowball),"Variable",CALCULADORA!C20)</f>
        <v>600</v>
      </c>
      <c r="F5" s="151"/>
      <c r="K5" s="104"/>
      <c r="L5" s="104"/>
      <c r="M5" s="104"/>
      <c r="N5" s="104"/>
      <c r="O5" s="104"/>
      <c r="P5" s="104"/>
    </row>
    <row r="7" spans="1:16" ht="14.25" customHeight="1" thickBot="1" x14ac:dyDescent="0.3">
      <c r="A7" s="49"/>
      <c r="B7" s="8"/>
      <c r="C7" s="8"/>
      <c r="D7" s="9" t="s">
        <v>58</v>
      </c>
      <c r="E7" s="10" t="str">
        <f ca="1">IF(ISERROR(PRIORIDAD!B66),"",IF(ISBLANK(INDEX(CALCULADORA!$B$8:$B$17,PRIORIDAD!B66))," - ",INDEX(CALCULADORA!$B$8:$B$17,PRIORIDAD!B66)))</f>
        <v>Credito Vehiculo #1</v>
      </c>
      <c r="F7" s="10" t="str">
        <f ca="1">IF(ISERROR(PRIORIDAD!C66),"",IF(ISBLANK(INDEX(CALCULADORA!$B$8:$B$17,PRIORIDAD!C66))," - ",INDEX(CALCULADORA!$B$8:$B$17,PRIORIDAD!C66)))</f>
        <v>Tarjeta #1</v>
      </c>
      <c r="G7" s="10" t="str">
        <f ca="1">IF(ISERROR(PRIORIDAD!D66),"",IF(ISBLANK(INDEX(CALCULADORA!$B$8:$B$17,PRIORIDAD!D66))," - ",INDEX(CALCULADORA!$B$8:$B$17,PRIORIDAD!D66)))</f>
        <v>Credito Vehiculo #2</v>
      </c>
      <c r="H7" s="10" t="str">
        <f ca="1">IF(ISERROR(PRIORIDAD!E66),"",IF(ISBLANK(INDEX(CALCULADORA!$B$8:$B$17,PRIORIDAD!E66))," - ",INDEX(CALCULADORA!$B$8:$B$17,PRIORIDAD!E66)))</f>
        <v>Credito Educativo #1</v>
      </c>
      <c r="I7" s="10" t="str">
        <f ca="1">IF(ISERROR(PRIORIDAD!F66),"",IF(ISBLANK(INDEX(CALCULADORA!$B$8:$B$17,PRIORIDAD!F66))," - ",INDEX(CALCULADORA!$B$8:$B$17,PRIORIDAD!F66)))</f>
        <v>Tarjeta #2</v>
      </c>
      <c r="J7" s="10" t="str">
        <f ca="1">IF(ISERROR(PRIORIDAD!G66),"",IF(ISBLANK(INDEX(CALCULADORA!$B$8:$B$17,PRIORIDAD!G66))," - ",INDEX(CALCULADORA!$B$8:$B$17,PRIORIDAD!G66)))</f>
        <v/>
      </c>
      <c r="K7" s="10" t="str">
        <f ca="1">IF(ISERROR(PRIORIDAD!H66),"",IF(ISBLANK(INDEX(CALCULADORA!$B$8:$B$17,PRIORIDAD!H66))," - ",INDEX(CALCULADORA!$B$8:$B$17,PRIORIDAD!H66)))</f>
        <v/>
      </c>
      <c r="L7" s="10" t="str">
        <f ca="1">IF(ISERROR(PRIORIDAD!I66),"",IF(ISBLANK(INDEX(CALCULADORA!$B$8:$B$17,PRIORIDAD!I66))," - ",INDEX(CALCULADORA!$B$8:$B$17,PRIORIDAD!I66)))</f>
        <v/>
      </c>
      <c r="M7" s="10" t="str">
        <f ca="1">IF(ISERROR(PRIORIDAD!J66),"",IF(ISBLANK(INDEX(CALCULADORA!$B$8:$B$17,PRIORIDAD!J66))," - ",INDEX(CALCULADORA!$B$8:$B$17,PRIORIDAD!J66)))</f>
        <v/>
      </c>
      <c r="N7" s="10" t="str">
        <f ca="1">IF(ISERROR(PRIORIDAD!K66),"",IF(ISBLANK(INDEX(CALCULADORA!$B$8:$B$17,PRIORIDAD!K66))," - ",INDEX(CALCULADORA!$B$8:$B$17,PRIORIDAD!K66)))</f>
        <v/>
      </c>
    </row>
    <row r="8" spans="1:16" x14ac:dyDescent="0.2">
      <c r="A8" s="50"/>
      <c r="B8" s="11"/>
      <c r="C8" s="11"/>
      <c r="D8" s="12" t="s">
        <v>59</v>
      </c>
      <c r="E8" s="57">
        <f ca="1">IF(ISERROR(PRIORIDAD!B66),0,INDEX(CALCULADORA!$C$8:$C$17,PRIORIDAD!B66))</f>
        <v>3200</v>
      </c>
      <c r="F8" s="57">
        <f ca="1">IF(ISERROR(PRIORIDAD!C66),0,INDEX(CALCULADORA!$C$8:$C$17,PRIORIDAD!C66))</f>
        <v>4400</v>
      </c>
      <c r="G8" s="57">
        <f ca="1">IF(ISERROR(PRIORIDAD!D66),0,INDEX(CALCULADORA!$C$8:$C$17,PRIORIDAD!D66))</f>
        <v>5000</v>
      </c>
      <c r="H8" s="57">
        <f ca="1">IF(ISERROR(PRIORIDAD!E66),0,INDEX(CALCULADORA!$C$8:$C$17,PRIORIDAD!E66))</f>
        <v>4900</v>
      </c>
      <c r="I8" s="57">
        <f ca="1">IF(ISERROR(PRIORIDAD!F66),0,INDEX(CALCULADORA!$C$8:$C$17,PRIORIDAD!F66))</f>
        <v>9000</v>
      </c>
      <c r="J8" s="57">
        <f ca="1">IF(ISERROR(PRIORIDAD!G66),0,INDEX(CALCULADORA!$C$8:$C$17,PRIORIDAD!G66))</f>
        <v>0</v>
      </c>
      <c r="K8" s="57">
        <f ca="1">IF(ISERROR(PRIORIDAD!H66),0,INDEX(CALCULADORA!$C$8:$C$17,PRIORIDAD!H66))</f>
        <v>0</v>
      </c>
      <c r="L8" s="57">
        <f ca="1">IF(ISERROR(PRIORIDAD!I66),0,INDEX(CALCULADORA!$C$8:$C$17,PRIORIDAD!I66))</f>
        <v>0</v>
      </c>
      <c r="M8" s="57">
        <f ca="1">IF(ISERROR(PRIORIDAD!J66),0,INDEX(CALCULADORA!$C$8:$C$17,PRIORIDAD!J66))</f>
        <v>0</v>
      </c>
      <c r="N8" s="57">
        <f ca="1">IF(ISERROR(PRIORIDAD!K66),0,INDEX(CALCULADORA!$C$8:$C$17,PRIORIDAD!K66))</f>
        <v>0</v>
      </c>
    </row>
    <row r="9" spans="1:16" x14ac:dyDescent="0.2">
      <c r="A9" s="51"/>
      <c r="B9" s="46"/>
      <c r="C9" s="46"/>
      <c r="D9" s="47" t="s">
        <v>60</v>
      </c>
      <c r="E9" s="70">
        <f ca="1">IF(ISERROR(PRIORIDAD!B66),0,INDEX(CALCULADORA!$G$8:$G$17,PRIORIDAD!B66))</f>
        <v>1300.1199999999999</v>
      </c>
      <c r="F9" s="70">
        <f ca="1">IF(ISERROR(PRIORIDAD!C66),0,INDEX(CALCULADORA!$G$8:$G$17,PRIORIDAD!C66))</f>
        <v>2311.23</v>
      </c>
      <c r="G9" s="70">
        <f ca="1">IF(ISERROR(PRIORIDAD!D66),0,INDEX(CALCULADORA!$G$8:$G$17,PRIORIDAD!D66))</f>
        <v>984.12</v>
      </c>
      <c r="H9" s="70">
        <f ca="1">IF(ISERROR(PRIORIDAD!E66),0,INDEX(CALCULADORA!$G$8:$G$17,PRIORIDAD!E66))</f>
        <v>0</v>
      </c>
      <c r="I9" s="70">
        <f ca="1">IF(ISERROR(PRIORIDAD!F66),0,INDEX(CALCULADORA!$G$8:$G$17,PRIORIDAD!F66))</f>
        <v>0</v>
      </c>
      <c r="J9" s="70">
        <f ca="1">IF(ISERROR(PRIORIDAD!G66),0,INDEX(CALCULADORA!$G$8:$G$17,PRIORIDAD!G66))</f>
        <v>0</v>
      </c>
      <c r="K9" s="70">
        <f ca="1">IF(ISERROR(PRIORIDAD!H66),0,INDEX(CALCULADORA!$G$8:$G$17,PRIORIDAD!H66))</f>
        <v>0</v>
      </c>
      <c r="L9" s="70">
        <f ca="1">IF(ISERROR(PRIORIDAD!I66),0,INDEX(CALCULADORA!$G$8:$G$17,PRIORIDAD!I66))</f>
        <v>0</v>
      </c>
      <c r="M9" s="70">
        <f ca="1">IF(ISERROR(PRIORIDAD!J66),0,INDEX(CALCULADORA!$G$8:$G$17,PRIORIDAD!J66))</f>
        <v>0</v>
      </c>
      <c r="N9" s="70">
        <f ca="1">IF(ISERROR(PRIORIDAD!K66),0,INDEX(CALCULADORA!$G$8:$G$17,PRIORIDAD!K66))</f>
        <v>0</v>
      </c>
    </row>
    <row r="10" spans="1:16" x14ac:dyDescent="0.2">
      <c r="A10" s="51"/>
      <c r="B10" s="46"/>
      <c r="C10" s="46"/>
      <c r="D10" s="47" t="s">
        <v>61</v>
      </c>
      <c r="E10" s="58">
        <f ca="1">IF(ISERROR(PRIORIDAD!B66),0,INDEX(CALCULADORA!$D$8:$D$17,PRIORIDAD!B66))</f>
        <v>9.8100000000000007E-2</v>
      </c>
      <c r="F10" s="58">
        <f ca="1">IF(ISERROR(PRIORIDAD!C66),0,INDEX(CALCULADORA!$D$8:$D$17,PRIORIDAD!C66))</f>
        <v>0.13</v>
      </c>
      <c r="G10" s="58">
        <f ca="1">IF(ISERROR(PRIORIDAD!D66),0,INDEX(CALCULADORA!$D$8:$D$17,PRIORIDAD!D66))</f>
        <v>0.12</v>
      </c>
      <c r="H10" s="58">
        <f ca="1">IF(ISERROR(PRIORIDAD!E66),0,INDEX(CALCULADORA!$D$8:$D$17,PRIORIDAD!E66))</f>
        <v>0.04</v>
      </c>
      <c r="I10" s="58">
        <f ca="1">IF(ISERROR(PRIORIDAD!F66),0,INDEX(CALCULADORA!$D$8:$D$17,PRIORIDAD!F66))</f>
        <v>0.13500000000000001</v>
      </c>
      <c r="J10" s="58">
        <f ca="1">IF(ISERROR(PRIORIDAD!G66),0,INDEX(CALCULADORA!$D$8:$D$17,PRIORIDAD!G66))</f>
        <v>0</v>
      </c>
      <c r="K10" s="58">
        <f ca="1">IF(ISERROR(PRIORIDAD!H66),0,INDEX(CALCULADORA!$D$8:$D$17,PRIORIDAD!H66))</f>
        <v>0</v>
      </c>
      <c r="L10" s="58">
        <f ca="1">IF(ISERROR(PRIORIDAD!I66),0,INDEX(CALCULADORA!$D$8:$D$17,PRIORIDAD!I66))</f>
        <v>0</v>
      </c>
      <c r="M10" s="58">
        <f ca="1">IF(ISERROR(PRIORIDAD!J66),0,INDEX(CALCULADORA!$D$8:$D$17,PRIORIDAD!J66))</f>
        <v>0</v>
      </c>
      <c r="N10" s="58">
        <f ca="1">IF(ISERROR(PRIORIDAD!K66),0,INDEX(CALCULADORA!$D$8:$D$17,PRIORIDAD!K66))</f>
        <v>0</v>
      </c>
    </row>
    <row r="11" spans="1:16" x14ac:dyDescent="0.2">
      <c r="A11" s="52"/>
      <c r="B11" s="13"/>
      <c r="C11" s="13"/>
      <c r="D11" s="14" t="s">
        <v>62</v>
      </c>
      <c r="E11" s="59">
        <f ca="1">IF(ISERROR(PRIORIDAD!B66),0,INDEX(CALCULADORA!$E$8:$E$17,PRIORIDAD!B66))</f>
        <v>30</v>
      </c>
      <c r="F11" s="59">
        <f ca="1">IF(ISERROR(PRIORIDAD!C66),0,INDEX(CALCULADORA!$E$8:$E$17,PRIORIDAD!C66))</f>
        <v>50</v>
      </c>
      <c r="G11" s="59">
        <f ca="1">IF(ISERROR(PRIORIDAD!D66),0,INDEX(CALCULADORA!$E$8:$E$17,PRIORIDAD!D66))</f>
        <v>55</v>
      </c>
      <c r="H11" s="59">
        <f ca="1">IF(ISERROR(PRIORIDAD!E66),0,INDEX(CALCULADORA!$E$8:$E$17,PRIORIDAD!E66))</f>
        <v>25</v>
      </c>
      <c r="I11" s="59">
        <f ca="1">IF(ISERROR(PRIORIDAD!F66),0,INDEX(CALCULADORA!$E$8:$E$17,PRIORIDAD!F66))</f>
        <v>110</v>
      </c>
      <c r="J11" s="59">
        <f ca="1">IF(ISERROR(PRIORIDAD!G66),0,INDEX(CALCULADORA!$E$8:$E$17,PRIORIDAD!G66))</f>
        <v>0</v>
      </c>
      <c r="K11" s="59">
        <f ca="1">IF(ISERROR(PRIORIDAD!H66),0,INDEX(CALCULADORA!$E$8:$E$17,PRIORIDAD!H66))</f>
        <v>0</v>
      </c>
      <c r="L11" s="59">
        <f ca="1">IF(ISERROR(PRIORIDAD!I66),0,INDEX(CALCULADORA!$E$8:$E$17,PRIORIDAD!I66))</f>
        <v>0</v>
      </c>
      <c r="M11" s="59">
        <f ca="1">IF(ISERROR(PRIORIDAD!J66),0,INDEX(CALCULADORA!$E$8:$E$17,PRIORIDAD!J66))</f>
        <v>0</v>
      </c>
      <c r="N11" s="59">
        <f ca="1">IF(ISERROR(PRIORIDAD!K66),0,INDEX(CALCULADORA!$E$8:$E$17,PRIORIDAD!K66))</f>
        <v>0</v>
      </c>
    </row>
    <row r="12" spans="1:16" x14ac:dyDescent="0.2">
      <c r="A12" s="52"/>
      <c r="B12" s="13"/>
      <c r="C12" s="13"/>
      <c r="D12" s="44" t="s">
        <v>63</v>
      </c>
      <c r="E12" s="60">
        <f t="array" aca="1" ref="E12" ca="1">IF(E8&gt;0,1+MAX((ROW(E23:E527)-ROW(E$23))*(E23:E527&gt;0)),0)</f>
        <v>26</v>
      </c>
      <c r="F12" s="60">
        <f t="array" aca="1" ref="F12" ca="1">IF(F8&gt;0,1+MAX((ROW(F23:F527)-ROW(F$23))*(F23:F527&gt;0)),0)</f>
        <v>31</v>
      </c>
      <c r="G12" s="60">
        <f t="array" aca="1" ref="G12" ca="1">IF(G8&gt;0,1+MAX((ROW(G23:G527)-ROW(G$23))*(G23:G527&gt;0)),0)</f>
        <v>32</v>
      </c>
      <c r="H12" s="60">
        <f t="array" aca="1" ref="H12" ca="1">IF(H8&gt;0,1+MAX((ROW(H23:H527)-ROW(H$23))*(H23:H527&gt;0)),0)</f>
        <v>42</v>
      </c>
      <c r="I12" s="60">
        <f t="array" aca="1" ref="I12" ca="1">IF(I8&gt;0,1+MAX((ROW(I23:I527)-ROW(I$23))*(I23:I527&gt;0)),0)</f>
        <v>57</v>
      </c>
      <c r="J12" s="60">
        <f t="array" aca="1" ref="J12" ca="1">IF(J8&gt;0,1+MAX((ROW(J23:J527)-ROW(J$23))*(J23:J527&gt;0)),0)</f>
        <v>0</v>
      </c>
      <c r="K12" s="60">
        <f t="array" aca="1" ref="K12" ca="1">IF(K8&gt;0,1+MAX((ROW(K23:K527)-ROW(K$23))*(K23:K527&gt;0)),0)</f>
        <v>0</v>
      </c>
      <c r="L12" s="60">
        <f t="array" aca="1" ref="L12" ca="1">IF(L8&gt;0,1+MAX((ROW(L23:L527)-ROW(L$23))*(L23:L527&gt;0)),0)</f>
        <v>0</v>
      </c>
      <c r="M12" s="60">
        <f t="array" aca="1" ref="M12" ca="1">IF(M8&gt;0,1+MAX((ROW(M23:M527)-ROW(M$23))*(M23:M527&gt;0)),0)</f>
        <v>0</v>
      </c>
      <c r="N12" s="60">
        <f t="array" aca="1" ref="N12" ca="1">IF(N8&gt;0,1+MAX((ROW(N23:N527)-ROW(N$23))*(N23:N527&gt;0)),0)</f>
        <v>0</v>
      </c>
    </row>
    <row r="13" spans="1:16" x14ac:dyDescent="0.2">
      <c r="A13" s="52"/>
      <c r="B13" s="13"/>
      <c r="C13" s="13"/>
      <c r="D13" s="44" t="s">
        <v>64</v>
      </c>
      <c r="E13" s="61">
        <f t="array" aca="1" ref="E13" ca="1">IF(E8&gt;0,INDEX($B$23:$B$527,E12),"")</f>
        <v>43891</v>
      </c>
      <c r="F13" s="61">
        <f t="array" aca="1" ref="F13" ca="1">IF(F8&gt;0,INDEX($B$23:$B$527,F12),"")</f>
        <v>44044</v>
      </c>
      <c r="G13" s="61">
        <f t="array" aca="1" ref="G13" ca="1">IF(G8&gt;0,INDEX($B$23:$B$527,G12),"")</f>
        <v>44075</v>
      </c>
      <c r="H13" s="61">
        <f t="array" aca="1" ref="H13" ca="1">IF(H8&gt;0,INDEX($B$23:$B$527,H12),"")</f>
        <v>44378</v>
      </c>
      <c r="I13" s="61">
        <f t="array" aca="1" ref="I13" ca="1">IF(I8&gt;0,INDEX($B$23:$B$527,I12),"")</f>
        <v>44835</v>
      </c>
      <c r="J13" s="61" t="str">
        <f t="array" aca="1" ref="J13" ca="1">IF(J8&gt;0,INDEX($B$23:$B$527,J12),"")</f>
        <v/>
      </c>
      <c r="K13" s="61" t="str">
        <f t="array" aca="1" ref="K13" ca="1">IF(K8&gt;0,INDEX($B$23:$B$527,K12),"")</f>
        <v/>
      </c>
      <c r="L13" s="61" t="str">
        <f t="array" aca="1" ref="L13" ca="1">IF(L8&gt;0,INDEX($B$23:$B$527,L12),"")</f>
        <v/>
      </c>
      <c r="M13" s="61" t="str">
        <f t="array" aca="1" ref="M13" ca="1">IF(M8&gt;0,INDEX($B$23:$B$527,M12),"")</f>
        <v/>
      </c>
      <c r="N13" s="61" t="str">
        <f t="array" aca="1" ref="N13" ca="1">IF(N8&gt;0,INDEX($B$23:$B$527,N12),"")</f>
        <v/>
      </c>
    </row>
    <row r="14" spans="1:16" x14ac:dyDescent="0.2">
      <c r="A14" s="52"/>
      <c r="B14" s="13"/>
      <c r="C14" s="13"/>
      <c r="D14" s="44" t="s">
        <v>65</v>
      </c>
      <c r="E14" s="61">
        <f t="array" aca="1" ref="E14" ca="1">IF(E9&gt;0,INDEX($B$23:$B$527,IF(E9&gt;0,2+MAX((ROW(R23:R527)-ROW(E$23))*(R23:R527&gt;E$9)),0)),"")</f>
        <v>43282</v>
      </c>
      <c r="F14" s="61">
        <f t="array" aca="1" ref="F14" ca="1">IF(F9&gt;0,INDEX($B$23:$B$527,IF(F9&gt;0,2+MAX((ROW(S23:S527)-ROW(F$23))*(S23:S527&gt;F$9)),0)),"")</f>
        <v>43466</v>
      </c>
      <c r="G14" s="61">
        <f t="array" aca="1" ref="G14" ca="1">IF(G9&gt;0,INDEX($B$23:$B$527,IF(G9&gt;0,2+MAX((ROW(T23:T527)-ROW(G$23))*(T23:T527&gt;G$9)),0)),"")</f>
        <v>43800</v>
      </c>
      <c r="H14" s="61" t="str">
        <f t="array" aca="1" ref="H14" ca="1">IF(H9&gt;0,INDEX($B$23:$B$527,IF(H9&gt;0,2+MAX((ROW(U23:U527)-ROW(H$23))*(U23:U527&gt;H$9)),0)),"")</f>
        <v/>
      </c>
      <c r="I14" s="61" t="str">
        <f t="array" aca="1" ref="I14" ca="1">IF(I9&gt;0,INDEX($B$23:$B$527,IF(I9&gt;0,2+MAX((ROW(V23:V527)-ROW(I$23))*(V23:V527&gt;I$9)),0)),"")</f>
        <v/>
      </c>
      <c r="J14" s="61" t="str">
        <f t="array" aca="1" ref="J14" ca="1">IF(J9&gt;0,INDEX($B$23:$B$527,IF(J9&gt;0,2+MAX((ROW(W23:W527)-ROW(J$23))*(W23:W527&gt;J$9)),0)),"")</f>
        <v/>
      </c>
      <c r="K14" s="61" t="str">
        <f t="array" aca="1" ref="K14" ca="1">IF(K9&gt;0,INDEX($B$23:$B$527,IF(K9&gt;0,2+MAX((ROW(X23:X527)-ROW(K$23))*(X23:X527&gt;K$9)),0)),"")</f>
        <v/>
      </c>
      <c r="L14" s="61" t="str">
        <f t="array" aca="1" ref="L14" ca="1">IF(L9&gt;0,INDEX($B$23:$B$527,IF(L9&gt;0,2+MAX((ROW(Y23:Y527)-ROW(L$23))*(Y23:Y527&gt;L$9)),0)),"")</f>
        <v/>
      </c>
      <c r="M14" s="61" t="str">
        <f t="array" aca="1" ref="M14" ca="1">IF(M9&gt;0,INDEX($B$23:$B$527,IF(M9&gt;0,2+MAX((ROW(Z23:Z527)-ROW(M$23))*(Z23:Z527&gt;M$9)),0)),"")</f>
        <v/>
      </c>
      <c r="N14" s="61" t="str">
        <f t="array" aca="1" ref="N14" ca="1">IF(N9&gt;0,INDEX($B$23:$B$527,IF(N9&gt;0,2+MAX((ROW(AA23:AA527)-ROW(N$23))*(AA23:AA527&gt;N$9)),0)),"")</f>
        <v/>
      </c>
    </row>
    <row r="15" spans="1:16" x14ac:dyDescent="0.2">
      <c r="A15" s="52"/>
      <c r="B15" s="45"/>
      <c r="C15" s="45"/>
      <c r="D15" s="44" t="s">
        <v>66</v>
      </c>
      <c r="E15" s="59">
        <f t="shared" ref="E15:N15" ca="1" si="0">IF(E382=0,SUM(AC23:AC382),NA())</f>
        <v>286.58000000000004</v>
      </c>
      <c r="F15" s="59">
        <f t="shared" ca="1" si="0"/>
        <v>882.63</v>
      </c>
      <c r="G15" s="59">
        <f t="shared" ca="1" si="0"/>
        <v>1003.7499999999999</v>
      </c>
      <c r="H15" s="59">
        <f t="shared" ca="1" si="0"/>
        <v>586.00999999999976</v>
      </c>
      <c r="I15" s="59">
        <f t="shared" ca="1" si="0"/>
        <v>4909.47</v>
      </c>
      <c r="J15" s="59">
        <f t="shared" ca="1" si="0"/>
        <v>0</v>
      </c>
      <c r="K15" s="59">
        <f t="shared" ca="1" si="0"/>
        <v>0</v>
      </c>
      <c r="L15" s="59">
        <f t="shared" ca="1" si="0"/>
        <v>0</v>
      </c>
      <c r="M15" s="59">
        <f t="shared" ca="1" si="0"/>
        <v>0</v>
      </c>
      <c r="N15" s="59">
        <f t="shared" ca="1" si="0"/>
        <v>0</v>
      </c>
    </row>
    <row r="16" spans="1:16" x14ac:dyDescent="0.2">
      <c r="A16" s="13"/>
      <c r="B16" s="13"/>
      <c r="C16" s="13"/>
      <c r="D16" s="44" t="s">
        <v>67</v>
      </c>
      <c r="E16" s="54" t="str">
        <f t="shared" ref="E16:N16" ca="1" si="1">IF(E382&gt;0,"&gt;"&amp;$A$382&amp;" Payments"," . ")</f>
        <v xml:space="preserve"> . </v>
      </c>
      <c r="F16" s="54" t="str">
        <f t="shared" ca="1" si="1"/>
        <v xml:space="preserve"> . </v>
      </c>
      <c r="G16" s="54" t="str">
        <f t="shared" ca="1" si="1"/>
        <v xml:space="preserve"> . </v>
      </c>
      <c r="H16" s="54" t="str">
        <f t="shared" ca="1" si="1"/>
        <v xml:space="preserve"> . </v>
      </c>
      <c r="I16" s="54" t="str">
        <f t="shared" ca="1" si="1"/>
        <v xml:space="preserve"> . </v>
      </c>
      <c r="J16" s="54" t="str">
        <f t="shared" ca="1" si="1"/>
        <v xml:space="preserve"> . </v>
      </c>
      <c r="K16" s="54" t="str">
        <f t="shared" ca="1" si="1"/>
        <v xml:space="preserve"> . </v>
      </c>
      <c r="L16" s="54" t="str">
        <f t="shared" ca="1" si="1"/>
        <v xml:space="preserve"> . </v>
      </c>
      <c r="M16" s="54" t="str">
        <f t="shared" ca="1" si="1"/>
        <v xml:space="preserve"> . </v>
      </c>
      <c r="N16" s="54" t="str">
        <f t="shared" ca="1" si="1"/>
        <v xml:space="preserve"> . </v>
      </c>
    </row>
    <row r="17" spans="1:75" x14ac:dyDescent="0.2">
      <c r="B17" s="40"/>
      <c r="C17" s="40"/>
      <c r="D17" s="40"/>
      <c r="F17" s="40"/>
      <c r="G17" s="40"/>
      <c r="H17" s="40"/>
      <c r="I17" s="40"/>
      <c r="J17" s="40"/>
      <c r="K17" s="40"/>
      <c r="L17" s="40"/>
      <c r="M17" s="40"/>
      <c r="N17" s="40"/>
    </row>
    <row r="18" spans="1:75" ht="15" customHeight="1" x14ac:dyDescent="0.2">
      <c r="D18" s="42" t="s">
        <v>66</v>
      </c>
      <c r="E18" s="152">
        <f ca="1">SUM(E15:N15)</f>
        <v>7668.4400000000005</v>
      </c>
      <c r="F18" s="141"/>
    </row>
    <row r="19" spans="1:75" x14ac:dyDescent="0.2">
      <c r="B19" s="40"/>
      <c r="C19" s="40"/>
      <c r="D19" s="40"/>
      <c r="F19" s="40"/>
      <c r="G19" s="40"/>
      <c r="H19" s="40"/>
      <c r="I19" s="40"/>
      <c r="J19" s="40"/>
      <c r="K19" s="40"/>
      <c r="L19" s="40"/>
      <c r="M19" s="40"/>
      <c r="N19" s="40"/>
      <c r="BA19" s="7"/>
    </row>
    <row r="20" spans="1:75" x14ac:dyDescent="0.2">
      <c r="E20" s="17" t="s">
        <v>68</v>
      </c>
      <c r="G20" s="74" t="str">
        <f>IF(ISERROR(I22),"Warning: Check results carefully. May be a user error or a bug in the spreadsheet.",".")</f>
        <v>.</v>
      </c>
      <c r="R20" s="17" t="s">
        <v>69</v>
      </c>
      <c r="AC20" s="17" t="s">
        <v>70</v>
      </c>
      <c r="AO20" s="17" t="s">
        <v>71</v>
      </c>
      <c r="BA20" s="17" t="s">
        <v>72</v>
      </c>
      <c r="BN20" s="17" t="s">
        <v>73</v>
      </c>
    </row>
    <row r="21" spans="1:75" ht="26.25" customHeight="1" thickBot="1" x14ac:dyDescent="0.3">
      <c r="A21" s="98" t="s">
        <v>24</v>
      </c>
      <c r="B21" s="98" t="s">
        <v>74</v>
      </c>
      <c r="C21" s="98" t="s">
        <v>75</v>
      </c>
      <c r="D21" s="98" t="s">
        <v>76</v>
      </c>
      <c r="E21" s="99" t="str">
        <f t="shared" ref="E21:N21" ca="1" si="2">E7</f>
        <v>Credito Vehiculo #1</v>
      </c>
      <c r="F21" s="99" t="str">
        <f t="shared" ca="1" si="2"/>
        <v>Tarjeta #1</v>
      </c>
      <c r="G21" s="99" t="str">
        <f t="shared" ca="1" si="2"/>
        <v>Credito Vehiculo #2</v>
      </c>
      <c r="H21" s="99" t="str">
        <f t="shared" ca="1" si="2"/>
        <v>Credito Educativo #1</v>
      </c>
      <c r="I21" s="99" t="str">
        <f t="shared" ca="1" si="2"/>
        <v>Tarjeta #2</v>
      </c>
      <c r="J21" s="99" t="str">
        <f t="shared" ca="1" si="2"/>
        <v/>
      </c>
      <c r="K21" s="99" t="str">
        <f t="shared" ca="1" si="2"/>
        <v/>
      </c>
      <c r="L21" s="99" t="str">
        <f t="shared" ca="1" si="2"/>
        <v/>
      </c>
      <c r="M21" s="99" t="str">
        <f t="shared" ca="1" si="2"/>
        <v/>
      </c>
      <c r="N21" s="99" t="str">
        <f t="shared" ca="1" si="2"/>
        <v/>
      </c>
      <c r="P21" s="100" t="s">
        <v>77</v>
      </c>
      <c r="Q21" s="15" t="s">
        <v>78</v>
      </c>
      <c r="R21" s="18" t="str">
        <f t="shared" ref="R21:AA21" ca="1" si="3">E21</f>
        <v>Credito Vehiculo #1</v>
      </c>
      <c r="S21" s="18" t="str">
        <f t="shared" ca="1" si="3"/>
        <v>Tarjeta #1</v>
      </c>
      <c r="T21" s="18" t="str">
        <f t="shared" ca="1" si="3"/>
        <v>Credito Vehiculo #2</v>
      </c>
      <c r="U21" s="18" t="str">
        <f t="shared" ca="1" si="3"/>
        <v>Credito Educativo #1</v>
      </c>
      <c r="V21" s="18" t="str">
        <f t="shared" ca="1" si="3"/>
        <v>Tarjeta #2</v>
      </c>
      <c r="W21" s="18" t="str">
        <f t="shared" ca="1" si="3"/>
        <v/>
      </c>
      <c r="X21" s="18" t="str">
        <f t="shared" ca="1" si="3"/>
        <v/>
      </c>
      <c r="Y21" s="18" t="str">
        <f t="shared" ca="1" si="3"/>
        <v/>
      </c>
      <c r="Z21" s="18" t="str">
        <f t="shared" ca="1" si="3"/>
        <v/>
      </c>
      <c r="AA21" s="18" t="str">
        <f t="shared" ca="1" si="3"/>
        <v/>
      </c>
      <c r="AC21" s="18" t="str">
        <f t="shared" ref="AC21:AL21" ca="1" si="4">E21</f>
        <v>Credito Vehiculo #1</v>
      </c>
      <c r="AD21" s="18" t="str">
        <f t="shared" ca="1" si="4"/>
        <v>Tarjeta #1</v>
      </c>
      <c r="AE21" s="18" t="str">
        <f t="shared" ca="1" si="4"/>
        <v>Credito Vehiculo #2</v>
      </c>
      <c r="AF21" s="18" t="str">
        <f t="shared" ca="1" si="4"/>
        <v>Credito Educativo #1</v>
      </c>
      <c r="AG21" s="18" t="str">
        <f t="shared" ca="1" si="4"/>
        <v>Tarjeta #2</v>
      </c>
      <c r="AH21" s="18" t="str">
        <f t="shared" ca="1" si="4"/>
        <v/>
      </c>
      <c r="AI21" s="18" t="str">
        <f t="shared" ca="1" si="4"/>
        <v/>
      </c>
      <c r="AJ21" s="18" t="str">
        <f t="shared" ca="1" si="4"/>
        <v/>
      </c>
      <c r="AK21" s="18" t="str">
        <f t="shared" ca="1" si="4"/>
        <v/>
      </c>
      <c r="AL21" s="18" t="str">
        <f t="shared" ca="1" si="4"/>
        <v/>
      </c>
      <c r="AM21" s="22" t="s">
        <v>79</v>
      </c>
      <c r="AO21" s="18" t="str">
        <f t="shared" ref="AO21:AX21" ca="1" si="5">E21</f>
        <v>Credito Vehiculo #1</v>
      </c>
      <c r="AP21" s="18" t="str">
        <f t="shared" ca="1" si="5"/>
        <v>Tarjeta #1</v>
      </c>
      <c r="AQ21" s="18" t="str">
        <f t="shared" ca="1" si="5"/>
        <v>Credito Vehiculo #2</v>
      </c>
      <c r="AR21" s="18" t="str">
        <f t="shared" ca="1" si="5"/>
        <v>Credito Educativo #1</v>
      </c>
      <c r="AS21" s="18" t="str">
        <f t="shared" ca="1" si="5"/>
        <v>Tarjeta #2</v>
      </c>
      <c r="AT21" s="18" t="str">
        <f t="shared" ca="1" si="5"/>
        <v/>
      </c>
      <c r="AU21" s="18" t="str">
        <f t="shared" ca="1" si="5"/>
        <v/>
      </c>
      <c r="AV21" s="18" t="str">
        <f t="shared" ca="1" si="5"/>
        <v/>
      </c>
      <c r="AW21" s="18" t="str">
        <f t="shared" ca="1" si="5"/>
        <v/>
      </c>
      <c r="AX21" s="18" t="str">
        <f t="shared" ca="1" si="5"/>
        <v/>
      </c>
      <c r="AY21" s="22" t="s">
        <v>80</v>
      </c>
      <c r="BA21" s="18" t="str">
        <f t="shared" ref="BA21:BJ21" ca="1" si="6">E21</f>
        <v>Credito Vehiculo #1</v>
      </c>
      <c r="BB21" s="18" t="str">
        <f t="shared" ca="1" si="6"/>
        <v>Tarjeta #1</v>
      </c>
      <c r="BC21" s="18" t="str">
        <f t="shared" ca="1" si="6"/>
        <v>Credito Vehiculo #2</v>
      </c>
      <c r="BD21" s="18" t="str">
        <f t="shared" ca="1" si="6"/>
        <v>Credito Educativo #1</v>
      </c>
      <c r="BE21" s="18" t="str">
        <f t="shared" ca="1" si="6"/>
        <v>Tarjeta #2</v>
      </c>
      <c r="BF21" s="18" t="str">
        <f t="shared" ca="1" si="6"/>
        <v/>
      </c>
      <c r="BG21" s="18" t="str">
        <f t="shared" ca="1" si="6"/>
        <v/>
      </c>
      <c r="BH21" s="18" t="str">
        <f t="shared" ca="1" si="6"/>
        <v/>
      </c>
      <c r="BI21" s="18" t="str">
        <f t="shared" ca="1" si="6"/>
        <v/>
      </c>
      <c r="BJ21" s="18" t="str">
        <f t="shared" ca="1" si="6"/>
        <v/>
      </c>
      <c r="BK21" s="22" t="s">
        <v>80</v>
      </c>
      <c r="BL21" s="22" t="s">
        <v>81</v>
      </c>
      <c r="BN21" s="18" t="str">
        <f t="shared" ref="BN21:BW21" ca="1" si="7">E7</f>
        <v>Credito Vehiculo #1</v>
      </c>
      <c r="BO21" s="18" t="str">
        <f t="shared" ca="1" si="7"/>
        <v>Tarjeta #1</v>
      </c>
      <c r="BP21" s="18" t="str">
        <f t="shared" ca="1" si="7"/>
        <v>Credito Vehiculo #2</v>
      </c>
      <c r="BQ21" s="18" t="str">
        <f t="shared" ca="1" si="7"/>
        <v>Credito Educativo #1</v>
      </c>
      <c r="BR21" s="18" t="str">
        <f t="shared" ca="1" si="7"/>
        <v>Tarjeta #2</v>
      </c>
      <c r="BS21" s="18" t="str">
        <f t="shared" ca="1" si="7"/>
        <v/>
      </c>
      <c r="BT21" s="18" t="str">
        <f t="shared" ca="1" si="7"/>
        <v/>
      </c>
      <c r="BU21" s="18" t="str">
        <f t="shared" ca="1" si="7"/>
        <v/>
      </c>
      <c r="BV21" s="18" t="str">
        <f t="shared" ca="1" si="7"/>
        <v/>
      </c>
      <c r="BW21" s="18" t="str">
        <f t="shared" ca="1" si="7"/>
        <v/>
      </c>
    </row>
    <row r="22" spans="1:75" x14ac:dyDescent="0.2">
      <c r="A22" s="1"/>
      <c r="B22" s="21">
        <f>CALCULADORA!C4</f>
        <v>43101</v>
      </c>
      <c r="C22" s="16"/>
      <c r="D22" s="16"/>
      <c r="E22" s="1"/>
      <c r="F22" s="1"/>
      <c r="G22" s="1"/>
      <c r="H22" s="1"/>
      <c r="I22" s="1"/>
      <c r="J22" s="1"/>
      <c r="K22" s="1"/>
      <c r="L22" s="1"/>
      <c r="M22" s="1"/>
      <c r="N22" s="1"/>
      <c r="P22" s="4">
        <f t="shared" ref="P22:P85" ca="1" si="8">SUM(R22:AA22)</f>
        <v>26500</v>
      </c>
      <c r="Q22" s="72" t="str">
        <f t="array" aca="1" ref="Q22" ca="1">IF(SUM(1*(Q23:Q382&gt;$E$5))&gt;0,NA(),"ok")</f>
        <v>ok</v>
      </c>
      <c r="R22" s="4">
        <f t="shared" ref="R22:AA22" ca="1" si="9">E8</f>
        <v>3200</v>
      </c>
      <c r="S22" s="4">
        <f t="shared" ca="1" si="9"/>
        <v>4400</v>
      </c>
      <c r="T22" s="4">
        <f t="shared" ca="1" si="9"/>
        <v>5000</v>
      </c>
      <c r="U22" s="4">
        <f t="shared" ca="1" si="9"/>
        <v>4900</v>
      </c>
      <c r="V22" s="4">
        <f t="shared" ca="1" si="9"/>
        <v>9000</v>
      </c>
      <c r="W22" s="4">
        <f t="shared" ca="1" si="9"/>
        <v>0</v>
      </c>
      <c r="X22" s="4">
        <f t="shared" ca="1" si="9"/>
        <v>0</v>
      </c>
      <c r="Y22" s="4">
        <f t="shared" ca="1" si="9"/>
        <v>0</v>
      </c>
      <c r="Z22" s="4">
        <f t="shared" ca="1" si="9"/>
        <v>0</v>
      </c>
      <c r="AA22" s="4">
        <f t="shared" ca="1" si="9"/>
        <v>0</v>
      </c>
      <c r="AC22" s="4"/>
      <c r="AD22" s="4"/>
      <c r="AE22" s="4"/>
      <c r="AF22" s="4"/>
      <c r="AG22" s="4"/>
      <c r="AH22" s="4"/>
      <c r="AI22" s="4"/>
      <c r="AJ22" s="4"/>
      <c r="AK22" s="4"/>
      <c r="AL22" s="4"/>
      <c r="AM22" s="4"/>
      <c r="AO22" s="4"/>
      <c r="AP22" s="4"/>
      <c r="AQ22" s="4"/>
      <c r="AR22" s="4"/>
      <c r="AS22" s="4"/>
      <c r="AT22" s="4"/>
      <c r="AU22" s="4"/>
      <c r="AV22" s="4"/>
      <c r="AW22" s="4"/>
      <c r="AX22" s="4"/>
      <c r="AY22" s="4"/>
      <c r="BA22" s="4"/>
      <c r="BB22" s="4"/>
      <c r="BC22" s="4"/>
      <c r="BD22" s="4"/>
      <c r="BE22" s="4"/>
      <c r="BF22" s="4"/>
      <c r="BG22" s="4"/>
      <c r="BH22" s="4"/>
      <c r="BI22" s="4"/>
      <c r="BJ22" s="4"/>
      <c r="BK22" s="4"/>
      <c r="BL22" s="4"/>
      <c r="BN22" s="4"/>
      <c r="BO22" s="4"/>
      <c r="BP22" s="4"/>
      <c r="BQ22" s="4"/>
      <c r="BR22" s="4"/>
      <c r="BS22" s="4"/>
      <c r="BT22" s="4"/>
      <c r="BU22" s="4"/>
      <c r="BV22" s="4"/>
      <c r="BW22" s="4"/>
    </row>
    <row r="23" spans="1:75" ht="11.1" customHeight="1" x14ac:dyDescent="0.2">
      <c r="A23" s="20">
        <f t="shared" ref="A23:A86" ca="1" si="10">IF(SUM(R22:AA22)&lt;=0,"",A22+1)</f>
        <v>1</v>
      </c>
      <c r="B23" s="5">
        <f t="shared" ref="B23:B86" ca="1" si="11">IF(A23="",NA(),DATE(YEAR(B22),MONTH(B22)+1,1))</f>
        <v>43132</v>
      </c>
      <c r="C23" s="69">
        <f ca="1">IF(A23="","",IF(snowball,IF(($E$5-AY23)&lt;0,0,$E$5-AY23),0)+D23)</f>
        <v>330</v>
      </c>
      <c r="D23" s="56"/>
      <c r="E23" s="19">
        <f t="shared" ref="E23:E86" ca="1" si="12">AO23+BN23+BA23</f>
        <v>360</v>
      </c>
      <c r="F23" s="19">
        <f t="shared" ref="F23:F86" ca="1" si="13">AP23+BO23+BB23</f>
        <v>50</v>
      </c>
      <c r="G23" s="19">
        <f t="shared" ref="G23:G86" ca="1" si="14">AQ23+BP23+BC23</f>
        <v>55</v>
      </c>
      <c r="H23" s="19">
        <f t="shared" ref="H23:H86" ca="1" si="15">AR23+BQ23+BD23</f>
        <v>25</v>
      </c>
      <c r="I23" s="19">
        <f t="shared" ref="I23:I86" ca="1" si="16">AS23+BR23+BE23</f>
        <v>110</v>
      </c>
      <c r="J23" s="19">
        <f t="shared" ref="J23:J86" ca="1" si="17">AT23+BS23+BF23</f>
        <v>0</v>
      </c>
      <c r="K23" s="19">
        <f t="shared" ref="K23:K86" ca="1" si="18">AU23+BT23+BG23</f>
        <v>0</v>
      </c>
      <c r="L23" s="19">
        <f t="shared" ref="L23:L86" ca="1" si="19">AV23+BU23+BH23</f>
        <v>0</v>
      </c>
      <c r="M23" s="19">
        <f t="shared" ref="M23:M86" ca="1" si="20">AW23+BV23+BI23</f>
        <v>0</v>
      </c>
      <c r="N23" s="19">
        <f t="shared" ref="N23:N86" ca="1" si="21">AX23+BW23+BJ23</f>
        <v>0</v>
      </c>
      <c r="O23" s="48"/>
      <c r="P23" s="19">
        <f t="shared" ca="1" si="8"/>
        <v>26141.41</v>
      </c>
      <c r="Q23" s="73">
        <f t="shared" ref="Q23:Q86" ca="1" si="22">SUM(E23:N23)</f>
        <v>600</v>
      </c>
      <c r="R23" s="19">
        <f t="shared" ref="R23:R86" ca="1" si="23">IF(E$8=0,0,ROUND(R22-(E23-AC23),2))</f>
        <v>2866.16</v>
      </c>
      <c r="S23" s="19">
        <f t="shared" ref="S23:S86" ca="1" si="24">IF(F$8=0,0,ROUND(S22-(F23-AD23),2))</f>
        <v>4397.67</v>
      </c>
      <c r="T23" s="19">
        <f t="shared" ref="T23:T86" ca="1" si="25">IF(G$8=0,0,ROUND(T22-(G23-AE23),2))</f>
        <v>4995</v>
      </c>
      <c r="U23" s="19">
        <f t="shared" ref="U23:U86" ca="1" si="26">IF(H$8=0,0,ROUND(U22-(H23-AF23),2))</f>
        <v>4891.33</v>
      </c>
      <c r="V23" s="19">
        <f t="shared" ref="V23:V86" ca="1" si="27">IF(I$8=0,0,ROUND(V22-(I23-AG23),2))</f>
        <v>8991.25</v>
      </c>
      <c r="W23" s="19">
        <f t="shared" ref="W23:W86" ca="1" si="28">IF(J$8=0,0,ROUND(W22-(J23-AH23),2))</f>
        <v>0</v>
      </c>
      <c r="X23" s="19">
        <f t="shared" ref="X23:X86" ca="1" si="29">IF(K$8=0,0,ROUND(X22-(K23-AI23),2))</f>
        <v>0</v>
      </c>
      <c r="Y23" s="19">
        <f t="shared" ref="Y23:Y86" ca="1" si="30">IF(L$8=0,0,ROUND(Y22-(L23-AJ23),2))</f>
        <v>0</v>
      </c>
      <c r="Z23" s="19">
        <f t="shared" ref="Z23:Z86" ca="1" si="31">IF(M$8=0,0,ROUND(Z22-(M23-AK23),2))</f>
        <v>0</v>
      </c>
      <c r="AA23" s="19">
        <f t="shared" ref="AA23:AA86" ca="1" si="32">IF(N$8=0,0,ROUND(AA22-(N23-AL23),2))</f>
        <v>0</v>
      </c>
      <c r="AC23" s="19">
        <f t="shared" ref="AC23:AC86" ca="1" si="33">ROUND(R22*E$10/12,2)</f>
        <v>26.16</v>
      </c>
      <c r="AD23" s="19">
        <f t="shared" ref="AD23:AD86" ca="1" si="34">ROUND(S22*F$10/12,2)</f>
        <v>47.67</v>
      </c>
      <c r="AE23" s="19">
        <f t="shared" ref="AE23:AE86" ca="1" si="35">ROUND(T22*G$10/12,2)</f>
        <v>50</v>
      </c>
      <c r="AF23" s="19">
        <f t="shared" ref="AF23:AF86" ca="1" si="36">ROUND(U22*H$10/12,2)</f>
        <v>16.329999999999998</v>
      </c>
      <c r="AG23" s="19">
        <f t="shared" ref="AG23:AG86" ca="1" si="37">ROUND(V22*I$10/12,2)</f>
        <v>101.25</v>
      </c>
      <c r="AH23" s="19">
        <f t="shared" ref="AH23:AH86" ca="1" si="38">ROUND(W22*J$10/12,2)</f>
        <v>0</v>
      </c>
      <c r="AI23" s="19">
        <f t="shared" ref="AI23:AI86" ca="1" si="39">ROUND(X22*K$10/12,2)</f>
        <v>0</v>
      </c>
      <c r="AJ23" s="19">
        <f t="shared" ref="AJ23:AJ86" ca="1" si="40">ROUND(Y22*L$10/12,2)</f>
        <v>0</v>
      </c>
      <c r="AK23" s="19">
        <f t="shared" ref="AK23:AK86" ca="1" si="41">ROUND(Z22*M$10/12,2)</f>
        <v>0</v>
      </c>
      <c r="AL23" s="19">
        <f t="shared" ref="AL23:AL86" ca="1" si="42">ROUND(AA22*N$10/12,2)</f>
        <v>0</v>
      </c>
      <c r="AM23" s="23">
        <f t="shared" ref="AM23:AM86" ca="1" si="43">SUM(AC23:AL23)</f>
        <v>241.41</v>
      </c>
      <c r="AO23" s="19">
        <f t="shared" ref="AO23:AO86" ca="1" si="44">IF(R22&gt;0,IF((R22+AC23)&lt;E$11,R22+AC23,E$11),0)</f>
        <v>30</v>
      </c>
      <c r="AP23" s="19">
        <f t="shared" ref="AP23:AP86" ca="1" si="45">IF(S22&gt;0,IF((S22+AD23)&lt;F$11,S22+AD23,F$11),0)</f>
        <v>50</v>
      </c>
      <c r="AQ23" s="19">
        <f t="shared" ref="AQ23:AQ86" ca="1" si="46">IF(T22&gt;0,IF((T22+AE23)&lt;G$11,T22+AE23,G$11),0)</f>
        <v>55</v>
      </c>
      <c r="AR23" s="19">
        <f t="shared" ref="AR23:AR86" ca="1" si="47">IF(U22&gt;0,IF((U22+AF23)&lt;H$11,U22+AF23,H$11),0)</f>
        <v>25</v>
      </c>
      <c r="AS23" s="19">
        <f t="shared" ref="AS23:AS86" ca="1" si="48">IF(V22&gt;0,IF((V22+AG23)&lt;I$11,V22+AG23,I$11),0)</f>
        <v>110</v>
      </c>
      <c r="AT23" s="19">
        <f t="shared" ref="AT23:AT86" ca="1" si="49">IF(W22&gt;0,IF((W22+AH23)&lt;J$11,W22+AH23,J$11),0)</f>
        <v>0</v>
      </c>
      <c r="AU23" s="19">
        <f t="shared" ref="AU23:AU86" ca="1" si="50">IF(X22&gt;0,IF((X22+AI23)&lt;K$11,X22+AI23,K$11),0)</f>
        <v>0</v>
      </c>
      <c r="AV23" s="19">
        <f t="shared" ref="AV23:AV86" ca="1" si="51">IF(Y22&gt;0,IF((Y22+AJ23)&lt;L$11,Y22+AJ23,L$11),0)</f>
        <v>0</v>
      </c>
      <c r="AW23" s="19">
        <f t="shared" ref="AW23:AW86" ca="1" si="52">IF(Z22&gt;0,IF((Z22+AK23)&lt;M$11,Z22+AK23,M$11),0)</f>
        <v>0</v>
      </c>
      <c r="AX23" s="19">
        <f t="shared" ref="AX23:AX86" ca="1" si="53">IF(AA22&gt;0,IF((AA22+AL23)&lt;N$11,AA22+AL23,N$11),0)</f>
        <v>0</v>
      </c>
      <c r="AY23" s="71">
        <f t="shared" ref="AY23:AY86" ca="1" si="54">SUM(AO23:AX23)</f>
        <v>270</v>
      </c>
      <c r="BA23" s="55">
        <f ca="1">IF(NOT(snowball),0,IF(OR(E$9=0,R22+AC23-AO23&lt;=E$9),0,MIN(R22+AC23-AO23-E$9,$C23)))</f>
        <v>330</v>
      </c>
      <c r="BB23" s="19">
        <f ca="1">IF(NOT(snowball),0,IF(OR(F$9=0,S22+AD23-AP23&lt;=F$9),0,MIN(S22+AD23-AP23-F$9,$C23-SUM($BA23:BA23))))</f>
        <v>0</v>
      </c>
      <c r="BC23" s="19">
        <f ca="1">IF(NOT(snowball),0,IF(OR(G$9=0,T22+AE23-AQ23&lt;=G$9),0,MIN(T22+AE23-AQ23-G$9,$C23-SUM($BA23:BB23))))</f>
        <v>0</v>
      </c>
      <c r="BD23" s="19">
        <f ca="1">IF(NOT(snowball),0,IF(OR(H$9=0,U22+AF23-AR23&lt;=H$9),0,MIN(U22+AF23-AR23-H$9,$C23-SUM($BA23:BC23))))</f>
        <v>0</v>
      </c>
      <c r="BE23" s="19">
        <f ca="1">IF(NOT(snowball),0,IF(OR(I$9=0,V22+AG23-AS23&lt;=I$9),0,MIN(V22+AG23-AS23-I$9,$C23-SUM($BA23:BD23))))</f>
        <v>0</v>
      </c>
      <c r="BF23" s="19">
        <f ca="1">IF(NOT(snowball),0,IF(OR(J$9=0,W22+AH23-AT23&lt;=J$9),0,MIN(W22+AH23-AT23-J$9,$C23-SUM($BA23:BE23))))</f>
        <v>0</v>
      </c>
      <c r="BG23" s="19">
        <f ca="1">IF(NOT(snowball),0,IF(OR(K$9=0,X22+AI23-AU23&lt;=K$9),0,MIN(X22+AI23-AU23-K$9,$C23-SUM($BA23:BF23))))</f>
        <v>0</v>
      </c>
      <c r="BH23" s="19">
        <f ca="1">IF(NOT(snowball),0,IF(OR(L$9=0,Y22+AJ23-AV23&lt;=L$9),0,MIN(Y22+AJ23-AV23-L$9,$C23-SUM($BA23:BG23))))</f>
        <v>0</v>
      </c>
      <c r="BI23" s="19">
        <f ca="1">IF(NOT(snowball),0,IF(OR(M$9=0,Z22+AK23-AW23&lt;=M$9),0,MIN(Z22+AK23-AW23-M$9,$C23-SUM($BA23:BH23))))</f>
        <v>0</v>
      </c>
      <c r="BJ23" s="19">
        <f ca="1">IF(NOT(snowball),0,IF(OR(N$9=0,AA22+AL23-AX23&lt;=N$9),0,MIN(AA22+AL23-AX23-N$9,$C23-SUM($BA23:BI23))))</f>
        <v>0</v>
      </c>
      <c r="BK23" s="71">
        <f t="shared" ref="BK23:BK86" ca="1" si="55">SUM(BA23:BJ23)</f>
        <v>330</v>
      </c>
      <c r="BL23" s="71">
        <f t="shared" ref="BL23:BL86" ca="1" si="56">SUM($C23,-$BK23)</f>
        <v>0</v>
      </c>
      <c r="BN23" s="55">
        <f t="shared" ref="BN23:BN86" ca="1" si="57">IF(R22&lt;=0,0,IF($BL23&gt;R22+AC23-AO23-BA23,R22+AC23-AO23-BA23,$BL23))</f>
        <v>0</v>
      </c>
      <c r="BO23" s="19">
        <f ca="1">IF(S22&lt;=0,0,IF($BL23&lt;=SUM($BN23:BN23),0,IF($BL23-SUM($BN23:BN23)&gt;S22+AD23-BB23-AP23,S22+AD23-BB23-AP23,$BL23-SUM($BN23:BN23))))</f>
        <v>0</v>
      </c>
      <c r="BP23" s="19">
        <f ca="1">IF(T22&lt;=0,0,IF($BL23&lt;=SUM($BN23:BO23),0,IF($BL23-SUM($BN23:BO23)&gt;T22+AE23-BC23-AQ23,T22+AE23-BC23-AQ23,$BL23-SUM($BN23:BO23))))</f>
        <v>0</v>
      </c>
      <c r="BQ23" s="19">
        <f ca="1">IF(U22&lt;=0,0,IF($BL23&lt;=SUM($BN23:BP23),0,IF($BL23-SUM($BN23:BP23)&gt;U22+AF23-BD23-AR23,U22+AF23-BD23-AR23,$BL23-SUM($BN23:BP23))))</f>
        <v>0</v>
      </c>
      <c r="BR23" s="19">
        <f ca="1">IF(V22&lt;=0,0,IF($BL23&lt;=SUM($BN23:BQ23),0,IF($BL23-SUM($BN23:BQ23)&gt;V22+AG23-BE23-AS23,V22+AG23-BE23-AS23,$BL23-SUM($BN23:BQ23))))</f>
        <v>0</v>
      </c>
      <c r="BS23" s="19">
        <f ca="1">IF(W22&lt;=0,0,IF($BL23&lt;=SUM($BN23:BR23),0,IF($BL23-SUM($BN23:BR23)&gt;W22+AH23-BF23-AT23,W22+AH23-BF23-AT23,$BL23-SUM($BN23:BR23))))</f>
        <v>0</v>
      </c>
      <c r="BT23" s="19">
        <f ca="1">IF(X22&lt;=0,0,IF($BL23&lt;=SUM($BN23:BS23),0,IF($BL23-SUM($BN23:BS23)&gt;X22+AI23-BG23-AU23,X22+AI23-BG23-AU23,$BL23-SUM($BN23:BS23))))</f>
        <v>0</v>
      </c>
      <c r="BU23" s="19">
        <f ca="1">IF(Y22&lt;=0,0,IF($BL23&lt;=SUM($BN23:BT23),0,IF($BL23-SUM($BN23:BT23)&gt;Y22+AJ23-BH23-AV23,Y22+AJ23-BH23-AV23,$BL23-SUM($BN23:BT23))))</f>
        <v>0</v>
      </c>
      <c r="BV23" s="19">
        <f ca="1">IF(Z22&lt;=0,0,IF($BL23&lt;=SUM($BN23:BU23),0,IF($BL23-SUM($BN23:BU23)&gt;Z22+AK23-BI23-AW23,Z22+AK23-BI23-AW23,$BL23-SUM($BN23:BU23))))</f>
        <v>0</v>
      </c>
      <c r="BW23" s="19">
        <f ca="1">IF(AA22&lt;=0,0,IF($BL23&lt;=SUM($BN23:BV23),0,IF($BL23-SUM($BN23:BV23)&gt;AA22+AL23-BJ23-AX23,AA22+AL23-BJ23-AX23,$BL23-SUM($BN23:BV23))))</f>
        <v>0</v>
      </c>
    </row>
    <row r="24" spans="1:75" ht="11.1" customHeight="1" x14ac:dyDescent="0.2">
      <c r="A24" s="20">
        <f t="shared" ca="1" si="10"/>
        <v>2</v>
      </c>
      <c r="B24" s="5">
        <f t="shared" ca="1" si="11"/>
        <v>43160</v>
      </c>
      <c r="C24" s="69">
        <f ca="1">IF(A24="","",IF(snowball,IF(($E$5-AY24)&lt;0,0,$E$5-AY24),0)+D24)</f>
        <v>330</v>
      </c>
      <c r="D24" s="56"/>
      <c r="E24" s="19">
        <f t="shared" ca="1" si="12"/>
        <v>360</v>
      </c>
      <c r="F24" s="19">
        <f t="shared" ca="1" si="13"/>
        <v>50</v>
      </c>
      <c r="G24" s="19">
        <f t="shared" ca="1" si="14"/>
        <v>55</v>
      </c>
      <c r="H24" s="19">
        <f t="shared" ca="1" si="15"/>
        <v>25</v>
      </c>
      <c r="I24" s="19">
        <f t="shared" ca="1" si="16"/>
        <v>110</v>
      </c>
      <c r="J24" s="19">
        <f t="shared" ca="1" si="17"/>
        <v>0</v>
      </c>
      <c r="K24" s="19">
        <f t="shared" ca="1" si="18"/>
        <v>0</v>
      </c>
      <c r="L24" s="19">
        <f t="shared" ca="1" si="19"/>
        <v>0</v>
      </c>
      <c r="M24" s="19">
        <f t="shared" ca="1" si="20"/>
        <v>0</v>
      </c>
      <c r="N24" s="19">
        <f t="shared" ca="1" si="21"/>
        <v>0</v>
      </c>
      <c r="O24" s="48"/>
      <c r="P24" s="19">
        <f t="shared" ca="1" si="8"/>
        <v>25779.879999999997</v>
      </c>
      <c r="Q24" s="73">
        <f t="shared" ca="1" si="22"/>
        <v>600</v>
      </c>
      <c r="R24" s="19">
        <f t="shared" ca="1" si="23"/>
        <v>2529.59</v>
      </c>
      <c r="S24" s="19">
        <f t="shared" ca="1" si="24"/>
        <v>4395.3100000000004</v>
      </c>
      <c r="T24" s="19">
        <f t="shared" ca="1" si="25"/>
        <v>4989.95</v>
      </c>
      <c r="U24" s="19">
        <f t="shared" ca="1" si="26"/>
        <v>4882.63</v>
      </c>
      <c r="V24" s="19">
        <f t="shared" ca="1" si="27"/>
        <v>8982.4</v>
      </c>
      <c r="W24" s="19">
        <f t="shared" ca="1" si="28"/>
        <v>0</v>
      </c>
      <c r="X24" s="19">
        <f t="shared" ca="1" si="29"/>
        <v>0</v>
      </c>
      <c r="Y24" s="19">
        <f t="shared" ca="1" si="30"/>
        <v>0</v>
      </c>
      <c r="Z24" s="19">
        <f t="shared" ca="1" si="31"/>
        <v>0</v>
      </c>
      <c r="AA24" s="19">
        <f t="shared" ca="1" si="32"/>
        <v>0</v>
      </c>
      <c r="AC24" s="19">
        <f t="shared" ca="1" si="33"/>
        <v>23.43</v>
      </c>
      <c r="AD24" s="19">
        <f t="shared" ca="1" si="34"/>
        <v>47.64</v>
      </c>
      <c r="AE24" s="19">
        <f t="shared" ca="1" si="35"/>
        <v>49.95</v>
      </c>
      <c r="AF24" s="19">
        <f t="shared" ca="1" si="36"/>
        <v>16.3</v>
      </c>
      <c r="AG24" s="19">
        <f t="shared" ca="1" si="37"/>
        <v>101.15</v>
      </c>
      <c r="AH24" s="19">
        <f t="shared" ca="1" si="38"/>
        <v>0</v>
      </c>
      <c r="AI24" s="19">
        <f t="shared" ca="1" si="39"/>
        <v>0</v>
      </c>
      <c r="AJ24" s="19">
        <f t="shared" ca="1" si="40"/>
        <v>0</v>
      </c>
      <c r="AK24" s="19">
        <f t="shared" ca="1" si="41"/>
        <v>0</v>
      </c>
      <c r="AL24" s="19">
        <f t="shared" ca="1" si="42"/>
        <v>0</v>
      </c>
      <c r="AM24" s="23">
        <f t="shared" ca="1" si="43"/>
        <v>238.47</v>
      </c>
      <c r="AO24" s="19">
        <f t="shared" ca="1" si="44"/>
        <v>30</v>
      </c>
      <c r="AP24" s="19">
        <f t="shared" ca="1" si="45"/>
        <v>50</v>
      </c>
      <c r="AQ24" s="19">
        <f t="shared" ca="1" si="46"/>
        <v>55</v>
      </c>
      <c r="AR24" s="19">
        <f t="shared" ca="1" si="47"/>
        <v>25</v>
      </c>
      <c r="AS24" s="19">
        <f t="shared" ca="1" si="48"/>
        <v>110</v>
      </c>
      <c r="AT24" s="19">
        <f t="shared" ca="1" si="49"/>
        <v>0</v>
      </c>
      <c r="AU24" s="19">
        <f t="shared" ca="1" si="50"/>
        <v>0</v>
      </c>
      <c r="AV24" s="19">
        <f t="shared" ca="1" si="51"/>
        <v>0</v>
      </c>
      <c r="AW24" s="19">
        <f t="shared" ca="1" si="52"/>
        <v>0</v>
      </c>
      <c r="AX24" s="19">
        <f t="shared" ca="1" si="53"/>
        <v>0</v>
      </c>
      <c r="AY24" s="71">
        <f t="shared" ca="1" si="54"/>
        <v>270</v>
      </c>
      <c r="AZ24" s="23"/>
      <c r="BA24" s="55">
        <f ca="1">IF(NOT(snowball),0,IF(OR(E$9=0,R23+AC24-AO24&lt;=E$9),0,MIN(R23+AC24-AO24-E$9,$C24)))</f>
        <v>330</v>
      </c>
      <c r="BB24" s="19">
        <f ca="1">IF(NOT(snowball),0,IF(OR(F$9=0,S23+AD24-AP24&lt;=F$9),0,MIN(S23+AD24-AP24-F$9,$C24-SUM($BA24:BA24))))</f>
        <v>0</v>
      </c>
      <c r="BC24" s="19">
        <f ca="1">IF(NOT(snowball),0,IF(OR(G$9=0,T23+AE24-AQ24&lt;=G$9),0,MIN(T23+AE24-AQ24-G$9,$C24-SUM($BA24:BB24))))</f>
        <v>0</v>
      </c>
      <c r="BD24" s="19">
        <f ca="1">IF(NOT(snowball),0,IF(OR(H$9=0,U23+AF24-AR24&lt;=H$9),0,MIN(U23+AF24-AR24-H$9,$C24-SUM($BA24:BC24))))</f>
        <v>0</v>
      </c>
      <c r="BE24" s="19">
        <f ca="1">IF(NOT(snowball),0,IF(OR(I$9=0,V23+AG24-AS24&lt;=I$9),0,MIN(V23+AG24-AS24-I$9,$C24-SUM($BA24:BD24))))</f>
        <v>0</v>
      </c>
      <c r="BF24" s="19">
        <f ca="1">IF(NOT(snowball),0,IF(OR(J$9=0,W23+AH24-AT24&lt;=J$9),0,MIN(W23+AH24-AT24-J$9,$C24-SUM($BA24:BE24))))</f>
        <v>0</v>
      </c>
      <c r="BG24" s="19">
        <f ca="1">IF(NOT(snowball),0,IF(OR(K$9=0,X23+AI24-AU24&lt;=K$9),0,MIN(X23+AI24-AU24-K$9,$C24-SUM($BA24:BF24))))</f>
        <v>0</v>
      </c>
      <c r="BH24" s="19">
        <f ca="1">IF(NOT(snowball),0,IF(OR(L$9=0,Y23+AJ24-AV24&lt;=L$9),0,MIN(Y23+AJ24-AV24-L$9,$C24-SUM($BA24:BG24))))</f>
        <v>0</v>
      </c>
      <c r="BI24" s="19">
        <f ca="1">IF(NOT(snowball),0,IF(OR(M$9=0,Z23+AK24-AW24&lt;=M$9),0,MIN(Z23+AK24-AW24-M$9,$C24-SUM($BA24:BH24))))</f>
        <v>0</v>
      </c>
      <c r="BJ24" s="19">
        <f ca="1">IF(NOT(snowball),0,IF(OR(N$9=0,AA23+AL24-AX24&lt;=N$9),0,MIN(AA23+AL24-AX24-N$9,$C24-SUM($BA24:BI24))))</f>
        <v>0</v>
      </c>
      <c r="BK24" s="71">
        <f t="shared" ca="1" si="55"/>
        <v>330</v>
      </c>
      <c r="BL24" s="71">
        <f t="shared" ca="1" si="56"/>
        <v>0</v>
      </c>
      <c r="BN24" s="55">
        <f t="shared" ca="1" si="57"/>
        <v>0</v>
      </c>
      <c r="BO24" s="19">
        <f ca="1">IF(S23&lt;=0,0,IF($BL24&lt;=SUM($BN24:BN24),0,IF($BL24-SUM($BN24:BN24)&gt;S23+AD24-BB24-AP24,S23+AD24-BB24-AP24,$BL24-SUM($BN24:BN24))))</f>
        <v>0</v>
      </c>
      <c r="BP24" s="19">
        <f ca="1">IF(T23&lt;=0,0,IF($BL24&lt;=SUM($BN24:BO24),0,IF($BL24-SUM($BN24:BO24)&gt;T23+AE24-BC24-AQ24,T23+AE24-BC24-AQ24,$BL24-SUM($BN24:BO24))))</f>
        <v>0</v>
      </c>
      <c r="BQ24" s="19">
        <f ca="1">IF(U23&lt;=0,0,IF($BL24&lt;=SUM($BN24:BP24),0,IF($BL24-SUM($BN24:BP24)&gt;U23+AF24-BD24-AR24,U23+AF24-BD24-AR24,$BL24-SUM($BN24:BP24))))</f>
        <v>0</v>
      </c>
      <c r="BR24" s="19">
        <f ca="1">IF(V23&lt;=0,0,IF($BL24&lt;=SUM($BN24:BQ24),0,IF($BL24-SUM($BN24:BQ24)&gt;V23+AG24-BE24-AS24,V23+AG24-BE24-AS24,$BL24-SUM($BN24:BQ24))))</f>
        <v>0</v>
      </c>
      <c r="BS24" s="19">
        <f ca="1">IF(W23&lt;=0,0,IF($BL24&lt;=SUM($BN24:BR24),0,IF($BL24-SUM($BN24:BR24)&gt;W23+AH24-BF24-AT24,W23+AH24-BF24-AT24,$BL24-SUM($BN24:BR24))))</f>
        <v>0</v>
      </c>
      <c r="BT24" s="19">
        <f ca="1">IF(X23&lt;=0,0,IF($BL24&lt;=SUM($BN24:BS24),0,IF($BL24-SUM($BN24:BS24)&gt;X23+AI24-BG24-AU24,X23+AI24-BG24-AU24,$BL24-SUM($BN24:BS24))))</f>
        <v>0</v>
      </c>
      <c r="BU24" s="19">
        <f ca="1">IF(Y23&lt;=0,0,IF($BL24&lt;=SUM($BN24:BT24),0,IF($BL24-SUM($BN24:BT24)&gt;Y23+AJ24-BH24-AV24,Y23+AJ24-BH24-AV24,$BL24-SUM($BN24:BT24))))</f>
        <v>0</v>
      </c>
      <c r="BV24" s="19">
        <f ca="1">IF(Z23&lt;=0,0,IF($BL24&lt;=SUM($BN24:BU24),0,IF($BL24-SUM($BN24:BU24)&gt;Z23+AK24-BI24-AW24,Z23+AK24-BI24-AW24,$BL24-SUM($BN24:BU24))))</f>
        <v>0</v>
      </c>
      <c r="BW24" s="19">
        <f ca="1">IF(AA23&lt;=0,0,IF($BL24&lt;=SUM($BN24:BV24),0,IF($BL24-SUM($BN24:BV24)&gt;AA23+AL24-BJ24-AX24,AA23+AL24-BJ24-AX24,$BL24-SUM($BN24:BV24))))</f>
        <v>0</v>
      </c>
    </row>
    <row r="25" spans="1:75" ht="11.1" customHeight="1" x14ac:dyDescent="0.2">
      <c r="A25" s="20">
        <f t="shared" ca="1" si="10"/>
        <v>3</v>
      </c>
      <c r="B25" s="5">
        <f t="shared" ca="1" si="11"/>
        <v>43191</v>
      </c>
      <c r="C25" s="69">
        <f ca="1">IF(A25="","",IF(snowball,IF(($E$5-AY25)&lt;0,0,$E$5-AY25),0)+D25)</f>
        <v>330</v>
      </c>
      <c r="D25" s="56"/>
      <c r="E25" s="19">
        <f t="shared" ca="1" si="12"/>
        <v>360</v>
      </c>
      <c r="F25" s="19">
        <f t="shared" ca="1" si="13"/>
        <v>50</v>
      </c>
      <c r="G25" s="19">
        <f t="shared" ca="1" si="14"/>
        <v>55</v>
      </c>
      <c r="H25" s="19">
        <f t="shared" ca="1" si="15"/>
        <v>25</v>
      </c>
      <c r="I25" s="19">
        <f t="shared" ca="1" si="16"/>
        <v>110</v>
      </c>
      <c r="J25" s="19">
        <f t="shared" ca="1" si="17"/>
        <v>0</v>
      </c>
      <c r="K25" s="19">
        <f t="shared" ca="1" si="18"/>
        <v>0</v>
      </c>
      <c r="L25" s="19">
        <f t="shared" ca="1" si="19"/>
        <v>0</v>
      </c>
      <c r="M25" s="19">
        <f t="shared" ca="1" si="20"/>
        <v>0</v>
      </c>
      <c r="N25" s="19">
        <f t="shared" ca="1" si="21"/>
        <v>0</v>
      </c>
      <c r="O25" s="48"/>
      <c r="P25" s="19">
        <f t="shared" ca="1" si="8"/>
        <v>25415.41</v>
      </c>
      <c r="Q25" s="73">
        <f t="shared" ca="1" si="22"/>
        <v>600</v>
      </c>
      <c r="R25" s="19">
        <f t="shared" ca="1" si="23"/>
        <v>2190.27</v>
      </c>
      <c r="S25" s="19">
        <f t="shared" ca="1" si="24"/>
        <v>4392.93</v>
      </c>
      <c r="T25" s="19">
        <f t="shared" ca="1" si="25"/>
        <v>4984.8500000000004</v>
      </c>
      <c r="U25" s="19">
        <f t="shared" ca="1" si="26"/>
        <v>4873.91</v>
      </c>
      <c r="V25" s="19">
        <f t="shared" ca="1" si="27"/>
        <v>8973.4500000000007</v>
      </c>
      <c r="W25" s="19">
        <f t="shared" ca="1" si="28"/>
        <v>0</v>
      </c>
      <c r="X25" s="19">
        <f t="shared" ca="1" si="29"/>
        <v>0</v>
      </c>
      <c r="Y25" s="19">
        <f t="shared" ca="1" si="30"/>
        <v>0</v>
      </c>
      <c r="Z25" s="19">
        <f t="shared" ca="1" si="31"/>
        <v>0</v>
      </c>
      <c r="AA25" s="19">
        <f t="shared" ca="1" si="32"/>
        <v>0</v>
      </c>
      <c r="AC25" s="19">
        <f t="shared" ca="1" si="33"/>
        <v>20.68</v>
      </c>
      <c r="AD25" s="19">
        <f t="shared" ca="1" si="34"/>
        <v>47.62</v>
      </c>
      <c r="AE25" s="19">
        <f t="shared" ca="1" si="35"/>
        <v>49.9</v>
      </c>
      <c r="AF25" s="19">
        <f t="shared" ca="1" si="36"/>
        <v>16.28</v>
      </c>
      <c r="AG25" s="19">
        <f t="shared" ca="1" si="37"/>
        <v>101.05</v>
      </c>
      <c r="AH25" s="19">
        <f t="shared" ca="1" si="38"/>
        <v>0</v>
      </c>
      <c r="AI25" s="19">
        <f t="shared" ca="1" si="39"/>
        <v>0</v>
      </c>
      <c r="AJ25" s="19">
        <f t="shared" ca="1" si="40"/>
        <v>0</v>
      </c>
      <c r="AK25" s="19">
        <f t="shared" ca="1" si="41"/>
        <v>0</v>
      </c>
      <c r="AL25" s="19">
        <f t="shared" ca="1" si="42"/>
        <v>0</v>
      </c>
      <c r="AM25" s="23">
        <f t="shared" ca="1" si="43"/>
        <v>235.52999999999997</v>
      </c>
      <c r="AO25" s="19">
        <f t="shared" ca="1" si="44"/>
        <v>30</v>
      </c>
      <c r="AP25" s="19">
        <f t="shared" ca="1" si="45"/>
        <v>50</v>
      </c>
      <c r="AQ25" s="19">
        <f t="shared" ca="1" si="46"/>
        <v>55</v>
      </c>
      <c r="AR25" s="19">
        <f t="shared" ca="1" si="47"/>
        <v>25</v>
      </c>
      <c r="AS25" s="19">
        <f t="shared" ca="1" si="48"/>
        <v>110</v>
      </c>
      <c r="AT25" s="19">
        <f t="shared" ca="1" si="49"/>
        <v>0</v>
      </c>
      <c r="AU25" s="19">
        <f t="shared" ca="1" si="50"/>
        <v>0</v>
      </c>
      <c r="AV25" s="19">
        <f t="shared" ca="1" si="51"/>
        <v>0</v>
      </c>
      <c r="AW25" s="19">
        <f t="shared" ca="1" si="52"/>
        <v>0</v>
      </c>
      <c r="AX25" s="19">
        <f t="shared" ca="1" si="53"/>
        <v>0</v>
      </c>
      <c r="AY25" s="71">
        <f t="shared" ca="1" si="54"/>
        <v>270</v>
      </c>
      <c r="AZ25" s="23"/>
      <c r="BA25" s="55">
        <f ca="1">IF(NOT(snowball),0,IF(OR(E$9=0,R24+AC25-AO25&lt;=E$9),0,MIN(R24+AC25-AO25-E$9,$C25)))</f>
        <v>330</v>
      </c>
      <c r="BB25" s="19">
        <f ca="1">IF(NOT(snowball),0,IF(OR(F$9=0,S24+AD25-AP25&lt;=F$9),0,MIN(S24+AD25-AP25-F$9,$C25-SUM($BA25:BA25))))</f>
        <v>0</v>
      </c>
      <c r="BC25" s="19">
        <f ca="1">IF(NOT(snowball),0,IF(OR(G$9=0,T24+AE25-AQ25&lt;=G$9),0,MIN(T24+AE25-AQ25-G$9,$C25-SUM($BA25:BB25))))</f>
        <v>0</v>
      </c>
      <c r="BD25" s="19">
        <f ca="1">IF(NOT(snowball),0,IF(OR(H$9=0,U24+AF25-AR25&lt;=H$9),0,MIN(U24+AF25-AR25-H$9,$C25-SUM($BA25:BC25))))</f>
        <v>0</v>
      </c>
      <c r="BE25" s="19">
        <f ca="1">IF(NOT(snowball),0,IF(OR(I$9=0,V24+AG25-AS25&lt;=I$9),0,MIN(V24+AG25-AS25-I$9,$C25-SUM($BA25:BD25))))</f>
        <v>0</v>
      </c>
      <c r="BF25" s="19">
        <f ca="1">IF(NOT(snowball),0,IF(OR(J$9=0,W24+AH25-AT25&lt;=J$9),0,MIN(W24+AH25-AT25-J$9,$C25-SUM($BA25:BE25))))</f>
        <v>0</v>
      </c>
      <c r="BG25" s="19">
        <f ca="1">IF(NOT(snowball),0,IF(OR(K$9=0,X24+AI25-AU25&lt;=K$9),0,MIN(X24+AI25-AU25-K$9,$C25-SUM($BA25:BF25))))</f>
        <v>0</v>
      </c>
      <c r="BH25" s="19">
        <f ca="1">IF(NOT(snowball),0,IF(OR(L$9=0,Y24+AJ25-AV25&lt;=L$9),0,MIN(Y24+AJ25-AV25-L$9,$C25-SUM($BA25:BG25))))</f>
        <v>0</v>
      </c>
      <c r="BI25" s="19">
        <f ca="1">IF(NOT(snowball),0,IF(OR(M$9=0,Z24+AK25-AW25&lt;=M$9),0,MIN(Z24+AK25-AW25-M$9,$C25-SUM($BA25:BH25))))</f>
        <v>0</v>
      </c>
      <c r="BJ25" s="19">
        <f ca="1">IF(NOT(snowball),0,IF(OR(N$9=0,AA24+AL25-AX25&lt;=N$9),0,MIN(AA24+AL25-AX25-N$9,$C25-SUM($BA25:BI25))))</f>
        <v>0</v>
      </c>
      <c r="BK25" s="71">
        <f t="shared" ca="1" si="55"/>
        <v>330</v>
      </c>
      <c r="BL25" s="71">
        <f t="shared" ca="1" si="56"/>
        <v>0</v>
      </c>
      <c r="BN25" s="55">
        <f t="shared" ca="1" si="57"/>
        <v>0</v>
      </c>
      <c r="BO25" s="19">
        <f ca="1">IF(S24&lt;=0,0,IF($BL25&lt;=SUM($BN25:BN25),0,IF($BL25-SUM($BN25:BN25)&gt;S24+AD25-BB25-AP25,S24+AD25-BB25-AP25,$BL25-SUM($BN25:BN25))))</f>
        <v>0</v>
      </c>
      <c r="BP25" s="19">
        <f ca="1">IF(T24&lt;=0,0,IF($BL25&lt;=SUM($BN25:BO25),0,IF($BL25-SUM($BN25:BO25)&gt;T24+AE25-BC25-AQ25,T24+AE25-BC25-AQ25,$BL25-SUM($BN25:BO25))))</f>
        <v>0</v>
      </c>
      <c r="BQ25" s="19">
        <f ca="1">IF(U24&lt;=0,0,IF($BL25&lt;=SUM($BN25:BP25),0,IF($BL25-SUM($BN25:BP25)&gt;U24+AF25-BD25-AR25,U24+AF25-BD25-AR25,$BL25-SUM($BN25:BP25))))</f>
        <v>0</v>
      </c>
      <c r="BR25" s="19">
        <f ca="1">IF(V24&lt;=0,0,IF($BL25&lt;=SUM($BN25:BQ25),0,IF($BL25-SUM($BN25:BQ25)&gt;V24+AG25-BE25-AS25,V24+AG25-BE25-AS25,$BL25-SUM($BN25:BQ25))))</f>
        <v>0</v>
      </c>
      <c r="BS25" s="19">
        <f ca="1">IF(W24&lt;=0,0,IF($BL25&lt;=SUM($BN25:BR25),0,IF($BL25-SUM($BN25:BR25)&gt;W24+AH25-BF25-AT25,W24+AH25-BF25-AT25,$BL25-SUM($BN25:BR25))))</f>
        <v>0</v>
      </c>
      <c r="BT25" s="19">
        <f ca="1">IF(X24&lt;=0,0,IF($BL25&lt;=SUM($BN25:BS25),0,IF($BL25-SUM($BN25:BS25)&gt;X24+AI25-BG25-AU25,X24+AI25-BG25-AU25,$BL25-SUM($BN25:BS25))))</f>
        <v>0</v>
      </c>
      <c r="BU25" s="19">
        <f ca="1">IF(Y24&lt;=0,0,IF($BL25&lt;=SUM($BN25:BT25),0,IF($BL25-SUM($BN25:BT25)&gt;Y24+AJ25-BH25-AV25,Y24+AJ25-BH25-AV25,$BL25-SUM($BN25:BT25))))</f>
        <v>0</v>
      </c>
      <c r="BV25" s="19">
        <f ca="1">IF(Z24&lt;=0,0,IF($BL25&lt;=SUM($BN25:BU25),0,IF($BL25-SUM($BN25:BU25)&gt;Z24+AK25-BI25-AW25,Z24+AK25-BI25-AW25,$BL25-SUM($BN25:BU25))))</f>
        <v>0</v>
      </c>
      <c r="BW25" s="19">
        <f ca="1">IF(AA24&lt;=0,0,IF($BL25&lt;=SUM($BN25:BV25),0,IF($BL25-SUM($BN25:BV25)&gt;AA24+AL25-BJ25-AX25,AA24+AL25-BJ25-AX25,$BL25-SUM($BN25:BV25))))</f>
        <v>0</v>
      </c>
    </row>
    <row r="26" spans="1:75" ht="11.1" customHeight="1" x14ac:dyDescent="0.2">
      <c r="A26" s="20">
        <f t="shared" ca="1" si="10"/>
        <v>4</v>
      </c>
      <c r="B26" s="5">
        <f t="shared" ca="1" si="11"/>
        <v>43221</v>
      </c>
      <c r="C26" s="69">
        <f ca="1">IF(A26="","",IF(snowball,IF(($E$5-AY26)&lt;0,0,$E$5-AY26),0)+D26)</f>
        <v>330</v>
      </c>
      <c r="D26" s="56"/>
      <c r="E26" s="19">
        <f t="shared" ca="1" si="12"/>
        <v>360</v>
      </c>
      <c r="F26" s="19">
        <f t="shared" ca="1" si="13"/>
        <v>50</v>
      </c>
      <c r="G26" s="19">
        <f t="shared" ca="1" si="14"/>
        <v>55</v>
      </c>
      <c r="H26" s="19">
        <f t="shared" ca="1" si="15"/>
        <v>25</v>
      </c>
      <c r="I26" s="19">
        <f t="shared" ca="1" si="16"/>
        <v>110</v>
      </c>
      <c r="J26" s="19">
        <f t="shared" ca="1" si="17"/>
        <v>0</v>
      </c>
      <c r="K26" s="19">
        <f t="shared" ca="1" si="18"/>
        <v>0</v>
      </c>
      <c r="L26" s="19">
        <f t="shared" ca="1" si="19"/>
        <v>0</v>
      </c>
      <c r="M26" s="19">
        <f t="shared" ca="1" si="20"/>
        <v>0</v>
      </c>
      <c r="N26" s="19">
        <f t="shared" ca="1" si="21"/>
        <v>0</v>
      </c>
      <c r="O26" s="48"/>
      <c r="P26" s="19">
        <f t="shared" ca="1" si="8"/>
        <v>25047.96</v>
      </c>
      <c r="Q26" s="73">
        <f t="shared" ca="1" si="22"/>
        <v>600</v>
      </c>
      <c r="R26" s="19">
        <f t="shared" ca="1" si="23"/>
        <v>1848.18</v>
      </c>
      <c r="S26" s="19">
        <f t="shared" ca="1" si="24"/>
        <v>4390.5200000000004</v>
      </c>
      <c r="T26" s="19">
        <f t="shared" ca="1" si="25"/>
        <v>4979.7</v>
      </c>
      <c r="U26" s="19">
        <f t="shared" ca="1" si="26"/>
        <v>4865.16</v>
      </c>
      <c r="V26" s="19">
        <f t="shared" ca="1" si="27"/>
        <v>8964.4</v>
      </c>
      <c r="W26" s="19">
        <f t="shared" ca="1" si="28"/>
        <v>0</v>
      </c>
      <c r="X26" s="19">
        <f t="shared" ca="1" si="29"/>
        <v>0</v>
      </c>
      <c r="Y26" s="19">
        <f t="shared" ca="1" si="30"/>
        <v>0</v>
      </c>
      <c r="Z26" s="19">
        <f t="shared" ca="1" si="31"/>
        <v>0</v>
      </c>
      <c r="AA26" s="19">
        <f t="shared" ca="1" si="32"/>
        <v>0</v>
      </c>
      <c r="AB26" s="2"/>
      <c r="AC26" s="19">
        <f t="shared" ca="1" si="33"/>
        <v>17.91</v>
      </c>
      <c r="AD26" s="19">
        <f t="shared" ca="1" si="34"/>
        <v>47.59</v>
      </c>
      <c r="AE26" s="19">
        <f t="shared" ca="1" si="35"/>
        <v>49.85</v>
      </c>
      <c r="AF26" s="19">
        <f t="shared" ca="1" si="36"/>
        <v>16.25</v>
      </c>
      <c r="AG26" s="19">
        <f t="shared" ca="1" si="37"/>
        <v>100.95</v>
      </c>
      <c r="AH26" s="19">
        <f t="shared" ca="1" si="38"/>
        <v>0</v>
      </c>
      <c r="AI26" s="19">
        <f t="shared" ca="1" si="39"/>
        <v>0</v>
      </c>
      <c r="AJ26" s="19">
        <f t="shared" ca="1" si="40"/>
        <v>0</v>
      </c>
      <c r="AK26" s="19">
        <f t="shared" ca="1" si="41"/>
        <v>0</v>
      </c>
      <c r="AL26" s="19">
        <f t="shared" ca="1" si="42"/>
        <v>0</v>
      </c>
      <c r="AM26" s="23">
        <f t="shared" ca="1" si="43"/>
        <v>232.55</v>
      </c>
      <c r="AN26" s="7"/>
      <c r="AO26" s="19">
        <f t="shared" ca="1" si="44"/>
        <v>30</v>
      </c>
      <c r="AP26" s="19">
        <f t="shared" ca="1" si="45"/>
        <v>50</v>
      </c>
      <c r="AQ26" s="19">
        <f t="shared" ca="1" si="46"/>
        <v>55</v>
      </c>
      <c r="AR26" s="19">
        <f t="shared" ca="1" si="47"/>
        <v>25</v>
      </c>
      <c r="AS26" s="19">
        <f t="shared" ca="1" si="48"/>
        <v>110</v>
      </c>
      <c r="AT26" s="19">
        <f t="shared" ca="1" si="49"/>
        <v>0</v>
      </c>
      <c r="AU26" s="19">
        <f t="shared" ca="1" si="50"/>
        <v>0</v>
      </c>
      <c r="AV26" s="19">
        <f t="shared" ca="1" si="51"/>
        <v>0</v>
      </c>
      <c r="AW26" s="19">
        <f t="shared" ca="1" si="52"/>
        <v>0</v>
      </c>
      <c r="AX26" s="19">
        <f t="shared" ca="1" si="53"/>
        <v>0</v>
      </c>
      <c r="AY26" s="71">
        <f t="shared" ca="1" si="54"/>
        <v>270</v>
      </c>
      <c r="AZ26" s="23"/>
      <c r="BA26" s="55">
        <f ca="1">IF(NOT(snowball),0,IF(OR(E$9=0,R25+AC26-AO26&lt;=E$9),0,MIN(R25+AC26-AO26-E$9,$C26)))</f>
        <v>330</v>
      </c>
      <c r="BB26" s="19">
        <f ca="1">IF(NOT(snowball),0,IF(OR(F$9=0,S25+AD26-AP26&lt;=F$9),0,MIN(S25+AD26-AP26-F$9,$C26-SUM($BA26:BA26))))</f>
        <v>0</v>
      </c>
      <c r="BC26" s="19">
        <f ca="1">IF(NOT(snowball),0,IF(OR(G$9=0,T25+AE26-AQ26&lt;=G$9),0,MIN(T25+AE26-AQ26-G$9,$C26-SUM($BA26:BB26))))</f>
        <v>0</v>
      </c>
      <c r="BD26" s="19">
        <f ca="1">IF(NOT(snowball),0,IF(OR(H$9=0,U25+AF26-AR26&lt;=H$9),0,MIN(U25+AF26-AR26-H$9,$C26-SUM($BA26:BC26))))</f>
        <v>0</v>
      </c>
      <c r="BE26" s="19">
        <f ca="1">IF(NOT(snowball),0,IF(OR(I$9=0,V25+AG26-AS26&lt;=I$9),0,MIN(V25+AG26-AS26-I$9,$C26-SUM($BA26:BD26))))</f>
        <v>0</v>
      </c>
      <c r="BF26" s="19">
        <f ca="1">IF(NOT(snowball),0,IF(OR(J$9=0,W25+AH26-AT26&lt;=J$9),0,MIN(W25+AH26-AT26-J$9,$C26-SUM($BA26:BE26))))</f>
        <v>0</v>
      </c>
      <c r="BG26" s="19">
        <f ca="1">IF(NOT(snowball),0,IF(OR(K$9=0,X25+AI26-AU26&lt;=K$9),0,MIN(X25+AI26-AU26-K$9,$C26-SUM($BA26:BF26))))</f>
        <v>0</v>
      </c>
      <c r="BH26" s="19">
        <f ca="1">IF(NOT(snowball),0,IF(OR(L$9=0,Y25+AJ26-AV26&lt;=L$9),0,MIN(Y25+AJ26-AV26-L$9,$C26-SUM($BA26:BG26))))</f>
        <v>0</v>
      </c>
      <c r="BI26" s="19">
        <f ca="1">IF(NOT(snowball),0,IF(OR(M$9=0,Z25+AK26-AW26&lt;=M$9),0,MIN(Z25+AK26-AW26-M$9,$C26-SUM($BA26:BH26))))</f>
        <v>0</v>
      </c>
      <c r="BJ26" s="19">
        <f ca="1">IF(NOT(snowball),0,IF(OR(N$9=0,AA25+AL26-AX26&lt;=N$9),0,MIN(AA25+AL26-AX26-N$9,$C26-SUM($BA26:BI26))))</f>
        <v>0</v>
      </c>
      <c r="BK26" s="71">
        <f t="shared" ca="1" si="55"/>
        <v>330</v>
      </c>
      <c r="BL26" s="71">
        <f t="shared" ca="1" si="56"/>
        <v>0</v>
      </c>
      <c r="BN26" s="55">
        <f t="shared" ca="1" si="57"/>
        <v>0</v>
      </c>
      <c r="BO26" s="19">
        <f ca="1">IF(S25&lt;=0,0,IF($BL26&lt;=SUM($BN26:BN26),0,IF($BL26-SUM($BN26:BN26)&gt;S25+AD26-BB26-AP26,S25+AD26-BB26-AP26,$BL26-SUM($BN26:BN26))))</f>
        <v>0</v>
      </c>
      <c r="BP26" s="19">
        <f ca="1">IF(T25&lt;=0,0,IF($BL26&lt;=SUM($BN26:BO26),0,IF($BL26-SUM($BN26:BO26)&gt;T25+AE26-BC26-AQ26,T25+AE26-BC26-AQ26,$BL26-SUM($BN26:BO26))))</f>
        <v>0</v>
      </c>
      <c r="BQ26" s="19">
        <f ca="1">IF(U25&lt;=0,0,IF($BL26&lt;=SUM($BN26:BP26),0,IF($BL26-SUM($BN26:BP26)&gt;U25+AF26-BD26-AR26,U25+AF26-BD26-AR26,$BL26-SUM($BN26:BP26))))</f>
        <v>0</v>
      </c>
      <c r="BR26" s="19">
        <f ca="1">IF(V25&lt;=0,0,IF($BL26&lt;=SUM($BN26:BQ26),0,IF($BL26-SUM($BN26:BQ26)&gt;V25+AG26-BE26-AS26,V25+AG26-BE26-AS26,$BL26-SUM($BN26:BQ26))))</f>
        <v>0</v>
      </c>
      <c r="BS26" s="19">
        <f ca="1">IF(W25&lt;=0,0,IF($BL26&lt;=SUM($BN26:BR26),0,IF($BL26-SUM($BN26:BR26)&gt;W25+AH26-BF26-AT26,W25+AH26-BF26-AT26,$BL26-SUM($BN26:BR26))))</f>
        <v>0</v>
      </c>
      <c r="BT26" s="19">
        <f ca="1">IF(X25&lt;=0,0,IF($BL26&lt;=SUM($BN26:BS26),0,IF($BL26-SUM($BN26:BS26)&gt;X25+AI26-BG26-AU26,X25+AI26-BG26-AU26,$BL26-SUM($BN26:BS26))))</f>
        <v>0</v>
      </c>
      <c r="BU26" s="19">
        <f ca="1">IF(Y25&lt;=0,0,IF($BL26&lt;=SUM($BN26:BT26),0,IF($BL26-SUM($BN26:BT26)&gt;Y25+AJ26-BH26-AV26,Y25+AJ26-BH26-AV26,$BL26-SUM($BN26:BT26))))</f>
        <v>0</v>
      </c>
      <c r="BV26" s="19">
        <f ca="1">IF(Z25&lt;=0,0,IF($BL26&lt;=SUM($BN26:BU26),0,IF($BL26-SUM($BN26:BU26)&gt;Z25+AK26-BI26-AW26,Z25+AK26-BI26-AW26,$BL26-SUM($BN26:BU26))))</f>
        <v>0</v>
      </c>
      <c r="BW26" s="19">
        <f ca="1">IF(AA25&lt;=0,0,IF($BL26&lt;=SUM($BN26:BV26),0,IF($BL26-SUM($BN26:BV26)&gt;AA25+AL26-BJ26-AX26,AA25+AL26-BJ26-AX26,$BL26-SUM($BN26:BV26))))</f>
        <v>0</v>
      </c>
    </row>
    <row r="27" spans="1:75" ht="11.1" customHeight="1" x14ac:dyDescent="0.2">
      <c r="A27" s="20">
        <f t="shared" ca="1" si="10"/>
        <v>5</v>
      </c>
      <c r="B27" s="5">
        <f t="shared" ca="1" si="11"/>
        <v>43252</v>
      </c>
      <c r="C27" s="69">
        <f ca="1">IF(A27="","",IF(snowball,IF(($E$5-AY27)&lt;0,0,$E$5-AY27),0)+D27)</f>
        <v>330</v>
      </c>
      <c r="D27" s="56"/>
      <c r="E27" s="19">
        <f t="shared" ca="1" si="12"/>
        <v>360</v>
      </c>
      <c r="F27" s="19">
        <f t="shared" ca="1" si="13"/>
        <v>50</v>
      </c>
      <c r="G27" s="19">
        <f t="shared" ca="1" si="14"/>
        <v>55</v>
      </c>
      <c r="H27" s="19">
        <f t="shared" ca="1" si="15"/>
        <v>25</v>
      </c>
      <c r="I27" s="19">
        <f t="shared" ca="1" si="16"/>
        <v>110</v>
      </c>
      <c r="J27" s="19">
        <f t="shared" ca="1" si="17"/>
        <v>0</v>
      </c>
      <c r="K27" s="19">
        <f t="shared" ca="1" si="18"/>
        <v>0</v>
      </c>
      <c r="L27" s="19">
        <f t="shared" ca="1" si="19"/>
        <v>0</v>
      </c>
      <c r="M27" s="19">
        <f t="shared" ca="1" si="20"/>
        <v>0</v>
      </c>
      <c r="N27" s="19">
        <f t="shared" ca="1" si="21"/>
        <v>0</v>
      </c>
      <c r="O27" s="48"/>
      <c r="P27" s="19">
        <f t="shared" ca="1" si="8"/>
        <v>24677.5</v>
      </c>
      <c r="Q27" s="73">
        <f t="shared" ca="1" si="22"/>
        <v>600</v>
      </c>
      <c r="R27" s="19">
        <f t="shared" ca="1" si="23"/>
        <v>1503.29</v>
      </c>
      <c r="S27" s="19">
        <f t="shared" ca="1" si="24"/>
        <v>4388.08</v>
      </c>
      <c r="T27" s="19">
        <f t="shared" ca="1" si="25"/>
        <v>4974.5</v>
      </c>
      <c r="U27" s="19">
        <f t="shared" ca="1" si="26"/>
        <v>4856.38</v>
      </c>
      <c r="V27" s="19">
        <f t="shared" ca="1" si="27"/>
        <v>8955.25</v>
      </c>
      <c r="W27" s="19">
        <f t="shared" ca="1" si="28"/>
        <v>0</v>
      </c>
      <c r="X27" s="19">
        <f t="shared" ca="1" si="29"/>
        <v>0</v>
      </c>
      <c r="Y27" s="19">
        <f t="shared" ca="1" si="30"/>
        <v>0</v>
      </c>
      <c r="Z27" s="19">
        <f t="shared" ca="1" si="31"/>
        <v>0</v>
      </c>
      <c r="AA27" s="19">
        <f t="shared" ca="1" si="32"/>
        <v>0</v>
      </c>
      <c r="AB27" s="2"/>
      <c r="AC27" s="19">
        <f t="shared" ca="1" si="33"/>
        <v>15.11</v>
      </c>
      <c r="AD27" s="19">
        <f t="shared" ca="1" si="34"/>
        <v>47.56</v>
      </c>
      <c r="AE27" s="19">
        <f t="shared" ca="1" si="35"/>
        <v>49.8</v>
      </c>
      <c r="AF27" s="19">
        <f t="shared" ca="1" si="36"/>
        <v>16.22</v>
      </c>
      <c r="AG27" s="19">
        <f t="shared" ca="1" si="37"/>
        <v>100.85</v>
      </c>
      <c r="AH27" s="19">
        <f t="shared" ca="1" si="38"/>
        <v>0</v>
      </c>
      <c r="AI27" s="19">
        <f t="shared" ca="1" si="39"/>
        <v>0</v>
      </c>
      <c r="AJ27" s="19">
        <f t="shared" ca="1" si="40"/>
        <v>0</v>
      </c>
      <c r="AK27" s="19">
        <f t="shared" ca="1" si="41"/>
        <v>0</v>
      </c>
      <c r="AL27" s="19">
        <f t="shared" ca="1" si="42"/>
        <v>0</v>
      </c>
      <c r="AM27" s="23">
        <f t="shared" ca="1" si="43"/>
        <v>229.54</v>
      </c>
      <c r="AN27" s="7"/>
      <c r="AO27" s="19">
        <f t="shared" ca="1" si="44"/>
        <v>30</v>
      </c>
      <c r="AP27" s="19">
        <f t="shared" ca="1" si="45"/>
        <v>50</v>
      </c>
      <c r="AQ27" s="19">
        <f t="shared" ca="1" si="46"/>
        <v>55</v>
      </c>
      <c r="AR27" s="19">
        <f t="shared" ca="1" si="47"/>
        <v>25</v>
      </c>
      <c r="AS27" s="19">
        <f t="shared" ca="1" si="48"/>
        <v>110</v>
      </c>
      <c r="AT27" s="19">
        <f t="shared" ca="1" si="49"/>
        <v>0</v>
      </c>
      <c r="AU27" s="19">
        <f t="shared" ca="1" si="50"/>
        <v>0</v>
      </c>
      <c r="AV27" s="19">
        <f t="shared" ca="1" si="51"/>
        <v>0</v>
      </c>
      <c r="AW27" s="19">
        <f t="shared" ca="1" si="52"/>
        <v>0</v>
      </c>
      <c r="AX27" s="19">
        <f t="shared" ca="1" si="53"/>
        <v>0</v>
      </c>
      <c r="AY27" s="71">
        <f t="shared" ca="1" si="54"/>
        <v>270</v>
      </c>
      <c r="AZ27" s="23"/>
      <c r="BA27" s="55">
        <f ca="1">IF(NOT(snowball),0,IF(OR(E$9=0,R26+AC27-AO27&lt;=E$9),0,MIN(R26+AC27-AO27-E$9,$C27)))</f>
        <v>330</v>
      </c>
      <c r="BB27" s="19">
        <f ca="1">IF(NOT(snowball),0,IF(OR(F$9=0,S26+AD27-AP27&lt;=F$9),0,MIN(S26+AD27-AP27-F$9,$C27-SUM($BA27:BA27))))</f>
        <v>0</v>
      </c>
      <c r="BC27" s="19">
        <f ca="1">IF(NOT(snowball),0,IF(OR(G$9=0,T26+AE27-AQ27&lt;=G$9),0,MIN(T26+AE27-AQ27-G$9,$C27-SUM($BA27:BB27))))</f>
        <v>0</v>
      </c>
      <c r="BD27" s="19">
        <f ca="1">IF(NOT(snowball),0,IF(OR(H$9=0,U26+AF27-AR27&lt;=H$9),0,MIN(U26+AF27-AR27-H$9,$C27-SUM($BA27:BC27))))</f>
        <v>0</v>
      </c>
      <c r="BE27" s="19">
        <f ca="1">IF(NOT(snowball),0,IF(OR(I$9=0,V26+AG27-AS27&lt;=I$9),0,MIN(V26+AG27-AS27-I$9,$C27-SUM($BA27:BD27))))</f>
        <v>0</v>
      </c>
      <c r="BF27" s="19">
        <f ca="1">IF(NOT(snowball),0,IF(OR(J$9=0,W26+AH27-AT27&lt;=J$9),0,MIN(W26+AH27-AT27-J$9,$C27-SUM($BA27:BE27))))</f>
        <v>0</v>
      </c>
      <c r="BG27" s="19">
        <f ca="1">IF(NOT(snowball),0,IF(OR(K$9=0,X26+AI27-AU27&lt;=K$9),0,MIN(X26+AI27-AU27-K$9,$C27-SUM($BA27:BF27))))</f>
        <v>0</v>
      </c>
      <c r="BH27" s="19">
        <f ca="1">IF(NOT(snowball),0,IF(OR(L$9=0,Y26+AJ27-AV27&lt;=L$9),0,MIN(Y26+AJ27-AV27-L$9,$C27-SUM($BA27:BG27))))</f>
        <v>0</v>
      </c>
      <c r="BI27" s="19">
        <f ca="1">IF(NOT(snowball),0,IF(OR(M$9=0,Z26+AK27-AW27&lt;=M$9),0,MIN(Z26+AK27-AW27-M$9,$C27-SUM($BA27:BH27))))</f>
        <v>0</v>
      </c>
      <c r="BJ27" s="19">
        <f ca="1">IF(NOT(snowball),0,IF(OR(N$9=0,AA26+AL27-AX27&lt;=N$9),0,MIN(AA26+AL27-AX27-N$9,$C27-SUM($BA27:BI27))))</f>
        <v>0</v>
      </c>
      <c r="BK27" s="71">
        <f t="shared" ca="1" si="55"/>
        <v>330</v>
      </c>
      <c r="BL27" s="71">
        <f t="shared" ca="1" si="56"/>
        <v>0</v>
      </c>
      <c r="BN27" s="55">
        <f t="shared" ca="1" si="57"/>
        <v>0</v>
      </c>
      <c r="BO27" s="19">
        <f ca="1">IF(S26&lt;=0,0,IF($BL27&lt;=SUM($BN27:BN27),0,IF($BL27-SUM($BN27:BN27)&gt;S26+AD27-BB27-AP27,S26+AD27-BB27-AP27,$BL27-SUM($BN27:BN27))))</f>
        <v>0</v>
      </c>
      <c r="BP27" s="19">
        <f ca="1">IF(T26&lt;=0,0,IF($BL27&lt;=SUM($BN27:BO27),0,IF($BL27-SUM($BN27:BO27)&gt;T26+AE27-BC27-AQ27,T26+AE27-BC27-AQ27,$BL27-SUM($BN27:BO27))))</f>
        <v>0</v>
      </c>
      <c r="BQ27" s="19">
        <f ca="1">IF(U26&lt;=0,0,IF($BL27&lt;=SUM($BN27:BP27),0,IF($BL27-SUM($BN27:BP27)&gt;U26+AF27-BD27-AR27,U26+AF27-BD27-AR27,$BL27-SUM($BN27:BP27))))</f>
        <v>0</v>
      </c>
      <c r="BR27" s="19">
        <f ca="1">IF(V26&lt;=0,0,IF($BL27&lt;=SUM($BN27:BQ27),0,IF($BL27-SUM($BN27:BQ27)&gt;V26+AG27-BE27-AS27,V26+AG27-BE27-AS27,$BL27-SUM($BN27:BQ27))))</f>
        <v>0</v>
      </c>
      <c r="BS27" s="19">
        <f ca="1">IF(W26&lt;=0,0,IF($BL27&lt;=SUM($BN27:BR27),0,IF($BL27-SUM($BN27:BR27)&gt;W26+AH27-BF27-AT27,W26+AH27-BF27-AT27,$BL27-SUM($BN27:BR27))))</f>
        <v>0</v>
      </c>
      <c r="BT27" s="19">
        <f ca="1">IF(X26&lt;=0,0,IF($BL27&lt;=SUM($BN27:BS27),0,IF($BL27-SUM($BN27:BS27)&gt;X26+AI27-BG27-AU27,X26+AI27-BG27-AU27,$BL27-SUM($BN27:BS27))))</f>
        <v>0</v>
      </c>
      <c r="BU27" s="19">
        <f ca="1">IF(Y26&lt;=0,0,IF($BL27&lt;=SUM($BN27:BT27),0,IF($BL27-SUM($BN27:BT27)&gt;Y26+AJ27-BH27-AV27,Y26+AJ27-BH27-AV27,$BL27-SUM($BN27:BT27))))</f>
        <v>0</v>
      </c>
      <c r="BV27" s="19">
        <f ca="1">IF(Z26&lt;=0,0,IF($BL27&lt;=SUM($BN27:BU27),0,IF($BL27-SUM($BN27:BU27)&gt;Z26+AK27-BI27-AW27,Z26+AK27-BI27-AW27,$BL27-SUM($BN27:BU27))))</f>
        <v>0</v>
      </c>
      <c r="BW27" s="19">
        <f ca="1">IF(AA26&lt;=0,0,IF($BL27&lt;=SUM($BN27:BV27),0,IF($BL27-SUM($BN27:BV27)&gt;AA26+AL27-BJ27-AX27,AA26+AL27-BJ27-AX27,$BL27-SUM($BN27:BV27))))</f>
        <v>0</v>
      </c>
    </row>
    <row r="28" spans="1:75" ht="11.1" customHeight="1" x14ac:dyDescent="0.2">
      <c r="A28" s="20">
        <f t="shared" ca="1" si="10"/>
        <v>6</v>
      </c>
      <c r="B28" s="5">
        <f t="shared" ca="1" si="11"/>
        <v>43282</v>
      </c>
      <c r="C28" s="69">
        <f ca="1">IF(A28="","",IF(snowball,IF(($E$5-AY28)&lt;0,0,$E$5-AY28),0)+D28)</f>
        <v>330</v>
      </c>
      <c r="D28" s="56"/>
      <c r="E28" s="19">
        <f t="shared" ca="1" si="12"/>
        <v>215.46000000000004</v>
      </c>
      <c r="F28" s="19">
        <f t="shared" ca="1" si="13"/>
        <v>194.53999999999996</v>
      </c>
      <c r="G28" s="19">
        <f t="shared" ca="1" si="14"/>
        <v>55</v>
      </c>
      <c r="H28" s="19">
        <f t="shared" ca="1" si="15"/>
        <v>25</v>
      </c>
      <c r="I28" s="19">
        <f t="shared" ca="1" si="16"/>
        <v>110</v>
      </c>
      <c r="J28" s="19">
        <f t="shared" ca="1" si="17"/>
        <v>0</v>
      </c>
      <c r="K28" s="19">
        <f t="shared" ca="1" si="18"/>
        <v>0</v>
      </c>
      <c r="L28" s="19">
        <f t="shared" ca="1" si="19"/>
        <v>0</v>
      </c>
      <c r="M28" s="19">
        <f t="shared" ca="1" si="20"/>
        <v>0</v>
      </c>
      <c r="N28" s="19">
        <f t="shared" ca="1" si="21"/>
        <v>0</v>
      </c>
      <c r="O28" s="48"/>
      <c r="P28" s="19">
        <f t="shared" ca="1" si="8"/>
        <v>24304.02</v>
      </c>
      <c r="Q28" s="73">
        <f t="shared" ca="1" si="22"/>
        <v>600</v>
      </c>
      <c r="R28" s="19">
        <f t="shared" ca="1" si="23"/>
        <v>1300.1199999999999</v>
      </c>
      <c r="S28" s="19">
        <f t="shared" ca="1" si="24"/>
        <v>4241.08</v>
      </c>
      <c r="T28" s="19">
        <f t="shared" ca="1" si="25"/>
        <v>4969.25</v>
      </c>
      <c r="U28" s="19">
        <f t="shared" ca="1" si="26"/>
        <v>4847.57</v>
      </c>
      <c r="V28" s="19">
        <f t="shared" ca="1" si="27"/>
        <v>8946</v>
      </c>
      <c r="W28" s="19">
        <f t="shared" ca="1" si="28"/>
        <v>0</v>
      </c>
      <c r="X28" s="19">
        <f t="shared" ca="1" si="29"/>
        <v>0</v>
      </c>
      <c r="Y28" s="19">
        <f t="shared" ca="1" si="30"/>
        <v>0</v>
      </c>
      <c r="Z28" s="19">
        <f t="shared" ca="1" si="31"/>
        <v>0</v>
      </c>
      <c r="AA28" s="19">
        <f t="shared" ca="1" si="32"/>
        <v>0</v>
      </c>
      <c r="AB28" s="2"/>
      <c r="AC28" s="19">
        <f t="shared" ca="1" si="33"/>
        <v>12.29</v>
      </c>
      <c r="AD28" s="19">
        <f t="shared" ca="1" si="34"/>
        <v>47.54</v>
      </c>
      <c r="AE28" s="19">
        <f t="shared" ca="1" si="35"/>
        <v>49.75</v>
      </c>
      <c r="AF28" s="19">
        <f t="shared" ca="1" si="36"/>
        <v>16.190000000000001</v>
      </c>
      <c r="AG28" s="19">
        <f t="shared" ca="1" si="37"/>
        <v>100.75</v>
      </c>
      <c r="AH28" s="19">
        <f t="shared" ca="1" si="38"/>
        <v>0</v>
      </c>
      <c r="AI28" s="19">
        <f t="shared" ca="1" si="39"/>
        <v>0</v>
      </c>
      <c r="AJ28" s="19">
        <f t="shared" ca="1" si="40"/>
        <v>0</v>
      </c>
      <c r="AK28" s="19">
        <f t="shared" ca="1" si="41"/>
        <v>0</v>
      </c>
      <c r="AL28" s="19">
        <f t="shared" ca="1" si="42"/>
        <v>0</v>
      </c>
      <c r="AM28" s="23">
        <f t="shared" ca="1" si="43"/>
        <v>226.51999999999998</v>
      </c>
      <c r="AN28" s="7"/>
      <c r="AO28" s="19">
        <f t="shared" ca="1" si="44"/>
        <v>30</v>
      </c>
      <c r="AP28" s="19">
        <f t="shared" ca="1" si="45"/>
        <v>50</v>
      </c>
      <c r="AQ28" s="19">
        <f t="shared" ca="1" si="46"/>
        <v>55</v>
      </c>
      <c r="AR28" s="19">
        <f t="shared" ca="1" si="47"/>
        <v>25</v>
      </c>
      <c r="AS28" s="19">
        <f t="shared" ca="1" si="48"/>
        <v>110</v>
      </c>
      <c r="AT28" s="19">
        <f t="shared" ca="1" si="49"/>
        <v>0</v>
      </c>
      <c r="AU28" s="19">
        <f t="shared" ca="1" si="50"/>
        <v>0</v>
      </c>
      <c r="AV28" s="19">
        <f t="shared" ca="1" si="51"/>
        <v>0</v>
      </c>
      <c r="AW28" s="19">
        <f t="shared" ca="1" si="52"/>
        <v>0</v>
      </c>
      <c r="AX28" s="19">
        <f t="shared" ca="1" si="53"/>
        <v>0</v>
      </c>
      <c r="AY28" s="71">
        <f t="shared" ca="1" si="54"/>
        <v>270</v>
      </c>
      <c r="AZ28" s="23"/>
      <c r="BA28" s="55">
        <f ca="1">IF(NOT(snowball),0,IF(OR(E$9=0,R27+AC28-AO28&lt;=E$9),0,MIN(R27+AC28-AO28-E$9,$C28)))</f>
        <v>185.46000000000004</v>
      </c>
      <c r="BB28" s="19">
        <f ca="1">IF(NOT(snowball),0,IF(OR(F$9=0,S27+AD28-AP28&lt;=F$9),0,MIN(S27+AD28-AP28-F$9,$C28-SUM($BA28:BA28))))</f>
        <v>144.53999999999996</v>
      </c>
      <c r="BC28" s="19">
        <f ca="1">IF(NOT(snowball),0,IF(OR(G$9=0,T27+AE28-AQ28&lt;=G$9),0,MIN(T27+AE28-AQ28-G$9,$C28-SUM($BA28:BB28))))</f>
        <v>0</v>
      </c>
      <c r="BD28" s="19">
        <f ca="1">IF(NOT(snowball),0,IF(OR(H$9=0,U27+AF28-AR28&lt;=H$9),0,MIN(U27+AF28-AR28-H$9,$C28-SUM($BA28:BC28))))</f>
        <v>0</v>
      </c>
      <c r="BE28" s="19">
        <f ca="1">IF(NOT(snowball),0,IF(OR(I$9=0,V27+AG28-AS28&lt;=I$9),0,MIN(V27+AG28-AS28-I$9,$C28-SUM($BA28:BD28))))</f>
        <v>0</v>
      </c>
      <c r="BF28" s="19">
        <f ca="1">IF(NOT(snowball),0,IF(OR(J$9=0,W27+AH28-AT28&lt;=J$9),0,MIN(W27+AH28-AT28-J$9,$C28-SUM($BA28:BE28))))</f>
        <v>0</v>
      </c>
      <c r="BG28" s="19">
        <f ca="1">IF(NOT(snowball),0,IF(OR(K$9=0,X27+AI28-AU28&lt;=K$9),0,MIN(X27+AI28-AU28-K$9,$C28-SUM($BA28:BF28))))</f>
        <v>0</v>
      </c>
      <c r="BH28" s="19">
        <f ca="1">IF(NOT(snowball),0,IF(OR(L$9=0,Y27+AJ28-AV28&lt;=L$9),0,MIN(Y27+AJ28-AV28-L$9,$C28-SUM($BA28:BG28))))</f>
        <v>0</v>
      </c>
      <c r="BI28" s="19">
        <f ca="1">IF(NOT(snowball),0,IF(OR(M$9=0,Z27+AK28-AW28&lt;=M$9),0,MIN(Z27+AK28-AW28-M$9,$C28-SUM($BA28:BH28))))</f>
        <v>0</v>
      </c>
      <c r="BJ28" s="19">
        <f ca="1">IF(NOT(snowball),0,IF(OR(N$9=0,AA27+AL28-AX28&lt;=N$9),0,MIN(AA27+AL28-AX28-N$9,$C28-SUM($BA28:BI28))))</f>
        <v>0</v>
      </c>
      <c r="BK28" s="71">
        <f t="shared" ca="1" si="55"/>
        <v>330</v>
      </c>
      <c r="BL28" s="71">
        <f t="shared" ca="1" si="56"/>
        <v>0</v>
      </c>
      <c r="BN28" s="55">
        <f t="shared" ca="1" si="57"/>
        <v>0</v>
      </c>
      <c r="BO28" s="19">
        <f ca="1">IF(S27&lt;=0,0,IF($BL28&lt;=SUM($BN28:BN28),0,IF($BL28-SUM($BN28:BN28)&gt;S27+AD28-BB28-AP28,S27+AD28-BB28-AP28,$BL28-SUM($BN28:BN28))))</f>
        <v>0</v>
      </c>
      <c r="BP28" s="19">
        <f ca="1">IF(T27&lt;=0,0,IF($BL28&lt;=SUM($BN28:BO28),0,IF($BL28-SUM($BN28:BO28)&gt;T27+AE28-BC28-AQ28,T27+AE28-BC28-AQ28,$BL28-SUM($BN28:BO28))))</f>
        <v>0</v>
      </c>
      <c r="BQ28" s="19">
        <f ca="1">IF(U27&lt;=0,0,IF($BL28&lt;=SUM($BN28:BP28),0,IF($BL28-SUM($BN28:BP28)&gt;U27+AF28-BD28-AR28,U27+AF28-BD28-AR28,$BL28-SUM($BN28:BP28))))</f>
        <v>0</v>
      </c>
      <c r="BR28" s="19">
        <f ca="1">IF(V27&lt;=0,0,IF($BL28&lt;=SUM($BN28:BQ28),0,IF($BL28-SUM($BN28:BQ28)&gt;V27+AG28-BE28-AS28,V27+AG28-BE28-AS28,$BL28-SUM($BN28:BQ28))))</f>
        <v>0</v>
      </c>
      <c r="BS28" s="19">
        <f ca="1">IF(W27&lt;=0,0,IF($BL28&lt;=SUM($BN28:BR28),0,IF($BL28-SUM($BN28:BR28)&gt;W27+AH28-BF28-AT28,W27+AH28-BF28-AT28,$BL28-SUM($BN28:BR28))))</f>
        <v>0</v>
      </c>
      <c r="BT28" s="19">
        <f ca="1">IF(X27&lt;=0,0,IF($BL28&lt;=SUM($BN28:BS28),0,IF($BL28-SUM($BN28:BS28)&gt;X27+AI28-BG28-AU28,X27+AI28-BG28-AU28,$BL28-SUM($BN28:BS28))))</f>
        <v>0</v>
      </c>
      <c r="BU28" s="19">
        <f ca="1">IF(Y27&lt;=0,0,IF($BL28&lt;=SUM($BN28:BT28),0,IF($BL28-SUM($BN28:BT28)&gt;Y27+AJ28-BH28-AV28,Y27+AJ28-BH28-AV28,$BL28-SUM($BN28:BT28))))</f>
        <v>0</v>
      </c>
      <c r="BV28" s="19">
        <f ca="1">IF(Z27&lt;=0,0,IF($BL28&lt;=SUM($BN28:BU28),0,IF($BL28-SUM($BN28:BU28)&gt;Z27+AK28-BI28-AW28,Z27+AK28-BI28-AW28,$BL28-SUM($BN28:BU28))))</f>
        <v>0</v>
      </c>
      <c r="BW28" s="19">
        <f ca="1">IF(AA27&lt;=0,0,IF($BL28&lt;=SUM($BN28:BV28),0,IF($BL28-SUM($BN28:BV28)&gt;AA27+AL28-BJ28-AX28,AA27+AL28-BJ28-AX28,$BL28-SUM($BN28:BV28))))</f>
        <v>0</v>
      </c>
    </row>
    <row r="29" spans="1:75" ht="11.1" customHeight="1" x14ac:dyDescent="0.2">
      <c r="A29" s="20">
        <f t="shared" ca="1" si="10"/>
        <v>7</v>
      </c>
      <c r="B29" s="5">
        <f t="shared" ca="1" si="11"/>
        <v>43313</v>
      </c>
      <c r="C29" s="69">
        <f ca="1">IF(A29="","",IF(snowball,IF(($E$5-AY29)&lt;0,0,$E$5-AY29),0)+D29)</f>
        <v>330</v>
      </c>
      <c r="D29" s="56"/>
      <c r="E29" s="19">
        <f t="shared" ca="1" si="12"/>
        <v>30</v>
      </c>
      <c r="F29" s="19">
        <f t="shared" ca="1" si="13"/>
        <v>380</v>
      </c>
      <c r="G29" s="19">
        <f t="shared" ca="1" si="14"/>
        <v>55</v>
      </c>
      <c r="H29" s="19">
        <f t="shared" ca="1" si="15"/>
        <v>25</v>
      </c>
      <c r="I29" s="19">
        <f t="shared" ca="1" si="16"/>
        <v>110</v>
      </c>
      <c r="J29" s="19">
        <f t="shared" ca="1" si="17"/>
        <v>0</v>
      </c>
      <c r="K29" s="19">
        <f t="shared" ca="1" si="18"/>
        <v>0</v>
      </c>
      <c r="L29" s="19">
        <f t="shared" ca="1" si="19"/>
        <v>0</v>
      </c>
      <c r="M29" s="19">
        <f t="shared" ca="1" si="20"/>
        <v>0</v>
      </c>
      <c r="N29" s="19">
        <f t="shared" ca="1" si="21"/>
        <v>0</v>
      </c>
      <c r="O29" s="48"/>
      <c r="P29" s="19">
        <f t="shared" ca="1" si="8"/>
        <v>23927.09</v>
      </c>
      <c r="Q29" s="73">
        <f t="shared" ca="1" si="22"/>
        <v>600</v>
      </c>
      <c r="R29" s="19">
        <f t="shared" ca="1" si="23"/>
        <v>1280.75</v>
      </c>
      <c r="S29" s="19">
        <f t="shared" ca="1" si="24"/>
        <v>3907.03</v>
      </c>
      <c r="T29" s="19">
        <f t="shared" ca="1" si="25"/>
        <v>4963.9399999999996</v>
      </c>
      <c r="U29" s="19">
        <f t="shared" ca="1" si="26"/>
        <v>4838.7299999999996</v>
      </c>
      <c r="V29" s="19">
        <f t="shared" ca="1" si="27"/>
        <v>8936.64</v>
      </c>
      <c r="W29" s="19">
        <f t="shared" ca="1" si="28"/>
        <v>0</v>
      </c>
      <c r="X29" s="19">
        <f t="shared" ca="1" si="29"/>
        <v>0</v>
      </c>
      <c r="Y29" s="19">
        <f t="shared" ca="1" si="30"/>
        <v>0</v>
      </c>
      <c r="Z29" s="19">
        <f t="shared" ca="1" si="31"/>
        <v>0</v>
      </c>
      <c r="AA29" s="19">
        <f t="shared" ca="1" si="32"/>
        <v>0</v>
      </c>
      <c r="AB29" s="2"/>
      <c r="AC29" s="19">
        <f t="shared" ca="1" si="33"/>
        <v>10.63</v>
      </c>
      <c r="AD29" s="19">
        <f t="shared" ca="1" si="34"/>
        <v>45.95</v>
      </c>
      <c r="AE29" s="19">
        <f t="shared" ca="1" si="35"/>
        <v>49.69</v>
      </c>
      <c r="AF29" s="19">
        <f t="shared" ca="1" si="36"/>
        <v>16.16</v>
      </c>
      <c r="AG29" s="19">
        <f t="shared" ca="1" si="37"/>
        <v>100.64</v>
      </c>
      <c r="AH29" s="19">
        <f t="shared" ca="1" si="38"/>
        <v>0</v>
      </c>
      <c r="AI29" s="19">
        <f t="shared" ca="1" si="39"/>
        <v>0</v>
      </c>
      <c r="AJ29" s="19">
        <f t="shared" ca="1" si="40"/>
        <v>0</v>
      </c>
      <c r="AK29" s="19">
        <f t="shared" ca="1" si="41"/>
        <v>0</v>
      </c>
      <c r="AL29" s="19">
        <f t="shared" ca="1" si="42"/>
        <v>0</v>
      </c>
      <c r="AM29" s="23">
        <f t="shared" ca="1" si="43"/>
        <v>223.07</v>
      </c>
      <c r="AN29" s="7"/>
      <c r="AO29" s="19">
        <f t="shared" ca="1" si="44"/>
        <v>30</v>
      </c>
      <c r="AP29" s="19">
        <f t="shared" ca="1" si="45"/>
        <v>50</v>
      </c>
      <c r="AQ29" s="19">
        <f t="shared" ca="1" si="46"/>
        <v>55</v>
      </c>
      <c r="AR29" s="19">
        <f t="shared" ca="1" si="47"/>
        <v>25</v>
      </c>
      <c r="AS29" s="19">
        <f t="shared" ca="1" si="48"/>
        <v>110</v>
      </c>
      <c r="AT29" s="19">
        <f t="shared" ca="1" si="49"/>
        <v>0</v>
      </c>
      <c r="AU29" s="19">
        <f t="shared" ca="1" si="50"/>
        <v>0</v>
      </c>
      <c r="AV29" s="19">
        <f t="shared" ca="1" si="51"/>
        <v>0</v>
      </c>
      <c r="AW29" s="19">
        <f t="shared" ca="1" si="52"/>
        <v>0</v>
      </c>
      <c r="AX29" s="19">
        <f t="shared" ca="1" si="53"/>
        <v>0</v>
      </c>
      <c r="AY29" s="71">
        <f t="shared" ca="1" si="54"/>
        <v>270</v>
      </c>
      <c r="AZ29" s="23"/>
      <c r="BA29" s="55">
        <f ca="1">IF(NOT(snowball),0,IF(OR(E$9=0,R28+AC29-AO29&lt;=E$9),0,MIN(R28+AC29-AO29-E$9,$C29)))</f>
        <v>0</v>
      </c>
      <c r="BB29" s="19">
        <f ca="1">IF(NOT(snowball),0,IF(OR(F$9=0,S28+AD29-AP29&lt;=F$9),0,MIN(S28+AD29-AP29-F$9,$C29-SUM($BA29:BA29))))</f>
        <v>330</v>
      </c>
      <c r="BC29" s="19">
        <f ca="1">IF(NOT(snowball),0,IF(OR(G$9=0,T28+AE29-AQ29&lt;=G$9),0,MIN(T28+AE29-AQ29-G$9,$C29-SUM($BA29:BB29))))</f>
        <v>0</v>
      </c>
      <c r="BD29" s="19">
        <f ca="1">IF(NOT(snowball),0,IF(OR(H$9=0,U28+AF29-AR29&lt;=H$9),0,MIN(U28+AF29-AR29-H$9,$C29-SUM($BA29:BC29))))</f>
        <v>0</v>
      </c>
      <c r="BE29" s="19">
        <f ca="1">IF(NOT(snowball),0,IF(OR(I$9=0,V28+AG29-AS29&lt;=I$9),0,MIN(V28+AG29-AS29-I$9,$C29-SUM($BA29:BD29))))</f>
        <v>0</v>
      </c>
      <c r="BF29" s="19">
        <f ca="1">IF(NOT(snowball),0,IF(OR(J$9=0,W28+AH29-AT29&lt;=J$9),0,MIN(W28+AH29-AT29-J$9,$C29-SUM($BA29:BE29))))</f>
        <v>0</v>
      </c>
      <c r="BG29" s="19">
        <f ca="1">IF(NOT(snowball),0,IF(OR(K$9=0,X28+AI29-AU29&lt;=K$9),0,MIN(X28+AI29-AU29-K$9,$C29-SUM($BA29:BF29))))</f>
        <v>0</v>
      </c>
      <c r="BH29" s="19">
        <f ca="1">IF(NOT(snowball),0,IF(OR(L$9=0,Y28+AJ29-AV29&lt;=L$9),0,MIN(Y28+AJ29-AV29-L$9,$C29-SUM($BA29:BG29))))</f>
        <v>0</v>
      </c>
      <c r="BI29" s="19">
        <f ca="1">IF(NOT(snowball),0,IF(OR(M$9=0,Z28+AK29-AW29&lt;=M$9),0,MIN(Z28+AK29-AW29-M$9,$C29-SUM($BA29:BH29))))</f>
        <v>0</v>
      </c>
      <c r="BJ29" s="19">
        <f ca="1">IF(NOT(snowball),0,IF(OR(N$9=0,AA28+AL29-AX29&lt;=N$9),0,MIN(AA28+AL29-AX29-N$9,$C29-SUM($BA29:BI29))))</f>
        <v>0</v>
      </c>
      <c r="BK29" s="71">
        <f t="shared" ca="1" si="55"/>
        <v>330</v>
      </c>
      <c r="BL29" s="71">
        <f t="shared" ca="1" si="56"/>
        <v>0</v>
      </c>
      <c r="BN29" s="55">
        <f t="shared" ca="1" si="57"/>
        <v>0</v>
      </c>
      <c r="BO29" s="19">
        <f ca="1">IF(S28&lt;=0,0,IF($BL29&lt;=SUM($BN29:BN29),0,IF($BL29-SUM($BN29:BN29)&gt;S28+AD29-BB29-AP29,S28+AD29-BB29-AP29,$BL29-SUM($BN29:BN29))))</f>
        <v>0</v>
      </c>
      <c r="BP29" s="19">
        <f ca="1">IF(T28&lt;=0,0,IF($BL29&lt;=SUM($BN29:BO29),0,IF($BL29-SUM($BN29:BO29)&gt;T28+AE29-BC29-AQ29,T28+AE29-BC29-AQ29,$BL29-SUM($BN29:BO29))))</f>
        <v>0</v>
      </c>
      <c r="BQ29" s="19">
        <f ca="1">IF(U28&lt;=0,0,IF($BL29&lt;=SUM($BN29:BP29),0,IF($BL29-SUM($BN29:BP29)&gt;U28+AF29-BD29-AR29,U28+AF29-BD29-AR29,$BL29-SUM($BN29:BP29))))</f>
        <v>0</v>
      </c>
      <c r="BR29" s="19">
        <f ca="1">IF(V28&lt;=0,0,IF($BL29&lt;=SUM($BN29:BQ29),0,IF($BL29-SUM($BN29:BQ29)&gt;V28+AG29-BE29-AS29,V28+AG29-BE29-AS29,$BL29-SUM($BN29:BQ29))))</f>
        <v>0</v>
      </c>
      <c r="BS29" s="19">
        <f ca="1">IF(W28&lt;=0,0,IF($BL29&lt;=SUM($BN29:BR29),0,IF($BL29-SUM($BN29:BR29)&gt;W28+AH29-BF29-AT29,W28+AH29-BF29-AT29,$BL29-SUM($BN29:BR29))))</f>
        <v>0</v>
      </c>
      <c r="BT29" s="19">
        <f ca="1">IF(X28&lt;=0,0,IF($BL29&lt;=SUM($BN29:BS29),0,IF($BL29-SUM($BN29:BS29)&gt;X28+AI29-BG29-AU29,X28+AI29-BG29-AU29,$BL29-SUM($BN29:BS29))))</f>
        <v>0</v>
      </c>
      <c r="BU29" s="19">
        <f ca="1">IF(Y28&lt;=0,0,IF($BL29&lt;=SUM($BN29:BT29),0,IF($BL29-SUM($BN29:BT29)&gt;Y28+AJ29-BH29-AV29,Y28+AJ29-BH29-AV29,$BL29-SUM($BN29:BT29))))</f>
        <v>0</v>
      </c>
      <c r="BV29" s="19">
        <f ca="1">IF(Z28&lt;=0,0,IF($BL29&lt;=SUM($BN29:BU29),0,IF($BL29-SUM($BN29:BU29)&gt;Z28+AK29-BI29-AW29,Z28+AK29-BI29-AW29,$BL29-SUM($BN29:BU29))))</f>
        <v>0</v>
      </c>
      <c r="BW29" s="19">
        <f ca="1">IF(AA28&lt;=0,0,IF($BL29&lt;=SUM($BN29:BV29),0,IF($BL29-SUM($BN29:BV29)&gt;AA28+AL29-BJ29-AX29,AA28+AL29-BJ29-AX29,$BL29-SUM($BN29:BV29))))</f>
        <v>0</v>
      </c>
    </row>
    <row r="30" spans="1:75" ht="11.1" customHeight="1" x14ac:dyDescent="0.2">
      <c r="A30" s="20">
        <f t="shared" ca="1" si="10"/>
        <v>8</v>
      </c>
      <c r="B30" s="5">
        <f t="shared" ca="1" si="11"/>
        <v>43344</v>
      </c>
      <c r="C30" s="69">
        <f ca="1">IF(A30="","",IF(snowball,IF(($E$5-AY30)&lt;0,0,$E$5-AY30),0)+D30)</f>
        <v>330</v>
      </c>
      <c r="D30" s="56"/>
      <c r="E30" s="19">
        <f t="shared" ca="1" si="12"/>
        <v>30</v>
      </c>
      <c r="F30" s="19">
        <f t="shared" ca="1" si="13"/>
        <v>380</v>
      </c>
      <c r="G30" s="19">
        <f t="shared" ca="1" si="14"/>
        <v>55</v>
      </c>
      <c r="H30" s="19">
        <f t="shared" ca="1" si="15"/>
        <v>25</v>
      </c>
      <c r="I30" s="19">
        <f t="shared" ca="1" si="16"/>
        <v>110</v>
      </c>
      <c r="J30" s="19">
        <f t="shared" ca="1" si="17"/>
        <v>0</v>
      </c>
      <c r="K30" s="19">
        <f t="shared" ca="1" si="18"/>
        <v>0</v>
      </c>
      <c r="L30" s="19">
        <f t="shared" ca="1" si="19"/>
        <v>0</v>
      </c>
      <c r="M30" s="19">
        <f t="shared" ca="1" si="20"/>
        <v>0</v>
      </c>
      <c r="N30" s="19">
        <f t="shared" ca="1" si="21"/>
        <v>0</v>
      </c>
      <c r="O30" s="48"/>
      <c r="P30" s="19">
        <f t="shared" ca="1" si="8"/>
        <v>23546.2</v>
      </c>
      <c r="Q30" s="73">
        <f t="shared" ca="1" si="22"/>
        <v>600</v>
      </c>
      <c r="R30" s="19">
        <f t="shared" ca="1" si="23"/>
        <v>1261.22</v>
      </c>
      <c r="S30" s="19">
        <f t="shared" ca="1" si="24"/>
        <v>3569.36</v>
      </c>
      <c r="T30" s="19">
        <f t="shared" ca="1" si="25"/>
        <v>4958.58</v>
      </c>
      <c r="U30" s="19">
        <f t="shared" ca="1" si="26"/>
        <v>4829.8599999999997</v>
      </c>
      <c r="V30" s="19">
        <f t="shared" ca="1" si="27"/>
        <v>8927.18</v>
      </c>
      <c r="W30" s="19">
        <f t="shared" ca="1" si="28"/>
        <v>0</v>
      </c>
      <c r="X30" s="19">
        <f t="shared" ca="1" si="29"/>
        <v>0</v>
      </c>
      <c r="Y30" s="19">
        <f t="shared" ca="1" si="30"/>
        <v>0</v>
      </c>
      <c r="Z30" s="19">
        <f t="shared" ca="1" si="31"/>
        <v>0</v>
      </c>
      <c r="AA30" s="19">
        <f t="shared" ca="1" si="32"/>
        <v>0</v>
      </c>
      <c r="AB30" s="2"/>
      <c r="AC30" s="19">
        <f t="shared" ca="1" si="33"/>
        <v>10.47</v>
      </c>
      <c r="AD30" s="19">
        <f t="shared" ca="1" si="34"/>
        <v>42.33</v>
      </c>
      <c r="AE30" s="19">
        <f t="shared" ca="1" si="35"/>
        <v>49.64</v>
      </c>
      <c r="AF30" s="19">
        <f t="shared" ca="1" si="36"/>
        <v>16.13</v>
      </c>
      <c r="AG30" s="19">
        <f t="shared" ca="1" si="37"/>
        <v>100.54</v>
      </c>
      <c r="AH30" s="19">
        <f t="shared" ca="1" si="38"/>
        <v>0</v>
      </c>
      <c r="AI30" s="19">
        <f t="shared" ca="1" si="39"/>
        <v>0</v>
      </c>
      <c r="AJ30" s="19">
        <f t="shared" ca="1" si="40"/>
        <v>0</v>
      </c>
      <c r="AK30" s="19">
        <f t="shared" ca="1" si="41"/>
        <v>0</v>
      </c>
      <c r="AL30" s="19">
        <f t="shared" ca="1" si="42"/>
        <v>0</v>
      </c>
      <c r="AM30" s="23">
        <f t="shared" ca="1" si="43"/>
        <v>219.11</v>
      </c>
      <c r="AN30" s="7"/>
      <c r="AO30" s="19">
        <f t="shared" ca="1" si="44"/>
        <v>30</v>
      </c>
      <c r="AP30" s="19">
        <f t="shared" ca="1" si="45"/>
        <v>50</v>
      </c>
      <c r="AQ30" s="19">
        <f t="shared" ca="1" si="46"/>
        <v>55</v>
      </c>
      <c r="AR30" s="19">
        <f t="shared" ca="1" si="47"/>
        <v>25</v>
      </c>
      <c r="AS30" s="19">
        <f t="shared" ca="1" si="48"/>
        <v>110</v>
      </c>
      <c r="AT30" s="19">
        <f t="shared" ca="1" si="49"/>
        <v>0</v>
      </c>
      <c r="AU30" s="19">
        <f t="shared" ca="1" si="50"/>
        <v>0</v>
      </c>
      <c r="AV30" s="19">
        <f t="shared" ca="1" si="51"/>
        <v>0</v>
      </c>
      <c r="AW30" s="19">
        <f t="shared" ca="1" si="52"/>
        <v>0</v>
      </c>
      <c r="AX30" s="19">
        <f t="shared" ca="1" si="53"/>
        <v>0</v>
      </c>
      <c r="AY30" s="71">
        <f t="shared" ca="1" si="54"/>
        <v>270</v>
      </c>
      <c r="AZ30" s="23"/>
      <c r="BA30" s="55">
        <f ca="1">IF(NOT(snowball),0,IF(OR(E$9=0,R29+AC30-AO30&lt;=E$9),0,MIN(R29+AC30-AO30-E$9,$C30)))</f>
        <v>0</v>
      </c>
      <c r="BB30" s="19">
        <f ca="1">IF(NOT(snowball),0,IF(OR(F$9=0,S29+AD30-AP30&lt;=F$9),0,MIN(S29+AD30-AP30-F$9,$C30-SUM($BA30:BA30))))</f>
        <v>330</v>
      </c>
      <c r="BC30" s="19">
        <f ca="1">IF(NOT(snowball),0,IF(OR(G$9=0,T29+AE30-AQ30&lt;=G$9),0,MIN(T29+AE30-AQ30-G$9,$C30-SUM($BA30:BB30))))</f>
        <v>0</v>
      </c>
      <c r="BD30" s="19">
        <f ca="1">IF(NOT(snowball),0,IF(OR(H$9=0,U29+AF30-AR30&lt;=H$9),0,MIN(U29+AF30-AR30-H$9,$C30-SUM($BA30:BC30))))</f>
        <v>0</v>
      </c>
      <c r="BE30" s="19">
        <f ca="1">IF(NOT(snowball),0,IF(OR(I$9=0,V29+AG30-AS30&lt;=I$9),0,MIN(V29+AG30-AS30-I$9,$C30-SUM($BA30:BD30))))</f>
        <v>0</v>
      </c>
      <c r="BF30" s="19">
        <f ca="1">IF(NOT(snowball),0,IF(OR(J$9=0,W29+AH30-AT30&lt;=J$9),0,MIN(W29+AH30-AT30-J$9,$C30-SUM($BA30:BE30))))</f>
        <v>0</v>
      </c>
      <c r="BG30" s="19">
        <f ca="1">IF(NOT(snowball),0,IF(OR(K$9=0,X29+AI30-AU30&lt;=K$9),0,MIN(X29+AI30-AU30-K$9,$C30-SUM($BA30:BF30))))</f>
        <v>0</v>
      </c>
      <c r="BH30" s="19">
        <f ca="1">IF(NOT(snowball),0,IF(OR(L$9=0,Y29+AJ30-AV30&lt;=L$9),0,MIN(Y29+AJ30-AV30-L$9,$C30-SUM($BA30:BG30))))</f>
        <v>0</v>
      </c>
      <c r="BI30" s="19">
        <f ca="1">IF(NOT(snowball),0,IF(OR(M$9=0,Z29+AK30-AW30&lt;=M$9),0,MIN(Z29+AK30-AW30-M$9,$C30-SUM($BA30:BH30))))</f>
        <v>0</v>
      </c>
      <c r="BJ30" s="19">
        <f ca="1">IF(NOT(snowball),0,IF(OR(N$9=0,AA29+AL30-AX30&lt;=N$9),0,MIN(AA29+AL30-AX30-N$9,$C30-SUM($BA30:BI30))))</f>
        <v>0</v>
      </c>
      <c r="BK30" s="71">
        <f t="shared" ca="1" si="55"/>
        <v>330</v>
      </c>
      <c r="BL30" s="71">
        <f t="shared" ca="1" si="56"/>
        <v>0</v>
      </c>
      <c r="BN30" s="55">
        <f t="shared" ca="1" si="57"/>
        <v>0</v>
      </c>
      <c r="BO30" s="19">
        <f ca="1">IF(S29&lt;=0,0,IF($BL30&lt;=SUM($BN30:BN30),0,IF($BL30-SUM($BN30:BN30)&gt;S29+AD30-BB30-AP30,S29+AD30-BB30-AP30,$BL30-SUM($BN30:BN30))))</f>
        <v>0</v>
      </c>
      <c r="BP30" s="19">
        <f ca="1">IF(T29&lt;=0,0,IF($BL30&lt;=SUM($BN30:BO30),0,IF($BL30-SUM($BN30:BO30)&gt;T29+AE30-BC30-AQ30,T29+AE30-BC30-AQ30,$BL30-SUM($BN30:BO30))))</f>
        <v>0</v>
      </c>
      <c r="BQ30" s="19">
        <f ca="1">IF(U29&lt;=0,0,IF($BL30&lt;=SUM($BN30:BP30),0,IF($BL30-SUM($BN30:BP30)&gt;U29+AF30-BD30-AR30,U29+AF30-BD30-AR30,$BL30-SUM($BN30:BP30))))</f>
        <v>0</v>
      </c>
      <c r="BR30" s="19">
        <f ca="1">IF(V29&lt;=0,0,IF($BL30&lt;=SUM($BN30:BQ30),0,IF($BL30-SUM($BN30:BQ30)&gt;V29+AG30-BE30-AS30,V29+AG30-BE30-AS30,$BL30-SUM($BN30:BQ30))))</f>
        <v>0</v>
      </c>
      <c r="BS30" s="19">
        <f ca="1">IF(W29&lt;=0,0,IF($BL30&lt;=SUM($BN30:BR30),0,IF($BL30-SUM($BN30:BR30)&gt;W29+AH30-BF30-AT30,W29+AH30-BF30-AT30,$BL30-SUM($BN30:BR30))))</f>
        <v>0</v>
      </c>
      <c r="BT30" s="19">
        <f ca="1">IF(X29&lt;=0,0,IF($BL30&lt;=SUM($BN30:BS30),0,IF($BL30-SUM($BN30:BS30)&gt;X29+AI30-BG30-AU30,X29+AI30-BG30-AU30,$BL30-SUM($BN30:BS30))))</f>
        <v>0</v>
      </c>
      <c r="BU30" s="19">
        <f ca="1">IF(Y29&lt;=0,0,IF($BL30&lt;=SUM($BN30:BT30),0,IF($BL30-SUM($BN30:BT30)&gt;Y29+AJ30-BH30-AV30,Y29+AJ30-BH30-AV30,$BL30-SUM($BN30:BT30))))</f>
        <v>0</v>
      </c>
      <c r="BV30" s="19">
        <f ca="1">IF(Z29&lt;=0,0,IF($BL30&lt;=SUM($BN30:BU30),0,IF($BL30-SUM($BN30:BU30)&gt;Z29+AK30-BI30-AW30,Z29+AK30-BI30-AW30,$BL30-SUM($BN30:BU30))))</f>
        <v>0</v>
      </c>
      <c r="BW30" s="19">
        <f ca="1">IF(AA29&lt;=0,0,IF($BL30&lt;=SUM($BN30:BV30),0,IF($BL30-SUM($BN30:BV30)&gt;AA29+AL30-BJ30-AX30,AA29+AL30-BJ30-AX30,$BL30-SUM($BN30:BV30))))</f>
        <v>0</v>
      </c>
    </row>
    <row r="31" spans="1:75" ht="11.1" customHeight="1" x14ac:dyDescent="0.2">
      <c r="A31" s="20">
        <f t="shared" ca="1" si="10"/>
        <v>9</v>
      </c>
      <c r="B31" s="5">
        <f t="shared" ca="1" si="11"/>
        <v>43374</v>
      </c>
      <c r="C31" s="69">
        <f ca="1">IF(A31="","",IF(snowball,IF(($E$5-AY31)&lt;0,0,$E$5-AY31),0)+D31)</f>
        <v>330</v>
      </c>
      <c r="D31" s="56"/>
      <c r="E31" s="19">
        <f t="shared" ca="1" si="12"/>
        <v>30</v>
      </c>
      <c r="F31" s="19">
        <f t="shared" ca="1" si="13"/>
        <v>380</v>
      </c>
      <c r="G31" s="19">
        <f t="shared" ca="1" si="14"/>
        <v>55</v>
      </c>
      <c r="H31" s="19">
        <f t="shared" ca="1" si="15"/>
        <v>25</v>
      </c>
      <c r="I31" s="19">
        <f t="shared" ca="1" si="16"/>
        <v>110</v>
      </c>
      <c r="J31" s="19">
        <f t="shared" ca="1" si="17"/>
        <v>0</v>
      </c>
      <c r="K31" s="19">
        <f t="shared" ca="1" si="18"/>
        <v>0</v>
      </c>
      <c r="L31" s="19">
        <f t="shared" ca="1" si="19"/>
        <v>0</v>
      </c>
      <c r="M31" s="19">
        <f t="shared" ca="1" si="20"/>
        <v>0</v>
      </c>
      <c r="N31" s="19">
        <f t="shared" ca="1" si="21"/>
        <v>0</v>
      </c>
      <c r="O31" s="48"/>
      <c r="P31" s="19">
        <f t="shared" ca="1" si="8"/>
        <v>23161.3</v>
      </c>
      <c r="Q31" s="73">
        <f t="shared" ca="1" si="22"/>
        <v>600</v>
      </c>
      <c r="R31" s="19">
        <f t="shared" ca="1" si="23"/>
        <v>1241.53</v>
      </c>
      <c r="S31" s="19">
        <f t="shared" ca="1" si="24"/>
        <v>3228.03</v>
      </c>
      <c r="T31" s="19">
        <f t="shared" ca="1" si="25"/>
        <v>4953.17</v>
      </c>
      <c r="U31" s="19">
        <f t="shared" ca="1" si="26"/>
        <v>4820.96</v>
      </c>
      <c r="V31" s="19">
        <f t="shared" ca="1" si="27"/>
        <v>8917.61</v>
      </c>
      <c r="W31" s="19">
        <f t="shared" ca="1" si="28"/>
        <v>0</v>
      </c>
      <c r="X31" s="19">
        <f t="shared" ca="1" si="29"/>
        <v>0</v>
      </c>
      <c r="Y31" s="19">
        <f t="shared" ca="1" si="30"/>
        <v>0</v>
      </c>
      <c r="Z31" s="19">
        <f t="shared" ca="1" si="31"/>
        <v>0</v>
      </c>
      <c r="AA31" s="19">
        <f t="shared" ca="1" si="32"/>
        <v>0</v>
      </c>
      <c r="AB31" s="2"/>
      <c r="AC31" s="19">
        <f t="shared" ca="1" si="33"/>
        <v>10.31</v>
      </c>
      <c r="AD31" s="19">
        <f t="shared" ca="1" si="34"/>
        <v>38.67</v>
      </c>
      <c r="AE31" s="19">
        <f t="shared" ca="1" si="35"/>
        <v>49.59</v>
      </c>
      <c r="AF31" s="19">
        <f t="shared" ca="1" si="36"/>
        <v>16.100000000000001</v>
      </c>
      <c r="AG31" s="19">
        <f t="shared" ca="1" si="37"/>
        <v>100.43</v>
      </c>
      <c r="AH31" s="19">
        <f t="shared" ca="1" si="38"/>
        <v>0</v>
      </c>
      <c r="AI31" s="19">
        <f t="shared" ca="1" si="39"/>
        <v>0</v>
      </c>
      <c r="AJ31" s="19">
        <f t="shared" ca="1" si="40"/>
        <v>0</v>
      </c>
      <c r="AK31" s="19">
        <f t="shared" ca="1" si="41"/>
        <v>0</v>
      </c>
      <c r="AL31" s="19">
        <f t="shared" ca="1" si="42"/>
        <v>0</v>
      </c>
      <c r="AM31" s="23">
        <f t="shared" ca="1" si="43"/>
        <v>215.10000000000002</v>
      </c>
      <c r="AN31" s="7"/>
      <c r="AO31" s="19">
        <f t="shared" ca="1" si="44"/>
        <v>30</v>
      </c>
      <c r="AP31" s="19">
        <f t="shared" ca="1" si="45"/>
        <v>50</v>
      </c>
      <c r="AQ31" s="19">
        <f t="shared" ca="1" si="46"/>
        <v>55</v>
      </c>
      <c r="AR31" s="19">
        <f t="shared" ca="1" si="47"/>
        <v>25</v>
      </c>
      <c r="AS31" s="19">
        <f t="shared" ca="1" si="48"/>
        <v>110</v>
      </c>
      <c r="AT31" s="19">
        <f t="shared" ca="1" si="49"/>
        <v>0</v>
      </c>
      <c r="AU31" s="19">
        <f t="shared" ca="1" si="50"/>
        <v>0</v>
      </c>
      <c r="AV31" s="19">
        <f t="shared" ca="1" si="51"/>
        <v>0</v>
      </c>
      <c r="AW31" s="19">
        <f t="shared" ca="1" si="52"/>
        <v>0</v>
      </c>
      <c r="AX31" s="19">
        <f t="shared" ca="1" si="53"/>
        <v>0</v>
      </c>
      <c r="AY31" s="71">
        <f t="shared" ca="1" si="54"/>
        <v>270</v>
      </c>
      <c r="AZ31" s="23"/>
      <c r="BA31" s="55">
        <f ca="1">IF(NOT(snowball),0,IF(OR(E$9=0,R30+AC31-AO31&lt;=E$9),0,MIN(R30+AC31-AO31-E$9,$C31)))</f>
        <v>0</v>
      </c>
      <c r="BB31" s="19">
        <f ca="1">IF(NOT(snowball),0,IF(OR(F$9=0,S30+AD31-AP31&lt;=F$9),0,MIN(S30+AD31-AP31-F$9,$C31-SUM($BA31:BA31))))</f>
        <v>330</v>
      </c>
      <c r="BC31" s="19">
        <f ca="1">IF(NOT(snowball),0,IF(OR(G$9=0,T30+AE31-AQ31&lt;=G$9),0,MIN(T30+AE31-AQ31-G$9,$C31-SUM($BA31:BB31))))</f>
        <v>0</v>
      </c>
      <c r="BD31" s="19">
        <f ca="1">IF(NOT(snowball),0,IF(OR(H$9=0,U30+AF31-AR31&lt;=H$9),0,MIN(U30+AF31-AR31-H$9,$C31-SUM($BA31:BC31))))</f>
        <v>0</v>
      </c>
      <c r="BE31" s="19">
        <f ca="1">IF(NOT(snowball),0,IF(OR(I$9=0,V30+AG31-AS31&lt;=I$9),0,MIN(V30+AG31-AS31-I$9,$C31-SUM($BA31:BD31))))</f>
        <v>0</v>
      </c>
      <c r="BF31" s="19">
        <f ca="1">IF(NOT(snowball),0,IF(OR(J$9=0,W30+AH31-AT31&lt;=J$9),0,MIN(W30+AH31-AT31-J$9,$C31-SUM($BA31:BE31))))</f>
        <v>0</v>
      </c>
      <c r="BG31" s="19">
        <f ca="1">IF(NOT(snowball),0,IF(OR(K$9=0,X30+AI31-AU31&lt;=K$9),0,MIN(X30+AI31-AU31-K$9,$C31-SUM($BA31:BF31))))</f>
        <v>0</v>
      </c>
      <c r="BH31" s="19">
        <f ca="1">IF(NOT(snowball),0,IF(OR(L$9=0,Y30+AJ31-AV31&lt;=L$9),0,MIN(Y30+AJ31-AV31-L$9,$C31-SUM($BA31:BG31))))</f>
        <v>0</v>
      </c>
      <c r="BI31" s="19">
        <f ca="1">IF(NOT(snowball),0,IF(OR(M$9=0,Z30+AK31-AW31&lt;=M$9),0,MIN(Z30+AK31-AW31-M$9,$C31-SUM($BA31:BH31))))</f>
        <v>0</v>
      </c>
      <c r="BJ31" s="19">
        <f ca="1">IF(NOT(snowball),0,IF(OR(N$9=0,AA30+AL31-AX31&lt;=N$9),0,MIN(AA30+AL31-AX31-N$9,$C31-SUM($BA31:BI31))))</f>
        <v>0</v>
      </c>
      <c r="BK31" s="71">
        <f t="shared" ca="1" si="55"/>
        <v>330</v>
      </c>
      <c r="BL31" s="71">
        <f t="shared" ca="1" si="56"/>
        <v>0</v>
      </c>
      <c r="BN31" s="55">
        <f t="shared" ca="1" si="57"/>
        <v>0</v>
      </c>
      <c r="BO31" s="19">
        <f ca="1">IF(S30&lt;=0,0,IF($BL31&lt;=SUM($BN31:BN31),0,IF($BL31-SUM($BN31:BN31)&gt;S30+AD31-BB31-AP31,S30+AD31-BB31-AP31,$BL31-SUM($BN31:BN31))))</f>
        <v>0</v>
      </c>
      <c r="BP31" s="19">
        <f ca="1">IF(T30&lt;=0,0,IF($BL31&lt;=SUM($BN31:BO31),0,IF($BL31-SUM($BN31:BO31)&gt;T30+AE31-BC31-AQ31,T30+AE31-BC31-AQ31,$BL31-SUM($BN31:BO31))))</f>
        <v>0</v>
      </c>
      <c r="BQ31" s="19">
        <f ca="1">IF(U30&lt;=0,0,IF($BL31&lt;=SUM($BN31:BP31),0,IF($BL31-SUM($BN31:BP31)&gt;U30+AF31-BD31-AR31,U30+AF31-BD31-AR31,$BL31-SUM($BN31:BP31))))</f>
        <v>0</v>
      </c>
      <c r="BR31" s="19">
        <f ca="1">IF(V30&lt;=0,0,IF($BL31&lt;=SUM($BN31:BQ31),0,IF($BL31-SUM($BN31:BQ31)&gt;V30+AG31-BE31-AS31,V30+AG31-BE31-AS31,$BL31-SUM($BN31:BQ31))))</f>
        <v>0</v>
      </c>
      <c r="BS31" s="19">
        <f ca="1">IF(W30&lt;=0,0,IF($BL31&lt;=SUM($BN31:BR31),0,IF($BL31-SUM($BN31:BR31)&gt;W30+AH31-BF31-AT31,W30+AH31-BF31-AT31,$BL31-SUM($BN31:BR31))))</f>
        <v>0</v>
      </c>
      <c r="BT31" s="19">
        <f ca="1">IF(X30&lt;=0,0,IF($BL31&lt;=SUM($BN31:BS31),0,IF($BL31-SUM($BN31:BS31)&gt;X30+AI31-BG31-AU31,X30+AI31-BG31-AU31,$BL31-SUM($BN31:BS31))))</f>
        <v>0</v>
      </c>
      <c r="BU31" s="19">
        <f ca="1">IF(Y30&lt;=0,0,IF($BL31&lt;=SUM($BN31:BT31),0,IF($BL31-SUM($BN31:BT31)&gt;Y30+AJ31-BH31-AV31,Y30+AJ31-BH31-AV31,$BL31-SUM($BN31:BT31))))</f>
        <v>0</v>
      </c>
      <c r="BV31" s="19">
        <f ca="1">IF(Z30&lt;=0,0,IF($BL31&lt;=SUM($BN31:BU31),0,IF($BL31-SUM($BN31:BU31)&gt;Z30+AK31-BI31-AW31,Z30+AK31-BI31-AW31,$BL31-SUM($BN31:BU31))))</f>
        <v>0</v>
      </c>
      <c r="BW31" s="19">
        <f ca="1">IF(AA30&lt;=0,0,IF($BL31&lt;=SUM($BN31:BV31),0,IF($BL31-SUM($BN31:BV31)&gt;AA30+AL31-BJ31-AX31,AA30+AL31-BJ31-AX31,$BL31-SUM($BN31:BV31))))</f>
        <v>0</v>
      </c>
    </row>
    <row r="32" spans="1:75" ht="11.1" customHeight="1" x14ac:dyDescent="0.2">
      <c r="A32" s="20">
        <f t="shared" ca="1" si="10"/>
        <v>10</v>
      </c>
      <c r="B32" s="5">
        <f t="shared" ca="1" si="11"/>
        <v>43405</v>
      </c>
      <c r="C32" s="69">
        <f ca="1">IF(A32="","",IF(snowball,IF(($E$5-AY32)&lt;0,0,$E$5-AY32),0)+D32)</f>
        <v>330</v>
      </c>
      <c r="D32" s="56"/>
      <c r="E32" s="19">
        <f t="shared" ca="1" si="12"/>
        <v>30</v>
      </c>
      <c r="F32" s="19">
        <f t="shared" ca="1" si="13"/>
        <v>380</v>
      </c>
      <c r="G32" s="19">
        <f t="shared" ca="1" si="14"/>
        <v>55</v>
      </c>
      <c r="H32" s="19">
        <f t="shared" ca="1" si="15"/>
        <v>25</v>
      </c>
      <c r="I32" s="19">
        <f t="shared" ca="1" si="16"/>
        <v>110</v>
      </c>
      <c r="J32" s="19">
        <f t="shared" ca="1" si="17"/>
        <v>0</v>
      </c>
      <c r="K32" s="19">
        <f t="shared" ca="1" si="18"/>
        <v>0</v>
      </c>
      <c r="L32" s="19">
        <f t="shared" ca="1" si="19"/>
        <v>0</v>
      </c>
      <c r="M32" s="19">
        <f t="shared" ca="1" si="20"/>
        <v>0</v>
      </c>
      <c r="N32" s="19">
        <f t="shared" ca="1" si="21"/>
        <v>0</v>
      </c>
      <c r="O32" s="48"/>
      <c r="P32" s="19">
        <f t="shared" ca="1" si="8"/>
        <v>22772.34</v>
      </c>
      <c r="Q32" s="73">
        <f t="shared" ca="1" si="22"/>
        <v>600</v>
      </c>
      <c r="R32" s="19">
        <f t="shared" ca="1" si="23"/>
        <v>1221.68</v>
      </c>
      <c r="S32" s="19">
        <f t="shared" ca="1" si="24"/>
        <v>2883</v>
      </c>
      <c r="T32" s="19">
        <f t="shared" ca="1" si="25"/>
        <v>4947.7</v>
      </c>
      <c r="U32" s="19">
        <f t="shared" ca="1" si="26"/>
        <v>4812.03</v>
      </c>
      <c r="V32" s="19">
        <f t="shared" ca="1" si="27"/>
        <v>8907.93</v>
      </c>
      <c r="W32" s="19">
        <f t="shared" ca="1" si="28"/>
        <v>0</v>
      </c>
      <c r="X32" s="19">
        <f t="shared" ca="1" si="29"/>
        <v>0</v>
      </c>
      <c r="Y32" s="19">
        <f t="shared" ca="1" si="30"/>
        <v>0</v>
      </c>
      <c r="Z32" s="19">
        <f t="shared" ca="1" si="31"/>
        <v>0</v>
      </c>
      <c r="AA32" s="19">
        <f t="shared" ca="1" si="32"/>
        <v>0</v>
      </c>
      <c r="AB32" s="2"/>
      <c r="AC32" s="19">
        <f t="shared" ca="1" si="33"/>
        <v>10.15</v>
      </c>
      <c r="AD32" s="19">
        <f t="shared" ca="1" si="34"/>
        <v>34.97</v>
      </c>
      <c r="AE32" s="19">
        <f t="shared" ca="1" si="35"/>
        <v>49.53</v>
      </c>
      <c r="AF32" s="19">
        <f t="shared" ca="1" si="36"/>
        <v>16.07</v>
      </c>
      <c r="AG32" s="19">
        <f t="shared" ca="1" si="37"/>
        <v>100.32</v>
      </c>
      <c r="AH32" s="19">
        <f t="shared" ca="1" si="38"/>
        <v>0</v>
      </c>
      <c r="AI32" s="19">
        <f t="shared" ca="1" si="39"/>
        <v>0</v>
      </c>
      <c r="AJ32" s="19">
        <f t="shared" ca="1" si="40"/>
        <v>0</v>
      </c>
      <c r="AK32" s="19">
        <f t="shared" ca="1" si="41"/>
        <v>0</v>
      </c>
      <c r="AL32" s="19">
        <f t="shared" ca="1" si="42"/>
        <v>0</v>
      </c>
      <c r="AM32" s="23">
        <f t="shared" ca="1" si="43"/>
        <v>211.04</v>
      </c>
      <c r="AN32" s="7"/>
      <c r="AO32" s="19">
        <f t="shared" ca="1" si="44"/>
        <v>30</v>
      </c>
      <c r="AP32" s="19">
        <f t="shared" ca="1" si="45"/>
        <v>50</v>
      </c>
      <c r="AQ32" s="19">
        <f t="shared" ca="1" si="46"/>
        <v>55</v>
      </c>
      <c r="AR32" s="19">
        <f t="shared" ca="1" si="47"/>
        <v>25</v>
      </c>
      <c r="AS32" s="19">
        <f t="shared" ca="1" si="48"/>
        <v>110</v>
      </c>
      <c r="AT32" s="19">
        <f t="shared" ca="1" si="49"/>
        <v>0</v>
      </c>
      <c r="AU32" s="19">
        <f t="shared" ca="1" si="50"/>
        <v>0</v>
      </c>
      <c r="AV32" s="19">
        <f t="shared" ca="1" si="51"/>
        <v>0</v>
      </c>
      <c r="AW32" s="19">
        <f t="shared" ca="1" si="52"/>
        <v>0</v>
      </c>
      <c r="AX32" s="19">
        <f t="shared" ca="1" si="53"/>
        <v>0</v>
      </c>
      <c r="AY32" s="71">
        <f t="shared" ca="1" si="54"/>
        <v>270</v>
      </c>
      <c r="AZ32" s="23"/>
      <c r="BA32" s="55">
        <f ca="1">IF(NOT(snowball),0,IF(OR(E$9=0,R31+AC32-AO32&lt;=E$9),0,MIN(R31+AC32-AO32-E$9,$C32)))</f>
        <v>0</v>
      </c>
      <c r="BB32" s="19">
        <f ca="1">IF(NOT(snowball),0,IF(OR(F$9=0,S31+AD32-AP32&lt;=F$9),0,MIN(S31+AD32-AP32-F$9,$C32-SUM($BA32:BA32))))</f>
        <v>330</v>
      </c>
      <c r="BC32" s="19">
        <f ca="1">IF(NOT(snowball),0,IF(OR(G$9=0,T31+AE32-AQ32&lt;=G$9),0,MIN(T31+AE32-AQ32-G$9,$C32-SUM($BA32:BB32))))</f>
        <v>0</v>
      </c>
      <c r="BD32" s="19">
        <f ca="1">IF(NOT(snowball),0,IF(OR(H$9=0,U31+AF32-AR32&lt;=H$9),0,MIN(U31+AF32-AR32-H$9,$C32-SUM($BA32:BC32))))</f>
        <v>0</v>
      </c>
      <c r="BE32" s="19">
        <f ca="1">IF(NOT(snowball),0,IF(OR(I$9=0,V31+AG32-AS32&lt;=I$9),0,MIN(V31+AG32-AS32-I$9,$C32-SUM($BA32:BD32))))</f>
        <v>0</v>
      </c>
      <c r="BF32" s="19">
        <f ca="1">IF(NOT(snowball),0,IF(OR(J$9=0,W31+AH32-AT32&lt;=J$9),0,MIN(W31+AH32-AT32-J$9,$C32-SUM($BA32:BE32))))</f>
        <v>0</v>
      </c>
      <c r="BG32" s="19">
        <f ca="1">IF(NOT(snowball),0,IF(OR(K$9=0,X31+AI32-AU32&lt;=K$9),0,MIN(X31+AI32-AU32-K$9,$C32-SUM($BA32:BF32))))</f>
        <v>0</v>
      </c>
      <c r="BH32" s="19">
        <f ca="1">IF(NOT(snowball),0,IF(OR(L$9=0,Y31+AJ32-AV32&lt;=L$9),0,MIN(Y31+AJ32-AV32-L$9,$C32-SUM($BA32:BG32))))</f>
        <v>0</v>
      </c>
      <c r="BI32" s="19">
        <f ca="1">IF(NOT(snowball),0,IF(OR(M$9=0,Z31+AK32-AW32&lt;=M$9),0,MIN(Z31+AK32-AW32-M$9,$C32-SUM($BA32:BH32))))</f>
        <v>0</v>
      </c>
      <c r="BJ32" s="19">
        <f ca="1">IF(NOT(snowball),0,IF(OR(N$9=0,AA31+AL32-AX32&lt;=N$9),0,MIN(AA31+AL32-AX32-N$9,$C32-SUM($BA32:BI32))))</f>
        <v>0</v>
      </c>
      <c r="BK32" s="71">
        <f t="shared" ca="1" si="55"/>
        <v>330</v>
      </c>
      <c r="BL32" s="71">
        <f t="shared" ca="1" si="56"/>
        <v>0</v>
      </c>
      <c r="BN32" s="55">
        <f t="shared" ca="1" si="57"/>
        <v>0</v>
      </c>
      <c r="BO32" s="19">
        <f ca="1">IF(S31&lt;=0,0,IF($BL32&lt;=SUM($BN32:BN32),0,IF($BL32-SUM($BN32:BN32)&gt;S31+AD32-BB32-AP32,S31+AD32-BB32-AP32,$BL32-SUM($BN32:BN32))))</f>
        <v>0</v>
      </c>
      <c r="BP32" s="19">
        <f ca="1">IF(T31&lt;=0,0,IF($BL32&lt;=SUM($BN32:BO32),0,IF($BL32-SUM($BN32:BO32)&gt;T31+AE32-BC32-AQ32,T31+AE32-BC32-AQ32,$BL32-SUM($BN32:BO32))))</f>
        <v>0</v>
      </c>
      <c r="BQ32" s="19">
        <f ca="1">IF(U31&lt;=0,0,IF($BL32&lt;=SUM($BN32:BP32),0,IF($BL32-SUM($BN32:BP32)&gt;U31+AF32-BD32-AR32,U31+AF32-BD32-AR32,$BL32-SUM($BN32:BP32))))</f>
        <v>0</v>
      </c>
      <c r="BR32" s="19">
        <f ca="1">IF(V31&lt;=0,0,IF($BL32&lt;=SUM($BN32:BQ32),0,IF($BL32-SUM($BN32:BQ32)&gt;V31+AG32-BE32-AS32,V31+AG32-BE32-AS32,$BL32-SUM($BN32:BQ32))))</f>
        <v>0</v>
      </c>
      <c r="BS32" s="19">
        <f ca="1">IF(W31&lt;=0,0,IF($BL32&lt;=SUM($BN32:BR32),0,IF($BL32-SUM($BN32:BR32)&gt;W31+AH32-BF32-AT32,W31+AH32-BF32-AT32,$BL32-SUM($BN32:BR32))))</f>
        <v>0</v>
      </c>
      <c r="BT32" s="19">
        <f ca="1">IF(X31&lt;=0,0,IF($BL32&lt;=SUM($BN32:BS32),0,IF($BL32-SUM($BN32:BS32)&gt;X31+AI32-BG32-AU32,X31+AI32-BG32-AU32,$BL32-SUM($BN32:BS32))))</f>
        <v>0</v>
      </c>
      <c r="BU32" s="19">
        <f ca="1">IF(Y31&lt;=0,0,IF($BL32&lt;=SUM($BN32:BT32),0,IF($BL32-SUM($BN32:BT32)&gt;Y31+AJ32-BH32-AV32,Y31+AJ32-BH32-AV32,$BL32-SUM($BN32:BT32))))</f>
        <v>0</v>
      </c>
      <c r="BV32" s="19">
        <f ca="1">IF(Z31&lt;=0,0,IF($BL32&lt;=SUM($BN32:BU32),0,IF($BL32-SUM($BN32:BU32)&gt;Z31+AK32-BI32-AW32,Z31+AK32-BI32-AW32,$BL32-SUM($BN32:BU32))))</f>
        <v>0</v>
      </c>
      <c r="BW32" s="19">
        <f ca="1">IF(AA31&lt;=0,0,IF($BL32&lt;=SUM($BN32:BV32),0,IF($BL32-SUM($BN32:BV32)&gt;AA31+AL32-BJ32-AX32,AA31+AL32-BJ32-AX32,$BL32-SUM($BN32:BV32))))</f>
        <v>0</v>
      </c>
    </row>
    <row r="33" spans="1:75" ht="11.1" customHeight="1" x14ac:dyDescent="0.2">
      <c r="A33" s="20">
        <f t="shared" ca="1" si="10"/>
        <v>11</v>
      </c>
      <c r="B33" s="5">
        <f t="shared" ca="1" si="11"/>
        <v>43435</v>
      </c>
      <c r="C33" s="69">
        <f ca="1">IF(A33="","",IF(snowball,IF(($E$5-AY33)&lt;0,0,$E$5-AY33),0)+D33)</f>
        <v>330</v>
      </c>
      <c r="D33" s="56"/>
      <c r="E33" s="19">
        <f t="shared" ca="1" si="12"/>
        <v>30</v>
      </c>
      <c r="F33" s="19">
        <f t="shared" ca="1" si="13"/>
        <v>380</v>
      </c>
      <c r="G33" s="19">
        <f t="shared" ca="1" si="14"/>
        <v>55</v>
      </c>
      <c r="H33" s="19">
        <f t="shared" ca="1" si="15"/>
        <v>25</v>
      </c>
      <c r="I33" s="19">
        <f t="shared" ca="1" si="16"/>
        <v>110</v>
      </c>
      <c r="J33" s="19">
        <f t="shared" ca="1" si="17"/>
        <v>0</v>
      </c>
      <c r="K33" s="19">
        <f t="shared" ca="1" si="18"/>
        <v>0</v>
      </c>
      <c r="L33" s="19">
        <f t="shared" ca="1" si="19"/>
        <v>0</v>
      </c>
      <c r="M33" s="19">
        <f t="shared" ca="1" si="20"/>
        <v>0</v>
      </c>
      <c r="N33" s="19">
        <f t="shared" ca="1" si="21"/>
        <v>0</v>
      </c>
      <c r="O33" s="48"/>
      <c r="P33" s="19">
        <f t="shared" ca="1" si="8"/>
        <v>22379.29</v>
      </c>
      <c r="Q33" s="73">
        <f t="shared" ca="1" si="22"/>
        <v>600</v>
      </c>
      <c r="R33" s="19">
        <f t="shared" ca="1" si="23"/>
        <v>1201.67</v>
      </c>
      <c r="S33" s="19">
        <f t="shared" ca="1" si="24"/>
        <v>2534.23</v>
      </c>
      <c r="T33" s="19">
        <f t="shared" ca="1" si="25"/>
        <v>4942.18</v>
      </c>
      <c r="U33" s="19">
        <f t="shared" ca="1" si="26"/>
        <v>4803.07</v>
      </c>
      <c r="V33" s="19">
        <f t="shared" ca="1" si="27"/>
        <v>8898.14</v>
      </c>
      <c r="W33" s="19">
        <f t="shared" ca="1" si="28"/>
        <v>0</v>
      </c>
      <c r="X33" s="19">
        <f t="shared" ca="1" si="29"/>
        <v>0</v>
      </c>
      <c r="Y33" s="19">
        <f t="shared" ca="1" si="30"/>
        <v>0</v>
      </c>
      <c r="Z33" s="19">
        <f t="shared" ca="1" si="31"/>
        <v>0</v>
      </c>
      <c r="AA33" s="19">
        <f t="shared" ca="1" si="32"/>
        <v>0</v>
      </c>
      <c r="AB33" s="2"/>
      <c r="AC33" s="19">
        <f t="shared" ca="1" si="33"/>
        <v>9.99</v>
      </c>
      <c r="AD33" s="19">
        <f t="shared" ca="1" si="34"/>
        <v>31.23</v>
      </c>
      <c r="AE33" s="19">
        <f t="shared" ca="1" si="35"/>
        <v>49.48</v>
      </c>
      <c r="AF33" s="19">
        <f t="shared" ca="1" si="36"/>
        <v>16.04</v>
      </c>
      <c r="AG33" s="19">
        <f t="shared" ca="1" si="37"/>
        <v>100.21</v>
      </c>
      <c r="AH33" s="19">
        <f t="shared" ca="1" si="38"/>
        <v>0</v>
      </c>
      <c r="AI33" s="19">
        <f t="shared" ca="1" si="39"/>
        <v>0</v>
      </c>
      <c r="AJ33" s="19">
        <f t="shared" ca="1" si="40"/>
        <v>0</v>
      </c>
      <c r="AK33" s="19">
        <f t="shared" ca="1" si="41"/>
        <v>0</v>
      </c>
      <c r="AL33" s="19">
        <f t="shared" ca="1" si="42"/>
        <v>0</v>
      </c>
      <c r="AM33" s="23">
        <f t="shared" ca="1" si="43"/>
        <v>206.95</v>
      </c>
      <c r="AN33" s="7"/>
      <c r="AO33" s="19">
        <f t="shared" ca="1" si="44"/>
        <v>30</v>
      </c>
      <c r="AP33" s="19">
        <f t="shared" ca="1" si="45"/>
        <v>50</v>
      </c>
      <c r="AQ33" s="19">
        <f t="shared" ca="1" si="46"/>
        <v>55</v>
      </c>
      <c r="AR33" s="19">
        <f t="shared" ca="1" si="47"/>
        <v>25</v>
      </c>
      <c r="AS33" s="19">
        <f t="shared" ca="1" si="48"/>
        <v>110</v>
      </c>
      <c r="AT33" s="19">
        <f t="shared" ca="1" si="49"/>
        <v>0</v>
      </c>
      <c r="AU33" s="19">
        <f t="shared" ca="1" si="50"/>
        <v>0</v>
      </c>
      <c r="AV33" s="19">
        <f t="shared" ca="1" si="51"/>
        <v>0</v>
      </c>
      <c r="AW33" s="19">
        <f t="shared" ca="1" si="52"/>
        <v>0</v>
      </c>
      <c r="AX33" s="19">
        <f t="shared" ca="1" si="53"/>
        <v>0</v>
      </c>
      <c r="AY33" s="71">
        <f t="shared" ca="1" si="54"/>
        <v>270</v>
      </c>
      <c r="AZ33" s="23"/>
      <c r="BA33" s="55">
        <f ca="1">IF(NOT(snowball),0,IF(OR(E$9=0,R32+AC33-AO33&lt;=E$9),0,MIN(R32+AC33-AO33-E$9,$C33)))</f>
        <v>0</v>
      </c>
      <c r="BB33" s="19">
        <f ca="1">IF(NOT(snowball),0,IF(OR(F$9=0,S32+AD33-AP33&lt;=F$9),0,MIN(S32+AD33-AP33-F$9,$C33-SUM($BA33:BA33))))</f>
        <v>330</v>
      </c>
      <c r="BC33" s="19">
        <f ca="1">IF(NOT(snowball),0,IF(OR(G$9=0,T32+AE33-AQ33&lt;=G$9),0,MIN(T32+AE33-AQ33-G$9,$C33-SUM($BA33:BB33))))</f>
        <v>0</v>
      </c>
      <c r="BD33" s="19">
        <f ca="1">IF(NOT(snowball),0,IF(OR(H$9=0,U32+AF33-AR33&lt;=H$9),0,MIN(U32+AF33-AR33-H$9,$C33-SUM($BA33:BC33))))</f>
        <v>0</v>
      </c>
      <c r="BE33" s="19">
        <f ca="1">IF(NOT(snowball),0,IF(OR(I$9=0,V32+AG33-AS33&lt;=I$9),0,MIN(V32+AG33-AS33-I$9,$C33-SUM($BA33:BD33))))</f>
        <v>0</v>
      </c>
      <c r="BF33" s="19">
        <f ca="1">IF(NOT(snowball),0,IF(OR(J$9=0,W32+AH33-AT33&lt;=J$9),0,MIN(W32+AH33-AT33-J$9,$C33-SUM($BA33:BE33))))</f>
        <v>0</v>
      </c>
      <c r="BG33" s="19">
        <f ca="1">IF(NOT(snowball),0,IF(OR(K$9=0,X32+AI33-AU33&lt;=K$9),0,MIN(X32+AI33-AU33-K$9,$C33-SUM($BA33:BF33))))</f>
        <v>0</v>
      </c>
      <c r="BH33" s="19">
        <f ca="1">IF(NOT(snowball),0,IF(OR(L$9=0,Y32+AJ33-AV33&lt;=L$9),0,MIN(Y32+AJ33-AV33-L$9,$C33-SUM($BA33:BG33))))</f>
        <v>0</v>
      </c>
      <c r="BI33" s="19">
        <f ca="1">IF(NOT(snowball),0,IF(OR(M$9=0,Z32+AK33-AW33&lt;=M$9),0,MIN(Z32+AK33-AW33-M$9,$C33-SUM($BA33:BH33))))</f>
        <v>0</v>
      </c>
      <c r="BJ33" s="19">
        <f ca="1">IF(NOT(snowball),0,IF(OR(N$9=0,AA32+AL33-AX33&lt;=N$9),0,MIN(AA32+AL33-AX33-N$9,$C33-SUM($BA33:BI33))))</f>
        <v>0</v>
      </c>
      <c r="BK33" s="71">
        <f t="shared" ca="1" si="55"/>
        <v>330</v>
      </c>
      <c r="BL33" s="71">
        <f t="shared" ca="1" si="56"/>
        <v>0</v>
      </c>
      <c r="BN33" s="55">
        <f t="shared" ca="1" si="57"/>
        <v>0</v>
      </c>
      <c r="BO33" s="19">
        <f ca="1">IF(S32&lt;=0,0,IF($BL33&lt;=SUM($BN33:BN33),0,IF($BL33-SUM($BN33:BN33)&gt;S32+AD33-BB33-AP33,S32+AD33-BB33-AP33,$BL33-SUM($BN33:BN33))))</f>
        <v>0</v>
      </c>
      <c r="BP33" s="19">
        <f ca="1">IF(T32&lt;=0,0,IF($BL33&lt;=SUM($BN33:BO33),0,IF($BL33-SUM($BN33:BO33)&gt;T32+AE33-BC33-AQ33,T32+AE33-BC33-AQ33,$BL33-SUM($BN33:BO33))))</f>
        <v>0</v>
      </c>
      <c r="BQ33" s="19">
        <f ca="1">IF(U32&lt;=0,0,IF($BL33&lt;=SUM($BN33:BP33),0,IF($BL33-SUM($BN33:BP33)&gt;U32+AF33-BD33-AR33,U32+AF33-BD33-AR33,$BL33-SUM($BN33:BP33))))</f>
        <v>0</v>
      </c>
      <c r="BR33" s="19">
        <f ca="1">IF(V32&lt;=0,0,IF($BL33&lt;=SUM($BN33:BQ33),0,IF($BL33-SUM($BN33:BQ33)&gt;V32+AG33-BE33-AS33,V32+AG33-BE33-AS33,$BL33-SUM($BN33:BQ33))))</f>
        <v>0</v>
      </c>
      <c r="BS33" s="19">
        <f ca="1">IF(W32&lt;=0,0,IF($BL33&lt;=SUM($BN33:BR33),0,IF($BL33-SUM($BN33:BR33)&gt;W32+AH33-BF33-AT33,W32+AH33-BF33-AT33,$BL33-SUM($BN33:BR33))))</f>
        <v>0</v>
      </c>
      <c r="BT33" s="19">
        <f ca="1">IF(X32&lt;=0,0,IF($BL33&lt;=SUM($BN33:BS33),0,IF($BL33-SUM($BN33:BS33)&gt;X32+AI33-BG33-AU33,X32+AI33-BG33-AU33,$BL33-SUM($BN33:BS33))))</f>
        <v>0</v>
      </c>
      <c r="BU33" s="19">
        <f ca="1">IF(Y32&lt;=0,0,IF($BL33&lt;=SUM($BN33:BT33),0,IF($BL33-SUM($BN33:BT33)&gt;Y32+AJ33-BH33-AV33,Y32+AJ33-BH33-AV33,$BL33-SUM($BN33:BT33))))</f>
        <v>0</v>
      </c>
      <c r="BV33" s="19">
        <f ca="1">IF(Z32&lt;=0,0,IF($BL33&lt;=SUM($BN33:BU33),0,IF($BL33-SUM($BN33:BU33)&gt;Z32+AK33-BI33-AW33,Z32+AK33-BI33-AW33,$BL33-SUM($BN33:BU33))))</f>
        <v>0</v>
      </c>
      <c r="BW33" s="19">
        <f ca="1">IF(AA32&lt;=0,0,IF($BL33&lt;=SUM($BN33:BV33),0,IF($BL33-SUM($BN33:BV33)&gt;AA32+AL33-BJ33-AX33,AA32+AL33-BJ33-AX33,$BL33-SUM($BN33:BV33))))</f>
        <v>0</v>
      </c>
    </row>
    <row r="34" spans="1:75" ht="11.1" customHeight="1" x14ac:dyDescent="0.2">
      <c r="A34" s="20">
        <f t="shared" ca="1" si="10"/>
        <v>12</v>
      </c>
      <c r="B34" s="5">
        <f t="shared" ca="1" si="11"/>
        <v>43466</v>
      </c>
      <c r="C34" s="69">
        <f ca="1">IF(A34="","",IF(snowball,IF(($E$5-AY34)&lt;0,0,$E$5-AY34),0)+D34)</f>
        <v>330</v>
      </c>
      <c r="D34" s="56"/>
      <c r="E34" s="19">
        <f t="shared" ca="1" si="12"/>
        <v>30</v>
      </c>
      <c r="F34" s="19">
        <f t="shared" ca="1" si="13"/>
        <v>250.44999999999982</v>
      </c>
      <c r="G34" s="19">
        <f t="shared" ca="1" si="14"/>
        <v>184.55000000000018</v>
      </c>
      <c r="H34" s="19">
        <f t="shared" ca="1" si="15"/>
        <v>25</v>
      </c>
      <c r="I34" s="19">
        <f t="shared" ca="1" si="16"/>
        <v>110</v>
      </c>
      <c r="J34" s="19">
        <f t="shared" ca="1" si="17"/>
        <v>0</v>
      </c>
      <c r="K34" s="19">
        <f t="shared" ca="1" si="18"/>
        <v>0</v>
      </c>
      <c r="L34" s="19">
        <f t="shared" ca="1" si="19"/>
        <v>0</v>
      </c>
      <c r="M34" s="19">
        <f t="shared" ca="1" si="20"/>
        <v>0</v>
      </c>
      <c r="N34" s="19">
        <f t="shared" ca="1" si="21"/>
        <v>0</v>
      </c>
      <c r="O34" s="48"/>
      <c r="P34" s="19">
        <f t="shared" ca="1" si="8"/>
        <v>21982.09</v>
      </c>
      <c r="Q34" s="73">
        <f t="shared" ca="1" si="22"/>
        <v>600</v>
      </c>
      <c r="R34" s="19">
        <f t="shared" ca="1" si="23"/>
        <v>1181.49</v>
      </c>
      <c r="S34" s="19">
        <f t="shared" ca="1" si="24"/>
        <v>2311.23</v>
      </c>
      <c r="T34" s="19">
        <f t="shared" ca="1" si="25"/>
        <v>4807.05</v>
      </c>
      <c r="U34" s="19">
        <f t="shared" ca="1" si="26"/>
        <v>4794.08</v>
      </c>
      <c r="V34" s="19">
        <f t="shared" ca="1" si="27"/>
        <v>8888.24</v>
      </c>
      <c r="W34" s="19">
        <f t="shared" ca="1" si="28"/>
        <v>0</v>
      </c>
      <c r="X34" s="19">
        <f t="shared" ca="1" si="29"/>
        <v>0</v>
      </c>
      <c r="Y34" s="19">
        <f t="shared" ca="1" si="30"/>
        <v>0</v>
      </c>
      <c r="Z34" s="19">
        <f t="shared" ca="1" si="31"/>
        <v>0</v>
      </c>
      <c r="AA34" s="19">
        <f t="shared" ca="1" si="32"/>
        <v>0</v>
      </c>
      <c r="AB34" s="2"/>
      <c r="AC34" s="19">
        <f t="shared" ca="1" si="33"/>
        <v>9.82</v>
      </c>
      <c r="AD34" s="19">
        <f t="shared" ca="1" si="34"/>
        <v>27.45</v>
      </c>
      <c r="AE34" s="19">
        <f t="shared" ca="1" si="35"/>
        <v>49.42</v>
      </c>
      <c r="AF34" s="19">
        <f t="shared" ca="1" si="36"/>
        <v>16.010000000000002</v>
      </c>
      <c r="AG34" s="19">
        <f t="shared" ca="1" si="37"/>
        <v>100.1</v>
      </c>
      <c r="AH34" s="19">
        <f t="shared" ca="1" si="38"/>
        <v>0</v>
      </c>
      <c r="AI34" s="19">
        <f t="shared" ca="1" si="39"/>
        <v>0</v>
      </c>
      <c r="AJ34" s="19">
        <f t="shared" ca="1" si="40"/>
        <v>0</v>
      </c>
      <c r="AK34" s="19">
        <f t="shared" ca="1" si="41"/>
        <v>0</v>
      </c>
      <c r="AL34" s="19">
        <f t="shared" ca="1" si="42"/>
        <v>0</v>
      </c>
      <c r="AM34" s="23">
        <f t="shared" ca="1" si="43"/>
        <v>202.8</v>
      </c>
      <c r="AN34" s="7"/>
      <c r="AO34" s="19">
        <f t="shared" ca="1" si="44"/>
        <v>30</v>
      </c>
      <c r="AP34" s="19">
        <f t="shared" ca="1" si="45"/>
        <v>50</v>
      </c>
      <c r="AQ34" s="19">
        <f t="shared" ca="1" si="46"/>
        <v>55</v>
      </c>
      <c r="AR34" s="19">
        <f t="shared" ca="1" si="47"/>
        <v>25</v>
      </c>
      <c r="AS34" s="19">
        <f t="shared" ca="1" si="48"/>
        <v>110</v>
      </c>
      <c r="AT34" s="19">
        <f t="shared" ca="1" si="49"/>
        <v>0</v>
      </c>
      <c r="AU34" s="19">
        <f t="shared" ca="1" si="50"/>
        <v>0</v>
      </c>
      <c r="AV34" s="19">
        <f t="shared" ca="1" si="51"/>
        <v>0</v>
      </c>
      <c r="AW34" s="19">
        <f t="shared" ca="1" si="52"/>
        <v>0</v>
      </c>
      <c r="AX34" s="19">
        <f t="shared" ca="1" si="53"/>
        <v>0</v>
      </c>
      <c r="AY34" s="71">
        <f t="shared" ca="1" si="54"/>
        <v>270</v>
      </c>
      <c r="AZ34" s="23"/>
      <c r="BA34" s="55">
        <f ca="1">IF(NOT(snowball),0,IF(OR(E$9=0,R33+AC34-AO34&lt;=E$9),0,MIN(R33+AC34-AO34-E$9,$C34)))</f>
        <v>0</v>
      </c>
      <c r="BB34" s="19">
        <f ca="1">IF(NOT(snowball),0,IF(OR(F$9=0,S33+AD34-AP34&lt;=F$9),0,MIN(S33+AD34-AP34-F$9,$C34-SUM($BA34:BA34))))</f>
        <v>200.44999999999982</v>
      </c>
      <c r="BC34" s="19">
        <f ca="1">IF(NOT(snowball),0,IF(OR(G$9=0,T33+AE34-AQ34&lt;=G$9),0,MIN(T33+AE34-AQ34-G$9,$C34-SUM($BA34:BB34))))</f>
        <v>129.55000000000018</v>
      </c>
      <c r="BD34" s="19">
        <f ca="1">IF(NOT(snowball),0,IF(OR(H$9=0,U33+AF34-AR34&lt;=H$9),0,MIN(U33+AF34-AR34-H$9,$C34-SUM($BA34:BC34))))</f>
        <v>0</v>
      </c>
      <c r="BE34" s="19">
        <f ca="1">IF(NOT(snowball),0,IF(OR(I$9=0,V33+AG34-AS34&lt;=I$9),0,MIN(V33+AG34-AS34-I$9,$C34-SUM($BA34:BD34))))</f>
        <v>0</v>
      </c>
      <c r="BF34" s="19">
        <f ca="1">IF(NOT(snowball),0,IF(OR(J$9=0,W33+AH34-AT34&lt;=J$9),0,MIN(W33+AH34-AT34-J$9,$C34-SUM($BA34:BE34))))</f>
        <v>0</v>
      </c>
      <c r="BG34" s="19">
        <f ca="1">IF(NOT(snowball),0,IF(OR(K$9=0,X33+AI34-AU34&lt;=K$9),0,MIN(X33+AI34-AU34-K$9,$C34-SUM($BA34:BF34))))</f>
        <v>0</v>
      </c>
      <c r="BH34" s="19">
        <f ca="1">IF(NOT(snowball),0,IF(OR(L$9=0,Y33+AJ34-AV34&lt;=L$9),0,MIN(Y33+AJ34-AV34-L$9,$C34-SUM($BA34:BG34))))</f>
        <v>0</v>
      </c>
      <c r="BI34" s="19">
        <f ca="1">IF(NOT(snowball),0,IF(OR(M$9=0,Z33+AK34-AW34&lt;=M$9),0,MIN(Z33+AK34-AW34-M$9,$C34-SUM($BA34:BH34))))</f>
        <v>0</v>
      </c>
      <c r="BJ34" s="19">
        <f ca="1">IF(NOT(snowball),0,IF(OR(N$9=0,AA33+AL34-AX34&lt;=N$9),0,MIN(AA33+AL34-AX34-N$9,$C34-SUM($BA34:BI34))))</f>
        <v>0</v>
      </c>
      <c r="BK34" s="71">
        <f t="shared" ca="1" si="55"/>
        <v>330</v>
      </c>
      <c r="BL34" s="71">
        <f t="shared" ca="1" si="56"/>
        <v>0</v>
      </c>
      <c r="BN34" s="55">
        <f t="shared" ca="1" si="57"/>
        <v>0</v>
      </c>
      <c r="BO34" s="19">
        <f ca="1">IF(S33&lt;=0,0,IF($BL34&lt;=SUM($BN34:BN34),0,IF($BL34-SUM($BN34:BN34)&gt;S33+AD34-BB34-AP34,S33+AD34-BB34-AP34,$BL34-SUM($BN34:BN34))))</f>
        <v>0</v>
      </c>
      <c r="BP34" s="19">
        <f ca="1">IF(T33&lt;=0,0,IF($BL34&lt;=SUM($BN34:BO34),0,IF($BL34-SUM($BN34:BO34)&gt;T33+AE34-BC34-AQ34,T33+AE34-BC34-AQ34,$BL34-SUM($BN34:BO34))))</f>
        <v>0</v>
      </c>
      <c r="BQ34" s="19">
        <f ca="1">IF(U33&lt;=0,0,IF($BL34&lt;=SUM($BN34:BP34),0,IF($BL34-SUM($BN34:BP34)&gt;U33+AF34-BD34-AR34,U33+AF34-BD34-AR34,$BL34-SUM($BN34:BP34))))</f>
        <v>0</v>
      </c>
      <c r="BR34" s="19">
        <f ca="1">IF(V33&lt;=0,0,IF($BL34&lt;=SUM($BN34:BQ34),0,IF($BL34-SUM($BN34:BQ34)&gt;V33+AG34-BE34-AS34,V33+AG34-BE34-AS34,$BL34-SUM($BN34:BQ34))))</f>
        <v>0</v>
      </c>
      <c r="BS34" s="19">
        <f ca="1">IF(W33&lt;=0,0,IF($BL34&lt;=SUM($BN34:BR34),0,IF($BL34-SUM($BN34:BR34)&gt;W33+AH34-BF34-AT34,W33+AH34-BF34-AT34,$BL34-SUM($BN34:BR34))))</f>
        <v>0</v>
      </c>
      <c r="BT34" s="19">
        <f ca="1">IF(X33&lt;=0,0,IF($BL34&lt;=SUM($BN34:BS34),0,IF($BL34-SUM($BN34:BS34)&gt;X33+AI34-BG34-AU34,X33+AI34-BG34-AU34,$BL34-SUM($BN34:BS34))))</f>
        <v>0</v>
      </c>
      <c r="BU34" s="19">
        <f ca="1">IF(Y33&lt;=0,0,IF($BL34&lt;=SUM($BN34:BT34),0,IF($BL34-SUM($BN34:BT34)&gt;Y33+AJ34-BH34-AV34,Y33+AJ34-BH34-AV34,$BL34-SUM($BN34:BT34))))</f>
        <v>0</v>
      </c>
      <c r="BV34" s="19">
        <f ca="1">IF(Z33&lt;=0,0,IF($BL34&lt;=SUM($BN34:BU34),0,IF($BL34-SUM($BN34:BU34)&gt;Z33+AK34-BI34-AW34,Z33+AK34-BI34-AW34,$BL34-SUM($BN34:BU34))))</f>
        <v>0</v>
      </c>
      <c r="BW34" s="19">
        <f ca="1">IF(AA33&lt;=0,0,IF($BL34&lt;=SUM($BN34:BV34),0,IF($BL34-SUM($BN34:BV34)&gt;AA33+AL34-BJ34-AX34,AA33+AL34-BJ34-AX34,$BL34-SUM($BN34:BV34))))</f>
        <v>0</v>
      </c>
    </row>
    <row r="35" spans="1:75" ht="11.1" customHeight="1" x14ac:dyDescent="0.2">
      <c r="A35" s="20">
        <f t="shared" ca="1" si="10"/>
        <v>13</v>
      </c>
      <c r="B35" s="5">
        <f t="shared" ca="1" si="11"/>
        <v>43497</v>
      </c>
      <c r="C35" s="69">
        <f ca="1">IF(A35="","",IF(snowball,IF(($E$5-AY35)&lt;0,0,$E$5-AY35),0)+D35)</f>
        <v>330</v>
      </c>
      <c r="D35" s="56"/>
      <c r="E35" s="19">
        <f t="shared" ca="1" si="12"/>
        <v>30</v>
      </c>
      <c r="F35" s="19">
        <f t="shared" ca="1" si="13"/>
        <v>50</v>
      </c>
      <c r="G35" s="19">
        <f t="shared" ca="1" si="14"/>
        <v>385</v>
      </c>
      <c r="H35" s="19">
        <f t="shared" ca="1" si="15"/>
        <v>25</v>
      </c>
      <c r="I35" s="19">
        <f t="shared" ca="1" si="16"/>
        <v>110</v>
      </c>
      <c r="J35" s="19">
        <f t="shared" ca="1" si="17"/>
        <v>0</v>
      </c>
      <c r="K35" s="19">
        <f t="shared" ca="1" si="18"/>
        <v>0</v>
      </c>
      <c r="L35" s="19">
        <f t="shared" ca="1" si="19"/>
        <v>0</v>
      </c>
      <c r="M35" s="19">
        <f t="shared" ca="1" si="20"/>
        <v>0</v>
      </c>
      <c r="N35" s="19">
        <f t="shared" ca="1" si="21"/>
        <v>0</v>
      </c>
      <c r="O35" s="48"/>
      <c r="P35" s="19">
        <f t="shared" ca="1" si="8"/>
        <v>21580.83</v>
      </c>
      <c r="Q35" s="73">
        <f t="shared" ca="1" si="22"/>
        <v>600</v>
      </c>
      <c r="R35" s="19">
        <f t="shared" ca="1" si="23"/>
        <v>1161.1500000000001</v>
      </c>
      <c r="S35" s="19">
        <f t="shared" ca="1" si="24"/>
        <v>2286.27</v>
      </c>
      <c r="T35" s="19">
        <f t="shared" ca="1" si="25"/>
        <v>4470.12</v>
      </c>
      <c r="U35" s="19">
        <f t="shared" ca="1" si="26"/>
        <v>4785.0600000000004</v>
      </c>
      <c r="V35" s="19">
        <f t="shared" ca="1" si="27"/>
        <v>8878.23</v>
      </c>
      <c r="W35" s="19">
        <f t="shared" ca="1" si="28"/>
        <v>0</v>
      </c>
      <c r="X35" s="19">
        <f t="shared" ca="1" si="29"/>
        <v>0</v>
      </c>
      <c r="Y35" s="19">
        <f t="shared" ca="1" si="30"/>
        <v>0</v>
      </c>
      <c r="Z35" s="19">
        <f t="shared" ca="1" si="31"/>
        <v>0</v>
      </c>
      <c r="AA35" s="19">
        <f t="shared" ca="1" si="32"/>
        <v>0</v>
      </c>
      <c r="AB35" s="2"/>
      <c r="AC35" s="19">
        <f t="shared" ca="1" si="33"/>
        <v>9.66</v>
      </c>
      <c r="AD35" s="19">
        <f t="shared" ca="1" si="34"/>
        <v>25.04</v>
      </c>
      <c r="AE35" s="19">
        <f t="shared" ca="1" si="35"/>
        <v>48.07</v>
      </c>
      <c r="AF35" s="19">
        <f t="shared" ca="1" si="36"/>
        <v>15.98</v>
      </c>
      <c r="AG35" s="19">
        <f t="shared" ca="1" si="37"/>
        <v>99.99</v>
      </c>
      <c r="AH35" s="19">
        <f t="shared" ca="1" si="38"/>
        <v>0</v>
      </c>
      <c r="AI35" s="19">
        <f t="shared" ca="1" si="39"/>
        <v>0</v>
      </c>
      <c r="AJ35" s="19">
        <f t="shared" ca="1" si="40"/>
        <v>0</v>
      </c>
      <c r="AK35" s="19">
        <f t="shared" ca="1" si="41"/>
        <v>0</v>
      </c>
      <c r="AL35" s="19">
        <f t="shared" ca="1" si="42"/>
        <v>0</v>
      </c>
      <c r="AM35" s="23">
        <f t="shared" ca="1" si="43"/>
        <v>198.74</v>
      </c>
      <c r="AN35" s="7"/>
      <c r="AO35" s="19">
        <f t="shared" ca="1" si="44"/>
        <v>30</v>
      </c>
      <c r="AP35" s="19">
        <f t="shared" ca="1" si="45"/>
        <v>50</v>
      </c>
      <c r="AQ35" s="19">
        <f t="shared" ca="1" si="46"/>
        <v>55</v>
      </c>
      <c r="AR35" s="19">
        <f t="shared" ca="1" si="47"/>
        <v>25</v>
      </c>
      <c r="AS35" s="19">
        <f t="shared" ca="1" si="48"/>
        <v>110</v>
      </c>
      <c r="AT35" s="19">
        <f t="shared" ca="1" si="49"/>
        <v>0</v>
      </c>
      <c r="AU35" s="19">
        <f t="shared" ca="1" si="50"/>
        <v>0</v>
      </c>
      <c r="AV35" s="19">
        <f t="shared" ca="1" si="51"/>
        <v>0</v>
      </c>
      <c r="AW35" s="19">
        <f t="shared" ca="1" si="52"/>
        <v>0</v>
      </c>
      <c r="AX35" s="19">
        <f t="shared" ca="1" si="53"/>
        <v>0</v>
      </c>
      <c r="AY35" s="71">
        <f t="shared" ca="1" si="54"/>
        <v>270</v>
      </c>
      <c r="AZ35" s="23"/>
      <c r="BA35" s="55">
        <f ca="1">IF(NOT(snowball),0,IF(OR(E$9=0,R34+AC35-AO35&lt;=E$9),0,MIN(R34+AC35-AO35-E$9,$C35)))</f>
        <v>0</v>
      </c>
      <c r="BB35" s="19">
        <f ca="1">IF(NOT(snowball),0,IF(OR(F$9=0,S34+AD35-AP35&lt;=F$9),0,MIN(S34+AD35-AP35-F$9,$C35-SUM($BA35:BA35))))</f>
        <v>0</v>
      </c>
      <c r="BC35" s="19">
        <f ca="1">IF(NOT(snowball),0,IF(OR(G$9=0,T34+AE35-AQ35&lt;=G$9),0,MIN(T34+AE35-AQ35-G$9,$C35-SUM($BA35:BB35))))</f>
        <v>330</v>
      </c>
      <c r="BD35" s="19">
        <f ca="1">IF(NOT(snowball),0,IF(OR(H$9=0,U34+AF35-AR35&lt;=H$9),0,MIN(U34+AF35-AR35-H$9,$C35-SUM($BA35:BC35))))</f>
        <v>0</v>
      </c>
      <c r="BE35" s="19">
        <f ca="1">IF(NOT(snowball),0,IF(OR(I$9=0,V34+AG35-AS35&lt;=I$9),0,MIN(V34+AG35-AS35-I$9,$C35-SUM($BA35:BD35))))</f>
        <v>0</v>
      </c>
      <c r="BF35" s="19">
        <f ca="1">IF(NOT(snowball),0,IF(OR(J$9=0,W34+AH35-AT35&lt;=J$9),0,MIN(W34+AH35-AT35-J$9,$C35-SUM($BA35:BE35))))</f>
        <v>0</v>
      </c>
      <c r="BG35" s="19">
        <f ca="1">IF(NOT(snowball),0,IF(OR(K$9=0,X34+AI35-AU35&lt;=K$9),0,MIN(X34+AI35-AU35-K$9,$C35-SUM($BA35:BF35))))</f>
        <v>0</v>
      </c>
      <c r="BH35" s="19">
        <f ca="1">IF(NOT(snowball),0,IF(OR(L$9=0,Y34+AJ35-AV35&lt;=L$9),0,MIN(Y34+AJ35-AV35-L$9,$C35-SUM($BA35:BG35))))</f>
        <v>0</v>
      </c>
      <c r="BI35" s="19">
        <f ca="1">IF(NOT(snowball),0,IF(OR(M$9=0,Z34+AK35-AW35&lt;=M$9),0,MIN(Z34+AK35-AW35-M$9,$C35-SUM($BA35:BH35))))</f>
        <v>0</v>
      </c>
      <c r="BJ35" s="19">
        <f ca="1">IF(NOT(snowball),0,IF(OR(N$9=0,AA34+AL35-AX35&lt;=N$9),0,MIN(AA34+AL35-AX35-N$9,$C35-SUM($BA35:BI35))))</f>
        <v>0</v>
      </c>
      <c r="BK35" s="71">
        <f t="shared" ca="1" si="55"/>
        <v>330</v>
      </c>
      <c r="BL35" s="71">
        <f t="shared" ca="1" si="56"/>
        <v>0</v>
      </c>
      <c r="BN35" s="55">
        <f t="shared" ca="1" si="57"/>
        <v>0</v>
      </c>
      <c r="BO35" s="19">
        <f ca="1">IF(S34&lt;=0,0,IF($BL35&lt;=SUM($BN35:BN35),0,IF($BL35-SUM($BN35:BN35)&gt;S34+AD35-BB35-AP35,S34+AD35-BB35-AP35,$BL35-SUM($BN35:BN35))))</f>
        <v>0</v>
      </c>
      <c r="BP35" s="19">
        <f ca="1">IF(T34&lt;=0,0,IF($BL35&lt;=SUM($BN35:BO35),0,IF($BL35-SUM($BN35:BO35)&gt;T34+AE35-BC35-AQ35,T34+AE35-BC35-AQ35,$BL35-SUM($BN35:BO35))))</f>
        <v>0</v>
      </c>
      <c r="BQ35" s="19">
        <f ca="1">IF(U34&lt;=0,0,IF($BL35&lt;=SUM($BN35:BP35),0,IF($BL35-SUM($BN35:BP35)&gt;U34+AF35-BD35-AR35,U34+AF35-BD35-AR35,$BL35-SUM($BN35:BP35))))</f>
        <v>0</v>
      </c>
      <c r="BR35" s="19">
        <f ca="1">IF(V34&lt;=0,0,IF($BL35&lt;=SUM($BN35:BQ35),0,IF($BL35-SUM($BN35:BQ35)&gt;V34+AG35-BE35-AS35,V34+AG35-BE35-AS35,$BL35-SUM($BN35:BQ35))))</f>
        <v>0</v>
      </c>
      <c r="BS35" s="19">
        <f ca="1">IF(W34&lt;=0,0,IF($BL35&lt;=SUM($BN35:BR35),0,IF($BL35-SUM($BN35:BR35)&gt;W34+AH35-BF35-AT35,W34+AH35-BF35-AT35,$BL35-SUM($BN35:BR35))))</f>
        <v>0</v>
      </c>
      <c r="BT35" s="19">
        <f ca="1">IF(X34&lt;=0,0,IF($BL35&lt;=SUM($BN35:BS35),0,IF($BL35-SUM($BN35:BS35)&gt;X34+AI35-BG35-AU35,X34+AI35-BG35-AU35,$BL35-SUM($BN35:BS35))))</f>
        <v>0</v>
      </c>
      <c r="BU35" s="19">
        <f ca="1">IF(Y34&lt;=0,0,IF($BL35&lt;=SUM($BN35:BT35),0,IF($BL35-SUM($BN35:BT35)&gt;Y34+AJ35-BH35-AV35,Y34+AJ35-BH35-AV35,$BL35-SUM($BN35:BT35))))</f>
        <v>0</v>
      </c>
      <c r="BV35" s="19">
        <f ca="1">IF(Z34&lt;=0,0,IF($BL35&lt;=SUM($BN35:BU35),0,IF($BL35-SUM($BN35:BU35)&gt;Z34+AK35-BI35-AW35,Z34+AK35-BI35-AW35,$BL35-SUM($BN35:BU35))))</f>
        <v>0</v>
      </c>
      <c r="BW35" s="19">
        <f ca="1">IF(AA34&lt;=0,0,IF($BL35&lt;=SUM($BN35:BV35),0,IF($BL35-SUM($BN35:BV35)&gt;AA34+AL35-BJ35-AX35,AA34+AL35-BJ35-AX35,$BL35-SUM($BN35:BV35))))</f>
        <v>0</v>
      </c>
    </row>
    <row r="36" spans="1:75" ht="11.1" customHeight="1" x14ac:dyDescent="0.2">
      <c r="A36" s="20">
        <f t="shared" ca="1" si="10"/>
        <v>14</v>
      </c>
      <c r="B36" s="5">
        <f t="shared" ca="1" si="11"/>
        <v>43525</v>
      </c>
      <c r="C36" s="69">
        <f ca="1">IF(A36="","",IF(snowball,IF(($E$5-AY36)&lt;0,0,$E$5-AY36),0)+D36)</f>
        <v>330</v>
      </c>
      <c r="D36" s="56"/>
      <c r="E36" s="19">
        <f t="shared" ca="1" si="12"/>
        <v>30</v>
      </c>
      <c r="F36" s="19">
        <f t="shared" ca="1" si="13"/>
        <v>50</v>
      </c>
      <c r="G36" s="19">
        <f t="shared" ca="1" si="14"/>
        <v>385</v>
      </c>
      <c r="H36" s="19">
        <f t="shared" ca="1" si="15"/>
        <v>25</v>
      </c>
      <c r="I36" s="19">
        <f t="shared" ca="1" si="16"/>
        <v>110</v>
      </c>
      <c r="J36" s="19">
        <f t="shared" ca="1" si="17"/>
        <v>0</v>
      </c>
      <c r="K36" s="19">
        <f t="shared" ca="1" si="18"/>
        <v>0</v>
      </c>
      <c r="L36" s="19">
        <f t="shared" ca="1" si="19"/>
        <v>0</v>
      </c>
      <c r="M36" s="19">
        <f t="shared" ca="1" si="20"/>
        <v>0</v>
      </c>
      <c r="N36" s="19">
        <f t="shared" ca="1" si="21"/>
        <v>0</v>
      </c>
      <c r="O36" s="48"/>
      <c r="P36" s="19">
        <f t="shared" ca="1" si="8"/>
        <v>21175.620000000003</v>
      </c>
      <c r="Q36" s="73">
        <f t="shared" ca="1" si="22"/>
        <v>600</v>
      </c>
      <c r="R36" s="19">
        <f t="shared" ca="1" si="23"/>
        <v>1140.6400000000001</v>
      </c>
      <c r="S36" s="19">
        <f t="shared" ca="1" si="24"/>
        <v>2261.04</v>
      </c>
      <c r="T36" s="19">
        <f t="shared" ca="1" si="25"/>
        <v>4129.82</v>
      </c>
      <c r="U36" s="19">
        <f t="shared" ca="1" si="26"/>
        <v>4776.01</v>
      </c>
      <c r="V36" s="19">
        <f t="shared" ca="1" si="27"/>
        <v>8868.11</v>
      </c>
      <c r="W36" s="19">
        <f t="shared" ca="1" si="28"/>
        <v>0</v>
      </c>
      <c r="X36" s="19">
        <f t="shared" ca="1" si="29"/>
        <v>0</v>
      </c>
      <c r="Y36" s="19">
        <f t="shared" ca="1" si="30"/>
        <v>0</v>
      </c>
      <c r="Z36" s="19">
        <f t="shared" ca="1" si="31"/>
        <v>0</v>
      </c>
      <c r="AA36" s="19">
        <f t="shared" ca="1" si="32"/>
        <v>0</v>
      </c>
      <c r="AB36" s="2"/>
      <c r="AC36" s="19">
        <f t="shared" ca="1" si="33"/>
        <v>9.49</v>
      </c>
      <c r="AD36" s="19">
        <f t="shared" ca="1" si="34"/>
        <v>24.77</v>
      </c>
      <c r="AE36" s="19">
        <f t="shared" ca="1" si="35"/>
        <v>44.7</v>
      </c>
      <c r="AF36" s="19">
        <f t="shared" ca="1" si="36"/>
        <v>15.95</v>
      </c>
      <c r="AG36" s="19">
        <f t="shared" ca="1" si="37"/>
        <v>99.88</v>
      </c>
      <c r="AH36" s="19">
        <f t="shared" ca="1" si="38"/>
        <v>0</v>
      </c>
      <c r="AI36" s="19">
        <f t="shared" ca="1" si="39"/>
        <v>0</v>
      </c>
      <c r="AJ36" s="19">
        <f t="shared" ca="1" si="40"/>
        <v>0</v>
      </c>
      <c r="AK36" s="19">
        <f t="shared" ca="1" si="41"/>
        <v>0</v>
      </c>
      <c r="AL36" s="19">
        <f t="shared" ca="1" si="42"/>
        <v>0</v>
      </c>
      <c r="AM36" s="23">
        <f t="shared" ca="1" si="43"/>
        <v>194.79000000000002</v>
      </c>
      <c r="AN36" s="7"/>
      <c r="AO36" s="19">
        <f t="shared" ca="1" si="44"/>
        <v>30</v>
      </c>
      <c r="AP36" s="19">
        <f t="shared" ca="1" si="45"/>
        <v>50</v>
      </c>
      <c r="AQ36" s="19">
        <f t="shared" ca="1" si="46"/>
        <v>55</v>
      </c>
      <c r="AR36" s="19">
        <f t="shared" ca="1" si="47"/>
        <v>25</v>
      </c>
      <c r="AS36" s="19">
        <f t="shared" ca="1" si="48"/>
        <v>110</v>
      </c>
      <c r="AT36" s="19">
        <f t="shared" ca="1" si="49"/>
        <v>0</v>
      </c>
      <c r="AU36" s="19">
        <f t="shared" ca="1" si="50"/>
        <v>0</v>
      </c>
      <c r="AV36" s="19">
        <f t="shared" ca="1" si="51"/>
        <v>0</v>
      </c>
      <c r="AW36" s="19">
        <f t="shared" ca="1" si="52"/>
        <v>0</v>
      </c>
      <c r="AX36" s="19">
        <f t="shared" ca="1" si="53"/>
        <v>0</v>
      </c>
      <c r="AY36" s="71">
        <f t="shared" ca="1" si="54"/>
        <v>270</v>
      </c>
      <c r="AZ36" s="23"/>
      <c r="BA36" s="55">
        <f ca="1">IF(NOT(snowball),0,IF(OR(E$9=0,R35+AC36-AO36&lt;=E$9),0,MIN(R35+AC36-AO36-E$9,$C36)))</f>
        <v>0</v>
      </c>
      <c r="BB36" s="19">
        <f ca="1">IF(NOT(snowball),0,IF(OR(F$9=0,S35+AD36-AP36&lt;=F$9),0,MIN(S35+AD36-AP36-F$9,$C36-SUM($BA36:BA36))))</f>
        <v>0</v>
      </c>
      <c r="BC36" s="19">
        <f ca="1">IF(NOT(snowball),0,IF(OR(G$9=0,T35+AE36-AQ36&lt;=G$9),0,MIN(T35+AE36-AQ36-G$9,$C36-SUM($BA36:BB36))))</f>
        <v>330</v>
      </c>
      <c r="BD36" s="19">
        <f ca="1">IF(NOT(snowball),0,IF(OR(H$9=0,U35+AF36-AR36&lt;=H$9),0,MIN(U35+AF36-AR36-H$9,$C36-SUM($BA36:BC36))))</f>
        <v>0</v>
      </c>
      <c r="BE36" s="19">
        <f ca="1">IF(NOT(snowball),0,IF(OR(I$9=0,V35+AG36-AS36&lt;=I$9),0,MIN(V35+AG36-AS36-I$9,$C36-SUM($BA36:BD36))))</f>
        <v>0</v>
      </c>
      <c r="BF36" s="19">
        <f ca="1">IF(NOT(snowball),0,IF(OR(J$9=0,W35+AH36-AT36&lt;=J$9),0,MIN(W35+AH36-AT36-J$9,$C36-SUM($BA36:BE36))))</f>
        <v>0</v>
      </c>
      <c r="BG36" s="19">
        <f ca="1">IF(NOT(snowball),0,IF(OR(K$9=0,X35+AI36-AU36&lt;=K$9),0,MIN(X35+AI36-AU36-K$9,$C36-SUM($BA36:BF36))))</f>
        <v>0</v>
      </c>
      <c r="BH36" s="19">
        <f ca="1">IF(NOT(snowball),0,IF(OR(L$9=0,Y35+AJ36-AV36&lt;=L$9),0,MIN(Y35+AJ36-AV36-L$9,$C36-SUM($BA36:BG36))))</f>
        <v>0</v>
      </c>
      <c r="BI36" s="19">
        <f ca="1">IF(NOT(snowball),0,IF(OR(M$9=0,Z35+AK36-AW36&lt;=M$9),0,MIN(Z35+AK36-AW36-M$9,$C36-SUM($BA36:BH36))))</f>
        <v>0</v>
      </c>
      <c r="BJ36" s="19">
        <f ca="1">IF(NOT(snowball),0,IF(OR(N$9=0,AA35+AL36-AX36&lt;=N$9),0,MIN(AA35+AL36-AX36-N$9,$C36-SUM($BA36:BI36))))</f>
        <v>0</v>
      </c>
      <c r="BK36" s="71">
        <f t="shared" ca="1" si="55"/>
        <v>330</v>
      </c>
      <c r="BL36" s="71">
        <f t="shared" ca="1" si="56"/>
        <v>0</v>
      </c>
      <c r="BN36" s="55">
        <f t="shared" ca="1" si="57"/>
        <v>0</v>
      </c>
      <c r="BO36" s="19">
        <f ca="1">IF(S35&lt;=0,0,IF($BL36&lt;=SUM($BN36:BN36),0,IF($BL36-SUM($BN36:BN36)&gt;S35+AD36-BB36-AP36,S35+AD36-BB36-AP36,$BL36-SUM($BN36:BN36))))</f>
        <v>0</v>
      </c>
      <c r="BP36" s="19">
        <f ca="1">IF(T35&lt;=0,0,IF($BL36&lt;=SUM($BN36:BO36),0,IF($BL36-SUM($BN36:BO36)&gt;T35+AE36-BC36-AQ36,T35+AE36-BC36-AQ36,$BL36-SUM($BN36:BO36))))</f>
        <v>0</v>
      </c>
      <c r="BQ36" s="19">
        <f ca="1">IF(U35&lt;=0,0,IF($BL36&lt;=SUM($BN36:BP36),0,IF($BL36-SUM($BN36:BP36)&gt;U35+AF36-BD36-AR36,U35+AF36-BD36-AR36,$BL36-SUM($BN36:BP36))))</f>
        <v>0</v>
      </c>
      <c r="BR36" s="19">
        <f ca="1">IF(V35&lt;=0,0,IF($BL36&lt;=SUM($BN36:BQ36),0,IF($BL36-SUM($BN36:BQ36)&gt;V35+AG36-BE36-AS36,V35+AG36-BE36-AS36,$BL36-SUM($BN36:BQ36))))</f>
        <v>0</v>
      </c>
      <c r="BS36" s="19">
        <f ca="1">IF(W35&lt;=0,0,IF($BL36&lt;=SUM($BN36:BR36),0,IF($BL36-SUM($BN36:BR36)&gt;W35+AH36-BF36-AT36,W35+AH36-BF36-AT36,$BL36-SUM($BN36:BR36))))</f>
        <v>0</v>
      </c>
      <c r="BT36" s="19">
        <f ca="1">IF(X35&lt;=0,0,IF($BL36&lt;=SUM($BN36:BS36),0,IF($BL36-SUM($BN36:BS36)&gt;X35+AI36-BG36-AU36,X35+AI36-BG36-AU36,$BL36-SUM($BN36:BS36))))</f>
        <v>0</v>
      </c>
      <c r="BU36" s="19">
        <f ca="1">IF(Y35&lt;=0,0,IF($BL36&lt;=SUM($BN36:BT36),0,IF($BL36-SUM($BN36:BT36)&gt;Y35+AJ36-BH36-AV36,Y35+AJ36-BH36-AV36,$BL36-SUM($BN36:BT36))))</f>
        <v>0</v>
      </c>
      <c r="BV36" s="19">
        <f ca="1">IF(Z35&lt;=0,0,IF($BL36&lt;=SUM($BN36:BU36),0,IF($BL36-SUM($BN36:BU36)&gt;Z35+AK36-BI36-AW36,Z35+AK36-BI36-AW36,$BL36-SUM($BN36:BU36))))</f>
        <v>0</v>
      </c>
      <c r="BW36" s="19">
        <f ca="1">IF(AA35&lt;=0,0,IF($BL36&lt;=SUM($BN36:BV36),0,IF($BL36-SUM($BN36:BV36)&gt;AA35+AL36-BJ36-AX36,AA35+AL36-BJ36-AX36,$BL36-SUM($BN36:BV36))))</f>
        <v>0</v>
      </c>
    </row>
    <row r="37" spans="1:75" ht="11.1" customHeight="1" x14ac:dyDescent="0.2">
      <c r="A37" s="20">
        <f t="shared" ca="1" si="10"/>
        <v>15</v>
      </c>
      <c r="B37" s="5">
        <f t="shared" ca="1" si="11"/>
        <v>43556</v>
      </c>
      <c r="C37" s="69">
        <f ca="1">IF(A37="","",IF(snowball,IF(($E$5-AY37)&lt;0,0,$E$5-AY37),0)+D37)</f>
        <v>330</v>
      </c>
      <c r="D37" s="56"/>
      <c r="E37" s="19">
        <f t="shared" ca="1" si="12"/>
        <v>30</v>
      </c>
      <c r="F37" s="19">
        <f t="shared" ca="1" si="13"/>
        <v>50</v>
      </c>
      <c r="G37" s="19">
        <f t="shared" ca="1" si="14"/>
        <v>385</v>
      </c>
      <c r="H37" s="19">
        <f t="shared" ca="1" si="15"/>
        <v>25</v>
      </c>
      <c r="I37" s="19">
        <f t="shared" ca="1" si="16"/>
        <v>110</v>
      </c>
      <c r="J37" s="19">
        <f t="shared" ca="1" si="17"/>
        <v>0</v>
      </c>
      <c r="K37" s="19">
        <f t="shared" ca="1" si="18"/>
        <v>0</v>
      </c>
      <c r="L37" s="19">
        <f t="shared" ca="1" si="19"/>
        <v>0</v>
      </c>
      <c r="M37" s="19">
        <f t="shared" ca="1" si="20"/>
        <v>0</v>
      </c>
      <c r="N37" s="19">
        <f t="shared" ca="1" si="21"/>
        <v>0</v>
      </c>
      <c r="O37" s="48"/>
      <c r="P37" s="19">
        <f t="shared" ca="1" si="8"/>
        <v>20766.419999999998</v>
      </c>
      <c r="Q37" s="73">
        <f t="shared" ca="1" si="22"/>
        <v>600</v>
      </c>
      <c r="R37" s="19">
        <f t="shared" ca="1" si="23"/>
        <v>1119.96</v>
      </c>
      <c r="S37" s="19">
        <f t="shared" ca="1" si="24"/>
        <v>2235.5300000000002</v>
      </c>
      <c r="T37" s="19">
        <f t="shared" ca="1" si="25"/>
        <v>3786.12</v>
      </c>
      <c r="U37" s="19">
        <f t="shared" ca="1" si="26"/>
        <v>4766.93</v>
      </c>
      <c r="V37" s="19">
        <f t="shared" ca="1" si="27"/>
        <v>8857.8799999999992</v>
      </c>
      <c r="W37" s="19">
        <f t="shared" ca="1" si="28"/>
        <v>0</v>
      </c>
      <c r="X37" s="19">
        <f t="shared" ca="1" si="29"/>
        <v>0</v>
      </c>
      <c r="Y37" s="19">
        <f t="shared" ca="1" si="30"/>
        <v>0</v>
      </c>
      <c r="Z37" s="19">
        <f t="shared" ca="1" si="31"/>
        <v>0</v>
      </c>
      <c r="AA37" s="19">
        <f t="shared" ca="1" si="32"/>
        <v>0</v>
      </c>
      <c r="AB37" s="2"/>
      <c r="AC37" s="19">
        <f t="shared" ca="1" si="33"/>
        <v>9.32</v>
      </c>
      <c r="AD37" s="19">
        <f t="shared" ca="1" si="34"/>
        <v>24.49</v>
      </c>
      <c r="AE37" s="19">
        <f t="shared" ca="1" si="35"/>
        <v>41.3</v>
      </c>
      <c r="AF37" s="19">
        <f t="shared" ca="1" si="36"/>
        <v>15.92</v>
      </c>
      <c r="AG37" s="19">
        <f t="shared" ca="1" si="37"/>
        <v>99.77</v>
      </c>
      <c r="AH37" s="19">
        <f t="shared" ca="1" si="38"/>
        <v>0</v>
      </c>
      <c r="AI37" s="19">
        <f t="shared" ca="1" si="39"/>
        <v>0</v>
      </c>
      <c r="AJ37" s="19">
        <f t="shared" ca="1" si="40"/>
        <v>0</v>
      </c>
      <c r="AK37" s="19">
        <f t="shared" ca="1" si="41"/>
        <v>0</v>
      </c>
      <c r="AL37" s="19">
        <f t="shared" ca="1" si="42"/>
        <v>0</v>
      </c>
      <c r="AM37" s="23">
        <f t="shared" ca="1" si="43"/>
        <v>190.8</v>
      </c>
      <c r="AN37" s="7"/>
      <c r="AO37" s="19">
        <f t="shared" ca="1" si="44"/>
        <v>30</v>
      </c>
      <c r="AP37" s="19">
        <f t="shared" ca="1" si="45"/>
        <v>50</v>
      </c>
      <c r="AQ37" s="19">
        <f t="shared" ca="1" si="46"/>
        <v>55</v>
      </c>
      <c r="AR37" s="19">
        <f t="shared" ca="1" si="47"/>
        <v>25</v>
      </c>
      <c r="AS37" s="19">
        <f t="shared" ca="1" si="48"/>
        <v>110</v>
      </c>
      <c r="AT37" s="19">
        <f t="shared" ca="1" si="49"/>
        <v>0</v>
      </c>
      <c r="AU37" s="19">
        <f t="shared" ca="1" si="50"/>
        <v>0</v>
      </c>
      <c r="AV37" s="19">
        <f t="shared" ca="1" si="51"/>
        <v>0</v>
      </c>
      <c r="AW37" s="19">
        <f t="shared" ca="1" si="52"/>
        <v>0</v>
      </c>
      <c r="AX37" s="19">
        <f t="shared" ca="1" si="53"/>
        <v>0</v>
      </c>
      <c r="AY37" s="71">
        <f t="shared" ca="1" si="54"/>
        <v>270</v>
      </c>
      <c r="AZ37" s="23"/>
      <c r="BA37" s="55">
        <f ca="1">IF(NOT(snowball),0,IF(OR(E$9=0,R36+AC37-AO37&lt;=E$9),0,MIN(R36+AC37-AO37-E$9,$C37)))</f>
        <v>0</v>
      </c>
      <c r="BB37" s="19">
        <f ca="1">IF(NOT(snowball),0,IF(OR(F$9=0,S36+AD37-AP37&lt;=F$9),0,MIN(S36+AD37-AP37-F$9,$C37-SUM($BA37:BA37))))</f>
        <v>0</v>
      </c>
      <c r="BC37" s="19">
        <f ca="1">IF(NOT(snowball),0,IF(OR(G$9=0,T36+AE37-AQ37&lt;=G$9),0,MIN(T36+AE37-AQ37-G$9,$C37-SUM($BA37:BB37))))</f>
        <v>330</v>
      </c>
      <c r="BD37" s="19">
        <f ca="1">IF(NOT(snowball),0,IF(OR(H$9=0,U36+AF37-AR37&lt;=H$9),0,MIN(U36+AF37-AR37-H$9,$C37-SUM($BA37:BC37))))</f>
        <v>0</v>
      </c>
      <c r="BE37" s="19">
        <f ca="1">IF(NOT(snowball),0,IF(OR(I$9=0,V36+AG37-AS37&lt;=I$9),0,MIN(V36+AG37-AS37-I$9,$C37-SUM($BA37:BD37))))</f>
        <v>0</v>
      </c>
      <c r="BF37" s="19">
        <f ca="1">IF(NOT(snowball),0,IF(OR(J$9=0,W36+AH37-AT37&lt;=J$9),0,MIN(W36+AH37-AT37-J$9,$C37-SUM($BA37:BE37))))</f>
        <v>0</v>
      </c>
      <c r="BG37" s="19">
        <f ca="1">IF(NOT(snowball),0,IF(OR(K$9=0,X36+AI37-AU37&lt;=K$9),0,MIN(X36+AI37-AU37-K$9,$C37-SUM($BA37:BF37))))</f>
        <v>0</v>
      </c>
      <c r="BH37" s="19">
        <f ca="1">IF(NOT(snowball),0,IF(OR(L$9=0,Y36+AJ37-AV37&lt;=L$9),0,MIN(Y36+AJ37-AV37-L$9,$C37-SUM($BA37:BG37))))</f>
        <v>0</v>
      </c>
      <c r="BI37" s="19">
        <f ca="1">IF(NOT(snowball),0,IF(OR(M$9=0,Z36+AK37-AW37&lt;=M$9),0,MIN(Z36+AK37-AW37-M$9,$C37-SUM($BA37:BH37))))</f>
        <v>0</v>
      </c>
      <c r="BJ37" s="19">
        <f ca="1">IF(NOT(snowball),0,IF(OR(N$9=0,AA36+AL37-AX37&lt;=N$9),0,MIN(AA36+AL37-AX37-N$9,$C37-SUM($BA37:BI37))))</f>
        <v>0</v>
      </c>
      <c r="BK37" s="71">
        <f t="shared" ca="1" si="55"/>
        <v>330</v>
      </c>
      <c r="BL37" s="71">
        <f t="shared" ca="1" si="56"/>
        <v>0</v>
      </c>
      <c r="BN37" s="55">
        <f t="shared" ca="1" si="57"/>
        <v>0</v>
      </c>
      <c r="BO37" s="19">
        <f ca="1">IF(S36&lt;=0,0,IF($BL37&lt;=SUM($BN37:BN37),0,IF($BL37-SUM($BN37:BN37)&gt;S36+AD37-BB37-AP37,S36+AD37-BB37-AP37,$BL37-SUM($BN37:BN37))))</f>
        <v>0</v>
      </c>
      <c r="BP37" s="19">
        <f ca="1">IF(T36&lt;=0,0,IF($BL37&lt;=SUM($BN37:BO37),0,IF($BL37-SUM($BN37:BO37)&gt;T36+AE37-BC37-AQ37,T36+AE37-BC37-AQ37,$BL37-SUM($BN37:BO37))))</f>
        <v>0</v>
      </c>
      <c r="BQ37" s="19">
        <f ca="1">IF(U36&lt;=0,0,IF($BL37&lt;=SUM($BN37:BP37),0,IF($BL37-SUM($BN37:BP37)&gt;U36+AF37-BD37-AR37,U36+AF37-BD37-AR37,$BL37-SUM($BN37:BP37))))</f>
        <v>0</v>
      </c>
      <c r="BR37" s="19">
        <f ca="1">IF(V36&lt;=0,0,IF($BL37&lt;=SUM($BN37:BQ37),0,IF($BL37-SUM($BN37:BQ37)&gt;V36+AG37-BE37-AS37,V36+AG37-BE37-AS37,$BL37-SUM($BN37:BQ37))))</f>
        <v>0</v>
      </c>
      <c r="BS37" s="19">
        <f ca="1">IF(W36&lt;=0,0,IF($BL37&lt;=SUM($BN37:BR37),0,IF($BL37-SUM($BN37:BR37)&gt;W36+AH37-BF37-AT37,W36+AH37-BF37-AT37,$BL37-SUM($BN37:BR37))))</f>
        <v>0</v>
      </c>
      <c r="BT37" s="19">
        <f ca="1">IF(X36&lt;=0,0,IF($BL37&lt;=SUM($BN37:BS37),0,IF($BL37-SUM($BN37:BS37)&gt;X36+AI37-BG37-AU37,X36+AI37-BG37-AU37,$BL37-SUM($BN37:BS37))))</f>
        <v>0</v>
      </c>
      <c r="BU37" s="19">
        <f ca="1">IF(Y36&lt;=0,0,IF($BL37&lt;=SUM($BN37:BT37),0,IF($BL37-SUM($BN37:BT37)&gt;Y36+AJ37-BH37-AV37,Y36+AJ37-BH37-AV37,$BL37-SUM($BN37:BT37))))</f>
        <v>0</v>
      </c>
      <c r="BV37" s="19">
        <f ca="1">IF(Z36&lt;=0,0,IF($BL37&lt;=SUM($BN37:BU37),0,IF($BL37-SUM($BN37:BU37)&gt;Z36+AK37-BI37-AW37,Z36+AK37-BI37-AW37,$BL37-SUM($BN37:BU37))))</f>
        <v>0</v>
      </c>
      <c r="BW37" s="19">
        <f ca="1">IF(AA36&lt;=0,0,IF($BL37&lt;=SUM($BN37:BV37),0,IF($BL37-SUM($BN37:BV37)&gt;AA36+AL37-BJ37-AX37,AA36+AL37-BJ37-AX37,$BL37-SUM($BN37:BV37))))</f>
        <v>0</v>
      </c>
    </row>
    <row r="38" spans="1:75" ht="11.1" customHeight="1" x14ac:dyDescent="0.2">
      <c r="A38" s="20">
        <f t="shared" ca="1" si="10"/>
        <v>16</v>
      </c>
      <c r="B38" s="5">
        <f t="shared" ca="1" si="11"/>
        <v>43586</v>
      </c>
      <c r="C38" s="69">
        <f ca="1">IF(A38="","",IF(snowball,IF(($E$5-AY38)&lt;0,0,$E$5-AY38),0)+D38)</f>
        <v>330</v>
      </c>
      <c r="D38" s="56"/>
      <c r="E38" s="19">
        <f t="shared" ca="1" si="12"/>
        <v>30</v>
      </c>
      <c r="F38" s="19">
        <f t="shared" ca="1" si="13"/>
        <v>50</v>
      </c>
      <c r="G38" s="19">
        <f t="shared" ca="1" si="14"/>
        <v>385</v>
      </c>
      <c r="H38" s="19">
        <f t="shared" ca="1" si="15"/>
        <v>25</v>
      </c>
      <c r="I38" s="19">
        <f t="shared" ca="1" si="16"/>
        <v>110</v>
      </c>
      <c r="J38" s="19">
        <f t="shared" ca="1" si="17"/>
        <v>0</v>
      </c>
      <c r="K38" s="19">
        <f t="shared" ca="1" si="18"/>
        <v>0</v>
      </c>
      <c r="L38" s="19">
        <f t="shared" ca="1" si="19"/>
        <v>0</v>
      </c>
      <c r="M38" s="19">
        <f t="shared" ca="1" si="20"/>
        <v>0</v>
      </c>
      <c r="N38" s="19">
        <f t="shared" ca="1" si="21"/>
        <v>0</v>
      </c>
      <c r="O38" s="48"/>
      <c r="P38" s="19">
        <f t="shared" ca="1" si="8"/>
        <v>20353.2</v>
      </c>
      <c r="Q38" s="73">
        <f t="shared" ca="1" si="22"/>
        <v>600</v>
      </c>
      <c r="R38" s="19">
        <f t="shared" ca="1" si="23"/>
        <v>1099.1199999999999</v>
      </c>
      <c r="S38" s="19">
        <f t="shared" ca="1" si="24"/>
        <v>2209.75</v>
      </c>
      <c r="T38" s="19">
        <f t="shared" ca="1" si="25"/>
        <v>3438.98</v>
      </c>
      <c r="U38" s="19">
        <f t="shared" ca="1" si="26"/>
        <v>4757.82</v>
      </c>
      <c r="V38" s="19">
        <f t="shared" ca="1" si="27"/>
        <v>8847.5300000000007</v>
      </c>
      <c r="W38" s="19">
        <f t="shared" ca="1" si="28"/>
        <v>0</v>
      </c>
      <c r="X38" s="19">
        <f t="shared" ca="1" si="29"/>
        <v>0</v>
      </c>
      <c r="Y38" s="19">
        <f t="shared" ca="1" si="30"/>
        <v>0</v>
      </c>
      <c r="Z38" s="19">
        <f t="shared" ca="1" si="31"/>
        <v>0</v>
      </c>
      <c r="AA38" s="19">
        <f t="shared" ca="1" si="32"/>
        <v>0</v>
      </c>
      <c r="AB38" s="2"/>
      <c r="AC38" s="19">
        <f t="shared" ca="1" si="33"/>
        <v>9.16</v>
      </c>
      <c r="AD38" s="19">
        <f t="shared" ca="1" si="34"/>
        <v>24.22</v>
      </c>
      <c r="AE38" s="19">
        <f t="shared" ca="1" si="35"/>
        <v>37.86</v>
      </c>
      <c r="AF38" s="19">
        <f t="shared" ca="1" si="36"/>
        <v>15.89</v>
      </c>
      <c r="AG38" s="19">
        <f t="shared" ca="1" si="37"/>
        <v>99.65</v>
      </c>
      <c r="AH38" s="19">
        <f t="shared" ca="1" si="38"/>
        <v>0</v>
      </c>
      <c r="AI38" s="19">
        <f t="shared" ca="1" si="39"/>
        <v>0</v>
      </c>
      <c r="AJ38" s="19">
        <f t="shared" ca="1" si="40"/>
        <v>0</v>
      </c>
      <c r="AK38" s="19">
        <f t="shared" ca="1" si="41"/>
        <v>0</v>
      </c>
      <c r="AL38" s="19">
        <f t="shared" ca="1" si="42"/>
        <v>0</v>
      </c>
      <c r="AM38" s="23">
        <f t="shared" ca="1" si="43"/>
        <v>186.78</v>
      </c>
      <c r="AN38" s="7"/>
      <c r="AO38" s="19">
        <f t="shared" ca="1" si="44"/>
        <v>30</v>
      </c>
      <c r="AP38" s="19">
        <f t="shared" ca="1" si="45"/>
        <v>50</v>
      </c>
      <c r="AQ38" s="19">
        <f t="shared" ca="1" si="46"/>
        <v>55</v>
      </c>
      <c r="AR38" s="19">
        <f t="shared" ca="1" si="47"/>
        <v>25</v>
      </c>
      <c r="AS38" s="19">
        <f t="shared" ca="1" si="48"/>
        <v>110</v>
      </c>
      <c r="AT38" s="19">
        <f t="shared" ca="1" si="49"/>
        <v>0</v>
      </c>
      <c r="AU38" s="19">
        <f t="shared" ca="1" si="50"/>
        <v>0</v>
      </c>
      <c r="AV38" s="19">
        <f t="shared" ca="1" si="51"/>
        <v>0</v>
      </c>
      <c r="AW38" s="19">
        <f t="shared" ca="1" si="52"/>
        <v>0</v>
      </c>
      <c r="AX38" s="19">
        <f t="shared" ca="1" si="53"/>
        <v>0</v>
      </c>
      <c r="AY38" s="71">
        <f t="shared" ca="1" si="54"/>
        <v>270</v>
      </c>
      <c r="AZ38" s="23"/>
      <c r="BA38" s="55">
        <f ca="1">IF(NOT(snowball),0,IF(OR(E$9=0,R37+AC38-AO38&lt;=E$9),0,MIN(R37+AC38-AO38-E$9,$C38)))</f>
        <v>0</v>
      </c>
      <c r="BB38" s="19">
        <f ca="1">IF(NOT(snowball),0,IF(OR(F$9=0,S37+AD38-AP38&lt;=F$9),0,MIN(S37+AD38-AP38-F$9,$C38-SUM($BA38:BA38))))</f>
        <v>0</v>
      </c>
      <c r="BC38" s="19">
        <f ca="1">IF(NOT(snowball),0,IF(OR(G$9=0,T37+AE38-AQ38&lt;=G$9),0,MIN(T37+AE38-AQ38-G$9,$C38-SUM($BA38:BB38))))</f>
        <v>330</v>
      </c>
      <c r="BD38" s="19">
        <f ca="1">IF(NOT(snowball),0,IF(OR(H$9=0,U37+AF38-AR38&lt;=H$9),0,MIN(U37+AF38-AR38-H$9,$C38-SUM($BA38:BC38))))</f>
        <v>0</v>
      </c>
      <c r="BE38" s="19">
        <f ca="1">IF(NOT(snowball),0,IF(OR(I$9=0,V37+AG38-AS38&lt;=I$9),0,MIN(V37+AG38-AS38-I$9,$C38-SUM($BA38:BD38))))</f>
        <v>0</v>
      </c>
      <c r="BF38" s="19">
        <f ca="1">IF(NOT(snowball),0,IF(OR(J$9=0,W37+AH38-AT38&lt;=J$9),0,MIN(W37+AH38-AT38-J$9,$C38-SUM($BA38:BE38))))</f>
        <v>0</v>
      </c>
      <c r="BG38" s="19">
        <f ca="1">IF(NOT(snowball),0,IF(OR(K$9=0,X37+AI38-AU38&lt;=K$9),0,MIN(X37+AI38-AU38-K$9,$C38-SUM($BA38:BF38))))</f>
        <v>0</v>
      </c>
      <c r="BH38" s="19">
        <f ca="1">IF(NOT(snowball),0,IF(OR(L$9=0,Y37+AJ38-AV38&lt;=L$9),0,MIN(Y37+AJ38-AV38-L$9,$C38-SUM($BA38:BG38))))</f>
        <v>0</v>
      </c>
      <c r="BI38" s="19">
        <f ca="1">IF(NOT(snowball),0,IF(OR(M$9=0,Z37+AK38-AW38&lt;=M$9),0,MIN(Z37+AK38-AW38-M$9,$C38-SUM($BA38:BH38))))</f>
        <v>0</v>
      </c>
      <c r="BJ38" s="19">
        <f ca="1">IF(NOT(snowball),0,IF(OR(N$9=0,AA37+AL38-AX38&lt;=N$9),0,MIN(AA37+AL38-AX38-N$9,$C38-SUM($BA38:BI38))))</f>
        <v>0</v>
      </c>
      <c r="BK38" s="71">
        <f t="shared" ca="1" si="55"/>
        <v>330</v>
      </c>
      <c r="BL38" s="71">
        <f t="shared" ca="1" si="56"/>
        <v>0</v>
      </c>
      <c r="BN38" s="55">
        <f t="shared" ca="1" si="57"/>
        <v>0</v>
      </c>
      <c r="BO38" s="19">
        <f ca="1">IF(S37&lt;=0,0,IF($BL38&lt;=SUM($BN38:BN38),0,IF($BL38-SUM($BN38:BN38)&gt;S37+AD38-BB38-AP38,S37+AD38-BB38-AP38,$BL38-SUM($BN38:BN38))))</f>
        <v>0</v>
      </c>
      <c r="BP38" s="19">
        <f ca="1">IF(T37&lt;=0,0,IF($BL38&lt;=SUM($BN38:BO38),0,IF($BL38-SUM($BN38:BO38)&gt;T37+AE38-BC38-AQ38,T37+AE38-BC38-AQ38,$BL38-SUM($BN38:BO38))))</f>
        <v>0</v>
      </c>
      <c r="BQ38" s="19">
        <f ca="1">IF(U37&lt;=0,0,IF($BL38&lt;=SUM($BN38:BP38),0,IF($BL38-SUM($BN38:BP38)&gt;U37+AF38-BD38-AR38,U37+AF38-BD38-AR38,$BL38-SUM($BN38:BP38))))</f>
        <v>0</v>
      </c>
      <c r="BR38" s="19">
        <f ca="1">IF(V37&lt;=0,0,IF($BL38&lt;=SUM($BN38:BQ38),0,IF($BL38-SUM($BN38:BQ38)&gt;V37+AG38-BE38-AS38,V37+AG38-BE38-AS38,$BL38-SUM($BN38:BQ38))))</f>
        <v>0</v>
      </c>
      <c r="BS38" s="19">
        <f ca="1">IF(W37&lt;=0,0,IF($BL38&lt;=SUM($BN38:BR38),0,IF($BL38-SUM($BN38:BR38)&gt;W37+AH38-BF38-AT38,W37+AH38-BF38-AT38,$BL38-SUM($BN38:BR38))))</f>
        <v>0</v>
      </c>
      <c r="BT38" s="19">
        <f ca="1">IF(X37&lt;=0,0,IF($BL38&lt;=SUM($BN38:BS38),0,IF($BL38-SUM($BN38:BS38)&gt;X37+AI38-BG38-AU38,X37+AI38-BG38-AU38,$BL38-SUM($BN38:BS38))))</f>
        <v>0</v>
      </c>
      <c r="BU38" s="19">
        <f ca="1">IF(Y37&lt;=0,0,IF($BL38&lt;=SUM($BN38:BT38),0,IF($BL38-SUM($BN38:BT38)&gt;Y37+AJ38-BH38-AV38,Y37+AJ38-BH38-AV38,$BL38-SUM($BN38:BT38))))</f>
        <v>0</v>
      </c>
      <c r="BV38" s="19">
        <f ca="1">IF(Z37&lt;=0,0,IF($BL38&lt;=SUM($BN38:BU38),0,IF($BL38-SUM($BN38:BU38)&gt;Z37+AK38-BI38-AW38,Z37+AK38-BI38-AW38,$BL38-SUM($BN38:BU38))))</f>
        <v>0</v>
      </c>
      <c r="BW38" s="19">
        <f ca="1">IF(AA37&lt;=0,0,IF($BL38&lt;=SUM($BN38:BV38),0,IF($BL38-SUM($BN38:BV38)&gt;AA37+AL38-BJ38-AX38,AA37+AL38-BJ38-AX38,$BL38-SUM($BN38:BV38))))</f>
        <v>0</v>
      </c>
    </row>
    <row r="39" spans="1:75" ht="11.1" customHeight="1" x14ac:dyDescent="0.2">
      <c r="A39" s="20">
        <f t="shared" ca="1" si="10"/>
        <v>17</v>
      </c>
      <c r="B39" s="5">
        <f t="shared" ca="1" si="11"/>
        <v>43617</v>
      </c>
      <c r="C39" s="69">
        <f ca="1">IF(A39="","",IF(snowball,IF(($E$5-AY39)&lt;0,0,$E$5-AY39),0)+D39)</f>
        <v>330</v>
      </c>
      <c r="D39" s="56"/>
      <c r="E39" s="19">
        <f t="shared" ca="1" si="12"/>
        <v>30</v>
      </c>
      <c r="F39" s="19">
        <f t="shared" ca="1" si="13"/>
        <v>50</v>
      </c>
      <c r="G39" s="19">
        <f t="shared" ca="1" si="14"/>
        <v>385</v>
      </c>
      <c r="H39" s="19">
        <f t="shared" ca="1" si="15"/>
        <v>25</v>
      </c>
      <c r="I39" s="19">
        <f t="shared" ca="1" si="16"/>
        <v>110</v>
      </c>
      <c r="J39" s="19">
        <f t="shared" ca="1" si="17"/>
        <v>0</v>
      </c>
      <c r="K39" s="19">
        <f t="shared" ca="1" si="18"/>
        <v>0</v>
      </c>
      <c r="L39" s="19">
        <f t="shared" ca="1" si="19"/>
        <v>0</v>
      </c>
      <c r="M39" s="19">
        <f t="shared" ca="1" si="20"/>
        <v>0</v>
      </c>
      <c r="N39" s="19">
        <f t="shared" ca="1" si="21"/>
        <v>0</v>
      </c>
      <c r="O39" s="48"/>
      <c r="P39" s="19">
        <f t="shared" ca="1" si="8"/>
        <v>19935.91</v>
      </c>
      <c r="Q39" s="73">
        <f t="shared" ca="1" si="22"/>
        <v>600</v>
      </c>
      <c r="R39" s="19">
        <f t="shared" ca="1" si="23"/>
        <v>1078.1099999999999</v>
      </c>
      <c r="S39" s="19">
        <f t="shared" ca="1" si="24"/>
        <v>2183.69</v>
      </c>
      <c r="T39" s="19">
        <f t="shared" ca="1" si="25"/>
        <v>3088.37</v>
      </c>
      <c r="U39" s="19">
        <f t="shared" ca="1" si="26"/>
        <v>4748.68</v>
      </c>
      <c r="V39" s="19">
        <f t="shared" ca="1" si="27"/>
        <v>8837.06</v>
      </c>
      <c r="W39" s="19">
        <f t="shared" ca="1" si="28"/>
        <v>0</v>
      </c>
      <c r="X39" s="19">
        <f t="shared" ca="1" si="29"/>
        <v>0</v>
      </c>
      <c r="Y39" s="19">
        <f t="shared" ca="1" si="30"/>
        <v>0</v>
      </c>
      <c r="Z39" s="19">
        <f t="shared" ca="1" si="31"/>
        <v>0</v>
      </c>
      <c r="AA39" s="19">
        <f t="shared" ca="1" si="32"/>
        <v>0</v>
      </c>
      <c r="AB39" s="2"/>
      <c r="AC39" s="19">
        <f t="shared" ca="1" si="33"/>
        <v>8.99</v>
      </c>
      <c r="AD39" s="19">
        <f t="shared" ca="1" si="34"/>
        <v>23.94</v>
      </c>
      <c r="AE39" s="19">
        <f t="shared" ca="1" si="35"/>
        <v>34.39</v>
      </c>
      <c r="AF39" s="19">
        <f t="shared" ca="1" si="36"/>
        <v>15.86</v>
      </c>
      <c r="AG39" s="19">
        <f t="shared" ca="1" si="37"/>
        <v>99.53</v>
      </c>
      <c r="AH39" s="19">
        <f t="shared" ca="1" si="38"/>
        <v>0</v>
      </c>
      <c r="AI39" s="19">
        <f t="shared" ca="1" si="39"/>
        <v>0</v>
      </c>
      <c r="AJ39" s="19">
        <f t="shared" ca="1" si="40"/>
        <v>0</v>
      </c>
      <c r="AK39" s="19">
        <f t="shared" ca="1" si="41"/>
        <v>0</v>
      </c>
      <c r="AL39" s="19">
        <f t="shared" ca="1" si="42"/>
        <v>0</v>
      </c>
      <c r="AM39" s="23">
        <f t="shared" ca="1" si="43"/>
        <v>182.70999999999998</v>
      </c>
      <c r="AN39" s="7"/>
      <c r="AO39" s="19">
        <f t="shared" ca="1" si="44"/>
        <v>30</v>
      </c>
      <c r="AP39" s="19">
        <f t="shared" ca="1" si="45"/>
        <v>50</v>
      </c>
      <c r="AQ39" s="19">
        <f t="shared" ca="1" si="46"/>
        <v>55</v>
      </c>
      <c r="AR39" s="19">
        <f t="shared" ca="1" si="47"/>
        <v>25</v>
      </c>
      <c r="AS39" s="19">
        <f t="shared" ca="1" si="48"/>
        <v>110</v>
      </c>
      <c r="AT39" s="19">
        <f t="shared" ca="1" si="49"/>
        <v>0</v>
      </c>
      <c r="AU39" s="19">
        <f t="shared" ca="1" si="50"/>
        <v>0</v>
      </c>
      <c r="AV39" s="19">
        <f t="shared" ca="1" si="51"/>
        <v>0</v>
      </c>
      <c r="AW39" s="19">
        <f t="shared" ca="1" si="52"/>
        <v>0</v>
      </c>
      <c r="AX39" s="19">
        <f t="shared" ca="1" si="53"/>
        <v>0</v>
      </c>
      <c r="AY39" s="71">
        <f t="shared" ca="1" si="54"/>
        <v>270</v>
      </c>
      <c r="AZ39" s="23"/>
      <c r="BA39" s="55">
        <f ca="1">IF(NOT(snowball),0,IF(OR(E$9=0,R38+AC39-AO39&lt;=E$9),0,MIN(R38+AC39-AO39-E$9,$C39)))</f>
        <v>0</v>
      </c>
      <c r="BB39" s="19">
        <f ca="1">IF(NOT(snowball),0,IF(OR(F$9=0,S38+AD39-AP39&lt;=F$9),0,MIN(S38+AD39-AP39-F$9,$C39-SUM($BA39:BA39))))</f>
        <v>0</v>
      </c>
      <c r="BC39" s="19">
        <f ca="1">IF(NOT(snowball),0,IF(OR(G$9=0,T38+AE39-AQ39&lt;=G$9),0,MIN(T38+AE39-AQ39-G$9,$C39-SUM($BA39:BB39))))</f>
        <v>330</v>
      </c>
      <c r="BD39" s="19">
        <f ca="1">IF(NOT(snowball),0,IF(OR(H$9=0,U38+AF39-AR39&lt;=H$9),0,MIN(U38+AF39-AR39-H$9,$C39-SUM($BA39:BC39))))</f>
        <v>0</v>
      </c>
      <c r="BE39" s="19">
        <f ca="1">IF(NOT(snowball),0,IF(OR(I$9=0,V38+AG39-AS39&lt;=I$9),0,MIN(V38+AG39-AS39-I$9,$C39-SUM($BA39:BD39))))</f>
        <v>0</v>
      </c>
      <c r="BF39" s="19">
        <f ca="1">IF(NOT(snowball),0,IF(OR(J$9=0,W38+AH39-AT39&lt;=J$9),0,MIN(W38+AH39-AT39-J$9,$C39-SUM($BA39:BE39))))</f>
        <v>0</v>
      </c>
      <c r="BG39" s="19">
        <f ca="1">IF(NOT(snowball),0,IF(OR(K$9=0,X38+AI39-AU39&lt;=K$9),0,MIN(X38+AI39-AU39-K$9,$C39-SUM($BA39:BF39))))</f>
        <v>0</v>
      </c>
      <c r="BH39" s="19">
        <f ca="1">IF(NOT(snowball),0,IF(OR(L$9=0,Y38+AJ39-AV39&lt;=L$9),0,MIN(Y38+AJ39-AV39-L$9,$C39-SUM($BA39:BG39))))</f>
        <v>0</v>
      </c>
      <c r="BI39" s="19">
        <f ca="1">IF(NOT(snowball),0,IF(OR(M$9=0,Z38+AK39-AW39&lt;=M$9),0,MIN(Z38+AK39-AW39-M$9,$C39-SUM($BA39:BH39))))</f>
        <v>0</v>
      </c>
      <c r="BJ39" s="19">
        <f ca="1">IF(NOT(snowball),0,IF(OR(N$9=0,AA38+AL39-AX39&lt;=N$9),0,MIN(AA38+AL39-AX39-N$9,$C39-SUM($BA39:BI39))))</f>
        <v>0</v>
      </c>
      <c r="BK39" s="71">
        <f t="shared" ca="1" si="55"/>
        <v>330</v>
      </c>
      <c r="BL39" s="71">
        <f t="shared" ca="1" si="56"/>
        <v>0</v>
      </c>
      <c r="BN39" s="55">
        <f t="shared" ca="1" si="57"/>
        <v>0</v>
      </c>
      <c r="BO39" s="19">
        <f ca="1">IF(S38&lt;=0,0,IF($BL39&lt;=SUM($BN39:BN39),0,IF($BL39-SUM($BN39:BN39)&gt;S38+AD39-BB39-AP39,S38+AD39-BB39-AP39,$BL39-SUM($BN39:BN39))))</f>
        <v>0</v>
      </c>
      <c r="BP39" s="19">
        <f ca="1">IF(T38&lt;=0,0,IF($BL39&lt;=SUM($BN39:BO39),0,IF($BL39-SUM($BN39:BO39)&gt;T38+AE39-BC39-AQ39,T38+AE39-BC39-AQ39,$BL39-SUM($BN39:BO39))))</f>
        <v>0</v>
      </c>
      <c r="BQ39" s="19">
        <f ca="1">IF(U38&lt;=0,0,IF($BL39&lt;=SUM($BN39:BP39),0,IF($BL39-SUM($BN39:BP39)&gt;U38+AF39-BD39-AR39,U38+AF39-BD39-AR39,$BL39-SUM($BN39:BP39))))</f>
        <v>0</v>
      </c>
      <c r="BR39" s="19">
        <f ca="1">IF(V38&lt;=0,0,IF($BL39&lt;=SUM($BN39:BQ39),0,IF($BL39-SUM($BN39:BQ39)&gt;V38+AG39-BE39-AS39,V38+AG39-BE39-AS39,$BL39-SUM($BN39:BQ39))))</f>
        <v>0</v>
      </c>
      <c r="BS39" s="19">
        <f ca="1">IF(W38&lt;=0,0,IF($BL39&lt;=SUM($BN39:BR39),0,IF($BL39-SUM($BN39:BR39)&gt;W38+AH39-BF39-AT39,W38+AH39-BF39-AT39,$BL39-SUM($BN39:BR39))))</f>
        <v>0</v>
      </c>
      <c r="BT39" s="19">
        <f ca="1">IF(X38&lt;=0,0,IF($BL39&lt;=SUM($BN39:BS39),0,IF($BL39-SUM($BN39:BS39)&gt;X38+AI39-BG39-AU39,X38+AI39-BG39-AU39,$BL39-SUM($BN39:BS39))))</f>
        <v>0</v>
      </c>
      <c r="BU39" s="19">
        <f ca="1">IF(Y38&lt;=0,0,IF($BL39&lt;=SUM($BN39:BT39),0,IF($BL39-SUM($BN39:BT39)&gt;Y38+AJ39-BH39-AV39,Y38+AJ39-BH39-AV39,$BL39-SUM($BN39:BT39))))</f>
        <v>0</v>
      </c>
      <c r="BV39" s="19">
        <f ca="1">IF(Z38&lt;=0,0,IF($BL39&lt;=SUM($BN39:BU39),0,IF($BL39-SUM($BN39:BU39)&gt;Z38+AK39-BI39-AW39,Z38+AK39-BI39-AW39,$BL39-SUM($BN39:BU39))))</f>
        <v>0</v>
      </c>
      <c r="BW39" s="19">
        <f ca="1">IF(AA38&lt;=0,0,IF($BL39&lt;=SUM($BN39:BV39),0,IF($BL39-SUM($BN39:BV39)&gt;AA38+AL39-BJ39-AX39,AA38+AL39-BJ39-AX39,$BL39-SUM($BN39:BV39))))</f>
        <v>0</v>
      </c>
    </row>
    <row r="40" spans="1:75" ht="11.1" customHeight="1" x14ac:dyDescent="0.2">
      <c r="A40" s="20">
        <f t="shared" ca="1" si="10"/>
        <v>18</v>
      </c>
      <c r="B40" s="5">
        <f t="shared" ca="1" si="11"/>
        <v>43647</v>
      </c>
      <c r="C40" s="69">
        <f ca="1">IF(A40="","",IF(snowball,IF(($E$5-AY40)&lt;0,0,$E$5-AY40),0)+D40)</f>
        <v>330</v>
      </c>
      <c r="D40" s="56"/>
      <c r="E40" s="19">
        <f t="shared" ca="1" si="12"/>
        <v>30</v>
      </c>
      <c r="F40" s="19">
        <f t="shared" ca="1" si="13"/>
        <v>50</v>
      </c>
      <c r="G40" s="19">
        <f t="shared" ca="1" si="14"/>
        <v>385</v>
      </c>
      <c r="H40" s="19">
        <f t="shared" ca="1" si="15"/>
        <v>25</v>
      </c>
      <c r="I40" s="19">
        <f t="shared" ca="1" si="16"/>
        <v>110</v>
      </c>
      <c r="J40" s="19">
        <f t="shared" ca="1" si="17"/>
        <v>0</v>
      </c>
      <c r="K40" s="19">
        <f t="shared" ca="1" si="18"/>
        <v>0</v>
      </c>
      <c r="L40" s="19">
        <f t="shared" ca="1" si="19"/>
        <v>0</v>
      </c>
      <c r="M40" s="19">
        <f t="shared" ca="1" si="20"/>
        <v>0</v>
      </c>
      <c r="N40" s="19">
        <f t="shared" ca="1" si="21"/>
        <v>0</v>
      </c>
      <c r="O40" s="48"/>
      <c r="P40" s="19">
        <f t="shared" ca="1" si="8"/>
        <v>19514.510000000002</v>
      </c>
      <c r="Q40" s="73">
        <f t="shared" ca="1" si="22"/>
        <v>600</v>
      </c>
      <c r="R40" s="19">
        <f t="shared" ca="1" si="23"/>
        <v>1056.92</v>
      </c>
      <c r="S40" s="19">
        <f t="shared" ca="1" si="24"/>
        <v>2157.35</v>
      </c>
      <c r="T40" s="19">
        <f t="shared" ca="1" si="25"/>
        <v>2734.25</v>
      </c>
      <c r="U40" s="19">
        <f t="shared" ca="1" si="26"/>
        <v>4739.51</v>
      </c>
      <c r="V40" s="19">
        <f t="shared" ca="1" si="27"/>
        <v>8826.48</v>
      </c>
      <c r="W40" s="19">
        <f t="shared" ca="1" si="28"/>
        <v>0</v>
      </c>
      <c r="X40" s="19">
        <f t="shared" ca="1" si="29"/>
        <v>0</v>
      </c>
      <c r="Y40" s="19">
        <f t="shared" ca="1" si="30"/>
        <v>0</v>
      </c>
      <c r="Z40" s="19">
        <f t="shared" ca="1" si="31"/>
        <v>0</v>
      </c>
      <c r="AA40" s="19">
        <f t="shared" ca="1" si="32"/>
        <v>0</v>
      </c>
      <c r="AB40" s="2"/>
      <c r="AC40" s="19">
        <f t="shared" ca="1" si="33"/>
        <v>8.81</v>
      </c>
      <c r="AD40" s="19">
        <f t="shared" ca="1" si="34"/>
        <v>23.66</v>
      </c>
      <c r="AE40" s="19">
        <f t="shared" ca="1" si="35"/>
        <v>30.88</v>
      </c>
      <c r="AF40" s="19">
        <f t="shared" ca="1" si="36"/>
        <v>15.83</v>
      </c>
      <c r="AG40" s="19">
        <f t="shared" ca="1" si="37"/>
        <v>99.42</v>
      </c>
      <c r="AH40" s="19">
        <f t="shared" ca="1" si="38"/>
        <v>0</v>
      </c>
      <c r="AI40" s="19">
        <f t="shared" ca="1" si="39"/>
        <v>0</v>
      </c>
      <c r="AJ40" s="19">
        <f t="shared" ca="1" si="40"/>
        <v>0</v>
      </c>
      <c r="AK40" s="19">
        <f t="shared" ca="1" si="41"/>
        <v>0</v>
      </c>
      <c r="AL40" s="19">
        <f t="shared" ca="1" si="42"/>
        <v>0</v>
      </c>
      <c r="AM40" s="23">
        <f t="shared" ca="1" si="43"/>
        <v>178.6</v>
      </c>
      <c r="AN40" s="7"/>
      <c r="AO40" s="19">
        <f t="shared" ca="1" si="44"/>
        <v>30</v>
      </c>
      <c r="AP40" s="19">
        <f t="shared" ca="1" si="45"/>
        <v>50</v>
      </c>
      <c r="AQ40" s="19">
        <f t="shared" ca="1" si="46"/>
        <v>55</v>
      </c>
      <c r="AR40" s="19">
        <f t="shared" ca="1" si="47"/>
        <v>25</v>
      </c>
      <c r="AS40" s="19">
        <f t="shared" ca="1" si="48"/>
        <v>110</v>
      </c>
      <c r="AT40" s="19">
        <f t="shared" ca="1" si="49"/>
        <v>0</v>
      </c>
      <c r="AU40" s="19">
        <f t="shared" ca="1" si="50"/>
        <v>0</v>
      </c>
      <c r="AV40" s="19">
        <f t="shared" ca="1" si="51"/>
        <v>0</v>
      </c>
      <c r="AW40" s="19">
        <f t="shared" ca="1" si="52"/>
        <v>0</v>
      </c>
      <c r="AX40" s="19">
        <f t="shared" ca="1" si="53"/>
        <v>0</v>
      </c>
      <c r="AY40" s="71">
        <f t="shared" ca="1" si="54"/>
        <v>270</v>
      </c>
      <c r="AZ40" s="23"/>
      <c r="BA40" s="55">
        <f ca="1">IF(NOT(snowball),0,IF(OR(E$9=0,R39+AC40-AO40&lt;=E$9),0,MIN(R39+AC40-AO40-E$9,$C40)))</f>
        <v>0</v>
      </c>
      <c r="BB40" s="19">
        <f ca="1">IF(NOT(snowball),0,IF(OR(F$9=0,S39+AD40-AP40&lt;=F$9),0,MIN(S39+AD40-AP40-F$9,$C40-SUM($BA40:BA40))))</f>
        <v>0</v>
      </c>
      <c r="BC40" s="19">
        <f ca="1">IF(NOT(snowball),0,IF(OR(G$9=0,T39+AE40-AQ40&lt;=G$9),0,MIN(T39+AE40-AQ40-G$9,$C40-SUM($BA40:BB40))))</f>
        <v>330</v>
      </c>
      <c r="BD40" s="19">
        <f ca="1">IF(NOT(snowball),0,IF(OR(H$9=0,U39+AF40-AR40&lt;=H$9),0,MIN(U39+AF40-AR40-H$9,$C40-SUM($BA40:BC40))))</f>
        <v>0</v>
      </c>
      <c r="BE40" s="19">
        <f ca="1">IF(NOT(snowball),0,IF(OR(I$9=0,V39+AG40-AS40&lt;=I$9),0,MIN(V39+AG40-AS40-I$9,$C40-SUM($BA40:BD40))))</f>
        <v>0</v>
      </c>
      <c r="BF40" s="19">
        <f ca="1">IF(NOT(snowball),0,IF(OR(J$9=0,W39+AH40-AT40&lt;=J$9),0,MIN(W39+AH40-AT40-J$9,$C40-SUM($BA40:BE40))))</f>
        <v>0</v>
      </c>
      <c r="BG40" s="19">
        <f ca="1">IF(NOT(snowball),0,IF(OR(K$9=0,X39+AI40-AU40&lt;=K$9),0,MIN(X39+AI40-AU40-K$9,$C40-SUM($BA40:BF40))))</f>
        <v>0</v>
      </c>
      <c r="BH40" s="19">
        <f ca="1">IF(NOT(snowball),0,IF(OR(L$9=0,Y39+AJ40-AV40&lt;=L$9),0,MIN(Y39+AJ40-AV40-L$9,$C40-SUM($BA40:BG40))))</f>
        <v>0</v>
      </c>
      <c r="BI40" s="19">
        <f ca="1">IF(NOT(snowball),0,IF(OR(M$9=0,Z39+AK40-AW40&lt;=M$9),0,MIN(Z39+AK40-AW40-M$9,$C40-SUM($BA40:BH40))))</f>
        <v>0</v>
      </c>
      <c r="BJ40" s="19">
        <f ca="1">IF(NOT(snowball),0,IF(OR(N$9=0,AA39+AL40-AX40&lt;=N$9),0,MIN(AA39+AL40-AX40-N$9,$C40-SUM($BA40:BI40))))</f>
        <v>0</v>
      </c>
      <c r="BK40" s="71">
        <f t="shared" ca="1" si="55"/>
        <v>330</v>
      </c>
      <c r="BL40" s="71">
        <f t="shared" ca="1" si="56"/>
        <v>0</v>
      </c>
      <c r="BN40" s="55">
        <f t="shared" ca="1" si="57"/>
        <v>0</v>
      </c>
      <c r="BO40" s="19">
        <f ca="1">IF(S39&lt;=0,0,IF($BL40&lt;=SUM($BN40:BN40),0,IF($BL40-SUM($BN40:BN40)&gt;S39+AD40-BB40-AP40,S39+AD40-BB40-AP40,$BL40-SUM($BN40:BN40))))</f>
        <v>0</v>
      </c>
      <c r="BP40" s="19">
        <f ca="1">IF(T39&lt;=0,0,IF($BL40&lt;=SUM($BN40:BO40),0,IF($BL40-SUM($BN40:BO40)&gt;T39+AE40-BC40-AQ40,T39+AE40-BC40-AQ40,$BL40-SUM($BN40:BO40))))</f>
        <v>0</v>
      </c>
      <c r="BQ40" s="19">
        <f ca="1">IF(U39&lt;=0,0,IF($BL40&lt;=SUM($BN40:BP40),0,IF($BL40-SUM($BN40:BP40)&gt;U39+AF40-BD40-AR40,U39+AF40-BD40-AR40,$BL40-SUM($BN40:BP40))))</f>
        <v>0</v>
      </c>
      <c r="BR40" s="19">
        <f ca="1">IF(V39&lt;=0,0,IF($BL40&lt;=SUM($BN40:BQ40),0,IF($BL40-SUM($BN40:BQ40)&gt;V39+AG40-BE40-AS40,V39+AG40-BE40-AS40,$BL40-SUM($BN40:BQ40))))</f>
        <v>0</v>
      </c>
      <c r="BS40" s="19">
        <f ca="1">IF(W39&lt;=0,0,IF($BL40&lt;=SUM($BN40:BR40),0,IF($BL40-SUM($BN40:BR40)&gt;W39+AH40-BF40-AT40,W39+AH40-BF40-AT40,$BL40-SUM($BN40:BR40))))</f>
        <v>0</v>
      </c>
      <c r="BT40" s="19">
        <f ca="1">IF(X39&lt;=0,0,IF($BL40&lt;=SUM($BN40:BS40),0,IF($BL40-SUM($BN40:BS40)&gt;X39+AI40-BG40-AU40,X39+AI40-BG40-AU40,$BL40-SUM($BN40:BS40))))</f>
        <v>0</v>
      </c>
      <c r="BU40" s="19">
        <f ca="1">IF(Y39&lt;=0,0,IF($BL40&lt;=SUM($BN40:BT40),0,IF($BL40-SUM($BN40:BT40)&gt;Y39+AJ40-BH40-AV40,Y39+AJ40-BH40-AV40,$BL40-SUM($BN40:BT40))))</f>
        <v>0</v>
      </c>
      <c r="BV40" s="19">
        <f ca="1">IF(Z39&lt;=0,0,IF($BL40&lt;=SUM($BN40:BU40),0,IF($BL40-SUM($BN40:BU40)&gt;Z39+AK40-BI40-AW40,Z39+AK40-BI40-AW40,$BL40-SUM($BN40:BU40))))</f>
        <v>0</v>
      </c>
      <c r="BW40" s="19">
        <f ca="1">IF(AA39&lt;=0,0,IF($BL40&lt;=SUM($BN40:BV40),0,IF($BL40-SUM($BN40:BV40)&gt;AA39+AL40-BJ40-AX40,AA39+AL40-BJ40-AX40,$BL40-SUM($BN40:BV40))))</f>
        <v>0</v>
      </c>
    </row>
    <row r="41" spans="1:75" ht="11.1" customHeight="1" x14ac:dyDescent="0.2">
      <c r="A41" s="20">
        <f t="shared" ca="1" si="10"/>
        <v>19</v>
      </c>
      <c r="B41" s="5">
        <f t="shared" ca="1" si="11"/>
        <v>43678</v>
      </c>
      <c r="C41" s="69">
        <f ca="1">IF(A41="","",IF(snowball,IF(($E$5-AY41)&lt;0,0,$E$5-AY41),0)+D41)</f>
        <v>330</v>
      </c>
      <c r="D41" s="56"/>
      <c r="E41" s="19">
        <f t="shared" ca="1" si="12"/>
        <v>30</v>
      </c>
      <c r="F41" s="19">
        <f t="shared" ca="1" si="13"/>
        <v>50</v>
      </c>
      <c r="G41" s="19">
        <f t="shared" ca="1" si="14"/>
        <v>385</v>
      </c>
      <c r="H41" s="19">
        <f t="shared" ca="1" si="15"/>
        <v>25</v>
      </c>
      <c r="I41" s="19">
        <f t="shared" ca="1" si="16"/>
        <v>110</v>
      </c>
      <c r="J41" s="19">
        <f t="shared" ca="1" si="17"/>
        <v>0</v>
      </c>
      <c r="K41" s="19">
        <f t="shared" ca="1" si="18"/>
        <v>0</v>
      </c>
      <c r="L41" s="19">
        <f t="shared" ca="1" si="19"/>
        <v>0</v>
      </c>
      <c r="M41" s="19">
        <f t="shared" ca="1" si="20"/>
        <v>0</v>
      </c>
      <c r="N41" s="19">
        <f t="shared" ca="1" si="21"/>
        <v>0</v>
      </c>
      <c r="O41" s="48"/>
      <c r="P41" s="19">
        <f t="shared" ca="1" si="8"/>
        <v>19088.96</v>
      </c>
      <c r="Q41" s="73">
        <f t="shared" ca="1" si="22"/>
        <v>600</v>
      </c>
      <c r="R41" s="19">
        <f t="shared" ca="1" si="23"/>
        <v>1035.56</v>
      </c>
      <c r="S41" s="19">
        <f t="shared" ca="1" si="24"/>
        <v>2130.7199999999998</v>
      </c>
      <c r="T41" s="19">
        <f t="shared" ca="1" si="25"/>
        <v>2376.59</v>
      </c>
      <c r="U41" s="19">
        <f t="shared" ca="1" si="26"/>
        <v>4730.3100000000004</v>
      </c>
      <c r="V41" s="19">
        <f t="shared" ca="1" si="27"/>
        <v>8815.7800000000007</v>
      </c>
      <c r="W41" s="19">
        <f t="shared" ca="1" si="28"/>
        <v>0</v>
      </c>
      <c r="X41" s="19">
        <f t="shared" ca="1" si="29"/>
        <v>0</v>
      </c>
      <c r="Y41" s="19">
        <f t="shared" ca="1" si="30"/>
        <v>0</v>
      </c>
      <c r="Z41" s="19">
        <f t="shared" ca="1" si="31"/>
        <v>0</v>
      </c>
      <c r="AA41" s="19">
        <f t="shared" ca="1" si="32"/>
        <v>0</v>
      </c>
      <c r="AB41" s="2"/>
      <c r="AC41" s="19">
        <f t="shared" ca="1" si="33"/>
        <v>8.64</v>
      </c>
      <c r="AD41" s="19">
        <f t="shared" ca="1" si="34"/>
        <v>23.37</v>
      </c>
      <c r="AE41" s="19">
        <f t="shared" ca="1" si="35"/>
        <v>27.34</v>
      </c>
      <c r="AF41" s="19">
        <f t="shared" ca="1" si="36"/>
        <v>15.8</v>
      </c>
      <c r="AG41" s="19">
        <f t="shared" ca="1" si="37"/>
        <v>99.3</v>
      </c>
      <c r="AH41" s="19">
        <f t="shared" ca="1" si="38"/>
        <v>0</v>
      </c>
      <c r="AI41" s="19">
        <f t="shared" ca="1" si="39"/>
        <v>0</v>
      </c>
      <c r="AJ41" s="19">
        <f t="shared" ca="1" si="40"/>
        <v>0</v>
      </c>
      <c r="AK41" s="19">
        <f t="shared" ca="1" si="41"/>
        <v>0</v>
      </c>
      <c r="AL41" s="19">
        <f t="shared" ca="1" si="42"/>
        <v>0</v>
      </c>
      <c r="AM41" s="23">
        <f t="shared" ca="1" si="43"/>
        <v>174.45</v>
      </c>
      <c r="AN41" s="7"/>
      <c r="AO41" s="19">
        <f t="shared" ca="1" si="44"/>
        <v>30</v>
      </c>
      <c r="AP41" s="19">
        <f t="shared" ca="1" si="45"/>
        <v>50</v>
      </c>
      <c r="AQ41" s="19">
        <f t="shared" ca="1" si="46"/>
        <v>55</v>
      </c>
      <c r="AR41" s="19">
        <f t="shared" ca="1" si="47"/>
        <v>25</v>
      </c>
      <c r="AS41" s="19">
        <f t="shared" ca="1" si="48"/>
        <v>110</v>
      </c>
      <c r="AT41" s="19">
        <f t="shared" ca="1" si="49"/>
        <v>0</v>
      </c>
      <c r="AU41" s="19">
        <f t="shared" ca="1" si="50"/>
        <v>0</v>
      </c>
      <c r="AV41" s="19">
        <f t="shared" ca="1" si="51"/>
        <v>0</v>
      </c>
      <c r="AW41" s="19">
        <f t="shared" ca="1" si="52"/>
        <v>0</v>
      </c>
      <c r="AX41" s="19">
        <f t="shared" ca="1" si="53"/>
        <v>0</v>
      </c>
      <c r="AY41" s="71">
        <f t="shared" ca="1" si="54"/>
        <v>270</v>
      </c>
      <c r="AZ41" s="23"/>
      <c r="BA41" s="55">
        <f ca="1">IF(NOT(snowball),0,IF(OR(E$9=0,R40+AC41-AO41&lt;=E$9),0,MIN(R40+AC41-AO41-E$9,$C41)))</f>
        <v>0</v>
      </c>
      <c r="BB41" s="19">
        <f ca="1">IF(NOT(snowball),0,IF(OR(F$9=0,S40+AD41-AP41&lt;=F$9),0,MIN(S40+AD41-AP41-F$9,$C41-SUM($BA41:BA41))))</f>
        <v>0</v>
      </c>
      <c r="BC41" s="19">
        <f ca="1">IF(NOT(snowball),0,IF(OR(G$9=0,T40+AE41-AQ41&lt;=G$9),0,MIN(T40+AE41-AQ41-G$9,$C41-SUM($BA41:BB41))))</f>
        <v>330</v>
      </c>
      <c r="BD41" s="19">
        <f ca="1">IF(NOT(snowball),0,IF(OR(H$9=0,U40+AF41-AR41&lt;=H$9),0,MIN(U40+AF41-AR41-H$9,$C41-SUM($BA41:BC41))))</f>
        <v>0</v>
      </c>
      <c r="BE41" s="19">
        <f ca="1">IF(NOT(snowball),0,IF(OR(I$9=0,V40+AG41-AS41&lt;=I$9),0,MIN(V40+AG41-AS41-I$9,$C41-SUM($BA41:BD41))))</f>
        <v>0</v>
      </c>
      <c r="BF41" s="19">
        <f ca="1">IF(NOT(snowball),0,IF(OR(J$9=0,W40+AH41-AT41&lt;=J$9),0,MIN(W40+AH41-AT41-J$9,$C41-SUM($BA41:BE41))))</f>
        <v>0</v>
      </c>
      <c r="BG41" s="19">
        <f ca="1">IF(NOT(snowball),0,IF(OR(K$9=0,X40+AI41-AU41&lt;=K$9),0,MIN(X40+AI41-AU41-K$9,$C41-SUM($BA41:BF41))))</f>
        <v>0</v>
      </c>
      <c r="BH41" s="19">
        <f ca="1">IF(NOT(snowball),0,IF(OR(L$9=0,Y40+AJ41-AV41&lt;=L$9),0,MIN(Y40+AJ41-AV41-L$9,$C41-SUM($BA41:BG41))))</f>
        <v>0</v>
      </c>
      <c r="BI41" s="19">
        <f ca="1">IF(NOT(snowball),0,IF(OR(M$9=0,Z40+AK41-AW41&lt;=M$9),0,MIN(Z40+AK41-AW41-M$9,$C41-SUM($BA41:BH41))))</f>
        <v>0</v>
      </c>
      <c r="BJ41" s="19">
        <f ca="1">IF(NOT(snowball),0,IF(OR(N$9=0,AA40+AL41-AX41&lt;=N$9),0,MIN(AA40+AL41-AX41-N$9,$C41-SUM($BA41:BI41))))</f>
        <v>0</v>
      </c>
      <c r="BK41" s="71">
        <f t="shared" ca="1" si="55"/>
        <v>330</v>
      </c>
      <c r="BL41" s="71">
        <f t="shared" ca="1" si="56"/>
        <v>0</v>
      </c>
      <c r="BN41" s="55">
        <f t="shared" ca="1" si="57"/>
        <v>0</v>
      </c>
      <c r="BO41" s="19">
        <f ca="1">IF(S40&lt;=0,0,IF($BL41&lt;=SUM($BN41:BN41),0,IF($BL41-SUM($BN41:BN41)&gt;S40+AD41-BB41-AP41,S40+AD41-BB41-AP41,$BL41-SUM($BN41:BN41))))</f>
        <v>0</v>
      </c>
      <c r="BP41" s="19">
        <f ca="1">IF(T40&lt;=0,0,IF($BL41&lt;=SUM($BN41:BO41),0,IF($BL41-SUM($BN41:BO41)&gt;T40+AE41-BC41-AQ41,T40+AE41-BC41-AQ41,$BL41-SUM($BN41:BO41))))</f>
        <v>0</v>
      </c>
      <c r="BQ41" s="19">
        <f ca="1">IF(U40&lt;=0,0,IF($BL41&lt;=SUM($BN41:BP41),0,IF($BL41-SUM($BN41:BP41)&gt;U40+AF41-BD41-AR41,U40+AF41-BD41-AR41,$BL41-SUM($BN41:BP41))))</f>
        <v>0</v>
      </c>
      <c r="BR41" s="19">
        <f ca="1">IF(V40&lt;=0,0,IF($BL41&lt;=SUM($BN41:BQ41),0,IF($BL41-SUM($BN41:BQ41)&gt;V40+AG41-BE41-AS41,V40+AG41-BE41-AS41,$BL41-SUM($BN41:BQ41))))</f>
        <v>0</v>
      </c>
      <c r="BS41" s="19">
        <f ca="1">IF(W40&lt;=0,0,IF($BL41&lt;=SUM($BN41:BR41),0,IF($BL41-SUM($BN41:BR41)&gt;W40+AH41-BF41-AT41,W40+AH41-BF41-AT41,$BL41-SUM($BN41:BR41))))</f>
        <v>0</v>
      </c>
      <c r="BT41" s="19">
        <f ca="1">IF(X40&lt;=0,0,IF($BL41&lt;=SUM($BN41:BS41),0,IF($BL41-SUM($BN41:BS41)&gt;X40+AI41-BG41-AU41,X40+AI41-BG41-AU41,$BL41-SUM($BN41:BS41))))</f>
        <v>0</v>
      </c>
      <c r="BU41" s="19">
        <f ca="1">IF(Y40&lt;=0,0,IF($BL41&lt;=SUM($BN41:BT41),0,IF($BL41-SUM($BN41:BT41)&gt;Y40+AJ41-BH41-AV41,Y40+AJ41-BH41-AV41,$BL41-SUM($BN41:BT41))))</f>
        <v>0</v>
      </c>
      <c r="BV41" s="19">
        <f ca="1">IF(Z40&lt;=0,0,IF($BL41&lt;=SUM($BN41:BU41),0,IF($BL41-SUM($BN41:BU41)&gt;Z40+AK41-BI41-AW41,Z40+AK41-BI41-AW41,$BL41-SUM($BN41:BU41))))</f>
        <v>0</v>
      </c>
      <c r="BW41" s="19">
        <f ca="1">IF(AA40&lt;=0,0,IF($BL41&lt;=SUM($BN41:BV41),0,IF($BL41-SUM($BN41:BV41)&gt;AA40+AL41-BJ41-AX41,AA40+AL41-BJ41-AX41,$BL41-SUM($BN41:BV41))))</f>
        <v>0</v>
      </c>
    </row>
    <row r="42" spans="1:75" ht="11.1" customHeight="1" x14ac:dyDescent="0.2">
      <c r="A42" s="20">
        <f t="shared" ca="1" si="10"/>
        <v>20</v>
      </c>
      <c r="B42" s="5">
        <f t="shared" ca="1" si="11"/>
        <v>43709</v>
      </c>
      <c r="C42" s="69">
        <f ca="1">IF(A42="","",IF(snowball,IF(($E$5-AY42)&lt;0,0,$E$5-AY42),0)+D42)</f>
        <v>330</v>
      </c>
      <c r="D42" s="56"/>
      <c r="E42" s="19">
        <f t="shared" ca="1" si="12"/>
        <v>30</v>
      </c>
      <c r="F42" s="19">
        <f t="shared" ca="1" si="13"/>
        <v>50</v>
      </c>
      <c r="G42" s="19">
        <f t="shared" ca="1" si="14"/>
        <v>385</v>
      </c>
      <c r="H42" s="19">
        <f t="shared" ca="1" si="15"/>
        <v>25</v>
      </c>
      <c r="I42" s="19">
        <f t="shared" ca="1" si="16"/>
        <v>110</v>
      </c>
      <c r="J42" s="19">
        <f t="shared" ca="1" si="17"/>
        <v>0</v>
      </c>
      <c r="K42" s="19">
        <f t="shared" ca="1" si="18"/>
        <v>0</v>
      </c>
      <c r="L42" s="19">
        <f t="shared" ca="1" si="19"/>
        <v>0</v>
      </c>
      <c r="M42" s="19">
        <f t="shared" ca="1" si="20"/>
        <v>0</v>
      </c>
      <c r="N42" s="19">
        <f t="shared" ca="1" si="21"/>
        <v>0</v>
      </c>
      <c r="O42" s="48"/>
      <c r="P42" s="19">
        <f t="shared" ca="1" si="8"/>
        <v>18659.23</v>
      </c>
      <c r="Q42" s="73">
        <f t="shared" ca="1" si="22"/>
        <v>600</v>
      </c>
      <c r="R42" s="19">
        <f t="shared" ca="1" si="23"/>
        <v>1014.03</v>
      </c>
      <c r="S42" s="19">
        <f t="shared" ca="1" si="24"/>
        <v>2103.8000000000002</v>
      </c>
      <c r="T42" s="19">
        <f t="shared" ca="1" si="25"/>
        <v>2015.36</v>
      </c>
      <c r="U42" s="19">
        <f t="shared" ca="1" si="26"/>
        <v>4721.08</v>
      </c>
      <c r="V42" s="19">
        <f t="shared" ca="1" si="27"/>
        <v>8804.9599999999991</v>
      </c>
      <c r="W42" s="19">
        <f t="shared" ca="1" si="28"/>
        <v>0</v>
      </c>
      <c r="X42" s="19">
        <f t="shared" ca="1" si="29"/>
        <v>0</v>
      </c>
      <c r="Y42" s="19">
        <f t="shared" ca="1" si="30"/>
        <v>0</v>
      </c>
      <c r="Z42" s="19">
        <f t="shared" ca="1" si="31"/>
        <v>0</v>
      </c>
      <c r="AA42" s="19">
        <f t="shared" ca="1" si="32"/>
        <v>0</v>
      </c>
      <c r="AB42" s="2"/>
      <c r="AC42" s="19">
        <f t="shared" ca="1" si="33"/>
        <v>8.4700000000000006</v>
      </c>
      <c r="AD42" s="19">
        <f t="shared" ca="1" si="34"/>
        <v>23.08</v>
      </c>
      <c r="AE42" s="19">
        <f t="shared" ca="1" si="35"/>
        <v>23.77</v>
      </c>
      <c r="AF42" s="19">
        <f t="shared" ca="1" si="36"/>
        <v>15.77</v>
      </c>
      <c r="AG42" s="19">
        <f t="shared" ca="1" si="37"/>
        <v>99.18</v>
      </c>
      <c r="AH42" s="19">
        <f t="shared" ca="1" si="38"/>
        <v>0</v>
      </c>
      <c r="AI42" s="19">
        <f t="shared" ca="1" si="39"/>
        <v>0</v>
      </c>
      <c r="AJ42" s="19">
        <f t="shared" ca="1" si="40"/>
        <v>0</v>
      </c>
      <c r="AK42" s="19">
        <f t="shared" ca="1" si="41"/>
        <v>0</v>
      </c>
      <c r="AL42" s="19">
        <f t="shared" ca="1" si="42"/>
        <v>0</v>
      </c>
      <c r="AM42" s="23">
        <f t="shared" ca="1" si="43"/>
        <v>170.26999999999998</v>
      </c>
      <c r="AN42" s="7"/>
      <c r="AO42" s="19">
        <f t="shared" ca="1" si="44"/>
        <v>30</v>
      </c>
      <c r="AP42" s="19">
        <f t="shared" ca="1" si="45"/>
        <v>50</v>
      </c>
      <c r="AQ42" s="19">
        <f t="shared" ca="1" si="46"/>
        <v>55</v>
      </c>
      <c r="AR42" s="19">
        <f t="shared" ca="1" si="47"/>
        <v>25</v>
      </c>
      <c r="AS42" s="19">
        <f t="shared" ca="1" si="48"/>
        <v>110</v>
      </c>
      <c r="AT42" s="19">
        <f t="shared" ca="1" si="49"/>
        <v>0</v>
      </c>
      <c r="AU42" s="19">
        <f t="shared" ca="1" si="50"/>
        <v>0</v>
      </c>
      <c r="AV42" s="19">
        <f t="shared" ca="1" si="51"/>
        <v>0</v>
      </c>
      <c r="AW42" s="19">
        <f t="shared" ca="1" si="52"/>
        <v>0</v>
      </c>
      <c r="AX42" s="19">
        <f t="shared" ca="1" si="53"/>
        <v>0</v>
      </c>
      <c r="AY42" s="71">
        <f t="shared" ca="1" si="54"/>
        <v>270</v>
      </c>
      <c r="AZ42" s="23"/>
      <c r="BA42" s="55">
        <f ca="1">IF(NOT(snowball),0,IF(OR(E$9=0,R41+AC42-AO42&lt;=E$9),0,MIN(R41+AC42-AO42-E$9,$C42)))</f>
        <v>0</v>
      </c>
      <c r="BB42" s="19">
        <f ca="1">IF(NOT(snowball),0,IF(OR(F$9=0,S41+AD42-AP42&lt;=F$9),0,MIN(S41+AD42-AP42-F$9,$C42-SUM($BA42:BA42))))</f>
        <v>0</v>
      </c>
      <c r="BC42" s="19">
        <f ca="1">IF(NOT(snowball),0,IF(OR(G$9=0,T41+AE42-AQ42&lt;=G$9),0,MIN(T41+AE42-AQ42-G$9,$C42-SUM($BA42:BB42))))</f>
        <v>330</v>
      </c>
      <c r="BD42" s="19">
        <f ca="1">IF(NOT(snowball),0,IF(OR(H$9=0,U41+AF42-AR42&lt;=H$9),0,MIN(U41+AF42-AR42-H$9,$C42-SUM($BA42:BC42))))</f>
        <v>0</v>
      </c>
      <c r="BE42" s="19">
        <f ca="1">IF(NOT(snowball),0,IF(OR(I$9=0,V41+AG42-AS42&lt;=I$9),0,MIN(V41+AG42-AS42-I$9,$C42-SUM($BA42:BD42))))</f>
        <v>0</v>
      </c>
      <c r="BF42" s="19">
        <f ca="1">IF(NOT(snowball),0,IF(OR(J$9=0,W41+AH42-AT42&lt;=J$9),0,MIN(W41+AH42-AT42-J$9,$C42-SUM($BA42:BE42))))</f>
        <v>0</v>
      </c>
      <c r="BG42" s="19">
        <f ca="1">IF(NOT(snowball),0,IF(OR(K$9=0,X41+AI42-AU42&lt;=K$9),0,MIN(X41+AI42-AU42-K$9,$C42-SUM($BA42:BF42))))</f>
        <v>0</v>
      </c>
      <c r="BH42" s="19">
        <f ca="1">IF(NOT(snowball),0,IF(OR(L$9=0,Y41+AJ42-AV42&lt;=L$9),0,MIN(Y41+AJ42-AV42-L$9,$C42-SUM($BA42:BG42))))</f>
        <v>0</v>
      </c>
      <c r="BI42" s="19">
        <f ca="1">IF(NOT(snowball),0,IF(OR(M$9=0,Z41+AK42-AW42&lt;=M$9),0,MIN(Z41+AK42-AW42-M$9,$C42-SUM($BA42:BH42))))</f>
        <v>0</v>
      </c>
      <c r="BJ42" s="19">
        <f ca="1">IF(NOT(snowball),0,IF(OR(N$9=0,AA41+AL42-AX42&lt;=N$9),0,MIN(AA41+AL42-AX42-N$9,$C42-SUM($BA42:BI42))))</f>
        <v>0</v>
      </c>
      <c r="BK42" s="71">
        <f t="shared" ca="1" si="55"/>
        <v>330</v>
      </c>
      <c r="BL42" s="71">
        <f t="shared" ca="1" si="56"/>
        <v>0</v>
      </c>
      <c r="BN42" s="55">
        <f t="shared" ca="1" si="57"/>
        <v>0</v>
      </c>
      <c r="BO42" s="19">
        <f ca="1">IF(S41&lt;=0,0,IF($BL42&lt;=SUM($BN42:BN42),0,IF($BL42-SUM($BN42:BN42)&gt;S41+AD42-BB42-AP42,S41+AD42-BB42-AP42,$BL42-SUM($BN42:BN42))))</f>
        <v>0</v>
      </c>
      <c r="BP42" s="19">
        <f ca="1">IF(T41&lt;=0,0,IF($BL42&lt;=SUM($BN42:BO42),0,IF($BL42-SUM($BN42:BO42)&gt;T41+AE42-BC42-AQ42,T41+AE42-BC42-AQ42,$BL42-SUM($BN42:BO42))))</f>
        <v>0</v>
      </c>
      <c r="BQ42" s="19">
        <f ca="1">IF(U41&lt;=0,0,IF($BL42&lt;=SUM($BN42:BP42),0,IF($BL42-SUM($BN42:BP42)&gt;U41+AF42-BD42-AR42,U41+AF42-BD42-AR42,$BL42-SUM($BN42:BP42))))</f>
        <v>0</v>
      </c>
      <c r="BR42" s="19">
        <f ca="1">IF(V41&lt;=0,0,IF($BL42&lt;=SUM($BN42:BQ42),0,IF($BL42-SUM($BN42:BQ42)&gt;V41+AG42-BE42-AS42,V41+AG42-BE42-AS42,$BL42-SUM($BN42:BQ42))))</f>
        <v>0</v>
      </c>
      <c r="BS42" s="19">
        <f ca="1">IF(W41&lt;=0,0,IF($BL42&lt;=SUM($BN42:BR42),0,IF($BL42-SUM($BN42:BR42)&gt;W41+AH42-BF42-AT42,W41+AH42-BF42-AT42,$BL42-SUM($BN42:BR42))))</f>
        <v>0</v>
      </c>
      <c r="BT42" s="19">
        <f ca="1">IF(X41&lt;=0,0,IF($BL42&lt;=SUM($BN42:BS42),0,IF($BL42-SUM($BN42:BS42)&gt;X41+AI42-BG42-AU42,X41+AI42-BG42-AU42,$BL42-SUM($BN42:BS42))))</f>
        <v>0</v>
      </c>
      <c r="BU42" s="19">
        <f ca="1">IF(Y41&lt;=0,0,IF($BL42&lt;=SUM($BN42:BT42),0,IF($BL42-SUM($BN42:BT42)&gt;Y41+AJ42-BH42-AV42,Y41+AJ42-BH42-AV42,$BL42-SUM($BN42:BT42))))</f>
        <v>0</v>
      </c>
      <c r="BV42" s="19">
        <f ca="1">IF(Z41&lt;=0,0,IF($BL42&lt;=SUM($BN42:BU42),0,IF($BL42-SUM($BN42:BU42)&gt;Z41+AK42-BI42-AW42,Z41+AK42-BI42-AW42,$BL42-SUM($BN42:BU42))))</f>
        <v>0</v>
      </c>
      <c r="BW42" s="19">
        <f ca="1">IF(AA41&lt;=0,0,IF($BL42&lt;=SUM($BN42:BV42),0,IF($BL42-SUM($BN42:BV42)&gt;AA41+AL42-BJ42-AX42,AA41+AL42-BJ42-AX42,$BL42-SUM($BN42:BV42))))</f>
        <v>0</v>
      </c>
    </row>
    <row r="43" spans="1:75" ht="11.1" customHeight="1" x14ac:dyDescent="0.2">
      <c r="A43" s="20">
        <f t="shared" ca="1" si="10"/>
        <v>21</v>
      </c>
      <c r="B43" s="5">
        <f t="shared" ca="1" si="11"/>
        <v>43739</v>
      </c>
      <c r="C43" s="69">
        <f ca="1">IF(A43="","",IF(snowball,IF(($E$5-AY43)&lt;0,0,$E$5-AY43),0)+D43)</f>
        <v>330</v>
      </c>
      <c r="D43" s="56"/>
      <c r="E43" s="19">
        <f t="shared" ca="1" si="12"/>
        <v>30</v>
      </c>
      <c r="F43" s="19">
        <f t="shared" ca="1" si="13"/>
        <v>50</v>
      </c>
      <c r="G43" s="19">
        <f t="shared" ca="1" si="14"/>
        <v>385</v>
      </c>
      <c r="H43" s="19">
        <f t="shared" ca="1" si="15"/>
        <v>25</v>
      </c>
      <c r="I43" s="19">
        <f t="shared" ca="1" si="16"/>
        <v>110</v>
      </c>
      <c r="J43" s="19">
        <f t="shared" ca="1" si="17"/>
        <v>0</v>
      </c>
      <c r="K43" s="19">
        <f t="shared" ca="1" si="18"/>
        <v>0</v>
      </c>
      <c r="L43" s="19">
        <f t="shared" ca="1" si="19"/>
        <v>0</v>
      </c>
      <c r="M43" s="19">
        <f t="shared" ca="1" si="20"/>
        <v>0</v>
      </c>
      <c r="N43" s="19">
        <f t="shared" ca="1" si="21"/>
        <v>0</v>
      </c>
      <c r="O43" s="48"/>
      <c r="P43" s="19">
        <f t="shared" ca="1" si="8"/>
        <v>18225.260000000002</v>
      </c>
      <c r="Q43" s="73">
        <f t="shared" ca="1" si="22"/>
        <v>600</v>
      </c>
      <c r="R43" s="19">
        <f t="shared" ca="1" si="23"/>
        <v>992.32</v>
      </c>
      <c r="S43" s="19">
        <f t="shared" ca="1" si="24"/>
        <v>2076.59</v>
      </c>
      <c r="T43" s="19">
        <f t="shared" ca="1" si="25"/>
        <v>1650.51</v>
      </c>
      <c r="U43" s="19">
        <f t="shared" ca="1" si="26"/>
        <v>4711.82</v>
      </c>
      <c r="V43" s="19">
        <f t="shared" ca="1" si="27"/>
        <v>8794.02</v>
      </c>
      <c r="W43" s="19">
        <f t="shared" ca="1" si="28"/>
        <v>0</v>
      </c>
      <c r="X43" s="19">
        <f t="shared" ca="1" si="29"/>
        <v>0</v>
      </c>
      <c r="Y43" s="19">
        <f t="shared" ca="1" si="30"/>
        <v>0</v>
      </c>
      <c r="Z43" s="19">
        <f t="shared" ca="1" si="31"/>
        <v>0</v>
      </c>
      <c r="AA43" s="19">
        <f t="shared" ca="1" si="32"/>
        <v>0</v>
      </c>
      <c r="AB43" s="2"/>
      <c r="AC43" s="19">
        <f t="shared" ca="1" si="33"/>
        <v>8.2899999999999991</v>
      </c>
      <c r="AD43" s="19">
        <f t="shared" ca="1" si="34"/>
        <v>22.79</v>
      </c>
      <c r="AE43" s="19">
        <f t="shared" ca="1" si="35"/>
        <v>20.149999999999999</v>
      </c>
      <c r="AF43" s="19">
        <f t="shared" ca="1" si="36"/>
        <v>15.74</v>
      </c>
      <c r="AG43" s="19">
        <f t="shared" ca="1" si="37"/>
        <v>99.06</v>
      </c>
      <c r="AH43" s="19">
        <f t="shared" ca="1" si="38"/>
        <v>0</v>
      </c>
      <c r="AI43" s="19">
        <f t="shared" ca="1" si="39"/>
        <v>0</v>
      </c>
      <c r="AJ43" s="19">
        <f t="shared" ca="1" si="40"/>
        <v>0</v>
      </c>
      <c r="AK43" s="19">
        <f t="shared" ca="1" si="41"/>
        <v>0</v>
      </c>
      <c r="AL43" s="19">
        <f t="shared" ca="1" si="42"/>
        <v>0</v>
      </c>
      <c r="AM43" s="23">
        <f t="shared" ca="1" si="43"/>
        <v>166.03</v>
      </c>
      <c r="AN43" s="7"/>
      <c r="AO43" s="19">
        <f t="shared" ca="1" si="44"/>
        <v>30</v>
      </c>
      <c r="AP43" s="19">
        <f t="shared" ca="1" si="45"/>
        <v>50</v>
      </c>
      <c r="AQ43" s="19">
        <f t="shared" ca="1" si="46"/>
        <v>55</v>
      </c>
      <c r="AR43" s="19">
        <f t="shared" ca="1" si="47"/>
        <v>25</v>
      </c>
      <c r="AS43" s="19">
        <f t="shared" ca="1" si="48"/>
        <v>110</v>
      </c>
      <c r="AT43" s="19">
        <f t="shared" ca="1" si="49"/>
        <v>0</v>
      </c>
      <c r="AU43" s="19">
        <f t="shared" ca="1" si="50"/>
        <v>0</v>
      </c>
      <c r="AV43" s="19">
        <f t="shared" ca="1" si="51"/>
        <v>0</v>
      </c>
      <c r="AW43" s="19">
        <f t="shared" ca="1" si="52"/>
        <v>0</v>
      </c>
      <c r="AX43" s="19">
        <f t="shared" ca="1" si="53"/>
        <v>0</v>
      </c>
      <c r="AY43" s="71">
        <f t="shared" ca="1" si="54"/>
        <v>270</v>
      </c>
      <c r="AZ43" s="23"/>
      <c r="BA43" s="55">
        <f ca="1">IF(NOT(snowball),0,IF(OR(E$9=0,R42+AC43-AO43&lt;=E$9),0,MIN(R42+AC43-AO43-E$9,$C43)))</f>
        <v>0</v>
      </c>
      <c r="BB43" s="19">
        <f ca="1">IF(NOT(snowball),0,IF(OR(F$9=0,S42+AD43-AP43&lt;=F$9),0,MIN(S42+AD43-AP43-F$9,$C43-SUM($BA43:BA43))))</f>
        <v>0</v>
      </c>
      <c r="BC43" s="19">
        <f ca="1">IF(NOT(snowball),0,IF(OR(G$9=0,T42+AE43-AQ43&lt;=G$9),0,MIN(T42+AE43-AQ43-G$9,$C43-SUM($BA43:BB43))))</f>
        <v>330</v>
      </c>
      <c r="BD43" s="19">
        <f ca="1">IF(NOT(snowball),0,IF(OR(H$9=0,U42+AF43-AR43&lt;=H$9),0,MIN(U42+AF43-AR43-H$9,$C43-SUM($BA43:BC43))))</f>
        <v>0</v>
      </c>
      <c r="BE43" s="19">
        <f ca="1">IF(NOT(snowball),0,IF(OR(I$9=0,V42+AG43-AS43&lt;=I$9),0,MIN(V42+AG43-AS43-I$9,$C43-SUM($BA43:BD43))))</f>
        <v>0</v>
      </c>
      <c r="BF43" s="19">
        <f ca="1">IF(NOT(snowball),0,IF(OR(J$9=0,W42+AH43-AT43&lt;=J$9),0,MIN(W42+AH43-AT43-J$9,$C43-SUM($BA43:BE43))))</f>
        <v>0</v>
      </c>
      <c r="BG43" s="19">
        <f ca="1">IF(NOT(snowball),0,IF(OR(K$9=0,X42+AI43-AU43&lt;=K$9),0,MIN(X42+AI43-AU43-K$9,$C43-SUM($BA43:BF43))))</f>
        <v>0</v>
      </c>
      <c r="BH43" s="19">
        <f ca="1">IF(NOT(snowball),0,IF(OR(L$9=0,Y42+AJ43-AV43&lt;=L$9),0,MIN(Y42+AJ43-AV43-L$9,$C43-SUM($BA43:BG43))))</f>
        <v>0</v>
      </c>
      <c r="BI43" s="19">
        <f ca="1">IF(NOT(snowball),0,IF(OR(M$9=0,Z42+AK43-AW43&lt;=M$9),0,MIN(Z42+AK43-AW43-M$9,$C43-SUM($BA43:BH43))))</f>
        <v>0</v>
      </c>
      <c r="BJ43" s="19">
        <f ca="1">IF(NOT(snowball),0,IF(OR(N$9=0,AA42+AL43-AX43&lt;=N$9),0,MIN(AA42+AL43-AX43-N$9,$C43-SUM($BA43:BI43))))</f>
        <v>0</v>
      </c>
      <c r="BK43" s="71">
        <f t="shared" ca="1" si="55"/>
        <v>330</v>
      </c>
      <c r="BL43" s="71">
        <f t="shared" ca="1" si="56"/>
        <v>0</v>
      </c>
      <c r="BN43" s="55">
        <f t="shared" ca="1" si="57"/>
        <v>0</v>
      </c>
      <c r="BO43" s="19">
        <f ca="1">IF(S42&lt;=0,0,IF($BL43&lt;=SUM($BN43:BN43),0,IF($BL43-SUM($BN43:BN43)&gt;S42+AD43-BB43-AP43,S42+AD43-BB43-AP43,$BL43-SUM($BN43:BN43))))</f>
        <v>0</v>
      </c>
      <c r="BP43" s="19">
        <f ca="1">IF(T42&lt;=0,0,IF($BL43&lt;=SUM($BN43:BO43),0,IF($BL43-SUM($BN43:BO43)&gt;T42+AE43-BC43-AQ43,T42+AE43-BC43-AQ43,$BL43-SUM($BN43:BO43))))</f>
        <v>0</v>
      </c>
      <c r="BQ43" s="19">
        <f ca="1">IF(U42&lt;=0,0,IF($BL43&lt;=SUM($BN43:BP43),0,IF($BL43-SUM($BN43:BP43)&gt;U42+AF43-BD43-AR43,U42+AF43-BD43-AR43,$BL43-SUM($BN43:BP43))))</f>
        <v>0</v>
      </c>
      <c r="BR43" s="19">
        <f ca="1">IF(V42&lt;=0,0,IF($BL43&lt;=SUM($BN43:BQ43),0,IF($BL43-SUM($BN43:BQ43)&gt;V42+AG43-BE43-AS43,V42+AG43-BE43-AS43,$BL43-SUM($BN43:BQ43))))</f>
        <v>0</v>
      </c>
      <c r="BS43" s="19">
        <f ca="1">IF(W42&lt;=0,0,IF($BL43&lt;=SUM($BN43:BR43),0,IF($BL43-SUM($BN43:BR43)&gt;W42+AH43-BF43-AT43,W42+AH43-BF43-AT43,$BL43-SUM($BN43:BR43))))</f>
        <v>0</v>
      </c>
      <c r="BT43" s="19">
        <f ca="1">IF(X42&lt;=0,0,IF($BL43&lt;=SUM($BN43:BS43),0,IF($BL43-SUM($BN43:BS43)&gt;X42+AI43-BG43-AU43,X42+AI43-BG43-AU43,$BL43-SUM($BN43:BS43))))</f>
        <v>0</v>
      </c>
      <c r="BU43" s="19">
        <f ca="1">IF(Y42&lt;=0,0,IF($BL43&lt;=SUM($BN43:BT43),0,IF($BL43-SUM($BN43:BT43)&gt;Y42+AJ43-BH43-AV43,Y42+AJ43-BH43-AV43,$BL43-SUM($BN43:BT43))))</f>
        <v>0</v>
      </c>
      <c r="BV43" s="19">
        <f ca="1">IF(Z42&lt;=0,0,IF($BL43&lt;=SUM($BN43:BU43),0,IF($BL43-SUM($BN43:BU43)&gt;Z42+AK43-BI43-AW43,Z42+AK43-BI43-AW43,$BL43-SUM($BN43:BU43))))</f>
        <v>0</v>
      </c>
      <c r="BW43" s="19">
        <f ca="1">IF(AA42&lt;=0,0,IF($BL43&lt;=SUM($BN43:BV43),0,IF($BL43-SUM($BN43:BV43)&gt;AA42+AL43-BJ43-AX43,AA42+AL43-BJ43-AX43,$BL43-SUM($BN43:BV43))))</f>
        <v>0</v>
      </c>
    </row>
    <row r="44" spans="1:75" ht="11.1" customHeight="1" x14ac:dyDescent="0.2">
      <c r="A44" s="20">
        <f t="shared" ca="1" si="10"/>
        <v>22</v>
      </c>
      <c r="B44" s="5">
        <f t="shared" ca="1" si="11"/>
        <v>43770</v>
      </c>
      <c r="C44" s="69">
        <f ca="1">IF(A44="","",IF(snowball,IF(($E$5-AY44)&lt;0,0,$E$5-AY44),0)+D44)</f>
        <v>330</v>
      </c>
      <c r="D44" s="56"/>
      <c r="E44" s="19">
        <f t="shared" ca="1" si="12"/>
        <v>30</v>
      </c>
      <c r="F44" s="19">
        <f t="shared" ca="1" si="13"/>
        <v>50</v>
      </c>
      <c r="G44" s="19">
        <f t="shared" ca="1" si="14"/>
        <v>385</v>
      </c>
      <c r="H44" s="19">
        <f t="shared" ca="1" si="15"/>
        <v>25</v>
      </c>
      <c r="I44" s="19">
        <f t="shared" ca="1" si="16"/>
        <v>110</v>
      </c>
      <c r="J44" s="19">
        <f t="shared" ca="1" si="17"/>
        <v>0</v>
      </c>
      <c r="K44" s="19">
        <f t="shared" ca="1" si="18"/>
        <v>0</v>
      </c>
      <c r="L44" s="19">
        <f t="shared" ca="1" si="19"/>
        <v>0</v>
      </c>
      <c r="M44" s="19">
        <f t="shared" ca="1" si="20"/>
        <v>0</v>
      </c>
      <c r="N44" s="19">
        <f t="shared" ca="1" si="21"/>
        <v>0</v>
      </c>
      <c r="O44" s="48"/>
      <c r="P44" s="19">
        <f t="shared" ca="1" si="8"/>
        <v>17787.02</v>
      </c>
      <c r="Q44" s="73">
        <f t="shared" ca="1" si="22"/>
        <v>600</v>
      </c>
      <c r="R44" s="19">
        <f t="shared" ca="1" si="23"/>
        <v>970.43</v>
      </c>
      <c r="S44" s="19">
        <f t="shared" ca="1" si="24"/>
        <v>2049.09</v>
      </c>
      <c r="T44" s="19">
        <f t="shared" ca="1" si="25"/>
        <v>1282.02</v>
      </c>
      <c r="U44" s="19">
        <f t="shared" ca="1" si="26"/>
        <v>4702.53</v>
      </c>
      <c r="V44" s="19">
        <f t="shared" ca="1" si="27"/>
        <v>8782.9500000000007</v>
      </c>
      <c r="W44" s="19">
        <f t="shared" ca="1" si="28"/>
        <v>0</v>
      </c>
      <c r="X44" s="19">
        <f t="shared" ca="1" si="29"/>
        <v>0</v>
      </c>
      <c r="Y44" s="19">
        <f t="shared" ca="1" si="30"/>
        <v>0</v>
      </c>
      <c r="Z44" s="19">
        <f t="shared" ca="1" si="31"/>
        <v>0</v>
      </c>
      <c r="AA44" s="19">
        <f t="shared" ca="1" si="32"/>
        <v>0</v>
      </c>
      <c r="AB44" s="2"/>
      <c r="AC44" s="19">
        <f t="shared" ca="1" si="33"/>
        <v>8.11</v>
      </c>
      <c r="AD44" s="19">
        <f t="shared" ca="1" si="34"/>
        <v>22.5</v>
      </c>
      <c r="AE44" s="19">
        <f t="shared" ca="1" si="35"/>
        <v>16.510000000000002</v>
      </c>
      <c r="AF44" s="19">
        <f t="shared" ca="1" si="36"/>
        <v>15.71</v>
      </c>
      <c r="AG44" s="19">
        <f t="shared" ca="1" si="37"/>
        <v>98.93</v>
      </c>
      <c r="AH44" s="19">
        <f t="shared" ca="1" si="38"/>
        <v>0</v>
      </c>
      <c r="AI44" s="19">
        <f t="shared" ca="1" si="39"/>
        <v>0</v>
      </c>
      <c r="AJ44" s="19">
        <f t="shared" ca="1" si="40"/>
        <v>0</v>
      </c>
      <c r="AK44" s="19">
        <f t="shared" ca="1" si="41"/>
        <v>0</v>
      </c>
      <c r="AL44" s="19">
        <f t="shared" ca="1" si="42"/>
        <v>0</v>
      </c>
      <c r="AM44" s="23">
        <f t="shared" ca="1" si="43"/>
        <v>161.76000000000002</v>
      </c>
      <c r="AN44" s="7"/>
      <c r="AO44" s="19">
        <f t="shared" ca="1" si="44"/>
        <v>30</v>
      </c>
      <c r="AP44" s="19">
        <f t="shared" ca="1" si="45"/>
        <v>50</v>
      </c>
      <c r="AQ44" s="19">
        <f t="shared" ca="1" si="46"/>
        <v>55</v>
      </c>
      <c r="AR44" s="19">
        <f t="shared" ca="1" si="47"/>
        <v>25</v>
      </c>
      <c r="AS44" s="19">
        <f t="shared" ca="1" si="48"/>
        <v>110</v>
      </c>
      <c r="AT44" s="19">
        <f t="shared" ca="1" si="49"/>
        <v>0</v>
      </c>
      <c r="AU44" s="19">
        <f t="shared" ca="1" si="50"/>
        <v>0</v>
      </c>
      <c r="AV44" s="19">
        <f t="shared" ca="1" si="51"/>
        <v>0</v>
      </c>
      <c r="AW44" s="19">
        <f t="shared" ca="1" si="52"/>
        <v>0</v>
      </c>
      <c r="AX44" s="19">
        <f t="shared" ca="1" si="53"/>
        <v>0</v>
      </c>
      <c r="AY44" s="71">
        <f t="shared" ca="1" si="54"/>
        <v>270</v>
      </c>
      <c r="AZ44" s="23"/>
      <c r="BA44" s="55">
        <f ca="1">IF(NOT(snowball),0,IF(OR(E$9=0,R43+AC44-AO44&lt;=E$9),0,MIN(R43+AC44-AO44-E$9,$C44)))</f>
        <v>0</v>
      </c>
      <c r="BB44" s="19">
        <f ca="1">IF(NOT(snowball),0,IF(OR(F$9=0,S43+AD44-AP44&lt;=F$9),0,MIN(S43+AD44-AP44-F$9,$C44-SUM($BA44:BA44))))</f>
        <v>0</v>
      </c>
      <c r="BC44" s="19">
        <f ca="1">IF(NOT(snowball),0,IF(OR(G$9=0,T43+AE44-AQ44&lt;=G$9),0,MIN(T43+AE44-AQ44-G$9,$C44-SUM($BA44:BB44))))</f>
        <v>330</v>
      </c>
      <c r="BD44" s="19">
        <f ca="1">IF(NOT(snowball),0,IF(OR(H$9=0,U43+AF44-AR44&lt;=H$9),0,MIN(U43+AF44-AR44-H$9,$C44-SUM($BA44:BC44))))</f>
        <v>0</v>
      </c>
      <c r="BE44" s="19">
        <f ca="1">IF(NOT(snowball),0,IF(OR(I$9=0,V43+AG44-AS44&lt;=I$9),0,MIN(V43+AG44-AS44-I$9,$C44-SUM($BA44:BD44))))</f>
        <v>0</v>
      </c>
      <c r="BF44" s="19">
        <f ca="1">IF(NOT(snowball),0,IF(OR(J$9=0,W43+AH44-AT44&lt;=J$9),0,MIN(W43+AH44-AT44-J$9,$C44-SUM($BA44:BE44))))</f>
        <v>0</v>
      </c>
      <c r="BG44" s="19">
        <f ca="1">IF(NOT(snowball),0,IF(OR(K$9=0,X43+AI44-AU44&lt;=K$9),0,MIN(X43+AI44-AU44-K$9,$C44-SUM($BA44:BF44))))</f>
        <v>0</v>
      </c>
      <c r="BH44" s="19">
        <f ca="1">IF(NOT(snowball),0,IF(OR(L$9=0,Y43+AJ44-AV44&lt;=L$9),0,MIN(Y43+AJ44-AV44-L$9,$C44-SUM($BA44:BG44))))</f>
        <v>0</v>
      </c>
      <c r="BI44" s="19">
        <f ca="1">IF(NOT(snowball),0,IF(OR(M$9=0,Z43+AK44-AW44&lt;=M$9),0,MIN(Z43+AK44-AW44-M$9,$C44-SUM($BA44:BH44))))</f>
        <v>0</v>
      </c>
      <c r="BJ44" s="19">
        <f ca="1">IF(NOT(snowball),0,IF(OR(N$9=0,AA43+AL44-AX44&lt;=N$9),0,MIN(AA43+AL44-AX44-N$9,$C44-SUM($BA44:BI44))))</f>
        <v>0</v>
      </c>
      <c r="BK44" s="71">
        <f t="shared" ca="1" si="55"/>
        <v>330</v>
      </c>
      <c r="BL44" s="71">
        <f t="shared" ca="1" si="56"/>
        <v>0</v>
      </c>
      <c r="BN44" s="55">
        <f t="shared" ca="1" si="57"/>
        <v>0</v>
      </c>
      <c r="BO44" s="19">
        <f ca="1">IF(S43&lt;=0,0,IF($BL44&lt;=SUM($BN44:BN44),0,IF($BL44-SUM($BN44:BN44)&gt;S43+AD44-BB44-AP44,S43+AD44-BB44-AP44,$BL44-SUM($BN44:BN44))))</f>
        <v>0</v>
      </c>
      <c r="BP44" s="19">
        <f ca="1">IF(T43&lt;=0,0,IF($BL44&lt;=SUM($BN44:BO44),0,IF($BL44-SUM($BN44:BO44)&gt;T43+AE44-BC44-AQ44,T43+AE44-BC44-AQ44,$BL44-SUM($BN44:BO44))))</f>
        <v>0</v>
      </c>
      <c r="BQ44" s="19">
        <f ca="1">IF(U43&lt;=0,0,IF($BL44&lt;=SUM($BN44:BP44),0,IF($BL44-SUM($BN44:BP44)&gt;U43+AF44-BD44-AR44,U43+AF44-BD44-AR44,$BL44-SUM($BN44:BP44))))</f>
        <v>0</v>
      </c>
      <c r="BR44" s="19">
        <f ca="1">IF(V43&lt;=0,0,IF($BL44&lt;=SUM($BN44:BQ44),0,IF($BL44-SUM($BN44:BQ44)&gt;V43+AG44-BE44-AS44,V43+AG44-BE44-AS44,$BL44-SUM($BN44:BQ44))))</f>
        <v>0</v>
      </c>
      <c r="BS44" s="19">
        <f ca="1">IF(W43&lt;=0,0,IF($BL44&lt;=SUM($BN44:BR44),0,IF($BL44-SUM($BN44:BR44)&gt;W43+AH44-BF44-AT44,W43+AH44-BF44-AT44,$BL44-SUM($BN44:BR44))))</f>
        <v>0</v>
      </c>
      <c r="BT44" s="19">
        <f ca="1">IF(X43&lt;=0,0,IF($BL44&lt;=SUM($BN44:BS44),0,IF($BL44-SUM($BN44:BS44)&gt;X43+AI44-BG44-AU44,X43+AI44-BG44-AU44,$BL44-SUM($BN44:BS44))))</f>
        <v>0</v>
      </c>
      <c r="BU44" s="19">
        <f ca="1">IF(Y43&lt;=0,0,IF($BL44&lt;=SUM($BN44:BT44),0,IF($BL44-SUM($BN44:BT44)&gt;Y43+AJ44-BH44-AV44,Y43+AJ44-BH44-AV44,$BL44-SUM($BN44:BT44))))</f>
        <v>0</v>
      </c>
      <c r="BV44" s="19">
        <f ca="1">IF(Z43&lt;=0,0,IF($BL44&lt;=SUM($BN44:BU44),0,IF($BL44-SUM($BN44:BU44)&gt;Z43+AK44-BI44-AW44,Z43+AK44-BI44-AW44,$BL44-SUM($BN44:BU44))))</f>
        <v>0</v>
      </c>
      <c r="BW44" s="19">
        <f ca="1">IF(AA43&lt;=0,0,IF($BL44&lt;=SUM($BN44:BV44),0,IF($BL44-SUM($BN44:BV44)&gt;AA43+AL44-BJ44-AX44,AA43+AL44-BJ44-AX44,$BL44-SUM($BN44:BV44))))</f>
        <v>0</v>
      </c>
    </row>
    <row r="45" spans="1:75" ht="11.1" customHeight="1" x14ac:dyDescent="0.2">
      <c r="A45" s="20">
        <f t="shared" ca="1" si="10"/>
        <v>23</v>
      </c>
      <c r="B45" s="5">
        <f t="shared" ca="1" si="11"/>
        <v>43800</v>
      </c>
      <c r="C45" s="69">
        <f ca="1">IF(A45="","",IF(snowball,IF(($E$5-AY45)&lt;0,0,$E$5-AY45),0)+D45)</f>
        <v>330</v>
      </c>
      <c r="D45" s="56"/>
      <c r="E45" s="19">
        <f t="shared" ca="1" si="12"/>
        <v>104.28000000000009</v>
      </c>
      <c r="F45" s="19">
        <f t="shared" ca="1" si="13"/>
        <v>50</v>
      </c>
      <c r="G45" s="19">
        <f t="shared" ca="1" si="14"/>
        <v>310.71999999999991</v>
      </c>
      <c r="H45" s="19">
        <f t="shared" ca="1" si="15"/>
        <v>25</v>
      </c>
      <c r="I45" s="19">
        <f t="shared" ca="1" si="16"/>
        <v>110</v>
      </c>
      <c r="J45" s="19">
        <f t="shared" ca="1" si="17"/>
        <v>0</v>
      </c>
      <c r="K45" s="19">
        <f t="shared" ca="1" si="18"/>
        <v>0</v>
      </c>
      <c r="L45" s="19">
        <f t="shared" ca="1" si="19"/>
        <v>0</v>
      </c>
      <c r="M45" s="19">
        <f t="shared" ca="1" si="20"/>
        <v>0</v>
      </c>
      <c r="N45" s="19">
        <f t="shared" ca="1" si="21"/>
        <v>0</v>
      </c>
      <c r="O45" s="48"/>
      <c r="P45" s="19">
        <f t="shared" ca="1" si="8"/>
        <v>17344.46</v>
      </c>
      <c r="Q45" s="73">
        <f t="shared" ca="1" si="22"/>
        <v>600</v>
      </c>
      <c r="R45" s="19">
        <f t="shared" ca="1" si="23"/>
        <v>874.08</v>
      </c>
      <c r="S45" s="19">
        <f t="shared" ca="1" si="24"/>
        <v>2021.29</v>
      </c>
      <c r="T45" s="19">
        <f t="shared" ca="1" si="25"/>
        <v>984.12</v>
      </c>
      <c r="U45" s="19">
        <f t="shared" ca="1" si="26"/>
        <v>4693.21</v>
      </c>
      <c r="V45" s="19">
        <f t="shared" ca="1" si="27"/>
        <v>8771.76</v>
      </c>
      <c r="W45" s="19">
        <f t="shared" ca="1" si="28"/>
        <v>0</v>
      </c>
      <c r="X45" s="19">
        <f t="shared" ca="1" si="29"/>
        <v>0</v>
      </c>
      <c r="Y45" s="19">
        <f t="shared" ca="1" si="30"/>
        <v>0</v>
      </c>
      <c r="Z45" s="19">
        <f t="shared" ca="1" si="31"/>
        <v>0</v>
      </c>
      <c r="AA45" s="19">
        <f t="shared" ca="1" si="32"/>
        <v>0</v>
      </c>
      <c r="AB45" s="2"/>
      <c r="AC45" s="19">
        <f t="shared" ca="1" si="33"/>
        <v>7.93</v>
      </c>
      <c r="AD45" s="19">
        <f t="shared" ca="1" si="34"/>
        <v>22.2</v>
      </c>
      <c r="AE45" s="19">
        <f t="shared" ca="1" si="35"/>
        <v>12.82</v>
      </c>
      <c r="AF45" s="19">
        <f t="shared" ca="1" si="36"/>
        <v>15.68</v>
      </c>
      <c r="AG45" s="19">
        <f t="shared" ca="1" si="37"/>
        <v>98.81</v>
      </c>
      <c r="AH45" s="19">
        <f t="shared" ca="1" si="38"/>
        <v>0</v>
      </c>
      <c r="AI45" s="19">
        <f t="shared" ca="1" si="39"/>
        <v>0</v>
      </c>
      <c r="AJ45" s="19">
        <f t="shared" ca="1" si="40"/>
        <v>0</v>
      </c>
      <c r="AK45" s="19">
        <f t="shared" ca="1" si="41"/>
        <v>0</v>
      </c>
      <c r="AL45" s="19">
        <f t="shared" ca="1" si="42"/>
        <v>0</v>
      </c>
      <c r="AM45" s="23">
        <f t="shared" ca="1" si="43"/>
        <v>157.44</v>
      </c>
      <c r="AN45" s="7"/>
      <c r="AO45" s="19">
        <f t="shared" ca="1" si="44"/>
        <v>30</v>
      </c>
      <c r="AP45" s="19">
        <f t="shared" ca="1" si="45"/>
        <v>50</v>
      </c>
      <c r="AQ45" s="19">
        <f t="shared" ca="1" si="46"/>
        <v>55</v>
      </c>
      <c r="AR45" s="19">
        <f t="shared" ca="1" si="47"/>
        <v>25</v>
      </c>
      <c r="AS45" s="19">
        <f t="shared" ca="1" si="48"/>
        <v>110</v>
      </c>
      <c r="AT45" s="19">
        <f t="shared" ca="1" si="49"/>
        <v>0</v>
      </c>
      <c r="AU45" s="19">
        <f t="shared" ca="1" si="50"/>
        <v>0</v>
      </c>
      <c r="AV45" s="19">
        <f t="shared" ca="1" si="51"/>
        <v>0</v>
      </c>
      <c r="AW45" s="19">
        <f t="shared" ca="1" si="52"/>
        <v>0</v>
      </c>
      <c r="AX45" s="19">
        <f t="shared" ca="1" si="53"/>
        <v>0</v>
      </c>
      <c r="AY45" s="71">
        <f t="shared" ca="1" si="54"/>
        <v>270</v>
      </c>
      <c r="AZ45" s="23"/>
      <c r="BA45" s="55">
        <f ca="1">IF(NOT(snowball),0,IF(OR(E$9=0,R44+AC45-AO45&lt;=E$9),0,MIN(R44+AC45-AO45-E$9,$C45)))</f>
        <v>0</v>
      </c>
      <c r="BB45" s="19">
        <f ca="1">IF(NOT(snowball),0,IF(OR(F$9=0,S44+AD45-AP45&lt;=F$9),0,MIN(S44+AD45-AP45-F$9,$C45-SUM($BA45:BA45))))</f>
        <v>0</v>
      </c>
      <c r="BC45" s="19">
        <f ca="1">IF(NOT(snowball),0,IF(OR(G$9=0,T44+AE45-AQ45&lt;=G$9),0,MIN(T44+AE45-AQ45-G$9,$C45-SUM($BA45:BB45))))</f>
        <v>255.71999999999991</v>
      </c>
      <c r="BD45" s="19">
        <f ca="1">IF(NOT(snowball),0,IF(OR(H$9=0,U44+AF45-AR45&lt;=H$9),0,MIN(U44+AF45-AR45-H$9,$C45-SUM($BA45:BC45))))</f>
        <v>0</v>
      </c>
      <c r="BE45" s="19">
        <f ca="1">IF(NOT(snowball),0,IF(OR(I$9=0,V44+AG45-AS45&lt;=I$9),0,MIN(V44+AG45-AS45-I$9,$C45-SUM($BA45:BD45))))</f>
        <v>0</v>
      </c>
      <c r="BF45" s="19">
        <f ca="1">IF(NOT(snowball),0,IF(OR(J$9=0,W44+AH45-AT45&lt;=J$9),0,MIN(W44+AH45-AT45-J$9,$C45-SUM($BA45:BE45))))</f>
        <v>0</v>
      </c>
      <c r="BG45" s="19">
        <f ca="1">IF(NOT(snowball),0,IF(OR(K$9=0,X44+AI45-AU45&lt;=K$9),0,MIN(X44+AI45-AU45-K$9,$C45-SUM($BA45:BF45))))</f>
        <v>0</v>
      </c>
      <c r="BH45" s="19">
        <f ca="1">IF(NOT(snowball),0,IF(OR(L$9=0,Y44+AJ45-AV45&lt;=L$9),0,MIN(Y44+AJ45-AV45-L$9,$C45-SUM($BA45:BG45))))</f>
        <v>0</v>
      </c>
      <c r="BI45" s="19">
        <f ca="1">IF(NOT(snowball),0,IF(OR(M$9=0,Z44+AK45-AW45&lt;=M$9),0,MIN(Z44+AK45-AW45-M$9,$C45-SUM($BA45:BH45))))</f>
        <v>0</v>
      </c>
      <c r="BJ45" s="19">
        <f ca="1">IF(NOT(snowball),0,IF(OR(N$9=0,AA44+AL45-AX45&lt;=N$9),0,MIN(AA44+AL45-AX45-N$9,$C45-SUM($BA45:BI45))))</f>
        <v>0</v>
      </c>
      <c r="BK45" s="71">
        <f t="shared" ca="1" si="55"/>
        <v>255.71999999999991</v>
      </c>
      <c r="BL45" s="71">
        <f t="shared" ca="1" si="56"/>
        <v>74.280000000000086</v>
      </c>
      <c r="BN45" s="55">
        <f t="shared" ca="1" si="57"/>
        <v>74.280000000000086</v>
      </c>
      <c r="BO45" s="19">
        <f ca="1">IF(S44&lt;=0,0,IF($BL45&lt;=SUM($BN45:BN45),0,IF($BL45-SUM($BN45:BN45)&gt;S44+AD45-BB45-AP45,S44+AD45-BB45-AP45,$BL45-SUM($BN45:BN45))))</f>
        <v>0</v>
      </c>
      <c r="BP45" s="19">
        <f ca="1">IF(T44&lt;=0,0,IF($BL45&lt;=SUM($BN45:BO45),0,IF($BL45-SUM($BN45:BO45)&gt;T44+AE45-BC45-AQ45,T44+AE45-BC45-AQ45,$BL45-SUM($BN45:BO45))))</f>
        <v>0</v>
      </c>
      <c r="BQ45" s="19">
        <f ca="1">IF(U44&lt;=0,0,IF($BL45&lt;=SUM($BN45:BP45),0,IF($BL45-SUM($BN45:BP45)&gt;U44+AF45-BD45-AR45,U44+AF45-BD45-AR45,$BL45-SUM($BN45:BP45))))</f>
        <v>0</v>
      </c>
      <c r="BR45" s="19">
        <f ca="1">IF(V44&lt;=0,0,IF($BL45&lt;=SUM($BN45:BQ45),0,IF($BL45-SUM($BN45:BQ45)&gt;V44+AG45-BE45-AS45,V44+AG45-BE45-AS45,$BL45-SUM($BN45:BQ45))))</f>
        <v>0</v>
      </c>
      <c r="BS45" s="19">
        <f ca="1">IF(W44&lt;=0,0,IF($BL45&lt;=SUM($BN45:BR45),0,IF($BL45-SUM($BN45:BR45)&gt;W44+AH45-BF45-AT45,W44+AH45-BF45-AT45,$BL45-SUM($BN45:BR45))))</f>
        <v>0</v>
      </c>
      <c r="BT45" s="19">
        <f ca="1">IF(X44&lt;=0,0,IF($BL45&lt;=SUM($BN45:BS45),0,IF($BL45-SUM($BN45:BS45)&gt;X44+AI45-BG45-AU45,X44+AI45-BG45-AU45,$BL45-SUM($BN45:BS45))))</f>
        <v>0</v>
      </c>
      <c r="BU45" s="19">
        <f ca="1">IF(Y44&lt;=0,0,IF($BL45&lt;=SUM($BN45:BT45),0,IF($BL45-SUM($BN45:BT45)&gt;Y44+AJ45-BH45-AV45,Y44+AJ45-BH45-AV45,$BL45-SUM($BN45:BT45))))</f>
        <v>0</v>
      </c>
      <c r="BV45" s="19">
        <f ca="1">IF(Z44&lt;=0,0,IF($BL45&lt;=SUM($BN45:BU45),0,IF($BL45-SUM($BN45:BU45)&gt;Z44+AK45-BI45-AW45,Z44+AK45-BI45-AW45,$BL45-SUM($BN45:BU45))))</f>
        <v>0</v>
      </c>
      <c r="BW45" s="19">
        <f ca="1">IF(AA44&lt;=0,0,IF($BL45&lt;=SUM($BN45:BV45),0,IF($BL45-SUM($BN45:BV45)&gt;AA44+AL45-BJ45-AX45,AA44+AL45-BJ45-AX45,$BL45-SUM($BN45:BV45))))</f>
        <v>0</v>
      </c>
    </row>
    <row r="46" spans="1:75" ht="11.1" customHeight="1" x14ac:dyDescent="0.2">
      <c r="A46" s="20">
        <f t="shared" ca="1" si="10"/>
        <v>24</v>
      </c>
      <c r="B46" s="5">
        <f t="shared" ca="1" si="11"/>
        <v>43831</v>
      </c>
      <c r="C46" s="69">
        <f ca="1">IF(A46="","",IF(snowball,IF(($E$5-AY46)&lt;0,0,$E$5-AY46),0)+D46)</f>
        <v>330</v>
      </c>
      <c r="D46" s="56"/>
      <c r="E46" s="19">
        <f t="shared" ca="1" si="12"/>
        <v>360</v>
      </c>
      <c r="F46" s="19">
        <f t="shared" ca="1" si="13"/>
        <v>50</v>
      </c>
      <c r="G46" s="19">
        <f t="shared" ca="1" si="14"/>
        <v>55</v>
      </c>
      <c r="H46" s="19">
        <f t="shared" ca="1" si="15"/>
        <v>25</v>
      </c>
      <c r="I46" s="19">
        <f t="shared" ca="1" si="16"/>
        <v>110</v>
      </c>
      <c r="J46" s="19">
        <f t="shared" ca="1" si="17"/>
        <v>0</v>
      </c>
      <c r="K46" s="19">
        <f t="shared" ca="1" si="18"/>
        <v>0</v>
      </c>
      <c r="L46" s="19">
        <f t="shared" ca="1" si="19"/>
        <v>0</v>
      </c>
      <c r="M46" s="19">
        <f t="shared" ca="1" si="20"/>
        <v>0</v>
      </c>
      <c r="N46" s="19">
        <f t="shared" ca="1" si="21"/>
        <v>0</v>
      </c>
      <c r="O46" s="48"/>
      <c r="P46" s="19">
        <f t="shared" ca="1" si="8"/>
        <v>16897.670000000002</v>
      </c>
      <c r="Q46" s="73">
        <f t="shared" ca="1" si="22"/>
        <v>600</v>
      </c>
      <c r="R46" s="19">
        <f t="shared" ca="1" si="23"/>
        <v>521.23</v>
      </c>
      <c r="S46" s="19">
        <f t="shared" ca="1" si="24"/>
        <v>1993.19</v>
      </c>
      <c r="T46" s="19">
        <f t="shared" ca="1" si="25"/>
        <v>938.96</v>
      </c>
      <c r="U46" s="19">
        <f t="shared" ca="1" si="26"/>
        <v>4683.8500000000004</v>
      </c>
      <c r="V46" s="19">
        <f t="shared" ca="1" si="27"/>
        <v>8760.44</v>
      </c>
      <c r="W46" s="19">
        <f t="shared" ca="1" si="28"/>
        <v>0</v>
      </c>
      <c r="X46" s="19">
        <f t="shared" ca="1" si="29"/>
        <v>0</v>
      </c>
      <c r="Y46" s="19">
        <f t="shared" ca="1" si="30"/>
        <v>0</v>
      </c>
      <c r="Z46" s="19">
        <f t="shared" ca="1" si="31"/>
        <v>0</v>
      </c>
      <c r="AA46" s="19">
        <f t="shared" ca="1" si="32"/>
        <v>0</v>
      </c>
      <c r="AB46" s="2"/>
      <c r="AC46" s="19">
        <f t="shared" ca="1" si="33"/>
        <v>7.15</v>
      </c>
      <c r="AD46" s="19">
        <f t="shared" ca="1" si="34"/>
        <v>21.9</v>
      </c>
      <c r="AE46" s="19">
        <f t="shared" ca="1" si="35"/>
        <v>9.84</v>
      </c>
      <c r="AF46" s="19">
        <f t="shared" ca="1" si="36"/>
        <v>15.64</v>
      </c>
      <c r="AG46" s="19">
        <f t="shared" ca="1" si="37"/>
        <v>98.68</v>
      </c>
      <c r="AH46" s="19">
        <f t="shared" ca="1" si="38"/>
        <v>0</v>
      </c>
      <c r="AI46" s="19">
        <f t="shared" ca="1" si="39"/>
        <v>0</v>
      </c>
      <c r="AJ46" s="19">
        <f t="shared" ca="1" si="40"/>
        <v>0</v>
      </c>
      <c r="AK46" s="19">
        <f t="shared" ca="1" si="41"/>
        <v>0</v>
      </c>
      <c r="AL46" s="19">
        <f t="shared" ca="1" si="42"/>
        <v>0</v>
      </c>
      <c r="AM46" s="23">
        <f t="shared" ca="1" si="43"/>
        <v>153.21</v>
      </c>
      <c r="AN46" s="7"/>
      <c r="AO46" s="19">
        <f t="shared" ca="1" si="44"/>
        <v>30</v>
      </c>
      <c r="AP46" s="19">
        <f t="shared" ca="1" si="45"/>
        <v>50</v>
      </c>
      <c r="AQ46" s="19">
        <f t="shared" ca="1" si="46"/>
        <v>55</v>
      </c>
      <c r="AR46" s="19">
        <f t="shared" ca="1" si="47"/>
        <v>25</v>
      </c>
      <c r="AS46" s="19">
        <f t="shared" ca="1" si="48"/>
        <v>110</v>
      </c>
      <c r="AT46" s="19">
        <f t="shared" ca="1" si="49"/>
        <v>0</v>
      </c>
      <c r="AU46" s="19">
        <f t="shared" ca="1" si="50"/>
        <v>0</v>
      </c>
      <c r="AV46" s="19">
        <f t="shared" ca="1" si="51"/>
        <v>0</v>
      </c>
      <c r="AW46" s="19">
        <f t="shared" ca="1" si="52"/>
        <v>0</v>
      </c>
      <c r="AX46" s="19">
        <f t="shared" ca="1" si="53"/>
        <v>0</v>
      </c>
      <c r="AY46" s="71">
        <f t="shared" ca="1" si="54"/>
        <v>270</v>
      </c>
      <c r="AZ46" s="23"/>
      <c r="BA46" s="55">
        <f ca="1">IF(NOT(snowball),0,IF(OR(E$9=0,R45+AC46-AO46&lt;=E$9),0,MIN(R45+AC46-AO46-E$9,$C46)))</f>
        <v>0</v>
      </c>
      <c r="BB46" s="19">
        <f ca="1">IF(NOT(snowball),0,IF(OR(F$9=0,S45+AD46-AP46&lt;=F$9),0,MIN(S45+AD46-AP46-F$9,$C46-SUM($BA46:BA46))))</f>
        <v>0</v>
      </c>
      <c r="BC46" s="19">
        <f ca="1">IF(NOT(snowball),0,IF(OR(G$9=0,T45+AE46-AQ46&lt;=G$9),0,MIN(T45+AE46-AQ46-G$9,$C46-SUM($BA46:BB46))))</f>
        <v>0</v>
      </c>
      <c r="BD46" s="19">
        <f ca="1">IF(NOT(snowball),0,IF(OR(H$9=0,U45+AF46-AR46&lt;=H$9),0,MIN(U45+AF46-AR46-H$9,$C46-SUM($BA46:BC46))))</f>
        <v>0</v>
      </c>
      <c r="BE46" s="19">
        <f ca="1">IF(NOT(snowball),0,IF(OR(I$9=0,V45+AG46-AS46&lt;=I$9),0,MIN(V45+AG46-AS46-I$9,$C46-SUM($BA46:BD46))))</f>
        <v>0</v>
      </c>
      <c r="BF46" s="19">
        <f ca="1">IF(NOT(snowball),0,IF(OR(J$9=0,W45+AH46-AT46&lt;=J$9),0,MIN(W45+AH46-AT46-J$9,$C46-SUM($BA46:BE46))))</f>
        <v>0</v>
      </c>
      <c r="BG46" s="19">
        <f ca="1">IF(NOT(snowball),0,IF(OR(K$9=0,X45+AI46-AU46&lt;=K$9),0,MIN(X45+AI46-AU46-K$9,$C46-SUM($BA46:BF46))))</f>
        <v>0</v>
      </c>
      <c r="BH46" s="19">
        <f ca="1">IF(NOT(snowball),0,IF(OR(L$9=0,Y45+AJ46-AV46&lt;=L$9),0,MIN(Y45+AJ46-AV46-L$9,$C46-SUM($BA46:BG46))))</f>
        <v>0</v>
      </c>
      <c r="BI46" s="19">
        <f ca="1">IF(NOT(snowball),0,IF(OR(M$9=0,Z45+AK46-AW46&lt;=M$9),0,MIN(Z45+AK46-AW46-M$9,$C46-SUM($BA46:BH46))))</f>
        <v>0</v>
      </c>
      <c r="BJ46" s="19">
        <f ca="1">IF(NOT(snowball),0,IF(OR(N$9=0,AA45+AL46-AX46&lt;=N$9),0,MIN(AA45+AL46-AX46-N$9,$C46-SUM($BA46:BI46))))</f>
        <v>0</v>
      </c>
      <c r="BK46" s="71">
        <f t="shared" ca="1" si="55"/>
        <v>0</v>
      </c>
      <c r="BL46" s="71">
        <f t="shared" ca="1" si="56"/>
        <v>330</v>
      </c>
      <c r="BN46" s="55">
        <f t="shared" ca="1" si="57"/>
        <v>330</v>
      </c>
      <c r="BO46" s="19">
        <f ca="1">IF(S45&lt;=0,0,IF($BL46&lt;=SUM($BN46:BN46),0,IF($BL46-SUM($BN46:BN46)&gt;S45+AD46-BB46-AP46,S45+AD46-BB46-AP46,$BL46-SUM($BN46:BN46))))</f>
        <v>0</v>
      </c>
      <c r="BP46" s="19">
        <f ca="1">IF(T45&lt;=0,0,IF($BL46&lt;=SUM($BN46:BO46),0,IF($BL46-SUM($BN46:BO46)&gt;T45+AE46-BC46-AQ46,T45+AE46-BC46-AQ46,$BL46-SUM($BN46:BO46))))</f>
        <v>0</v>
      </c>
      <c r="BQ46" s="19">
        <f ca="1">IF(U45&lt;=0,0,IF($BL46&lt;=SUM($BN46:BP46),0,IF($BL46-SUM($BN46:BP46)&gt;U45+AF46-BD46-AR46,U45+AF46-BD46-AR46,$BL46-SUM($BN46:BP46))))</f>
        <v>0</v>
      </c>
      <c r="BR46" s="19">
        <f ca="1">IF(V45&lt;=0,0,IF($BL46&lt;=SUM($BN46:BQ46),0,IF($BL46-SUM($BN46:BQ46)&gt;V45+AG46-BE46-AS46,V45+AG46-BE46-AS46,$BL46-SUM($BN46:BQ46))))</f>
        <v>0</v>
      </c>
      <c r="BS46" s="19">
        <f ca="1">IF(W45&lt;=0,0,IF($BL46&lt;=SUM($BN46:BR46),0,IF($BL46-SUM($BN46:BR46)&gt;W45+AH46-BF46-AT46,W45+AH46-BF46-AT46,$BL46-SUM($BN46:BR46))))</f>
        <v>0</v>
      </c>
      <c r="BT46" s="19">
        <f ca="1">IF(X45&lt;=0,0,IF($BL46&lt;=SUM($BN46:BS46),0,IF($BL46-SUM($BN46:BS46)&gt;X45+AI46-BG46-AU46,X45+AI46-BG46-AU46,$BL46-SUM($BN46:BS46))))</f>
        <v>0</v>
      </c>
      <c r="BU46" s="19">
        <f ca="1">IF(Y45&lt;=0,0,IF($BL46&lt;=SUM($BN46:BT46),0,IF($BL46-SUM($BN46:BT46)&gt;Y45+AJ46-BH46-AV46,Y45+AJ46-BH46-AV46,$BL46-SUM($BN46:BT46))))</f>
        <v>0</v>
      </c>
      <c r="BV46" s="19">
        <f ca="1">IF(Z45&lt;=0,0,IF($BL46&lt;=SUM($BN46:BU46),0,IF($BL46-SUM($BN46:BU46)&gt;Z45+AK46-BI46-AW46,Z45+AK46-BI46-AW46,$BL46-SUM($BN46:BU46))))</f>
        <v>0</v>
      </c>
      <c r="BW46" s="19">
        <f ca="1">IF(AA45&lt;=0,0,IF($BL46&lt;=SUM($BN46:BV46),0,IF($BL46-SUM($BN46:BV46)&gt;AA45+AL46-BJ46-AX46,AA45+AL46-BJ46-AX46,$BL46-SUM($BN46:BV46))))</f>
        <v>0</v>
      </c>
    </row>
    <row r="47" spans="1:75" ht="11.1" customHeight="1" x14ac:dyDescent="0.2">
      <c r="A47" s="20">
        <f t="shared" ca="1" si="10"/>
        <v>25</v>
      </c>
      <c r="B47" s="5">
        <f t="shared" ca="1" si="11"/>
        <v>43862</v>
      </c>
      <c r="C47" s="69">
        <f ca="1">IF(A47="","",IF(snowball,IF(($E$5-AY47)&lt;0,0,$E$5-AY47),0)+D47)</f>
        <v>330</v>
      </c>
      <c r="D47" s="56"/>
      <c r="E47" s="19">
        <f t="shared" ca="1" si="12"/>
        <v>360</v>
      </c>
      <c r="F47" s="19">
        <f t="shared" ca="1" si="13"/>
        <v>50</v>
      </c>
      <c r="G47" s="19">
        <f t="shared" ca="1" si="14"/>
        <v>55</v>
      </c>
      <c r="H47" s="19">
        <f t="shared" ca="1" si="15"/>
        <v>25</v>
      </c>
      <c r="I47" s="19">
        <f t="shared" ca="1" si="16"/>
        <v>110</v>
      </c>
      <c r="J47" s="19">
        <f t="shared" ca="1" si="17"/>
        <v>0</v>
      </c>
      <c r="K47" s="19">
        <f t="shared" ca="1" si="18"/>
        <v>0</v>
      </c>
      <c r="L47" s="19">
        <f t="shared" ca="1" si="19"/>
        <v>0</v>
      </c>
      <c r="M47" s="19">
        <f t="shared" ca="1" si="20"/>
        <v>0</v>
      </c>
      <c r="N47" s="19">
        <f t="shared" ca="1" si="21"/>
        <v>0</v>
      </c>
      <c r="O47" s="48"/>
      <c r="P47" s="19">
        <f t="shared" ca="1" si="8"/>
        <v>16447.07</v>
      </c>
      <c r="Q47" s="73">
        <f t="shared" ca="1" si="22"/>
        <v>600</v>
      </c>
      <c r="R47" s="19">
        <f t="shared" ca="1" si="23"/>
        <v>165.49</v>
      </c>
      <c r="S47" s="19">
        <f t="shared" ca="1" si="24"/>
        <v>1964.78</v>
      </c>
      <c r="T47" s="19">
        <f t="shared" ca="1" si="25"/>
        <v>893.35</v>
      </c>
      <c r="U47" s="19">
        <f t="shared" ca="1" si="26"/>
        <v>4674.46</v>
      </c>
      <c r="V47" s="19">
        <f t="shared" ca="1" si="27"/>
        <v>8748.99</v>
      </c>
      <c r="W47" s="19">
        <f t="shared" ca="1" si="28"/>
        <v>0</v>
      </c>
      <c r="X47" s="19">
        <f t="shared" ca="1" si="29"/>
        <v>0</v>
      </c>
      <c r="Y47" s="19">
        <f t="shared" ca="1" si="30"/>
        <v>0</v>
      </c>
      <c r="Z47" s="19">
        <f t="shared" ca="1" si="31"/>
        <v>0</v>
      </c>
      <c r="AA47" s="19">
        <f t="shared" ca="1" si="32"/>
        <v>0</v>
      </c>
      <c r="AB47" s="2"/>
      <c r="AC47" s="19">
        <f t="shared" ca="1" si="33"/>
        <v>4.26</v>
      </c>
      <c r="AD47" s="19">
        <f t="shared" ca="1" si="34"/>
        <v>21.59</v>
      </c>
      <c r="AE47" s="19">
        <f t="shared" ca="1" si="35"/>
        <v>9.39</v>
      </c>
      <c r="AF47" s="19">
        <f t="shared" ca="1" si="36"/>
        <v>15.61</v>
      </c>
      <c r="AG47" s="19">
        <f t="shared" ca="1" si="37"/>
        <v>98.55</v>
      </c>
      <c r="AH47" s="19">
        <f t="shared" ca="1" si="38"/>
        <v>0</v>
      </c>
      <c r="AI47" s="19">
        <f t="shared" ca="1" si="39"/>
        <v>0</v>
      </c>
      <c r="AJ47" s="19">
        <f t="shared" ca="1" si="40"/>
        <v>0</v>
      </c>
      <c r="AK47" s="19">
        <f t="shared" ca="1" si="41"/>
        <v>0</v>
      </c>
      <c r="AL47" s="19">
        <f t="shared" ca="1" si="42"/>
        <v>0</v>
      </c>
      <c r="AM47" s="23">
        <f t="shared" ca="1" si="43"/>
        <v>149.4</v>
      </c>
      <c r="AN47" s="7"/>
      <c r="AO47" s="19">
        <f t="shared" ca="1" si="44"/>
        <v>30</v>
      </c>
      <c r="AP47" s="19">
        <f t="shared" ca="1" si="45"/>
        <v>50</v>
      </c>
      <c r="AQ47" s="19">
        <f t="shared" ca="1" si="46"/>
        <v>55</v>
      </c>
      <c r="AR47" s="19">
        <f t="shared" ca="1" si="47"/>
        <v>25</v>
      </c>
      <c r="AS47" s="19">
        <f t="shared" ca="1" si="48"/>
        <v>110</v>
      </c>
      <c r="AT47" s="19">
        <f t="shared" ca="1" si="49"/>
        <v>0</v>
      </c>
      <c r="AU47" s="19">
        <f t="shared" ca="1" si="50"/>
        <v>0</v>
      </c>
      <c r="AV47" s="19">
        <f t="shared" ca="1" si="51"/>
        <v>0</v>
      </c>
      <c r="AW47" s="19">
        <f t="shared" ca="1" si="52"/>
        <v>0</v>
      </c>
      <c r="AX47" s="19">
        <f t="shared" ca="1" si="53"/>
        <v>0</v>
      </c>
      <c r="AY47" s="71">
        <f t="shared" ca="1" si="54"/>
        <v>270</v>
      </c>
      <c r="AZ47" s="23"/>
      <c r="BA47" s="55">
        <f ca="1">IF(NOT(snowball),0,IF(OR(E$9=0,R46+AC47-AO47&lt;=E$9),0,MIN(R46+AC47-AO47-E$9,$C47)))</f>
        <v>0</v>
      </c>
      <c r="BB47" s="19">
        <f ca="1">IF(NOT(snowball),0,IF(OR(F$9=0,S46+AD47-AP47&lt;=F$9),0,MIN(S46+AD47-AP47-F$9,$C47-SUM($BA47:BA47))))</f>
        <v>0</v>
      </c>
      <c r="BC47" s="19">
        <f ca="1">IF(NOT(snowball),0,IF(OR(G$9=0,T46+AE47-AQ47&lt;=G$9),0,MIN(T46+AE47-AQ47-G$9,$C47-SUM($BA47:BB47))))</f>
        <v>0</v>
      </c>
      <c r="BD47" s="19">
        <f ca="1">IF(NOT(snowball),0,IF(OR(H$9=0,U46+AF47-AR47&lt;=H$9),0,MIN(U46+AF47-AR47-H$9,$C47-SUM($BA47:BC47))))</f>
        <v>0</v>
      </c>
      <c r="BE47" s="19">
        <f ca="1">IF(NOT(snowball),0,IF(OR(I$9=0,V46+AG47-AS47&lt;=I$9),0,MIN(V46+AG47-AS47-I$9,$C47-SUM($BA47:BD47))))</f>
        <v>0</v>
      </c>
      <c r="BF47" s="19">
        <f ca="1">IF(NOT(snowball),0,IF(OR(J$9=0,W46+AH47-AT47&lt;=J$9),0,MIN(W46+AH47-AT47-J$9,$C47-SUM($BA47:BE47))))</f>
        <v>0</v>
      </c>
      <c r="BG47" s="19">
        <f ca="1">IF(NOT(snowball),0,IF(OR(K$9=0,X46+AI47-AU47&lt;=K$9),0,MIN(X46+AI47-AU47-K$9,$C47-SUM($BA47:BF47))))</f>
        <v>0</v>
      </c>
      <c r="BH47" s="19">
        <f ca="1">IF(NOT(snowball),0,IF(OR(L$9=0,Y46+AJ47-AV47&lt;=L$9),0,MIN(Y46+AJ47-AV47-L$9,$C47-SUM($BA47:BG47))))</f>
        <v>0</v>
      </c>
      <c r="BI47" s="19">
        <f ca="1">IF(NOT(snowball),0,IF(OR(M$9=0,Z46+AK47-AW47&lt;=M$9),0,MIN(Z46+AK47-AW47-M$9,$C47-SUM($BA47:BH47))))</f>
        <v>0</v>
      </c>
      <c r="BJ47" s="19">
        <f ca="1">IF(NOT(snowball),0,IF(OR(N$9=0,AA46+AL47-AX47&lt;=N$9),0,MIN(AA46+AL47-AX47-N$9,$C47-SUM($BA47:BI47))))</f>
        <v>0</v>
      </c>
      <c r="BK47" s="71">
        <f t="shared" ca="1" si="55"/>
        <v>0</v>
      </c>
      <c r="BL47" s="71">
        <f t="shared" ca="1" si="56"/>
        <v>330</v>
      </c>
      <c r="BN47" s="55">
        <f t="shared" ca="1" si="57"/>
        <v>330</v>
      </c>
      <c r="BO47" s="19">
        <f ca="1">IF(S46&lt;=0,0,IF($BL47&lt;=SUM($BN47:BN47),0,IF($BL47-SUM($BN47:BN47)&gt;S46+AD47-BB47-AP47,S46+AD47-BB47-AP47,$BL47-SUM($BN47:BN47))))</f>
        <v>0</v>
      </c>
      <c r="BP47" s="19">
        <f ca="1">IF(T46&lt;=0,0,IF($BL47&lt;=SUM($BN47:BO47),0,IF($BL47-SUM($BN47:BO47)&gt;T46+AE47-BC47-AQ47,T46+AE47-BC47-AQ47,$BL47-SUM($BN47:BO47))))</f>
        <v>0</v>
      </c>
      <c r="BQ47" s="19">
        <f ca="1">IF(U46&lt;=0,0,IF($BL47&lt;=SUM($BN47:BP47),0,IF($BL47-SUM($BN47:BP47)&gt;U46+AF47-BD47-AR47,U46+AF47-BD47-AR47,$BL47-SUM($BN47:BP47))))</f>
        <v>0</v>
      </c>
      <c r="BR47" s="19">
        <f ca="1">IF(V46&lt;=0,0,IF($BL47&lt;=SUM($BN47:BQ47),0,IF($BL47-SUM($BN47:BQ47)&gt;V46+AG47-BE47-AS47,V46+AG47-BE47-AS47,$BL47-SUM($BN47:BQ47))))</f>
        <v>0</v>
      </c>
      <c r="BS47" s="19">
        <f ca="1">IF(W46&lt;=0,0,IF($BL47&lt;=SUM($BN47:BR47),0,IF($BL47-SUM($BN47:BR47)&gt;W46+AH47-BF47-AT47,W46+AH47-BF47-AT47,$BL47-SUM($BN47:BR47))))</f>
        <v>0</v>
      </c>
      <c r="BT47" s="19">
        <f ca="1">IF(X46&lt;=0,0,IF($BL47&lt;=SUM($BN47:BS47),0,IF($BL47-SUM($BN47:BS47)&gt;X46+AI47-BG47-AU47,X46+AI47-BG47-AU47,$BL47-SUM($BN47:BS47))))</f>
        <v>0</v>
      </c>
      <c r="BU47" s="19">
        <f ca="1">IF(Y46&lt;=0,0,IF($BL47&lt;=SUM($BN47:BT47),0,IF($BL47-SUM($BN47:BT47)&gt;Y46+AJ47-BH47-AV47,Y46+AJ47-BH47-AV47,$BL47-SUM($BN47:BT47))))</f>
        <v>0</v>
      </c>
      <c r="BV47" s="19">
        <f ca="1">IF(Z46&lt;=0,0,IF($BL47&lt;=SUM($BN47:BU47),0,IF($BL47-SUM($BN47:BU47)&gt;Z46+AK47-BI47-AW47,Z46+AK47-BI47-AW47,$BL47-SUM($BN47:BU47))))</f>
        <v>0</v>
      </c>
      <c r="BW47" s="19">
        <f ca="1">IF(AA46&lt;=0,0,IF($BL47&lt;=SUM($BN47:BV47),0,IF($BL47-SUM($BN47:BV47)&gt;AA46+AL47-BJ47-AX47,AA46+AL47-BJ47-AX47,$BL47-SUM($BN47:BV47))))</f>
        <v>0</v>
      </c>
    </row>
    <row r="48" spans="1:75" ht="11.1" customHeight="1" x14ac:dyDescent="0.2">
      <c r="A48" s="20">
        <f t="shared" ca="1" si="10"/>
        <v>26</v>
      </c>
      <c r="B48" s="5">
        <f t="shared" ca="1" si="11"/>
        <v>43891</v>
      </c>
      <c r="C48" s="69">
        <f ca="1">IF(A48="","",IF(snowball,IF(($E$5-AY48)&lt;0,0,$E$5-AY48),0)+D48)</f>
        <v>330</v>
      </c>
      <c r="D48" s="56"/>
      <c r="E48" s="19">
        <f t="shared" ca="1" si="12"/>
        <v>166.84</v>
      </c>
      <c r="F48" s="19">
        <f t="shared" ca="1" si="13"/>
        <v>243.16</v>
      </c>
      <c r="G48" s="19">
        <f t="shared" ca="1" si="14"/>
        <v>55</v>
      </c>
      <c r="H48" s="19">
        <f t="shared" ca="1" si="15"/>
        <v>25</v>
      </c>
      <c r="I48" s="19">
        <f t="shared" ca="1" si="16"/>
        <v>110</v>
      </c>
      <c r="J48" s="19">
        <f t="shared" ca="1" si="17"/>
        <v>0</v>
      </c>
      <c r="K48" s="19">
        <f t="shared" ca="1" si="18"/>
        <v>0</v>
      </c>
      <c r="L48" s="19">
        <f t="shared" ca="1" si="19"/>
        <v>0</v>
      </c>
      <c r="M48" s="19">
        <f t="shared" ca="1" si="20"/>
        <v>0</v>
      </c>
      <c r="N48" s="19">
        <f t="shared" ca="1" si="21"/>
        <v>0</v>
      </c>
      <c r="O48" s="48"/>
      <c r="P48" s="19">
        <f t="shared" ca="1" si="8"/>
        <v>15992.65</v>
      </c>
      <c r="Q48" s="73">
        <f t="shared" ca="1" si="22"/>
        <v>600</v>
      </c>
      <c r="R48" s="19">
        <f t="shared" ca="1" si="23"/>
        <v>0</v>
      </c>
      <c r="S48" s="19">
        <f t="shared" ca="1" si="24"/>
        <v>1742.91</v>
      </c>
      <c r="T48" s="19">
        <f t="shared" ca="1" si="25"/>
        <v>847.28</v>
      </c>
      <c r="U48" s="19">
        <f t="shared" ca="1" si="26"/>
        <v>4665.04</v>
      </c>
      <c r="V48" s="19">
        <f t="shared" ca="1" si="27"/>
        <v>8737.42</v>
      </c>
      <c r="W48" s="19">
        <f t="shared" ca="1" si="28"/>
        <v>0</v>
      </c>
      <c r="X48" s="19">
        <f t="shared" ca="1" si="29"/>
        <v>0</v>
      </c>
      <c r="Y48" s="19">
        <f t="shared" ca="1" si="30"/>
        <v>0</v>
      </c>
      <c r="Z48" s="19">
        <f t="shared" ca="1" si="31"/>
        <v>0</v>
      </c>
      <c r="AA48" s="19">
        <f t="shared" ca="1" si="32"/>
        <v>0</v>
      </c>
      <c r="AB48" s="2"/>
      <c r="AC48" s="19">
        <f t="shared" ca="1" si="33"/>
        <v>1.35</v>
      </c>
      <c r="AD48" s="19">
        <f t="shared" ca="1" si="34"/>
        <v>21.29</v>
      </c>
      <c r="AE48" s="19">
        <f t="shared" ca="1" si="35"/>
        <v>8.93</v>
      </c>
      <c r="AF48" s="19">
        <f t="shared" ca="1" si="36"/>
        <v>15.58</v>
      </c>
      <c r="AG48" s="19">
        <f t="shared" ca="1" si="37"/>
        <v>98.43</v>
      </c>
      <c r="AH48" s="19">
        <f t="shared" ca="1" si="38"/>
        <v>0</v>
      </c>
      <c r="AI48" s="19">
        <f t="shared" ca="1" si="39"/>
        <v>0</v>
      </c>
      <c r="AJ48" s="19">
        <f t="shared" ca="1" si="40"/>
        <v>0</v>
      </c>
      <c r="AK48" s="19">
        <f t="shared" ca="1" si="41"/>
        <v>0</v>
      </c>
      <c r="AL48" s="19">
        <f t="shared" ca="1" si="42"/>
        <v>0</v>
      </c>
      <c r="AM48" s="23">
        <f t="shared" ca="1" si="43"/>
        <v>145.58000000000001</v>
      </c>
      <c r="AN48" s="7"/>
      <c r="AO48" s="19">
        <f t="shared" ca="1" si="44"/>
        <v>30</v>
      </c>
      <c r="AP48" s="19">
        <f t="shared" ca="1" si="45"/>
        <v>50</v>
      </c>
      <c r="AQ48" s="19">
        <f t="shared" ca="1" si="46"/>
        <v>55</v>
      </c>
      <c r="AR48" s="19">
        <f t="shared" ca="1" si="47"/>
        <v>25</v>
      </c>
      <c r="AS48" s="19">
        <f t="shared" ca="1" si="48"/>
        <v>110</v>
      </c>
      <c r="AT48" s="19">
        <f t="shared" ca="1" si="49"/>
        <v>0</v>
      </c>
      <c r="AU48" s="19">
        <f t="shared" ca="1" si="50"/>
        <v>0</v>
      </c>
      <c r="AV48" s="19">
        <f t="shared" ca="1" si="51"/>
        <v>0</v>
      </c>
      <c r="AW48" s="19">
        <f t="shared" ca="1" si="52"/>
        <v>0</v>
      </c>
      <c r="AX48" s="19">
        <f t="shared" ca="1" si="53"/>
        <v>0</v>
      </c>
      <c r="AY48" s="71">
        <f t="shared" ca="1" si="54"/>
        <v>270</v>
      </c>
      <c r="AZ48" s="23"/>
      <c r="BA48" s="55">
        <f ca="1">IF(NOT(snowball),0,IF(OR(E$9=0,R47+AC48-AO48&lt;=E$9),0,MIN(R47+AC48-AO48-E$9,$C48)))</f>
        <v>0</v>
      </c>
      <c r="BB48" s="19">
        <f ca="1">IF(NOT(snowball),0,IF(OR(F$9=0,S47+AD48-AP48&lt;=F$9),0,MIN(S47+AD48-AP48-F$9,$C48-SUM($BA48:BA48))))</f>
        <v>0</v>
      </c>
      <c r="BC48" s="19">
        <f ca="1">IF(NOT(snowball),0,IF(OR(G$9=0,T47+AE48-AQ48&lt;=G$9),0,MIN(T47+AE48-AQ48-G$9,$C48-SUM($BA48:BB48))))</f>
        <v>0</v>
      </c>
      <c r="BD48" s="19">
        <f ca="1">IF(NOT(snowball),0,IF(OR(H$9=0,U47+AF48-AR48&lt;=H$9),0,MIN(U47+AF48-AR48-H$9,$C48-SUM($BA48:BC48))))</f>
        <v>0</v>
      </c>
      <c r="BE48" s="19">
        <f ca="1">IF(NOT(snowball),0,IF(OR(I$9=0,V47+AG48-AS48&lt;=I$9),0,MIN(V47+AG48-AS48-I$9,$C48-SUM($BA48:BD48))))</f>
        <v>0</v>
      </c>
      <c r="BF48" s="19">
        <f ca="1">IF(NOT(snowball),0,IF(OR(J$9=0,W47+AH48-AT48&lt;=J$9),0,MIN(W47+AH48-AT48-J$9,$C48-SUM($BA48:BE48))))</f>
        <v>0</v>
      </c>
      <c r="BG48" s="19">
        <f ca="1">IF(NOT(snowball),0,IF(OR(K$9=0,X47+AI48-AU48&lt;=K$9),0,MIN(X47+AI48-AU48-K$9,$C48-SUM($BA48:BF48))))</f>
        <v>0</v>
      </c>
      <c r="BH48" s="19">
        <f ca="1">IF(NOT(snowball),0,IF(OR(L$9=0,Y47+AJ48-AV48&lt;=L$9),0,MIN(Y47+AJ48-AV48-L$9,$C48-SUM($BA48:BG48))))</f>
        <v>0</v>
      </c>
      <c r="BI48" s="19">
        <f ca="1">IF(NOT(snowball),0,IF(OR(M$9=0,Z47+AK48-AW48&lt;=M$9),0,MIN(Z47+AK48-AW48-M$9,$C48-SUM($BA48:BH48))))</f>
        <v>0</v>
      </c>
      <c r="BJ48" s="19">
        <f ca="1">IF(NOT(snowball),0,IF(OR(N$9=0,AA47+AL48-AX48&lt;=N$9),0,MIN(AA47+AL48-AX48-N$9,$C48-SUM($BA48:BI48))))</f>
        <v>0</v>
      </c>
      <c r="BK48" s="71">
        <f t="shared" ca="1" si="55"/>
        <v>0</v>
      </c>
      <c r="BL48" s="71">
        <f t="shared" ca="1" si="56"/>
        <v>330</v>
      </c>
      <c r="BN48" s="55">
        <f t="shared" ca="1" si="57"/>
        <v>136.84</v>
      </c>
      <c r="BO48" s="19">
        <f ca="1">IF(S47&lt;=0,0,IF($BL48&lt;=SUM($BN48:BN48),0,IF($BL48-SUM($BN48:BN48)&gt;S47+AD48-BB48-AP48,S47+AD48-BB48-AP48,$BL48-SUM($BN48:BN48))))</f>
        <v>193.16</v>
      </c>
      <c r="BP48" s="19">
        <f ca="1">IF(T47&lt;=0,0,IF($BL48&lt;=SUM($BN48:BO48),0,IF($BL48-SUM($BN48:BO48)&gt;T47+AE48-BC48-AQ48,T47+AE48-BC48-AQ48,$BL48-SUM($BN48:BO48))))</f>
        <v>0</v>
      </c>
      <c r="BQ48" s="19">
        <f ca="1">IF(U47&lt;=0,0,IF($BL48&lt;=SUM($BN48:BP48),0,IF($BL48-SUM($BN48:BP48)&gt;U47+AF48-BD48-AR48,U47+AF48-BD48-AR48,$BL48-SUM($BN48:BP48))))</f>
        <v>0</v>
      </c>
      <c r="BR48" s="19">
        <f ca="1">IF(V47&lt;=0,0,IF($BL48&lt;=SUM($BN48:BQ48),0,IF($BL48-SUM($BN48:BQ48)&gt;V47+AG48-BE48-AS48,V47+AG48-BE48-AS48,$BL48-SUM($BN48:BQ48))))</f>
        <v>0</v>
      </c>
      <c r="BS48" s="19">
        <f ca="1">IF(W47&lt;=0,0,IF($BL48&lt;=SUM($BN48:BR48),0,IF($BL48-SUM($BN48:BR48)&gt;W47+AH48-BF48-AT48,W47+AH48-BF48-AT48,$BL48-SUM($BN48:BR48))))</f>
        <v>0</v>
      </c>
      <c r="BT48" s="19">
        <f ca="1">IF(X47&lt;=0,0,IF($BL48&lt;=SUM($BN48:BS48),0,IF($BL48-SUM($BN48:BS48)&gt;X47+AI48-BG48-AU48,X47+AI48-BG48-AU48,$BL48-SUM($BN48:BS48))))</f>
        <v>0</v>
      </c>
      <c r="BU48" s="19">
        <f ca="1">IF(Y47&lt;=0,0,IF($BL48&lt;=SUM($BN48:BT48),0,IF($BL48-SUM($BN48:BT48)&gt;Y47+AJ48-BH48-AV48,Y47+AJ48-BH48-AV48,$BL48-SUM($BN48:BT48))))</f>
        <v>0</v>
      </c>
      <c r="BV48" s="19">
        <f ca="1">IF(Z47&lt;=0,0,IF($BL48&lt;=SUM($BN48:BU48),0,IF($BL48-SUM($BN48:BU48)&gt;Z47+AK48-BI48-AW48,Z47+AK48-BI48-AW48,$BL48-SUM($BN48:BU48))))</f>
        <v>0</v>
      </c>
      <c r="BW48" s="19">
        <f ca="1">IF(AA47&lt;=0,0,IF($BL48&lt;=SUM($BN48:BV48),0,IF($BL48-SUM($BN48:BV48)&gt;AA47+AL48-BJ48-AX48,AA47+AL48-BJ48-AX48,$BL48-SUM($BN48:BV48))))</f>
        <v>0</v>
      </c>
    </row>
    <row r="49" spans="1:75" ht="11.1" customHeight="1" x14ac:dyDescent="0.2">
      <c r="A49" s="20">
        <f t="shared" ca="1" si="10"/>
        <v>27</v>
      </c>
      <c r="B49" s="5">
        <f t="shared" ca="1" si="11"/>
        <v>43922</v>
      </c>
      <c r="C49" s="69">
        <f ca="1">IF(A49="","",IF(snowball,IF(($E$5-AY49)&lt;0,0,$E$5-AY49),0)+D49)</f>
        <v>360</v>
      </c>
      <c r="D49" s="56"/>
      <c r="E49" s="19">
        <f t="shared" ca="1" si="12"/>
        <v>0</v>
      </c>
      <c r="F49" s="19">
        <f t="shared" ca="1" si="13"/>
        <v>410</v>
      </c>
      <c r="G49" s="19">
        <f t="shared" ca="1" si="14"/>
        <v>55</v>
      </c>
      <c r="H49" s="19">
        <f t="shared" ca="1" si="15"/>
        <v>25</v>
      </c>
      <c r="I49" s="19">
        <f t="shared" ca="1" si="16"/>
        <v>110</v>
      </c>
      <c r="J49" s="19">
        <f t="shared" ca="1" si="17"/>
        <v>0</v>
      </c>
      <c r="K49" s="19">
        <f t="shared" ca="1" si="18"/>
        <v>0</v>
      </c>
      <c r="L49" s="19">
        <f t="shared" ca="1" si="19"/>
        <v>0</v>
      </c>
      <c r="M49" s="19">
        <f t="shared" ca="1" si="20"/>
        <v>0</v>
      </c>
      <c r="N49" s="19">
        <f t="shared" ca="1" si="21"/>
        <v>0</v>
      </c>
      <c r="O49" s="48"/>
      <c r="P49" s="19">
        <f t="shared" ca="1" si="8"/>
        <v>15533.849999999999</v>
      </c>
      <c r="Q49" s="73">
        <f t="shared" ca="1" si="22"/>
        <v>600</v>
      </c>
      <c r="R49" s="19">
        <f t="shared" ca="1" si="23"/>
        <v>0</v>
      </c>
      <c r="S49" s="19">
        <f t="shared" ca="1" si="24"/>
        <v>1351.79</v>
      </c>
      <c r="T49" s="19">
        <f t="shared" ca="1" si="25"/>
        <v>800.75</v>
      </c>
      <c r="U49" s="19">
        <f t="shared" ca="1" si="26"/>
        <v>4655.59</v>
      </c>
      <c r="V49" s="19">
        <f t="shared" ca="1" si="27"/>
        <v>8725.7199999999993</v>
      </c>
      <c r="W49" s="19">
        <f t="shared" ca="1" si="28"/>
        <v>0</v>
      </c>
      <c r="X49" s="19">
        <f t="shared" ca="1" si="29"/>
        <v>0</v>
      </c>
      <c r="Y49" s="19">
        <f t="shared" ca="1" si="30"/>
        <v>0</v>
      </c>
      <c r="Z49" s="19">
        <f t="shared" ca="1" si="31"/>
        <v>0</v>
      </c>
      <c r="AA49" s="19">
        <f t="shared" ca="1" si="32"/>
        <v>0</v>
      </c>
      <c r="AB49" s="2"/>
      <c r="AC49" s="19">
        <f t="shared" ca="1" si="33"/>
        <v>0</v>
      </c>
      <c r="AD49" s="19">
        <f t="shared" ca="1" si="34"/>
        <v>18.88</v>
      </c>
      <c r="AE49" s="19">
        <f t="shared" ca="1" si="35"/>
        <v>8.4700000000000006</v>
      </c>
      <c r="AF49" s="19">
        <f t="shared" ca="1" si="36"/>
        <v>15.55</v>
      </c>
      <c r="AG49" s="19">
        <f t="shared" ca="1" si="37"/>
        <v>98.3</v>
      </c>
      <c r="AH49" s="19">
        <f t="shared" ca="1" si="38"/>
        <v>0</v>
      </c>
      <c r="AI49" s="19">
        <f t="shared" ca="1" si="39"/>
        <v>0</v>
      </c>
      <c r="AJ49" s="19">
        <f t="shared" ca="1" si="40"/>
        <v>0</v>
      </c>
      <c r="AK49" s="19">
        <f t="shared" ca="1" si="41"/>
        <v>0</v>
      </c>
      <c r="AL49" s="19">
        <f t="shared" ca="1" si="42"/>
        <v>0</v>
      </c>
      <c r="AM49" s="23">
        <f t="shared" ca="1" si="43"/>
        <v>141.19999999999999</v>
      </c>
      <c r="AN49" s="7"/>
      <c r="AO49" s="19">
        <f t="shared" ca="1" si="44"/>
        <v>0</v>
      </c>
      <c r="AP49" s="19">
        <f t="shared" ca="1" si="45"/>
        <v>50</v>
      </c>
      <c r="AQ49" s="19">
        <f t="shared" ca="1" si="46"/>
        <v>55</v>
      </c>
      <c r="AR49" s="19">
        <f t="shared" ca="1" si="47"/>
        <v>25</v>
      </c>
      <c r="AS49" s="19">
        <f t="shared" ca="1" si="48"/>
        <v>110</v>
      </c>
      <c r="AT49" s="19">
        <f t="shared" ca="1" si="49"/>
        <v>0</v>
      </c>
      <c r="AU49" s="19">
        <f t="shared" ca="1" si="50"/>
        <v>0</v>
      </c>
      <c r="AV49" s="19">
        <f t="shared" ca="1" si="51"/>
        <v>0</v>
      </c>
      <c r="AW49" s="19">
        <f t="shared" ca="1" si="52"/>
        <v>0</v>
      </c>
      <c r="AX49" s="19">
        <f t="shared" ca="1" si="53"/>
        <v>0</v>
      </c>
      <c r="AY49" s="71">
        <f t="shared" ca="1" si="54"/>
        <v>240</v>
      </c>
      <c r="AZ49" s="23"/>
      <c r="BA49" s="55">
        <f ca="1">IF(NOT(snowball),0,IF(OR(E$9=0,R48+AC49-AO49&lt;=E$9),0,MIN(R48+AC49-AO49-E$9,$C49)))</f>
        <v>0</v>
      </c>
      <c r="BB49" s="19">
        <f ca="1">IF(NOT(snowball),0,IF(OR(F$9=0,S48+AD49-AP49&lt;=F$9),0,MIN(S48+AD49-AP49-F$9,$C49-SUM($BA49:BA49))))</f>
        <v>0</v>
      </c>
      <c r="BC49" s="19">
        <f ca="1">IF(NOT(snowball),0,IF(OR(G$9=0,T48+AE49-AQ49&lt;=G$9),0,MIN(T48+AE49-AQ49-G$9,$C49-SUM($BA49:BB49))))</f>
        <v>0</v>
      </c>
      <c r="BD49" s="19">
        <f ca="1">IF(NOT(snowball),0,IF(OR(H$9=0,U48+AF49-AR49&lt;=H$9),0,MIN(U48+AF49-AR49-H$9,$C49-SUM($BA49:BC49))))</f>
        <v>0</v>
      </c>
      <c r="BE49" s="19">
        <f ca="1">IF(NOT(snowball),0,IF(OR(I$9=0,V48+AG49-AS49&lt;=I$9),0,MIN(V48+AG49-AS49-I$9,$C49-SUM($BA49:BD49))))</f>
        <v>0</v>
      </c>
      <c r="BF49" s="19">
        <f ca="1">IF(NOT(snowball),0,IF(OR(J$9=0,W48+AH49-AT49&lt;=J$9),0,MIN(W48+AH49-AT49-J$9,$C49-SUM($BA49:BE49))))</f>
        <v>0</v>
      </c>
      <c r="BG49" s="19">
        <f ca="1">IF(NOT(snowball),0,IF(OR(K$9=0,X48+AI49-AU49&lt;=K$9),0,MIN(X48+AI49-AU49-K$9,$C49-SUM($BA49:BF49))))</f>
        <v>0</v>
      </c>
      <c r="BH49" s="19">
        <f ca="1">IF(NOT(snowball),0,IF(OR(L$9=0,Y48+AJ49-AV49&lt;=L$9),0,MIN(Y48+AJ49-AV49-L$9,$C49-SUM($BA49:BG49))))</f>
        <v>0</v>
      </c>
      <c r="BI49" s="19">
        <f ca="1">IF(NOT(snowball),0,IF(OR(M$9=0,Z48+AK49-AW49&lt;=M$9),0,MIN(Z48+AK49-AW49-M$9,$C49-SUM($BA49:BH49))))</f>
        <v>0</v>
      </c>
      <c r="BJ49" s="19">
        <f ca="1">IF(NOT(snowball),0,IF(OR(N$9=0,AA48+AL49-AX49&lt;=N$9),0,MIN(AA48+AL49-AX49-N$9,$C49-SUM($BA49:BI49))))</f>
        <v>0</v>
      </c>
      <c r="BK49" s="71">
        <f t="shared" ca="1" si="55"/>
        <v>0</v>
      </c>
      <c r="BL49" s="71">
        <f t="shared" ca="1" si="56"/>
        <v>360</v>
      </c>
      <c r="BN49" s="55">
        <f t="shared" ca="1" si="57"/>
        <v>0</v>
      </c>
      <c r="BO49" s="19">
        <f ca="1">IF(S48&lt;=0,0,IF($BL49&lt;=SUM($BN49:BN49),0,IF($BL49-SUM($BN49:BN49)&gt;S48+AD49-BB49-AP49,S48+AD49-BB49-AP49,$BL49-SUM($BN49:BN49))))</f>
        <v>360</v>
      </c>
      <c r="BP49" s="19">
        <f ca="1">IF(T48&lt;=0,0,IF($BL49&lt;=SUM($BN49:BO49),0,IF($BL49-SUM($BN49:BO49)&gt;T48+AE49-BC49-AQ49,T48+AE49-BC49-AQ49,$BL49-SUM($BN49:BO49))))</f>
        <v>0</v>
      </c>
      <c r="BQ49" s="19">
        <f ca="1">IF(U48&lt;=0,0,IF($BL49&lt;=SUM($BN49:BP49),0,IF($BL49-SUM($BN49:BP49)&gt;U48+AF49-BD49-AR49,U48+AF49-BD49-AR49,$BL49-SUM($BN49:BP49))))</f>
        <v>0</v>
      </c>
      <c r="BR49" s="19">
        <f ca="1">IF(V48&lt;=0,0,IF($BL49&lt;=SUM($BN49:BQ49),0,IF($BL49-SUM($BN49:BQ49)&gt;V48+AG49-BE49-AS49,V48+AG49-BE49-AS49,$BL49-SUM($BN49:BQ49))))</f>
        <v>0</v>
      </c>
      <c r="BS49" s="19">
        <f ca="1">IF(W48&lt;=0,0,IF($BL49&lt;=SUM($BN49:BR49),0,IF($BL49-SUM($BN49:BR49)&gt;W48+AH49-BF49-AT49,W48+AH49-BF49-AT49,$BL49-SUM($BN49:BR49))))</f>
        <v>0</v>
      </c>
      <c r="BT49" s="19">
        <f ca="1">IF(X48&lt;=0,0,IF($BL49&lt;=SUM($BN49:BS49),0,IF($BL49-SUM($BN49:BS49)&gt;X48+AI49-BG49-AU49,X48+AI49-BG49-AU49,$BL49-SUM($BN49:BS49))))</f>
        <v>0</v>
      </c>
      <c r="BU49" s="19">
        <f ca="1">IF(Y48&lt;=0,0,IF($BL49&lt;=SUM($BN49:BT49),0,IF($BL49-SUM($BN49:BT49)&gt;Y48+AJ49-BH49-AV49,Y48+AJ49-BH49-AV49,$BL49-SUM($BN49:BT49))))</f>
        <v>0</v>
      </c>
      <c r="BV49" s="19">
        <f ca="1">IF(Z48&lt;=0,0,IF($BL49&lt;=SUM($BN49:BU49),0,IF($BL49-SUM($BN49:BU49)&gt;Z48+AK49-BI49-AW49,Z48+AK49-BI49-AW49,$BL49-SUM($BN49:BU49))))</f>
        <v>0</v>
      </c>
      <c r="BW49" s="19">
        <f ca="1">IF(AA48&lt;=0,0,IF($BL49&lt;=SUM($BN49:BV49),0,IF($BL49-SUM($BN49:BV49)&gt;AA48+AL49-BJ49-AX49,AA48+AL49-BJ49-AX49,$BL49-SUM($BN49:BV49))))</f>
        <v>0</v>
      </c>
    </row>
    <row r="50" spans="1:75" ht="11.1" customHeight="1" x14ac:dyDescent="0.2">
      <c r="A50" s="20">
        <f t="shared" ca="1" si="10"/>
        <v>28</v>
      </c>
      <c r="B50" s="5">
        <f t="shared" ca="1" si="11"/>
        <v>43952</v>
      </c>
      <c r="C50" s="69">
        <f ca="1">IF(A50="","",IF(snowball,IF(($E$5-AY50)&lt;0,0,$E$5-AY50),0)+D50)</f>
        <v>360</v>
      </c>
      <c r="D50" s="56"/>
      <c r="E50" s="19">
        <f t="shared" ca="1" si="12"/>
        <v>0</v>
      </c>
      <c r="F50" s="19">
        <f t="shared" ca="1" si="13"/>
        <v>410</v>
      </c>
      <c r="G50" s="19">
        <f t="shared" ca="1" si="14"/>
        <v>55</v>
      </c>
      <c r="H50" s="19">
        <f t="shared" ca="1" si="15"/>
        <v>25</v>
      </c>
      <c r="I50" s="19">
        <f t="shared" ca="1" si="16"/>
        <v>110</v>
      </c>
      <c r="J50" s="19">
        <f t="shared" ca="1" si="17"/>
        <v>0</v>
      </c>
      <c r="K50" s="19">
        <f t="shared" ca="1" si="18"/>
        <v>0</v>
      </c>
      <c r="L50" s="19">
        <f t="shared" ca="1" si="19"/>
        <v>0</v>
      </c>
      <c r="M50" s="19">
        <f t="shared" ca="1" si="20"/>
        <v>0</v>
      </c>
      <c r="N50" s="19">
        <f t="shared" ca="1" si="21"/>
        <v>0</v>
      </c>
      <c r="O50" s="48"/>
      <c r="P50" s="19">
        <f t="shared" ca="1" si="8"/>
        <v>15070.179999999998</v>
      </c>
      <c r="Q50" s="73">
        <f t="shared" ca="1" si="22"/>
        <v>600</v>
      </c>
      <c r="R50" s="19">
        <f t="shared" ca="1" si="23"/>
        <v>0</v>
      </c>
      <c r="S50" s="19">
        <f t="shared" ca="1" si="24"/>
        <v>956.43</v>
      </c>
      <c r="T50" s="19">
        <f t="shared" ca="1" si="25"/>
        <v>753.76</v>
      </c>
      <c r="U50" s="19">
        <f t="shared" ca="1" si="26"/>
        <v>4646.1099999999997</v>
      </c>
      <c r="V50" s="19">
        <f t="shared" ca="1" si="27"/>
        <v>8713.8799999999992</v>
      </c>
      <c r="W50" s="19">
        <f t="shared" ca="1" si="28"/>
        <v>0</v>
      </c>
      <c r="X50" s="19">
        <f t="shared" ca="1" si="29"/>
        <v>0</v>
      </c>
      <c r="Y50" s="19">
        <f t="shared" ca="1" si="30"/>
        <v>0</v>
      </c>
      <c r="Z50" s="19">
        <f t="shared" ca="1" si="31"/>
        <v>0</v>
      </c>
      <c r="AA50" s="19">
        <f t="shared" ca="1" si="32"/>
        <v>0</v>
      </c>
      <c r="AB50" s="2"/>
      <c r="AC50" s="19">
        <f t="shared" ca="1" si="33"/>
        <v>0</v>
      </c>
      <c r="AD50" s="19">
        <f t="shared" ca="1" si="34"/>
        <v>14.64</v>
      </c>
      <c r="AE50" s="19">
        <f t="shared" ca="1" si="35"/>
        <v>8.01</v>
      </c>
      <c r="AF50" s="19">
        <f t="shared" ca="1" si="36"/>
        <v>15.52</v>
      </c>
      <c r="AG50" s="19">
        <f t="shared" ca="1" si="37"/>
        <v>98.16</v>
      </c>
      <c r="AH50" s="19">
        <f t="shared" ca="1" si="38"/>
        <v>0</v>
      </c>
      <c r="AI50" s="19">
        <f t="shared" ca="1" si="39"/>
        <v>0</v>
      </c>
      <c r="AJ50" s="19">
        <f t="shared" ca="1" si="40"/>
        <v>0</v>
      </c>
      <c r="AK50" s="19">
        <f t="shared" ca="1" si="41"/>
        <v>0</v>
      </c>
      <c r="AL50" s="19">
        <f t="shared" ca="1" si="42"/>
        <v>0</v>
      </c>
      <c r="AM50" s="23">
        <f t="shared" ca="1" si="43"/>
        <v>136.32999999999998</v>
      </c>
      <c r="AN50" s="7"/>
      <c r="AO50" s="19">
        <f t="shared" ca="1" si="44"/>
        <v>0</v>
      </c>
      <c r="AP50" s="19">
        <f t="shared" ca="1" si="45"/>
        <v>50</v>
      </c>
      <c r="AQ50" s="19">
        <f t="shared" ca="1" si="46"/>
        <v>55</v>
      </c>
      <c r="AR50" s="19">
        <f t="shared" ca="1" si="47"/>
        <v>25</v>
      </c>
      <c r="AS50" s="19">
        <f t="shared" ca="1" si="48"/>
        <v>110</v>
      </c>
      <c r="AT50" s="19">
        <f t="shared" ca="1" si="49"/>
        <v>0</v>
      </c>
      <c r="AU50" s="19">
        <f t="shared" ca="1" si="50"/>
        <v>0</v>
      </c>
      <c r="AV50" s="19">
        <f t="shared" ca="1" si="51"/>
        <v>0</v>
      </c>
      <c r="AW50" s="19">
        <f t="shared" ca="1" si="52"/>
        <v>0</v>
      </c>
      <c r="AX50" s="19">
        <f t="shared" ca="1" si="53"/>
        <v>0</v>
      </c>
      <c r="AY50" s="71">
        <f t="shared" ca="1" si="54"/>
        <v>240</v>
      </c>
      <c r="AZ50" s="23"/>
      <c r="BA50" s="55">
        <f ca="1">IF(NOT(snowball),0,IF(OR(E$9=0,R49+AC50-AO50&lt;=E$9),0,MIN(R49+AC50-AO50-E$9,$C50)))</f>
        <v>0</v>
      </c>
      <c r="BB50" s="19">
        <f ca="1">IF(NOT(snowball),0,IF(OR(F$9=0,S49+AD50-AP50&lt;=F$9),0,MIN(S49+AD50-AP50-F$9,$C50-SUM($BA50:BA50))))</f>
        <v>0</v>
      </c>
      <c r="BC50" s="19">
        <f ca="1">IF(NOT(snowball),0,IF(OR(G$9=0,T49+AE50-AQ50&lt;=G$9),0,MIN(T49+AE50-AQ50-G$9,$C50-SUM($BA50:BB50))))</f>
        <v>0</v>
      </c>
      <c r="BD50" s="19">
        <f ca="1">IF(NOT(snowball),0,IF(OR(H$9=0,U49+AF50-AR50&lt;=H$9),0,MIN(U49+AF50-AR50-H$9,$C50-SUM($BA50:BC50))))</f>
        <v>0</v>
      </c>
      <c r="BE50" s="19">
        <f ca="1">IF(NOT(snowball),0,IF(OR(I$9=0,V49+AG50-AS50&lt;=I$9),0,MIN(V49+AG50-AS50-I$9,$C50-SUM($BA50:BD50))))</f>
        <v>0</v>
      </c>
      <c r="BF50" s="19">
        <f ca="1">IF(NOT(snowball),0,IF(OR(J$9=0,W49+AH50-AT50&lt;=J$9),0,MIN(W49+AH50-AT50-J$9,$C50-SUM($BA50:BE50))))</f>
        <v>0</v>
      </c>
      <c r="BG50" s="19">
        <f ca="1">IF(NOT(snowball),0,IF(OR(K$9=0,X49+AI50-AU50&lt;=K$9),0,MIN(X49+AI50-AU50-K$9,$C50-SUM($BA50:BF50))))</f>
        <v>0</v>
      </c>
      <c r="BH50" s="19">
        <f ca="1">IF(NOT(snowball),0,IF(OR(L$9=0,Y49+AJ50-AV50&lt;=L$9),0,MIN(Y49+AJ50-AV50-L$9,$C50-SUM($BA50:BG50))))</f>
        <v>0</v>
      </c>
      <c r="BI50" s="19">
        <f ca="1">IF(NOT(snowball),0,IF(OR(M$9=0,Z49+AK50-AW50&lt;=M$9),0,MIN(Z49+AK50-AW50-M$9,$C50-SUM($BA50:BH50))))</f>
        <v>0</v>
      </c>
      <c r="BJ50" s="19">
        <f ca="1">IF(NOT(snowball),0,IF(OR(N$9=0,AA49+AL50-AX50&lt;=N$9),0,MIN(AA49+AL50-AX50-N$9,$C50-SUM($BA50:BI50))))</f>
        <v>0</v>
      </c>
      <c r="BK50" s="71">
        <f t="shared" ca="1" si="55"/>
        <v>0</v>
      </c>
      <c r="BL50" s="71">
        <f t="shared" ca="1" si="56"/>
        <v>360</v>
      </c>
      <c r="BN50" s="55">
        <f t="shared" ca="1" si="57"/>
        <v>0</v>
      </c>
      <c r="BO50" s="19">
        <f ca="1">IF(S49&lt;=0,0,IF($BL50&lt;=SUM($BN50:BN50),0,IF($BL50-SUM($BN50:BN50)&gt;S49+AD50-BB50-AP50,S49+AD50-BB50-AP50,$BL50-SUM($BN50:BN50))))</f>
        <v>360</v>
      </c>
      <c r="BP50" s="19">
        <f ca="1">IF(T49&lt;=0,0,IF($BL50&lt;=SUM($BN50:BO50),0,IF($BL50-SUM($BN50:BO50)&gt;T49+AE50-BC50-AQ50,T49+AE50-BC50-AQ50,$BL50-SUM($BN50:BO50))))</f>
        <v>0</v>
      </c>
      <c r="BQ50" s="19">
        <f ca="1">IF(U49&lt;=0,0,IF($BL50&lt;=SUM($BN50:BP50),0,IF($BL50-SUM($BN50:BP50)&gt;U49+AF50-BD50-AR50,U49+AF50-BD50-AR50,$BL50-SUM($BN50:BP50))))</f>
        <v>0</v>
      </c>
      <c r="BR50" s="19">
        <f ca="1">IF(V49&lt;=0,0,IF($BL50&lt;=SUM($BN50:BQ50),0,IF($BL50-SUM($BN50:BQ50)&gt;V49+AG50-BE50-AS50,V49+AG50-BE50-AS50,$BL50-SUM($BN50:BQ50))))</f>
        <v>0</v>
      </c>
      <c r="BS50" s="19">
        <f ca="1">IF(W49&lt;=0,0,IF($BL50&lt;=SUM($BN50:BR50),0,IF($BL50-SUM($BN50:BR50)&gt;W49+AH50-BF50-AT50,W49+AH50-BF50-AT50,$BL50-SUM($BN50:BR50))))</f>
        <v>0</v>
      </c>
      <c r="BT50" s="19">
        <f ca="1">IF(X49&lt;=0,0,IF($BL50&lt;=SUM($BN50:BS50),0,IF($BL50-SUM($BN50:BS50)&gt;X49+AI50-BG50-AU50,X49+AI50-BG50-AU50,$BL50-SUM($BN50:BS50))))</f>
        <v>0</v>
      </c>
      <c r="BU50" s="19">
        <f ca="1">IF(Y49&lt;=0,0,IF($BL50&lt;=SUM($BN50:BT50),0,IF($BL50-SUM($BN50:BT50)&gt;Y49+AJ50-BH50-AV50,Y49+AJ50-BH50-AV50,$BL50-SUM($BN50:BT50))))</f>
        <v>0</v>
      </c>
      <c r="BV50" s="19">
        <f ca="1">IF(Z49&lt;=0,0,IF($BL50&lt;=SUM($BN50:BU50),0,IF($BL50-SUM($BN50:BU50)&gt;Z49+AK50-BI50-AW50,Z49+AK50-BI50-AW50,$BL50-SUM($BN50:BU50))))</f>
        <v>0</v>
      </c>
      <c r="BW50" s="19">
        <f ca="1">IF(AA49&lt;=0,0,IF($BL50&lt;=SUM($BN50:BV50),0,IF($BL50-SUM($BN50:BV50)&gt;AA49+AL50-BJ50-AX50,AA49+AL50-BJ50-AX50,$BL50-SUM($BN50:BV50))))</f>
        <v>0</v>
      </c>
    </row>
    <row r="51" spans="1:75" ht="11.1" customHeight="1" x14ac:dyDescent="0.2">
      <c r="A51" s="20">
        <f t="shared" ca="1" si="10"/>
        <v>29</v>
      </c>
      <c r="B51" s="5">
        <f t="shared" ca="1" si="11"/>
        <v>43983</v>
      </c>
      <c r="C51" s="69">
        <f ca="1">IF(A51="","",IF(snowball,IF(($E$5-AY51)&lt;0,0,$E$5-AY51),0)+D51)</f>
        <v>360</v>
      </c>
      <c r="D51" s="56"/>
      <c r="E51" s="19">
        <f t="shared" ca="1" si="12"/>
        <v>0</v>
      </c>
      <c r="F51" s="19">
        <f t="shared" ca="1" si="13"/>
        <v>410</v>
      </c>
      <c r="G51" s="19">
        <f t="shared" ca="1" si="14"/>
        <v>55</v>
      </c>
      <c r="H51" s="19">
        <f t="shared" ca="1" si="15"/>
        <v>25</v>
      </c>
      <c r="I51" s="19">
        <f t="shared" ca="1" si="16"/>
        <v>110</v>
      </c>
      <c r="J51" s="19">
        <f t="shared" ca="1" si="17"/>
        <v>0</v>
      </c>
      <c r="K51" s="19">
        <f t="shared" ca="1" si="18"/>
        <v>0</v>
      </c>
      <c r="L51" s="19">
        <f t="shared" ca="1" si="19"/>
        <v>0</v>
      </c>
      <c r="M51" s="19">
        <f t="shared" ca="1" si="20"/>
        <v>0</v>
      </c>
      <c r="N51" s="19">
        <f t="shared" ca="1" si="21"/>
        <v>0</v>
      </c>
      <c r="O51" s="48"/>
      <c r="P51" s="19">
        <f t="shared" ca="1" si="8"/>
        <v>14601.6</v>
      </c>
      <c r="Q51" s="73">
        <f t="shared" ca="1" si="22"/>
        <v>600</v>
      </c>
      <c r="R51" s="19">
        <f t="shared" ca="1" si="23"/>
        <v>0</v>
      </c>
      <c r="S51" s="19">
        <f t="shared" ca="1" si="24"/>
        <v>556.79</v>
      </c>
      <c r="T51" s="19">
        <f t="shared" ca="1" si="25"/>
        <v>706.3</v>
      </c>
      <c r="U51" s="19">
        <f t="shared" ca="1" si="26"/>
        <v>4636.6000000000004</v>
      </c>
      <c r="V51" s="19">
        <f t="shared" ca="1" si="27"/>
        <v>8701.91</v>
      </c>
      <c r="W51" s="19">
        <f t="shared" ca="1" si="28"/>
        <v>0</v>
      </c>
      <c r="X51" s="19">
        <f t="shared" ca="1" si="29"/>
        <v>0</v>
      </c>
      <c r="Y51" s="19">
        <f t="shared" ca="1" si="30"/>
        <v>0</v>
      </c>
      <c r="Z51" s="19">
        <f t="shared" ca="1" si="31"/>
        <v>0</v>
      </c>
      <c r="AA51" s="19">
        <f t="shared" ca="1" si="32"/>
        <v>0</v>
      </c>
      <c r="AB51" s="2"/>
      <c r="AC51" s="19">
        <f t="shared" ca="1" si="33"/>
        <v>0</v>
      </c>
      <c r="AD51" s="19">
        <f t="shared" ca="1" si="34"/>
        <v>10.36</v>
      </c>
      <c r="AE51" s="19">
        <f t="shared" ca="1" si="35"/>
        <v>7.54</v>
      </c>
      <c r="AF51" s="19">
        <f t="shared" ca="1" si="36"/>
        <v>15.49</v>
      </c>
      <c r="AG51" s="19">
        <f t="shared" ca="1" si="37"/>
        <v>98.03</v>
      </c>
      <c r="AH51" s="19">
        <f t="shared" ca="1" si="38"/>
        <v>0</v>
      </c>
      <c r="AI51" s="19">
        <f t="shared" ca="1" si="39"/>
        <v>0</v>
      </c>
      <c r="AJ51" s="19">
        <f t="shared" ca="1" si="40"/>
        <v>0</v>
      </c>
      <c r="AK51" s="19">
        <f t="shared" ca="1" si="41"/>
        <v>0</v>
      </c>
      <c r="AL51" s="19">
        <f t="shared" ca="1" si="42"/>
        <v>0</v>
      </c>
      <c r="AM51" s="23">
        <f t="shared" ca="1" si="43"/>
        <v>131.42000000000002</v>
      </c>
      <c r="AN51" s="7"/>
      <c r="AO51" s="19">
        <f t="shared" ca="1" si="44"/>
        <v>0</v>
      </c>
      <c r="AP51" s="19">
        <f t="shared" ca="1" si="45"/>
        <v>50</v>
      </c>
      <c r="AQ51" s="19">
        <f t="shared" ca="1" si="46"/>
        <v>55</v>
      </c>
      <c r="AR51" s="19">
        <f t="shared" ca="1" si="47"/>
        <v>25</v>
      </c>
      <c r="AS51" s="19">
        <f t="shared" ca="1" si="48"/>
        <v>110</v>
      </c>
      <c r="AT51" s="19">
        <f t="shared" ca="1" si="49"/>
        <v>0</v>
      </c>
      <c r="AU51" s="19">
        <f t="shared" ca="1" si="50"/>
        <v>0</v>
      </c>
      <c r="AV51" s="19">
        <f t="shared" ca="1" si="51"/>
        <v>0</v>
      </c>
      <c r="AW51" s="19">
        <f t="shared" ca="1" si="52"/>
        <v>0</v>
      </c>
      <c r="AX51" s="19">
        <f t="shared" ca="1" si="53"/>
        <v>0</v>
      </c>
      <c r="AY51" s="71">
        <f t="shared" ca="1" si="54"/>
        <v>240</v>
      </c>
      <c r="AZ51" s="23"/>
      <c r="BA51" s="55">
        <f ca="1">IF(NOT(snowball),0,IF(OR(E$9=0,R50+AC51-AO51&lt;=E$9),0,MIN(R50+AC51-AO51-E$9,$C51)))</f>
        <v>0</v>
      </c>
      <c r="BB51" s="19">
        <f ca="1">IF(NOT(snowball),0,IF(OR(F$9=0,S50+AD51-AP51&lt;=F$9),0,MIN(S50+AD51-AP51-F$9,$C51-SUM($BA51:BA51))))</f>
        <v>0</v>
      </c>
      <c r="BC51" s="19">
        <f ca="1">IF(NOT(snowball),0,IF(OR(G$9=0,T50+AE51-AQ51&lt;=G$9),0,MIN(T50+AE51-AQ51-G$9,$C51-SUM($BA51:BB51))))</f>
        <v>0</v>
      </c>
      <c r="BD51" s="19">
        <f ca="1">IF(NOT(snowball),0,IF(OR(H$9=0,U50+AF51-AR51&lt;=H$9),0,MIN(U50+AF51-AR51-H$9,$C51-SUM($BA51:BC51))))</f>
        <v>0</v>
      </c>
      <c r="BE51" s="19">
        <f ca="1">IF(NOT(snowball),0,IF(OR(I$9=0,V50+AG51-AS51&lt;=I$9),0,MIN(V50+AG51-AS51-I$9,$C51-SUM($BA51:BD51))))</f>
        <v>0</v>
      </c>
      <c r="BF51" s="19">
        <f ca="1">IF(NOT(snowball),0,IF(OR(J$9=0,W50+AH51-AT51&lt;=J$9),0,MIN(W50+AH51-AT51-J$9,$C51-SUM($BA51:BE51))))</f>
        <v>0</v>
      </c>
      <c r="BG51" s="19">
        <f ca="1">IF(NOT(snowball),0,IF(OR(K$9=0,X50+AI51-AU51&lt;=K$9),0,MIN(X50+AI51-AU51-K$9,$C51-SUM($BA51:BF51))))</f>
        <v>0</v>
      </c>
      <c r="BH51" s="19">
        <f ca="1">IF(NOT(snowball),0,IF(OR(L$9=0,Y50+AJ51-AV51&lt;=L$9),0,MIN(Y50+AJ51-AV51-L$9,$C51-SUM($BA51:BG51))))</f>
        <v>0</v>
      </c>
      <c r="BI51" s="19">
        <f ca="1">IF(NOT(snowball),0,IF(OR(M$9=0,Z50+AK51-AW51&lt;=M$9),0,MIN(Z50+AK51-AW51-M$9,$C51-SUM($BA51:BH51))))</f>
        <v>0</v>
      </c>
      <c r="BJ51" s="19">
        <f ca="1">IF(NOT(snowball),0,IF(OR(N$9=0,AA50+AL51-AX51&lt;=N$9),0,MIN(AA50+AL51-AX51-N$9,$C51-SUM($BA51:BI51))))</f>
        <v>0</v>
      </c>
      <c r="BK51" s="71">
        <f t="shared" ca="1" si="55"/>
        <v>0</v>
      </c>
      <c r="BL51" s="71">
        <f t="shared" ca="1" si="56"/>
        <v>360</v>
      </c>
      <c r="BN51" s="55">
        <f t="shared" ca="1" si="57"/>
        <v>0</v>
      </c>
      <c r="BO51" s="19">
        <f ca="1">IF(S50&lt;=0,0,IF($BL51&lt;=SUM($BN51:BN51),0,IF($BL51-SUM($BN51:BN51)&gt;S50+AD51-BB51-AP51,S50+AD51-BB51-AP51,$BL51-SUM($BN51:BN51))))</f>
        <v>360</v>
      </c>
      <c r="BP51" s="19">
        <f ca="1">IF(T50&lt;=0,0,IF($BL51&lt;=SUM($BN51:BO51),0,IF($BL51-SUM($BN51:BO51)&gt;T50+AE51-BC51-AQ51,T50+AE51-BC51-AQ51,$BL51-SUM($BN51:BO51))))</f>
        <v>0</v>
      </c>
      <c r="BQ51" s="19">
        <f ca="1">IF(U50&lt;=0,0,IF($BL51&lt;=SUM($BN51:BP51),0,IF($BL51-SUM($BN51:BP51)&gt;U50+AF51-BD51-AR51,U50+AF51-BD51-AR51,$BL51-SUM($BN51:BP51))))</f>
        <v>0</v>
      </c>
      <c r="BR51" s="19">
        <f ca="1">IF(V50&lt;=0,0,IF($BL51&lt;=SUM($BN51:BQ51),0,IF($BL51-SUM($BN51:BQ51)&gt;V50+AG51-BE51-AS51,V50+AG51-BE51-AS51,$BL51-SUM($BN51:BQ51))))</f>
        <v>0</v>
      </c>
      <c r="BS51" s="19">
        <f ca="1">IF(W50&lt;=0,0,IF($BL51&lt;=SUM($BN51:BR51),0,IF($BL51-SUM($BN51:BR51)&gt;W50+AH51-BF51-AT51,W50+AH51-BF51-AT51,$BL51-SUM($BN51:BR51))))</f>
        <v>0</v>
      </c>
      <c r="BT51" s="19">
        <f ca="1">IF(X50&lt;=0,0,IF($BL51&lt;=SUM($BN51:BS51),0,IF($BL51-SUM($BN51:BS51)&gt;X50+AI51-BG51-AU51,X50+AI51-BG51-AU51,$BL51-SUM($BN51:BS51))))</f>
        <v>0</v>
      </c>
      <c r="BU51" s="19">
        <f ca="1">IF(Y50&lt;=0,0,IF($BL51&lt;=SUM($BN51:BT51),0,IF($BL51-SUM($BN51:BT51)&gt;Y50+AJ51-BH51-AV51,Y50+AJ51-BH51-AV51,$BL51-SUM($BN51:BT51))))</f>
        <v>0</v>
      </c>
      <c r="BV51" s="19">
        <f ca="1">IF(Z50&lt;=0,0,IF($BL51&lt;=SUM($BN51:BU51),0,IF($BL51-SUM($BN51:BU51)&gt;Z50+AK51-BI51-AW51,Z50+AK51-BI51-AW51,$BL51-SUM($BN51:BU51))))</f>
        <v>0</v>
      </c>
      <c r="BW51" s="19">
        <f ca="1">IF(AA50&lt;=0,0,IF($BL51&lt;=SUM($BN51:BV51),0,IF($BL51-SUM($BN51:BV51)&gt;AA50+AL51-BJ51-AX51,AA50+AL51-BJ51-AX51,$BL51-SUM($BN51:BV51))))</f>
        <v>0</v>
      </c>
    </row>
    <row r="52" spans="1:75" ht="11.1" customHeight="1" x14ac:dyDescent="0.2">
      <c r="A52" s="20">
        <f t="shared" ca="1" si="10"/>
        <v>30</v>
      </c>
      <c r="B52" s="5">
        <f t="shared" ca="1" si="11"/>
        <v>44013</v>
      </c>
      <c r="C52" s="69">
        <f ca="1">IF(A52="","",IF(snowball,IF(($E$5-AY52)&lt;0,0,$E$5-AY52),0)+D52)</f>
        <v>360</v>
      </c>
      <c r="D52" s="56"/>
      <c r="E52" s="19">
        <f t="shared" ca="1" si="12"/>
        <v>0</v>
      </c>
      <c r="F52" s="19">
        <f t="shared" ca="1" si="13"/>
        <v>410</v>
      </c>
      <c r="G52" s="19">
        <f t="shared" ca="1" si="14"/>
        <v>55</v>
      </c>
      <c r="H52" s="19">
        <f t="shared" ca="1" si="15"/>
        <v>25</v>
      </c>
      <c r="I52" s="19">
        <f t="shared" ca="1" si="16"/>
        <v>110</v>
      </c>
      <c r="J52" s="19">
        <f t="shared" ca="1" si="17"/>
        <v>0</v>
      </c>
      <c r="K52" s="19">
        <f t="shared" ca="1" si="18"/>
        <v>0</v>
      </c>
      <c r="L52" s="19">
        <f t="shared" ca="1" si="19"/>
        <v>0</v>
      </c>
      <c r="M52" s="19">
        <f t="shared" ca="1" si="20"/>
        <v>0</v>
      </c>
      <c r="N52" s="19">
        <f t="shared" ca="1" si="21"/>
        <v>0</v>
      </c>
      <c r="O52" s="48"/>
      <c r="P52" s="19">
        <f t="shared" ca="1" si="8"/>
        <v>14128.05</v>
      </c>
      <c r="Q52" s="73">
        <f t="shared" ca="1" si="22"/>
        <v>600</v>
      </c>
      <c r="R52" s="19">
        <f t="shared" ca="1" si="23"/>
        <v>0</v>
      </c>
      <c r="S52" s="19">
        <f t="shared" ca="1" si="24"/>
        <v>152.82</v>
      </c>
      <c r="T52" s="19">
        <f t="shared" ca="1" si="25"/>
        <v>658.36</v>
      </c>
      <c r="U52" s="19">
        <f t="shared" ca="1" si="26"/>
        <v>4627.0600000000004</v>
      </c>
      <c r="V52" s="19">
        <f t="shared" ca="1" si="27"/>
        <v>8689.81</v>
      </c>
      <c r="W52" s="19">
        <f t="shared" ca="1" si="28"/>
        <v>0</v>
      </c>
      <c r="X52" s="19">
        <f t="shared" ca="1" si="29"/>
        <v>0</v>
      </c>
      <c r="Y52" s="19">
        <f t="shared" ca="1" si="30"/>
        <v>0</v>
      </c>
      <c r="Z52" s="19">
        <f t="shared" ca="1" si="31"/>
        <v>0</v>
      </c>
      <c r="AA52" s="19">
        <f t="shared" ca="1" si="32"/>
        <v>0</v>
      </c>
      <c r="AB52" s="2"/>
      <c r="AC52" s="19">
        <f t="shared" ca="1" si="33"/>
        <v>0</v>
      </c>
      <c r="AD52" s="19">
        <f t="shared" ca="1" si="34"/>
        <v>6.03</v>
      </c>
      <c r="AE52" s="19">
        <f t="shared" ca="1" si="35"/>
        <v>7.06</v>
      </c>
      <c r="AF52" s="19">
        <f t="shared" ca="1" si="36"/>
        <v>15.46</v>
      </c>
      <c r="AG52" s="19">
        <f t="shared" ca="1" si="37"/>
        <v>97.9</v>
      </c>
      <c r="AH52" s="19">
        <f t="shared" ca="1" si="38"/>
        <v>0</v>
      </c>
      <c r="AI52" s="19">
        <f t="shared" ca="1" si="39"/>
        <v>0</v>
      </c>
      <c r="AJ52" s="19">
        <f t="shared" ca="1" si="40"/>
        <v>0</v>
      </c>
      <c r="AK52" s="19">
        <f t="shared" ca="1" si="41"/>
        <v>0</v>
      </c>
      <c r="AL52" s="19">
        <f t="shared" ca="1" si="42"/>
        <v>0</v>
      </c>
      <c r="AM52" s="23">
        <f t="shared" ca="1" si="43"/>
        <v>126.45</v>
      </c>
      <c r="AN52" s="7"/>
      <c r="AO52" s="19">
        <f t="shared" ca="1" si="44"/>
        <v>0</v>
      </c>
      <c r="AP52" s="19">
        <f t="shared" ca="1" si="45"/>
        <v>50</v>
      </c>
      <c r="AQ52" s="19">
        <f t="shared" ca="1" si="46"/>
        <v>55</v>
      </c>
      <c r="AR52" s="19">
        <f t="shared" ca="1" si="47"/>
        <v>25</v>
      </c>
      <c r="AS52" s="19">
        <f t="shared" ca="1" si="48"/>
        <v>110</v>
      </c>
      <c r="AT52" s="19">
        <f t="shared" ca="1" si="49"/>
        <v>0</v>
      </c>
      <c r="AU52" s="19">
        <f t="shared" ca="1" si="50"/>
        <v>0</v>
      </c>
      <c r="AV52" s="19">
        <f t="shared" ca="1" si="51"/>
        <v>0</v>
      </c>
      <c r="AW52" s="19">
        <f t="shared" ca="1" si="52"/>
        <v>0</v>
      </c>
      <c r="AX52" s="19">
        <f t="shared" ca="1" si="53"/>
        <v>0</v>
      </c>
      <c r="AY52" s="71">
        <f t="shared" ca="1" si="54"/>
        <v>240</v>
      </c>
      <c r="AZ52" s="23"/>
      <c r="BA52" s="55">
        <f ca="1">IF(NOT(snowball),0,IF(OR(E$9=0,R51+AC52-AO52&lt;=E$9),0,MIN(R51+AC52-AO52-E$9,$C52)))</f>
        <v>0</v>
      </c>
      <c r="BB52" s="19">
        <f ca="1">IF(NOT(snowball),0,IF(OR(F$9=0,S51+AD52-AP52&lt;=F$9),0,MIN(S51+AD52-AP52-F$9,$C52-SUM($BA52:BA52))))</f>
        <v>0</v>
      </c>
      <c r="BC52" s="19">
        <f ca="1">IF(NOT(snowball),0,IF(OR(G$9=0,T51+AE52-AQ52&lt;=G$9),0,MIN(T51+AE52-AQ52-G$9,$C52-SUM($BA52:BB52))))</f>
        <v>0</v>
      </c>
      <c r="BD52" s="19">
        <f ca="1">IF(NOT(snowball),0,IF(OR(H$9=0,U51+AF52-AR52&lt;=H$9),0,MIN(U51+AF52-AR52-H$9,$C52-SUM($BA52:BC52))))</f>
        <v>0</v>
      </c>
      <c r="BE52" s="19">
        <f ca="1">IF(NOT(snowball),0,IF(OR(I$9=0,V51+AG52-AS52&lt;=I$9),0,MIN(V51+AG52-AS52-I$9,$C52-SUM($BA52:BD52))))</f>
        <v>0</v>
      </c>
      <c r="BF52" s="19">
        <f ca="1">IF(NOT(snowball),0,IF(OR(J$9=0,W51+AH52-AT52&lt;=J$9),0,MIN(W51+AH52-AT52-J$9,$C52-SUM($BA52:BE52))))</f>
        <v>0</v>
      </c>
      <c r="BG52" s="19">
        <f ca="1">IF(NOT(snowball),0,IF(OR(K$9=0,X51+AI52-AU52&lt;=K$9),0,MIN(X51+AI52-AU52-K$9,$C52-SUM($BA52:BF52))))</f>
        <v>0</v>
      </c>
      <c r="BH52" s="19">
        <f ca="1">IF(NOT(snowball),0,IF(OR(L$9=0,Y51+AJ52-AV52&lt;=L$9),0,MIN(Y51+AJ52-AV52-L$9,$C52-SUM($BA52:BG52))))</f>
        <v>0</v>
      </c>
      <c r="BI52" s="19">
        <f ca="1">IF(NOT(snowball),0,IF(OR(M$9=0,Z51+AK52-AW52&lt;=M$9),0,MIN(Z51+AK52-AW52-M$9,$C52-SUM($BA52:BH52))))</f>
        <v>0</v>
      </c>
      <c r="BJ52" s="19">
        <f ca="1">IF(NOT(snowball),0,IF(OR(N$9=0,AA51+AL52-AX52&lt;=N$9),0,MIN(AA51+AL52-AX52-N$9,$C52-SUM($BA52:BI52))))</f>
        <v>0</v>
      </c>
      <c r="BK52" s="71">
        <f t="shared" ca="1" si="55"/>
        <v>0</v>
      </c>
      <c r="BL52" s="71">
        <f t="shared" ca="1" si="56"/>
        <v>360</v>
      </c>
      <c r="BN52" s="55">
        <f t="shared" ca="1" si="57"/>
        <v>0</v>
      </c>
      <c r="BO52" s="19">
        <f ca="1">IF(S51&lt;=0,0,IF($BL52&lt;=SUM($BN52:BN52),0,IF($BL52-SUM($BN52:BN52)&gt;S51+AD52-BB52-AP52,S51+AD52-BB52-AP52,$BL52-SUM($BN52:BN52))))</f>
        <v>360</v>
      </c>
      <c r="BP52" s="19">
        <f ca="1">IF(T51&lt;=0,0,IF($BL52&lt;=SUM($BN52:BO52),0,IF($BL52-SUM($BN52:BO52)&gt;T51+AE52-BC52-AQ52,T51+AE52-BC52-AQ52,$BL52-SUM($BN52:BO52))))</f>
        <v>0</v>
      </c>
      <c r="BQ52" s="19">
        <f ca="1">IF(U51&lt;=0,0,IF($BL52&lt;=SUM($BN52:BP52),0,IF($BL52-SUM($BN52:BP52)&gt;U51+AF52-BD52-AR52,U51+AF52-BD52-AR52,$BL52-SUM($BN52:BP52))))</f>
        <v>0</v>
      </c>
      <c r="BR52" s="19">
        <f ca="1">IF(V51&lt;=0,0,IF($BL52&lt;=SUM($BN52:BQ52),0,IF($BL52-SUM($BN52:BQ52)&gt;V51+AG52-BE52-AS52,V51+AG52-BE52-AS52,$BL52-SUM($BN52:BQ52))))</f>
        <v>0</v>
      </c>
      <c r="BS52" s="19">
        <f ca="1">IF(W51&lt;=0,0,IF($BL52&lt;=SUM($BN52:BR52),0,IF($BL52-SUM($BN52:BR52)&gt;W51+AH52-BF52-AT52,W51+AH52-BF52-AT52,$BL52-SUM($BN52:BR52))))</f>
        <v>0</v>
      </c>
      <c r="BT52" s="19">
        <f ca="1">IF(X51&lt;=0,0,IF($BL52&lt;=SUM($BN52:BS52),0,IF($BL52-SUM($BN52:BS52)&gt;X51+AI52-BG52-AU52,X51+AI52-BG52-AU52,$BL52-SUM($BN52:BS52))))</f>
        <v>0</v>
      </c>
      <c r="BU52" s="19">
        <f ca="1">IF(Y51&lt;=0,0,IF($BL52&lt;=SUM($BN52:BT52),0,IF($BL52-SUM($BN52:BT52)&gt;Y51+AJ52-BH52-AV52,Y51+AJ52-BH52-AV52,$BL52-SUM($BN52:BT52))))</f>
        <v>0</v>
      </c>
      <c r="BV52" s="19">
        <f ca="1">IF(Z51&lt;=0,0,IF($BL52&lt;=SUM($BN52:BU52),0,IF($BL52-SUM($BN52:BU52)&gt;Z51+AK52-BI52-AW52,Z51+AK52-BI52-AW52,$BL52-SUM($BN52:BU52))))</f>
        <v>0</v>
      </c>
      <c r="BW52" s="19">
        <f ca="1">IF(AA51&lt;=0,0,IF($BL52&lt;=SUM($BN52:BV52),0,IF($BL52-SUM($BN52:BV52)&gt;AA51+AL52-BJ52-AX52,AA51+AL52-BJ52-AX52,$BL52-SUM($BN52:BV52))))</f>
        <v>0</v>
      </c>
    </row>
    <row r="53" spans="1:75" ht="11.1" customHeight="1" x14ac:dyDescent="0.2">
      <c r="A53" s="20">
        <f t="shared" ca="1" si="10"/>
        <v>31</v>
      </c>
      <c r="B53" s="5">
        <f t="shared" ca="1" si="11"/>
        <v>44044</v>
      </c>
      <c r="C53" s="69">
        <f ca="1">IF(A53="","",IF(snowball,IF(($E$5-AY53)&lt;0,0,$E$5-AY53),0)+D53)</f>
        <v>360</v>
      </c>
      <c r="D53" s="56"/>
      <c r="E53" s="19">
        <f t="shared" ca="1" si="12"/>
        <v>0</v>
      </c>
      <c r="F53" s="19">
        <f t="shared" ca="1" si="13"/>
        <v>154.47999999999999</v>
      </c>
      <c r="G53" s="19">
        <f t="shared" ca="1" si="14"/>
        <v>310.52</v>
      </c>
      <c r="H53" s="19">
        <f t="shared" ca="1" si="15"/>
        <v>25</v>
      </c>
      <c r="I53" s="19">
        <f t="shared" ca="1" si="16"/>
        <v>110</v>
      </c>
      <c r="J53" s="19">
        <f t="shared" ca="1" si="17"/>
        <v>0</v>
      </c>
      <c r="K53" s="19">
        <f t="shared" ca="1" si="18"/>
        <v>0</v>
      </c>
      <c r="L53" s="19">
        <f t="shared" ca="1" si="19"/>
        <v>0</v>
      </c>
      <c r="M53" s="19">
        <f t="shared" ca="1" si="20"/>
        <v>0</v>
      </c>
      <c r="N53" s="19">
        <f t="shared" ca="1" si="21"/>
        <v>0</v>
      </c>
      <c r="O53" s="48"/>
      <c r="P53" s="19">
        <f t="shared" ca="1" si="8"/>
        <v>13649.47</v>
      </c>
      <c r="Q53" s="73">
        <f t="shared" ca="1" si="22"/>
        <v>600</v>
      </c>
      <c r="R53" s="19">
        <f t="shared" ca="1" si="23"/>
        <v>0</v>
      </c>
      <c r="S53" s="19">
        <f t="shared" ca="1" si="24"/>
        <v>0</v>
      </c>
      <c r="T53" s="19">
        <f t="shared" ca="1" si="25"/>
        <v>354.42</v>
      </c>
      <c r="U53" s="19">
        <f t="shared" ca="1" si="26"/>
        <v>4617.4799999999996</v>
      </c>
      <c r="V53" s="19">
        <f t="shared" ca="1" si="27"/>
        <v>8677.57</v>
      </c>
      <c r="W53" s="19">
        <f t="shared" ca="1" si="28"/>
        <v>0</v>
      </c>
      <c r="X53" s="19">
        <f t="shared" ca="1" si="29"/>
        <v>0</v>
      </c>
      <c r="Y53" s="19">
        <f t="shared" ca="1" si="30"/>
        <v>0</v>
      </c>
      <c r="Z53" s="19">
        <f t="shared" ca="1" si="31"/>
        <v>0</v>
      </c>
      <c r="AA53" s="19">
        <f t="shared" ca="1" si="32"/>
        <v>0</v>
      </c>
      <c r="AB53" s="2"/>
      <c r="AC53" s="19">
        <f t="shared" ca="1" si="33"/>
        <v>0</v>
      </c>
      <c r="AD53" s="19">
        <f t="shared" ca="1" si="34"/>
        <v>1.66</v>
      </c>
      <c r="AE53" s="19">
        <f t="shared" ca="1" si="35"/>
        <v>6.58</v>
      </c>
      <c r="AF53" s="19">
        <f t="shared" ca="1" si="36"/>
        <v>15.42</v>
      </c>
      <c r="AG53" s="19">
        <f t="shared" ca="1" si="37"/>
        <v>97.76</v>
      </c>
      <c r="AH53" s="19">
        <f t="shared" ca="1" si="38"/>
        <v>0</v>
      </c>
      <c r="AI53" s="19">
        <f t="shared" ca="1" si="39"/>
        <v>0</v>
      </c>
      <c r="AJ53" s="19">
        <f t="shared" ca="1" si="40"/>
        <v>0</v>
      </c>
      <c r="AK53" s="19">
        <f t="shared" ca="1" si="41"/>
        <v>0</v>
      </c>
      <c r="AL53" s="19">
        <f t="shared" ca="1" si="42"/>
        <v>0</v>
      </c>
      <c r="AM53" s="23">
        <f t="shared" ca="1" si="43"/>
        <v>121.42</v>
      </c>
      <c r="AN53" s="7"/>
      <c r="AO53" s="19">
        <f t="shared" ca="1" si="44"/>
        <v>0</v>
      </c>
      <c r="AP53" s="19">
        <f t="shared" ca="1" si="45"/>
        <v>50</v>
      </c>
      <c r="AQ53" s="19">
        <f t="shared" ca="1" si="46"/>
        <v>55</v>
      </c>
      <c r="AR53" s="19">
        <f t="shared" ca="1" si="47"/>
        <v>25</v>
      </c>
      <c r="AS53" s="19">
        <f t="shared" ca="1" si="48"/>
        <v>110</v>
      </c>
      <c r="AT53" s="19">
        <f t="shared" ca="1" si="49"/>
        <v>0</v>
      </c>
      <c r="AU53" s="19">
        <f t="shared" ca="1" si="50"/>
        <v>0</v>
      </c>
      <c r="AV53" s="19">
        <f t="shared" ca="1" si="51"/>
        <v>0</v>
      </c>
      <c r="AW53" s="19">
        <f t="shared" ca="1" si="52"/>
        <v>0</v>
      </c>
      <c r="AX53" s="19">
        <f t="shared" ca="1" si="53"/>
        <v>0</v>
      </c>
      <c r="AY53" s="71">
        <f t="shared" ca="1" si="54"/>
        <v>240</v>
      </c>
      <c r="AZ53" s="23"/>
      <c r="BA53" s="55">
        <f ca="1">IF(NOT(snowball),0,IF(OR(E$9=0,R52+AC53-AO53&lt;=E$9),0,MIN(R52+AC53-AO53-E$9,$C53)))</f>
        <v>0</v>
      </c>
      <c r="BB53" s="19">
        <f ca="1">IF(NOT(snowball),0,IF(OR(F$9=0,S52+AD53-AP53&lt;=F$9),0,MIN(S52+AD53-AP53-F$9,$C53-SUM($BA53:BA53))))</f>
        <v>0</v>
      </c>
      <c r="BC53" s="19">
        <f ca="1">IF(NOT(snowball),0,IF(OR(G$9=0,T52+AE53-AQ53&lt;=G$9),0,MIN(T52+AE53-AQ53-G$9,$C53-SUM($BA53:BB53))))</f>
        <v>0</v>
      </c>
      <c r="BD53" s="19">
        <f ca="1">IF(NOT(snowball),0,IF(OR(H$9=0,U52+AF53-AR53&lt;=H$9),0,MIN(U52+AF53-AR53-H$9,$C53-SUM($BA53:BC53))))</f>
        <v>0</v>
      </c>
      <c r="BE53" s="19">
        <f ca="1">IF(NOT(snowball),0,IF(OR(I$9=0,V52+AG53-AS53&lt;=I$9),0,MIN(V52+AG53-AS53-I$9,$C53-SUM($BA53:BD53))))</f>
        <v>0</v>
      </c>
      <c r="BF53" s="19">
        <f ca="1">IF(NOT(snowball),0,IF(OR(J$9=0,W52+AH53-AT53&lt;=J$9),0,MIN(W52+AH53-AT53-J$9,$C53-SUM($BA53:BE53))))</f>
        <v>0</v>
      </c>
      <c r="BG53" s="19">
        <f ca="1">IF(NOT(snowball),0,IF(OR(K$9=0,X52+AI53-AU53&lt;=K$9),0,MIN(X52+AI53-AU53-K$9,$C53-SUM($BA53:BF53))))</f>
        <v>0</v>
      </c>
      <c r="BH53" s="19">
        <f ca="1">IF(NOT(snowball),0,IF(OR(L$9=0,Y52+AJ53-AV53&lt;=L$9),0,MIN(Y52+AJ53-AV53-L$9,$C53-SUM($BA53:BG53))))</f>
        <v>0</v>
      </c>
      <c r="BI53" s="19">
        <f ca="1">IF(NOT(snowball),0,IF(OR(M$9=0,Z52+AK53-AW53&lt;=M$9),0,MIN(Z52+AK53-AW53-M$9,$C53-SUM($BA53:BH53))))</f>
        <v>0</v>
      </c>
      <c r="BJ53" s="19">
        <f ca="1">IF(NOT(snowball),0,IF(OR(N$9=0,AA52+AL53-AX53&lt;=N$9),0,MIN(AA52+AL53-AX53-N$9,$C53-SUM($BA53:BI53))))</f>
        <v>0</v>
      </c>
      <c r="BK53" s="71">
        <f t="shared" ca="1" si="55"/>
        <v>0</v>
      </c>
      <c r="BL53" s="71">
        <f t="shared" ca="1" si="56"/>
        <v>360</v>
      </c>
      <c r="BN53" s="55">
        <f t="shared" ca="1" si="57"/>
        <v>0</v>
      </c>
      <c r="BO53" s="19">
        <f ca="1">IF(S52&lt;=0,0,IF($BL53&lt;=SUM($BN53:BN53),0,IF($BL53-SUM($BN53:BN53)&gt;S52+AD53-BB53-AP53,S52+AD53-BB53-AP53,$BL53-SUM($BN53:BN53))))</f>
        <v>104.47999999999999</v>
      </c>
      <c r="BP53" s="19">
        <f ca="1">IF(T52&lt;=0,0,IF($BL53&lt;=SUM($BN53:BO53),0,IF($BL53-SUM($BN53:BO53)&gt;T52+AE53-BC53-AQ53,T52+AE53-BC53-AQ53,$BL53-SUM($BN53:BO53))))</f>
        <v>255.52</v>
      </c>
      <c r="BQ53" s="19">
        <f ca="1">IF(U52&lt;=0,0,IF($BL53&lt;=SUM($BN53:BP53),0,IF($BL53-SUM($BN53:BP53)&gt;U52+AF53-BD53-AR53,U52+AF53-BD53-AR53,$BL53-SUM($BN53:BP53))))</f>
        <v>0</v>
      </c>
      <c r="BR53" s="19">
        <f ca="1">IF(V52&lt;=0,0,IF($BL53&lt;=SUM($BN53:BQ53),0,IF($BL53-SUM($BN53:BQ53)&gt;V52+AG53-BE53-AS53,V52+AG53-BE53-AS53,$BL53-SUM($BN53:BQ53))))</f>
        <v>0</v>
      </c>
      <c r="BS53" s="19">
        <f ca="1">IF(W52&lt;=0,0,IF($BL53&lt;=SUM($BN53:BR53),0,IF($BL53-SUM($BN53:BR53)&gt;W52+AH53-BF53-AT53,W52+AH53-BF53-AT53,$BL53-SUM($BN53:BR53))))</f>
        <v>0</v>
      </c>
      <c r="BT53" s="19">
        <f ca="1">IF(X52&lt;=0,0,IF($BL53&lt;=SUM($BN53:BS53),0,IF($BL53-SUM($BN53:BS53)&gt;X52+AI53-BG53-AU53,X52+AI53-BG53-AU53,$BL53-SUM($BN53:BS53))))</f>
        <v>0</v>
      </c>
      <c r="BU53" s="19">
        <f ca="1">IF(Y52&lt;=0,0,IF($BL53&lt;=SUM($BN53:BT53),0,IF($BL53-SUM($BN53:BT53)&gt;Y52+AJ53-BH53-AV53,Y52+AJ53-BH53-AV53,$BL53-SUM($BN53:BT53))))</f>
        <v>0</v>
      </c>
      <c r="BV53" s="19">
        <f ca="1">IF(Z52&lt;=0,0,IF($BL53&lt;=SUM($BN53:BU53),0,IF($BL53-SUM($BN53:BU53)&gt;Z52+AK53-BI53-AW53,Z52+AK53-BI53-AW53,$BL53-SUM($BN53:BU53))))</f>
        <v>0</v>
      </c>
      <c r="BW53" s="19">
        <f ca="1">IF(AA52&lt;=0,0,IF($BL53&lt;=SUM($BN53:BV53),0,IF($BL53-SUM($BN53:BV53)&gt;AA52+AL53-BJ53-AX53,AA52+AL53-BJ53-AX53,$BL53-SUM($BN53:BV53))))</f>
        <v>0</v>
      </c>
    </row>
    <row r="54" spans="1:75" ht="11.1" customHeight="1" x14ac:dyDescent="0.2">
      <c r="A54" s="20">
        <f t="shared" ca="1" si="10"/>
        <v>32</v>
      </c>
      <c r="B54" s="5">
        <f t="shared" ca="1" si="11"/>
        <v>44075</v>
      </c>
      <c r="C54" s="69">
        <f ca="1">IF(A54="","",IF(snowball,IF(($E$5-AY54)&lt;0,0,$E$5-AY54),0)+D54)</f>
        <v>410</v>
      </c>
      <c r="D54" s="56"/>
      <c r="E54" s="19">
        <f t="shared" ca="1" si="12"/>
        <v>0</v>
      </c>
      <c r="F54" s="19">
        <f t="shared" ca="1" si="13"/>
        <v>0</v>
      </c>
      <c r="G54" s="19">
        <f t="shared" ca="1" si="14"/>
        <v>357.96000000000004</v>
      </c>
      <c r="H54" s="19">
        <f t="shared" ca="1" si="15"/>
        <v>132.03999999999996</v>
      </c>
      <c r="I54" s="19">
        <f t="shared" ca="1" si="16"/>
        <v>110</v>
      </c>
      <c r="J54" s="19">
        <f t="shared" ca="1" si="17"/>
        <v>0</v>
      </c>
      <c r="K54" s="19">
        <f t="shared" ca="1" si="18"/>
        <v>0</v>
      </c>
      <c r="L54" s="19">
        <f t="shared" ca="1" si="19"/>
        <v>0</v>
      </c>
      <c r="M54" s="19">
        <f t="shared" ca="1" si="20"/>
        <v>0</v>
      </c>
      <c r="N54" s="19">
        <f t="shared" ca="1" si="21"/>
        <v>0</v>
      </c>
      <c r="O54" s="48"/>
      <c r="P54" s="19">
        <f t="shared" ca="1" si="8"/>
        <v>13166.02</v>
      </c>
      <c r="Q54" s="73">
        <f t="shared" ca="1" si="22"/>
        <v>600</v>
      </c>
      <c r="R54" s="19">
        <f t="shared" ca="1" si="23"/>
        <v>0</v>
      </c>
      <c r="S54" s="19">
        <f t="shared" ca="1" si="24"/>
        <v>0</v>
      </c>
      <c r="T54" s="19">
        <f t="shared" ca="1" si="25"/>
        <v>0</v>
      </c>
      <c r="U54" s="19">
        <f t="shared" ca="1" si="26"/>
        <v>4500.83</v>
      </c>
      <c r="V54" s="19">
        <f t="shared" ca="1" si="27"/>
        <v>8665.19</v>
      </c>
      <c r="W54" s="19">
        <f t="shared" ca="1" si="28"/>
        <v>0</v>
      </c>
      <c r="X54" s="19">
        <f t="shared" ca="1" si="29"/>
        <v>0</v>
      </c>
      <c r="Y54" s="19">
        <f t="shared" ca="1" si="30"/>
        <v>0</v>
      </c>
      <c r="Z54" s="19">
        <f t="shared" ca="1" si="31"/>
        <v>0</v>
      </c>
      <c r="AA54" s="19">
        <f t="shared" ca="1" si="32"/>
        <v>0</v>
      </c>
      <c r="AB54" s="2"/>
      <c r="AC54" s="19">
        <f t="shared" ca="1" si="33"/>
        <v>0</v>
      </c>
      <c r="AD54" s="19">
        <f t="shared" ca="1" si="34"/>
        <v>0</v>
      </c>
      <c r="AE54" s="19">
        <f t="shared" ca="1" si="35"/>
        <v>3.54</v>
      </c>
      <c r="AF54" s="19">
        <f t="shared" ca="1" si="36"/>
        <v>15.39</v>
      </c>
      <c r="AG54" s="19">
        <f t="shared" ca="1" si="37"/>
        <v>97.62</v>
      </c>
      <c r="AH54" s="19">
        <f t="shared" ca="1" si="38"/>
        <v>0</v>
      </c>
      <c r="AI54" s="19">
        <f t="shared" ca="1" si="39"/>
        <v>0</v>
      </c>
      <c r="AJ54" s="19">
        <f t="shared" ca="1" si="40"/>
        <v>0</v>
      </c>
      <c r="AK54" s="19">
        <f t="shared" ca="1" si="41"/>
        <v>0</v>
      </c>
      <c r="AL54" s="19">
        <f t="shared" ca="1" si="42"/>
        <v>0</v>
      </c>
      <c r="AM54" s="23">
        <f t="shared" ca="1" si="43"/>
        <v>116.55000000000001</v>
      </c>
      <c r="AN54" s="7"/>
      <c r="AO54" s="19">
        <f t="shared" ca="1" si="44"/>
        <v>0</v>
      </c>
      <c r="AP54" s="19">
        <f t="shared" ca="1" si="45"/>
        <v>0</v>
      </c>
      <c r="AQ54" s="19">
        <f t="shared" ca="1" si="46"/>
        <v>55</v>
      </c>
      <c r="AR54" s="19">
        <f t="shared" ca="1" si="47"/>
        <v>25</v>
      </c>
      <c r="AS54" s="19">
        <f t="shared" ca="1" si="48"/>
        <v>110</v>
      </c>
      <c r="AT54" s="19">
        <f t="shared" ca="1" si="49"/>
        <v>0</v>
      </c>
      <c r="AU54" s="19">
        <f t="shared" ca="1" si="50"/>
        <v>0</v>
      </c>
      <c r="AV54" s="19">
        <f t="shared" ca="1" si="51"/>
        <v>0</v>
      </c>
      <c r="AW54" s="19">
        <f t="shared" ca="1" si="52"/>
        <v>0</v>
      </c>
      <c r="AX54" s="19">
        <f t="shared" ca="1" si="53"/>
        <v>0</v>
      </c>
      <c r="AY54" s="71">
        <f t="shared" ca="1" si="54"/>
        <v>190</v>
      </c>
      <c r="AZ54" s="23"/>
      <c r="BA54" s="55">
        <f ca="1">IF(NOT(snowball),0,IF(OR(E$9=0,R53+AC54-AO54&lt;=E$9),0,MIN(R53+AC54-AO54-E$9,$C54)))</f>
        <v>0</v>
      </c>
      <c r="BB54" s="19">
        <f ca="1">IF(NOT(snowball),0,IF(OR(F$9=0,S53+AD54-AP54&lt;=F$9),0,MIN(S53+AD54-AP54-F$9,$C54-SUM($BA54:BA54))))</f>
        <v>0</v>
      </c>
      <c r="BC54" s="19">
        <f ca="1">IF(NOT(snowball),0,IF(OR(G$9=0,T53+AE54-AQ54&lt;=G$9),0,MIN(T53+AE54-AQ54-G$9,$C54-SUM($BA54:BB54))))</f>
        <v>0</v>
      </c>
      <c r="BD54" s="19">
        <f ca="1">IF(NOT(snowball),0,IF(OR(H$9=0,U53+AF54-AR54&lt;=H$9),0,MIN(U53+AF54-AR54-H$9,$C54-SUM($BA54:BC54))))</f>
        <v>0</v>
      </c>
      <c r="BE54" s="19">
        <f ca="1">IF(NOT(snowball),0,IF(OR(I$9=0,V53+AG54-AS54&lt;=I$9),0,MIN(V53+AG54-AS54-I$9,$C54-SUM($BA54:BD54))))</f>
        <v>0</v>
      </c>
      <c r="BF54" s="19">
        <f ca="1">IF(NOT(snowball),0,IF(OR(J$9=0,W53+AH54-AT54&lt;=J$9),0,MIN(W53+AH54-AT54-J$9,$C54-SUM($BA54:BE54))))</f>
        <v>0</v>
      </c>
      <c r="BG54" s="19">
        <f ca="1">IF(NOT(snowball),0,IF(OR(K$9=0,X53+AI54-AU54&lt;=K$9),0,MIN(X53+AI54-AU54-K$9,$C54-SUM($BA54:BF54))))</f>
        <v>0</v>
      </c>
      <c r="BH54" s="19">
        <f ca="1">IF(NOT(snowball),0,IF(OR(L$9=0,Y53+AJ54-AV54&lt;=L$9),0,MIN(Y53+AJ54-AV54-L$9,$C54-SUM($BA54:BG54))))</f>
        <v>0</v>
      </c>
      <c r="BI54" s="19">
        <f ca="1">IF(NOT(snowball),0,IF(OR(M$9=0,Z53+AK54-AW54&lt;=M$9),0,MIN(Z53+AK54-AW54-M$9,$C54-SUM($BA54:BH54))))</f>
        <v>0</v>
      </c>
      <c r="BJ54" s="19">
        <f ca="1">IF(NOT(snowball),0,IF(OR(N$9=0,AA53+AL54-AX54&lt;=N$9),0,MIN(AA53+AL54-AX54-N$9,$C54-SUM($BA54:BI54))))</f>
        <v>0</v>
      </c>
      <c r="BK54" s="71">
        <f t="shared" ca="1" si="55"/>
        <v>0</v>
      </c>
      <c r="BL54" s="71">
        <f t="shared" ca="1" si="56"/>
        <v>410</v>
      </c>
      <c r="BN54" s="55">
        <f t="shared" ca="1" si="57"/>
        <v>0</v>
      </c>
      <c r="BO54" s="19">
        <f ca="1">IF(S53&lt;=0,0,IF($BL54&lt;=SUM($BN54:BN54),0,IF($BL54-SUM($BN54:BN54)&gt;S53+AD54-BB54-AP54,S53+AD54-BB54-AP54,$BL54-SUM($BN54:BN54))))</f>
        <v>0</v>
      </c>
      <c r="BP54" s="19">
        <f ca="1">IF(T53&lt;=0,0,IF($BL54&lt;=SUM($BN54:BO54),0,IF($BL54-SUM($BN54:BO54)&gt;T53+AE54-BC54-AQ54,T53+AE54-BC54-AQ54,$BL54-SUM($BN54:BO54))))</f>
        <v>302.96000000000004</v>
      </c>
      <c r="BQ54" s="19">
        <f ca="1">IF(U53&lt;=0,0,IF($BL54&lt;=SUM($BN54:BP54),0,IF($BL54-SUM($BN54:BP54)&gt;U53+AF54-BD54-AR54,U53+AF54-BD54-AR54,$BL54-SUM($BN54:BP54))))</f>
        <v>107.03999999999996</v>
      </c>
      <c r="BR54" s="19">
        <f ca="1">IF(V53&lt;=0,0,IF($BL54&lt;=SUM($BN54:BQ54),0,IF($BL54-SUM($BN54:BQ54)&gt;V53+AG54-BE54-AS54,V53+AG54-BE54-AS54,$BL54-SUM($BN54:BQ54))))</f>
        <v>0</v>
      </c>
      <c r="BS54" s="19">
        <f ca="1">IF(W53&lt;=0,0,IF($BL54&lt;=SUM($BN54:BR54),0,IF($BL54-SUM($BN54:BR54)&gt;W53+AH54-BF54-AT54,W53+AH54-BF54-AT54,$BL54-SUM($BN54:BR54))))</f>
        <v>0</v>
      </c>
      <c r="BT54" s="19">
        <f ca="1">IF(X53&lt;=0,0,IF($BL54&lt;=SUM($BN54:BS54),0,IF($BL54-SUM($BN54:BS54)&gt;X53+AI54-BG54-AU54,X53+AI54-BG54-AU54,$BL54-SUM($BN54:BS54))))</f>
        <v>0</v>
      </c>
      <c r="BU54" s="19">
        <f ca="1">IF(Y53&lt;=0,0,IF($BL54&lt;=SUM($BN54:BT54),0,IF($BL54-SUM($BN54:BT54)&gt;Y53+AJ54-BH54-AV54,Y53+AJ54-BH54-AV54,$BL54-SUM($BN54:BT54))))</f>
        <v>0</v>
      </c>
      <c r="BV54" s="19">
        <f ca="1">IF(Z53&lt;=0,0,IF($BL54&lt;=SUM($BN54:BU54),0,IF($BL54-SUM($BN54:BU54)&gt;Z53+AK54-BI54-AW54,Z53+AK54-BI54-AW54,$BL54-SUM($BN54:BU54))))</f>
        <v>0</v>
      </c>
      <c r="BW54" s="19">
        <f ca="1">IF(AA53&lt;=0,0,IF($BL54&lt;=SUM($BN54:BV54),0,IF($BL54-SUM($BN54:BV54)&gt;AA53+AL54-BJ54-AX54,AA53+AL54-BJ54-AX54,$BL54-SUM($BN54:BV54))))</f>
        <v>0</v>
      </c>
    </row>
    <row r="55" spans="1:75" ht="11.1" customHeight="1" x14ac:dyDescent="0.2">
      <c r="A55" s="20">
        <f t="shared" ca="1" si="10"/>
        <v>33</v>
      </c>
      <c r="B55" s="5">
        <f t="shared" ca="1" si="11"/>
        <v>44105</v>
      </c>
      <c r="C55" s="69">
        <f ca="1">IF(A55="","",IF(snowball,IF(($E$5-AY55)&lt;0,0,$E$5-AY55),0)+D55)</f>
        <v>465</v>
      </c>
      <c r="D55" s="56"/>
      <c r="E55" s="19">
        <f t="shared" ca="1" si="12"/>
        <v>0</v>
      </c>
      <c r="F55" s="19">
        <f t="shared" ca="1" si="13"/>
        <v>0</v>
      </c>
      <c r="G55" s="19">
        <f t="shared" ca="1" si="14"/>
        <v>0</v>
      </c>
      <c r="H55" s="19">
        <f t="shared" ca="1" si="15"/>
        <v>490</v>
      </c>
      <c r="I55" s="19">
        <f t="shared" ca="1" si="16"/>
        <v>110</v>
      </c>
      <c r="J55" s="19">
        <f t="shared" ca="1" si="17"/>
        <v>0</v>
      </c>
      <c r="K55" s="19">
        <f t="shared" ca="1" si="18"/>
        <v>0</v>
      </c>
      <c r="L55" s="19">
        <f t="shared" ca="1" si="19"/>
        <v>0</v>
      </c>
      <c r="M55" s="19">
        <f t="shared" ca="1" si="20"/>
        <v>0</v>
      </c>
      <c r="N55" s="19">
        <f t="shared" ca="1" si="21"/>
        <v>0</v>
      </c>
      <c r="O55" s="48"/>
      <c r="P55" s="19">
        <f t="shared" ca="1" si="8"/>
        <v>12678.5</v>
      </c>
      <c r="Q55" s="73">
        <f t="shared" ca="1" si="22"/>
        <v>600</v>
      </c>
      <c r="R55" s="19">
        <f t="shared" ca="1" si="23"/>
        <v>0</v>
      </c>
      <c r="S55" s="19">
        <f t="shared" ca="1" si="24"/>
        <v>0</v>
      </c>
      <c r="T55" s="19">
        <f t="shared" ca="1" si="25"/>
        <v>0</v>
      </c>
      <c r="U55" s="19">
        <f t="shared" ca="1" si="26"/>
        <v>4025.83</v>
      </c>
      <c r="V55" s="19">
        <f t="shared" ca="1" si="27"/>
        <v>8652.67</v>
      </c>
      <c r="W55" s="19">
        <f t="shared" ca="1" si="28"/>
        <v>0</v>
      </c>
      <c r="X55" s="19">
        <f t="shared" ca="1" si="29"/>
        <v>0</v>
      </c>
      <c r="Y55" s="19">
        <f t="shared" ca="1" si="30"/>
        <v>0</v>
      </c>
      <c r="Z55" s="19">
        <f t="shared" ca="1" si="31"/>
        <v>0</v>
      </c>
      <c r="AA55" s="19">
        <f t="shared" ca="1" si="32"/>
        <v>0</v>
      </c>
      <c r="AB55" s="2"/>
      <c r="AC55" s="19">
        <f t="shared" ca="1" si="33"/>
        <v>0</v>
      </c>
      <c r="AD55" s="19">
        <f t="shared" ca="1" si="34"/>
        <v>0</v>
      </c>
      <c r="AE55" s="19">
        <f t="shared" ca="1" si="35"/>
        <v>0</v>
      </c>
      <c r="AF55" s="19">
        <f t="shared" ca="1" si="36"/>
        <v>15</v>
      </c>
      <c r="AG55" s="19">
        <f t="shared" ca="1" si="37"/>
        <v>97.48</v>
      </c>
      <c r="AH55" s="19">
        <f t="shared" ca="1" si="38"/>
        <v>0</v>
      </c>
      <c r="AI55" s="19">
        <f t="shared" ca="1" si="39"/>
        <v>0</v>
      </c>
      <c r="AJ55" s="19">
        <f t="shared" ca="1" si="40"/>
        <v>0</v>
      </c>
      <c r="AK55" s="19">
        <f t="shared" ca="1" si="41"/>
        <v>0</v>
      </c>
      <c r="AL55" s="19">
        <f t="shared" ca="1" si="42"/>
        <v>0</v>
      </c>
      <c r="AM55" s="23">
        <f t="shared" ca="1" si="43"/>
        <v>112.48</v>
      </c>
      <c r="AN55" s="7"/>
      <c r="AO55" s="19">
        <f t="shared" ca="1" si="44"/>
        <v>0</v>
      </c>
      <c r="AP55" s="19">
        <f t="shared" ca="1" si="45"/>
        <v>0</v>
      </c>
      <c r="AQ55" s="19">
        <f t="shared" ca="1" si="46"/>
        <v>0</v>
      </c>
      <c r="AR55" s="19">
        <f t="shared" ca="1" si="47"/>
        <v>25</v>
      </c>
      <c r="AS55" s="19">
        <f t="shared" ca="1" si="48"/>
        <v>110</v>
      </c>
      <c r="AT55" s="19">
        <f t="shared" ca="1" si="49"/>
        <v>0</v>
      </c>
      <c r="AU55" s="19">
        <f t="shared" ca="1" si="50"/>
        <v>0</v>
      </c>
      <c r="AV55" s="19">
        <f t="shared" ca="1" si="51"/>
        <v>0</v>
      </c>
      <c r="AW55" s="19">
        <f t="shared" ca="1" si="52"/>
        <v>0</v>
      </c>
      <c r="AX55" s="19">
        <f t="shared" ca="1" si="53"/>
        <v>0</v>
      </c>
      <c r="AY55" s="71">
        <f t="shared" ca="1" si="54"/>
        <v>135</v>
      </c>
      <c r="AZ55" s="23"/>
      <c r="BA55" s="55">
        <f ca="1">IF(NOT(snowball),0,IF(OR(E$9=0,R54+AC55-AO55&lt;=E$9),0,MIN(R54+AC55-AO55-E$9,$C55)))</f>
        <v>0</v>
      </c>
      <c r="BB55" s="19">
        <f ca="1">IF(NOT(snowball),0,IF(OR(F$9=0,S54+AD55-AP55&lt;=F$9),0,MIN(S54+AD55-AP55-F$9,$C55-SUM($BA55:BA55))))</f>
        <v>0</v>
      </c>
      <c r="BC55" s="19">
        <f ca="1">IF(NOT(snowball),0,IF(OR(G$9=0,T54+AE55-AQ55&lt;=G$9),0,MIN(T54+AE55-AQ55-G$9,$C55-SUM($BA55:BB55))))</f>
        <v>0</v>
      </c>
      <c r="BD55" s="19">
        <f ca="1">IF(NOT(snowball),0,IF(OR(H$9=0,U54+AF55-AR55&lt;=H$9),0,MIN(U54+AF55-AR55-H$9,$C55-SUM($BA55:BC55))))</f>
        <v>0</v>
      </c>
      <c r="BE55" s="19">
        <f ca="1">IF(NOT(snowball),0,IF(OR(I$9=0,V54+AG55-AS55&lt;=I$9),0,MIN(V54+AG55-AS55-I$9,$C55-SUM($BA55:BD55))))</f>
        <v>0</v>
      </c>
      <c r="BF55" s="19">
        <f ca="1">IF(NOT(snowball),0,IF(OR(J$9=0,W54+AH55-AT55&lt;=J$9),0,MIN(W54+AH55-AT55-J$9,$C55-SUM($BA55:BE55))))</f>
        <v>0</v>
      </c>
      <c r="BG55" s="19">
        <f ca="1">IF(NOT(snowball),0,IF(OR(K$9=0,X54+AI55-AU55&lt;=K$9),0,MIN(X54+AI55-AU55-K$9,$C55-SUM($BA55:BF55))))</f>
        <v>0</v>
      </c>
      <c r="BH55" s="19">
        <f ca="1">IF(NOT(snowball),0,IF(OR(L$9=0,Y54+AJ55-AV55&lt;=L$9),0,MIN(Y54+AJ55-AV55-L$9,$C55-SUM($BA55:BG55))))</f>
        <v>0</v>
      </c>
      <c r="BI55" s="19">
        <f ca="1">IF(NOT(snowball),0,IF(OR(M$9=0,Z54+AK55-AW55&lt;=M$9),0,MIN(Z54+AK55-AW55-M$9,$C55-SUM($BA55:BH55))))</f>
        <v>0</v>
      </c>
      <c r="BJ55" s="19">
        <f ca="1">IF(NOT(snowball),0,IF(OR(N$9=0,AA54+AL55-AX55&lt;=N$9),0,MIN(AA54+AL55-AX55-N$9,$C55-SUM($BA55:BI55))))</f>
        <v>0</v>
      </c>
      <c r="BK55" s="71">
        <f t="shared" ca="1" si="55"/>
        <v>0</v>
      </c>
      <c r="BL55" s="71">
        <f t="shared" ca="1" si="56"/>
        <v>465</v>
      </c>
      <c r="BN55" s="55">
        <f t="shared" ca="1" si="57"/>
        <v>0</v>
      </c>
      <c r="BO55" s="19">
        <f ca="1">IF(S54&lt;=0,0,IF($BL55&lt;=SUM($BN55:BN55),0,IF($BL55-SUM($BN55:BN55)&gt;S54+AD55-BB55-AP55,S54+AD55-BB55-AP55,$BL55-SUM($BN55:BN55))))</f>
        <v>0</v>
      </c>
      <c r="BP55" s="19">
        <f ca="1">IF(T54&lt;=0,0,IF($BL55&lt;=SUM($BN55:BO55),0,IF($BL55-SUM($BN55:BO55)&gt;T54+AE55-BC55-AQ55,T54+AE55-BC55-AQ55,$BL55-SUM($BN55:BO55))))</f>
        <v>0</v>
      </c>
      <c r="BQ55" s="19">
        <f ca="1">IF(U54&lt;=0,0,IF($BL55&lt;=SUM($BN55:BP55),0,IF($BL55-SUM($BN55:BP55)&gt;U54+AF55-BD55-AR55,U54+AF55-BD55-AR55,$BL55-SUM($BN55:BP55))))</f>
        <v>465</v>
      </c>
      <c r="BR55" s="19">
        <f ca="1">IF(V54&lt;=0,0,IF($BL55&lt;=SUM($BN55:BQ55),0,IF($BL55-SUM($BN55:BQ55)&gt;V54+AG55-BE55-AS55,V54+AG55-BE55-AS55,$BL55-SUM($BN55:BQ55))))</f>
        <v>0</v>
      </c>
      <c r="BS55" s="19">
        <f ca="1">IF(W54&lt;=0,0,IF($BL55&lt;=SUM($BN55:BR55),0,IF($BL55-SUM($BN55:BR55)&gt;W54+AH55-BF55-AT55,W54+AH55-BF55-AT55,$BL55-SUM($BN55:BR55))))</f>
        <v>0</v>
      </c>
      <c r="BT55" s="19">
        <f ca="1">IF(X54&lt;=0,0,IF($BL55&lt;=SUM($BN55:BS55),0,IF($BL55-SUM($BN55:BS55)&gt;X54+AI55-BG55-AU55,X54+AI55-BG55-AU55,$BL55-SUM($BN55:BS55))))</f>
        <v>0</v>
      </c>
      <c r="BU55" s="19">
        <f ca="1">IF(Y54&lt;=0,0,IF($BL55&lt;=SUM($BN55:BT55),0,IF($BL55-SUM($BN55:BT55)&gt;Y54+AJ55-BH55-AV55,Y54+AJ55-BH55-AV55,$BL55-SUM($BN55:BT55))))</f>
        <v>0</v>
      </c>
      <c r="BV55" s="19">
        <f ca="1">IF(Z54&lt;=0,0,IF($BL55&lt;=SUM($BN55:BU55),0,IF($BL55-SUM($BN55:BU55)&gt;Z54+AK55-BI55-AW55,Z54+AK55-BI55-AW55,$BL55-SUM($BN55:BU55))))</f>
        <v>0</v>
      </c>
      <c r="BW55" s="19">
        <f ca="1">IF(AA54&lt;=0,0,IF($BL55&lt;=SUM($BN55:BV55),0,IF($BL55-SUM($BN55:BV55)&gt;AA54+AL55-BJ55-AX55,AA54+AL55-BJ55-AX55,$BL55-SUM($BN55:BV55))))</f>
        <v>0</v>
      </c>
    </row>
    <row r="56" spans="1:75" ht="11.1" customHeight="1" x14ac:dyDescent="0.2">
      <c r="A56" s="20">
        <f t="shared" ca="1" si="10"/>
        <v>34</v>
      </c>
      <c r="B56" s="5">
        <f t="shared" ca="1" si="11"/>
        <v>44136</v>
      </c>
      <c r="C56" s="69">
        <f ca="1">IF(A56="","",IF(snowball,IF(($E$5-AY56)&lt;0,0,$E$5-AY56),0)+D56)</f>
        <v>465</v>
      </c>
      <c r="D56" s="56"/>
      <c r="E56" s="19">
        <f t="shared" ca="1" si="12"/>
        <v>0</v>
      </c>
      <c r="F56" s="19">
        <f t="shared" ca="1" si="13"/>
        <v>0</v>
      </c>
      <c r="G56" s="19">
        <f t="shared" ca="1" si="14"/>
        <v>0</v>
      </c>
      <c r="H56" s="19">
        <f t="shared" ca="1" si="15"/>
        <v>490</v>
      </c>
      <c r="I56" s="19">
        <f t="shared" ca="1" si="16"/>
        <v>110</v>
      </c>
      <c r="J56" s="19">
        <f t="shared" ca="1" si="17"/>
        <v>0</v>
      </c>
      <c r="K56" s="19">
        <f t="shared" ca="1" si="18"/>
        <v>0</v>
      </c>
      <c r="L56" s="19">
        <f t="shared" ca="1" si="19"/>
        <v>0</v>
      </c>
      <c r="M56" s="19">
        <f t="shared" ca="1" si="20"/>
        <v>0</v>
      </c>
      <c r="N56" s="19">
        <f t="shared" ca="1" si="21"/>
        <v>0</v>
      </c>
      <c r="O56" s="48"/>
      <c r="P56" s="19">
        <f t="shared" ca="1" si="8"/>
        <v>12189.26</v>
      </c>
      <c r="Q56" s="73">
        <f t="shared" ca="1" si="22"/>
        <v>600</v>
      </c>
      <c r="R56" s="19">
        <f t="shared" ca="1" si="23"/>
        <v>0</v>
      </c>
      <c r="S56" s="19">
        <f t="shared" ca="1" si="24"/>
        <v>0</v>
      </c>
      <c r="T56" s="19">
        <f t="shared" ca="1" si="25"/>
        <v>0</v>
      </c>
      <c r="U56" s="19">
        <f t="shared" ca="1" si="26"/>
        <v>3549.25</v>
      </c>
      <c r="V56" s="19">
        <f t="shared" ca="1" si="27"/>
        <v>8640.01</v>
      </c>
      <c r="W56" s="19">
        <f t="shared" ca="1" si="28"/>
        <v>0</v>
      </c>
      <c r="X56" s="19">
        <f t="shared" ca="1" si="29"/>
        <v>0</v>
      </c>
      <c r="Y56" s="19">
        <f t="shared" ca="1" si="30"/>
        <v>0</v>
      </c>
      <c r="Z56" s="19">
        <f t="shared" ca="1" si="31"/>
        <v>0</v>
      </c>
      <c r="AA56" s="19">
        <f t="shared" ca="1" si="32"/>
        <v>0</v>
      </c>
      <c r="AB56" s="2"/>
      <c r="AC56" s="19">
        <f t="shared" ca="1" si="33"/>
        <v>0</v>
      </c>
      <c r="AD56" s="19">
        <f t="shared" ca="1" si="34"/>
        <v>0</v>
      </c>
      <c r="AE56" s="19">
        <f t="shared" ca="1" si="35"/>
        <v>0</v>
      </c>
      <c r="AF56" s="19">
        <f t="shared" ca="1" si="36"/>
        <v>13.42</v>
      </c>
      <c r="AG56" s="19">
        <f t="shared" ca="1" si="37"/>
        <v>97.34</v>
      </c>
      <c r="AH56" s="19">
        <f t="shared" ca="1" si="38"/>
        <v>0</v>
      </c>
      <c r="AI56" s="19">
        <f t="shared" ca="1" si="39"/>
        <v>0</v>
      </c>
      <c r="AJ56" s="19">
        <f t="shared" ca="1" si="40"/>
        <v>0</v>
      </c>
      <c r="AK56" s="19">
        <f t="shared" ca="1" si="41"/>
        <v>0</v>
      </c>
      <c r="AL56" s="19">
        <f t="shared" ca="1" si="42"/>
        <v>0</v>
      </c>
      <c r="AM56" s="23">
        <f t="shared" ca="1" si="43"/>
        <v>110.76</v>
      </c>
      <c r="AN56" s="7"/>
      <c r="AO56" s="19">
        <f t="shared" ca="1" si="44"/>
        <v>0</v>
      </c>
      <c r="AP56" s="19">
        <f t="shared" ca="1" si="45"/>
        <v>0</v>
      </c>
      <c r="AQ56" s="19">
        <f t="shared" ca="1" si="46"/>
        <v>0</v>
      </c>
      <c r="AR56" s="19">
        <f t="shared" ca="1" si="47"/>
        <v>25</v>
      </c>
      <c r="AS56" s="19">
        <f t="shared" ca="1" si="48"/>
        <v>110</v>
      </c>
      <c r="AT56" s="19">
        <f t="shared" ca="1" si="49"/>
        <v>0</v>
      </c>
      <c r="AU56" s="19">
        <f t="shared" ca="1" si="50"/>
        <v>0</v>
      </c>
      <c r="AV56" s="19">
        <f t="shared" ca="1" si="51"/>
        <v>0</v>
      </c>
      <c r="AW56" s="19">
        <f t="shared" ca="1" si="52"/>
        <v>0</v>
      </c>
      <c r="AX56" s="19">
        <f t="shared" ca="1" si="53"/>
        <v>0</v>
      </c>
      <c r="AY56" s="71">
        <f t="shared" ca="1" si="54"/>
        <v>135</v>
      </c>
      <c r="AZ56" s="23"/>
      <c r="BA56" s="55">
        <f ca="1">IF(NOT(snowball),0,IF(OR(E$9=0,R55+AC56-AO56&lt;=E$9),0,MIN(R55+AC56-AO56-E$9,$C56)))</f>
        <v>0</v>
      </c>
      <c r="BB56" s="19">
        <f ca="1">IF(NOT(snowball),0,IF(OR(F$9=0,S55+AD56-AP56&lt;=F$9),0,MIN(S55+AD56-AP56-F$9,$C56-SUM($BA56:BA56))))</f>
        <v>0</v>
      </c>
      <c r="BC56" s="19">
        <f ca="1">IF(NOT(snowball),0,IF(OR(G$9=0,T55+AE56-AQ56&lt;=G$9),0,MIN(T55+AE56-AQ56-G$9,$C56-SUM($BA56:BB56))))</f>
        <v>0</v>
      </c>
      <c r="BD56" s="19">
        <f ca="1">IF(NOT(snowball),0,IF(OR(H$9=0,U55+AF56-AR56&lt;=H$9),0,MIN(U55+AF56-AR56-H$9,$C56-SUM($BA56:BC56))))</f>
        <v>0</v>
      </c>
      <c r="BE56" s="19">
        <f ca="1">IF(NOT(snowball),0,IF(OR(I$9=0,V55+AG56-AS56&lt;=I$9),0,MIN(V55+AG56-AS56-I$9,$C56-SUM($BA56:BD56))))</f>
        <v>0</v>
      </c>
      <c r="BF56" s="19">
        <f ca="1">IF(NOT(snowball),0,IF(OR(J$9=0,W55+AH56-AT56&lt;=J$9),0,MIN(W55+AH56-AT56-J$9,$C56-SUM($BA56:BE56))))</f>
        <v>0</v>
      </c>
      <c r="BG56" s="19">
        <f ca="1">IF(NOT(snowball),0,IF(OR(K$9=0,X55+AI56-AU56&lt;=K$9),0,MIN(X55+AI56-AU56-K$9,$C56-SUM($BA56:BF56))))</f>
        <v>0</v>
      </c>
      <c r="BH56" s="19">
        <f ca="1">IF(NOT(snowball),0,IF(OR(L$9=0,Y55+AJ56-AV56&lt;=L$9),0,MIN(Y55+AJ56-AV56-L$9,$C56-SUM($BA56:BG56))))</f>
        <v>0</v>
      </c>
      <c r="BI56" s="19">
        <f ca="1">IF(NOT(snowball),0,IF(OR(M$9=0,Z55+AK56-AW56&lt;=M$9),0,MIN(Z55+AK56-AW56-M$9,$C56-SUM($BA56:BH56))))</f>
        <v>0</v>
      </c>
      <c r="BJ56" s="19">
        <f ca="1">IF(NOT(snowball),0,IF(OR(N$9=0,AA55+AL56-AX56&lt;=N$9),0,MIN(AA55+AL56-AX56-N$9,$C56-SUM($BA56:BI56))))</f>
        <v>0</v>
      </c>
      <c r="BK56" s="71">
        <f t="shared" ca="1" si="55"/>
        <v>0</v>
      </c>
      <c r="BL56" s="71">
        <f t="shared" ca="1" si="56"/>
        <v>465</v>
      </c>
      <c r="BN56" s="55">
        <f t="shared" ca="1" si="57"/>
        <v>0</v>
      </c>
      <c r="BO56" s="19">
        <f ca="1">IF(S55&lt;=0,0,IF($BL56&lt;=SUM($BN56:BN56),0,IF($BL56-SUM($BN56:BN56)&gt;S55+AD56-BB56-AP56,S55+AD56-BB56-AP56,$BL56-SUM($BN56:BN56))))</f>
        <v>0</v>
      </c>
      <c r="BP56" s="19">
        <f ca="1">IF(T55&lt;=0,0,IF($BL56&lt;=SUM($BN56:BO56),0,IF($BL56-SUM($BN56:BO56)&gt;T55+AE56-BC56-AQ56,T55+AE56-BC56-AQ56,$BL56-SUM($BN56:BO56))))</f>
        <v>0</v>
      </c>
      <c r="BQ56" s="19">
        <f ca="1">IF(U55&lt;=0,0,IF($BL56&lt;=SUM($BN56:BP56),0,IF($BL56-SUM($BN56:BP56)&gt;U55+AF56-BD56-AR56,U55+AF56-BD56-AR56,$BL56-SUM($BN56:BP56))))</f>
        <v>465</v>
      </c>
      <c r="BR56" s="19">
        <f ca="1">IF(V55&lt;=0,0,IF($BL56&lt;=SUM($BN56:BQ56),0,IF($BL56-SUM($BN56:BQ56)&gt;V55+AG56-BE56-AS56,V55+AG56-BE56-AS56,$BL56-SUM($BN56:BQ56))))</f>
        <v>0</v>
      </c>
      <c r="BS56" s="19">
        <f ca="1">IF(W55&lt;=0,0,IF($BL56&lt;=SUM($BN56:BR56),0,IF($BL56-SUM($BN56:BR56)&gt;W55+AH56-BF56-AT56,W55+AH56-BF56-AT56,$BL56-SUM($BN56:BR56))))</f>
        <v>0</v>
      </c>
      <c r="BT56" s="19">
        <f ca="1">IF(X55&lt;=0,0,IF($BL56&lt;=SUM($BN56:BS56),0,IF($BL56-SUM($BN56:BS56)&gt;X55+AI56-BG56-AU56,X55+AI56-BG56-AU56,$BL56-SUM($BN56:BS56))))</f>
        <v>0</v>
      </c>
      <c r="BU56" s="19">
        <f ca="1">IF(Y55&lt;=0,0,IF($BL56&lt;=SUM($BN56:BT56),0,IF($BL56-SUM($BN56:BT56)&gt;Y55+AJ56-BH56-AV56,Y55+AJ56-BH56-AV56,$BL56-SUM($BN56:BT56))))</f>
        <v>0</v>
      </c>
      <c r="BV56" s="19">
        <f ca="1">IF(Z55&lt;=0,0,IF($BL56&lt;=SUM($BN56:BU56),0,IF($BL56-SUM($BN56:BU56)&gt;Z55+AK56-BI56-AW56,Z55+AK56-BI56-AW56,$BL56-SUM($BN56:BU56))))</f>
        <v>0</v>
      </c>
      <c r="BW56" s="19">
        <f ca="1">IF(AA55&lt;=0,0,IF($BL56&lt;=SUM($BN56:BV56),0,IF($BL56-SUM($BN56:BV56)&gt;AA55+AL56-BJ56-AX56,AA55+AL56-BJ56-AX56,$BL56-SUM($BN56:BV56))))</f>
        <v>0</v>
      </c>
    </row>
    <row r="57" spans="1:75" ht="11.1" customHeight="1" x14ac:dyDescent="0.2">
      <c r="A57" s="20">
        <f t="shared" ca="1" si="10"/>
        <v>35</v>
      </c>
      <c r="B57" s="5">
        <f t="shared" ca="1" si="11"/>
        <v>44166</v>
      </c>
      <c r="C57" s="69">
        <f ca="1">IF(A57="","",IF(snowball,IF(($E$5-AY57)&lt;0,0,$E$5-AY57),0)+D57)</f>
        <v>465</v>
      </c>
      <c r="D57" s="56"/>
      <c r="E57" s="19">
        <f t="shared" ca="1" si="12"/>
        <v>0</v>
      </c>
      <c r="F57" s="19">
        <f t="shared" ca="1" si="13"/>
        <v>0</v>
      </c>
      <c r="G57" s="19">
        <f t="shared" ca="1" si="14"/>
        <v>0</v>
      </c>
      <c r="H57" s="19">
        <f t="shared" ca="1" si="15"/>
        <v>490</v>
      </c>
      <c r="I57" s="19">
        <f t="shared" ca="1" si="16"/>
        <v>110</v>
      </c>
      <c r="J57" s="19">
        <f t="shared" ca="1" si="17"/>
        <v>0</v>
      </c>
      <c r="K57" s="19">
        <f t="shared" ca="1" si="18"/>
        <v>0</v>
      </c>
      <c r="L57" s="19">
        <f t="shared" ca="1" si="19"/>
        <v>0</v>
      </c>
      <c r="M57" s="19">
        <f t="shared" ca="1" si="20"/>
        <v>0</v>
      </c>
      <c r="N57" s="19">
        <f t="shared" ca="1" si="21"/>
        <v>0</v>
      </c>
      <c r="O57" s="48"/>
      <c r="P57" s="19">
        <f t="shared" ca="1" si="8"/>
        <v>11698.289999999999</v>
      </c>
      <c r="Q57" s="73">
        <f t="shared" ca="1" si="22"/>
        <v>600</v>
      </c>
      <c r="R57" s="19">
        <f t="shared" ca="1" si="23"/>
        <v>0</v>
      </c>
      <c r="S57" s="19">
        <f t="shared" ca="1" si="24"/>
        <v>0</v>
      </c>
      <c r="T57" s="19">
        <f t="shared" ca="1" si="25"/>
        <v>0</v>
      </c>
      <c r="U57" s="19">
        <f t="shared" ca="1" si="26"/>
        <v>3071.08</v>
      </c>
      <c r="V57" s="19">
        <f t="shared" ca="1" si="27"/>
        <v>8627.2099999999991</v>
      </c>
      <c r="W57" s="19">
        <f t="shared" ca="1" si="28"/>
        <v>0</v>
      </c>
      <c r="X57" s="19">
        <f t="shared" ca="1" si="29"/>
        <v>0</v>
      </c>
      <c r="Y57" s="19">
        <f t="shared" ca="1" si="30"/>
        <v>0</v>
      </c>
      <c r="Z57" s="19">
        <f t="shared" ca="1" si="31"/>
        <v>0</v>
      </c>
      <c r="AA57" s="19">
        <f t="shared" ca="1" si="32"/>
        <v>0</v>
      </c>
      <c r="AB57" s="2"/>
      <c r="AC57" s="19">
        <f t="shared" ca="1" si="33"/>
        <v>0</v>
      </c>
      <c r="AD57" s="19">
        <f t="shared" ca="1" si="34"/>
        <v>0</v>
      </c>
      <c r="AE57" s="19">
        <f t="shared" ca="1" si="35"/>
        <v>0</v>
      </c>
      <c r="AF57" s="19">
        <f t="shared" ca="1" si="36"/>
        <v>11.83</v>
      </c>
      <c r="AG57" s="19">
        <f t="shared" ca="1" si="37"/>
        <v>97.2</v>
      </c>
      <c r="AH57" s="19">
        <f t="shared" ca="1" si="38"/>
        <v>0</v>
      </c>
      <c r="AI57" s="19">
        <f t="shared" ca="1" si="39"/>
        <v>0</v>
      </c>
      <c r="AJ57" s="19">
        <f t="shared" ca="1" si="40"/>
        <v>0</v>
      </c>
      <c r="AK57" s="19">
        <f t="shared" ca="1" si="41"/>
        <v>0</v>
      </c>
      <c r="AL57" s="19">
        <f t="shared" ca="1" si="42"/>
        <v>0</v>
      </c>
      <c r="AM57" s="23">
        <f t="shared" ca="1" si="43"/>
        <v>109.03</v>
      </c>
      <c r="AN57" s="7"/>
      <c r="AO57" s="19">
        <f t="shared" ca="1" si="44"/>
        <v>0</v>
      </c>
      <c r="AP57" s="19">
        <f t="shared" ca="1" si="45"/>
        <v>0</v>
      </c>
      <c r="AQ57" s="19">
        <f t="shared" ca="1" si="46"/>
        <v>0</v>
      </c>
      <c r="AR57" s="19">
        <f t="shared" ca="1" si="47"/>
        <v>25</v>
      </c>
      <c r="AS57" s="19">
        <f t="shared" ca="1" si="48"/>
        <v>110</v>
      </c>
      <c r="AT57" s="19">
        <f t="shared" ca="1" si="49"/>
        <v>0</v>
      </c>
      <c r="AU57" s="19">
        <f t="shared" ca="1" si="50"/>
        <v>0</v>
      </c>
      <c r="AV57" s="19">
        <f t="shared" ca="1" si="51"/>
        <v>0</v>
      </c>
      <c r="AW57" s="19">
        <f t="shared" ca="1" si="52"/>
        <v>0</v>
      </c>
      <c r="AX57" s="19">
        <f t="shared" ca="1" si="53"/>
        <v>0</v>
      </c>
      <c r="AY57" s="71">
        <f t="shared" ca="1" si="54"/>
        <v>135</v>
      </c>
      <c r="AZ57" s="23"/>
      <c r="BA57" s="55">
        <f ca="1">IF(NOT(snowball),0,IF(OR(E$9=0,R56+AC57-AO57&lt;=E$9),0,MIN(R56+AC57-AO57-E$9,$C57)))</f>
        <v>0</v>
      </c>
      <c r="BB57" s="19">
        <f ca="1">IF(NOT(snowball),0,IF(OR(F$9=0,S56+AD57-AP57&lt;=F$9),0,MIN(S56+AD57-AP57-F$9,$C57-SUM($BA57:BA57))))</f>
        <v>0</v>
      </c>
      <c r="BC57" s="19">
        <f ca="1">IF(NOT(snowball),0,IF(OR(G$9=0,T56+AE57-AQ57&lt;=G$9),0,MIN(T56+AE57-AQ57-G$9,$C57-SUM($BA57:BB57))))</f>
        <v>0</v>
      </c>
      <c r="BD57" s="19">
        <f ca="1">IF(NOT(snowball),0,IF(OR(H$9=0,U56+AF57-AR57&lt;=H$9),0,MIN(U56+AF57-AR57-H$9,$C57-SUM($BA57:BC57))))</f>
        <v>0</v>
      </c>
      <c r="BE57" s="19">
        <f ca="1">IF(NOT(snowball),0,IF(OR(I$9=0,V56+AG57-AS57&lt;=I$9),0,MIN(V56+AG57-AS57-I$9,$C57-SUM($BA57:BD57))))</f>
        <v>0</v>
      </c>
      <c r="BF57" s="19">
        <f ca="1">IF(NOT(snowball),0,IF(OR(J$9=0,W56+AH57-AT57&lt;=J$9),0,MIN(W56+AH57-AT57-J$9,$C57-SUM($BA57:BE57))))</f>
        <v>0</v>
      </c>
      <c r="BG57" s="19">
        <f ca="1">IF(NOT(snowball),0,IF(OR(K$9=0,X56+AI57-AU57&lt;=K$9),0,MIN(X56+AI57-AU57-K$9,$C57-SUM($BA57:BF57))))</f>
        <v>0</v>
      </c>
      <c r="BH57" s="19">
        <f ca="1">IF(NOT(snowball),0,IF(OR(L$9=0,Y56+AJ57-AV57&lt;=L$9),0,MIN(Y56+AJ57-AV57-L$9,$C57-SUM($BA57:BG57))))</f>
        <v>0</v>
      </c>
      <c r="BI57" s="19">
        <f ca="1">IF(NOT(snowball),0,IF(OR(M$9=0,Z56+AK57-AW57&lt;=M$9),0,MIN(Z56+AK57-AW57-M$9,$C57-SUM($BA57:BH57))))</f>
        <v>0</v>
      </c>
      <c r="BJ57" s="19">
        <f ca="1">IF(NOT(snowball),0,IF(OR(N$9=0,AA56+AL57-AX57&lt;=N$9),0,MIN(AA56+AL57-AX57-N$9,$C57-SUM($BA57:BI57))))</f>
        <v>0</v>
      </c>
      <c r="BK57" s="71">
        <f t="shared" ca="1" si="55"/>
        <v>0</v>
      </c>
      <c r="BL57" s="71">
        <f t="shared" ca="1" si="56"/>
        <v>465</v>
      </c>
      <c r="BN57" s="55">
        <f t="shared" ca="1" si="57"/>
        <v>0</v>
      </c>
      <c r="BO57" s="19">
        <f ca="1">IF(S56&lt;=0,0,IF($BL57&lt;=SUM($BN57:BN57),0,IF($BL57-SUM($BN57:BN57)&gt;S56+AD57-BB57-AP57,S56+AD57-BB57-AP57,$BL57-SUM($BN57:BN57))))</f>
        <v>0</v>
      </c>
      <c r="BP57" s="19">
        <f ca="1">IF(T56&lt;=0,0,IF($BL57&lt;=SUM($BN57:BO57),0,IF($BL57-SUM($BN57:BO57)&gt;T56+AE57-BC57-AQ57,T56+AE57-BC57-AQ57,$BL57-SUM($BN57:BO57))))</f>
        <v>0</v>
      </c>
      <c r="BQ57" s="19">
        <f ca="1">IF(U56&lt;=0,0,IF($BL57&lt;=SUM($BN57:BP57),0,IF($BL57-SUM($BN57:BP57)&gt;U56+AF57-BD57-AR57,U56+AF57-BD57-AR57,$BL57-SUM($BN57:BP57))))</f>
        <v>465</v>
      </c>
      <c r="BR57" s="19">
        <f ca="1">IF(V56&lt;=0,0,IF($BL57&lt;=SUM($BN57:BQ57),0,IF($BL57-SUM($BN57:BQ57)&gt;V56+AG57-BE57-AS57,V56+AG57-BE57-AS57,$BL57-SUM($BN57:BQ57))))</f>
        <v>0</v>
      </c>
      <c r="BS57" s="19">
        <f ca="1">IF(W56&lt;=0,0,IF($BL57&lt;=SUM($BN57:BR57),0,IF($BL57-SUM($BN57:BR57)&gt;W56+AH57-BF57-AT57,W56+AH57-BF57-AT57,$BL57-SUM($BN57:BR57))))</f>
        <v>0</v>
      </c>
      <c r="BT57" s="19">
        <f ca="1">IF(X56&lt;=0,0,IF($BL57&lt;=SUM($BN57:BS57),0,IF($BL57-SUM($BN57:BS57)&gt;X56+AI57-BG57-AU57,X56+AI57-BG57-AU57,$BL57-SUM($BN57:BS57))))</f>
        <v>0</v>
      </c>
      <c r="BU57" s="19">
        <f ca="1">IF(Y56&lt;=0,0,IF($BL57&lt;=SUM($BN57:BT57),0,IF($BL57-SUM($BN57:BT57)&gt;Y56+AJ57-BH57-AV57,Y56+AJ57-BH57-AV57,$BL57-SUM($BN57:BT57))))</f>
        <v>0</v>
      </c>
      <c r="BV57" s="19">
        <f ca="1">IF(Z56&lt;=0,0,IF($BL57&lt;=SUM($BN57:BU57),0,IF($BL57-SUM($BN57:BU57)&gt;Z56+AK57-BI57-AW57,Z56+AK57-BI57-AW57,$BL57-SUM($BN57:BU57))))</f>
        <v>0</v>
      </c>
      <c r="BW57" s="19">
        <f ca="1">IF(AA56&lt;=0,0,IF($BL57&lt;=SUM($BN57:BV57),0,IF($BL57-SUM($BN57:BV57)&gt;AA56+AL57-BJ57-AX57,AA56+AL57-BJ57-AX57,$BL57-SUM($BN57:BV57))))</f>
        <v>0</v>
      </c>
    </row>
    <row r="58" spans="1:75" ht="11.1" customHeight="1" x14ac:dyDescent="0.2">
      <c r="A58" s="20">
        <f t="shared" ca="1" si="10"/>
        <v>36</v>
      </c>
      <c r="B58" s="5">
        <f t="shared" ca="1" si="11"/>
        <v>44197</v>
      </c>
      <c r="C58" s="69">
        <f ca="1">IF(A58="","",IF(snowball,IF(($E$5-AY58)&lt;0,0,$E$5-AY58),0)+D58)</f>
        <v>465</v>
      </c>
      <c r="D58" s="56"/>
      <c r="E58" s="19">
        <f t="shared" ca="1" si="12"/>
        <v>0</v>
      </c>
      <c r="F58" s="19">
        <f t="shared" ca="1" si="13"/>
        <v>0</v>
      </c>
      <c r="G58" s="19">
        <f t="shared" ca="1" si="14"/>
        <v>0</v>
      </c>
      <c r="H58" s="19">
        <f t="shared" ca="1" si="15"/>
        <v>490</v>
      </c>
      <c r="I58" s="19">
        <f t="shared" ca="1" si="16"/>
        <v>110</v>
      </c>
      <c r="J58" s="19">
        <f t="shared" ca="1" si="17"/>
        <v>0</v>
      </c>
      <c r="K58" s="19">
        <f t="shared" ca="1" si="18"/>
        <v>0</v>
      </c>
      <c r="L58" s="19">
        <f t="shared" ca="1" si="19"/>
        <v>0</v>
      </c>
      <c r="M58" s="19">
        <f t="shared" ca="1" si="20"/>
        <v>0</v>
      </c>
      <c r="N58" s="19">
        <f t="shared" ca="1" si="21"/>
        <v>0</v>
      </c>
      <c r="O58" s="48"/>
      <c r="P58" s="19">
        <f t="shared" ca="1" si="8"/>
        <v>11205.59</v>
      </c>
      <c r="Q58" s="73">
        <f t="shared" ca="1" si="22"/>
        <v>600</v>
      </c>
      <c r="R58" s="19">
        <f t="shared" ca="1" si="23"/>
        <v>0</v>
      </c>
      <c r="S58" s="19">
        <f t="shared" ca="1" si="24"/>
        <v>0</v>
      </c>
      <c r="T58" s="19">
        <f t="shared" ca="1" si="25"/>
        <v>0</v>
      </c>
      <c r="U58" s="19">
        <f t="shared" ca="1" si="26"/>
        <v>2591.3200000000002</v>
      </c>
      <c r="V58" s="19">
        <f t="shared" ca="1" si="27"/>
        <v>8614.27</v>
      </c>
      <c r="W58" s="19">
        <f t="shared" ca="1" si="28"/>
        <v>0</v>
      </c>
      <c r="X58" s="19">
        <f t="shared" ca="1" si="29"/>
        <v>0</v>
      </c>
      <c r="Y58" s="19">
        <f t="shared" ca="1" si="30"/>
        <v>0</v>
      </c>
      <c r="Z58" s="19">
        <f t="shared" ca="1" si="31"/>
        <v>0</v>
      </c>
      <c r="AA58" s="19">
        <f t="shared" ca="1" si="32"/>
        <v>0</v>
      </c>
      <c r="AB58" s="2"/>
      <c r="AC58" s="19">
        <f t="shared" ca="1" si="33"/>
        <v>0</v>
      </c>
      <c r="AD58" s="19">
        <f t="shared" ca="1" si="34"/>
        <v>0</v>
      </c>
      <c r="AE58" s="19">
        <f t="shared" ca="1" si="35"/>
        <v>0</v>
      </c>
      <c r="AF58" s="19">
        <f t="shared" ca="1" si="36"/>
        <v>10.24</v>
      </c>
      <c r="AG58" s="19">
        <f t="shared" ca="1" si="37"/>
        <v>97.06</v>
      </c>
      <c r="AH58" s="19">
        <f t="shared" ca="1" si="38"/>
        <v>0</v>
      </c>
      <c r="AI58" s="19">
        <f t="shared" ca="1" si="39"/>
        <v>0</v>
      </c>
      <c r="AJ58" s="19">
        <f t="shared" ca="1" si="40"/>
        <v>0</v>
      </c>
      <c r="AK58" s="19">
        <f t="shared" ca="1" si="41"/>
        <v>0</v>
      </c>
      <c r="AL58" s="19">
        <f t="shared" ca="1" si="42"/>
        <v>0</v>
      </c>
      <c r="AM58" s="23">
        <f t="shared" ca="1" si="43"/>
        <v>107.3</v>
      </c>
      <c r="AN58" s="7"/>
      <c r="AO58" s="19">
        <f t="shared" ca="1" si="44"/>
        <v>0</v>
      </c>
      <c r="AP58" s="19">
        <f t="shared" ca="1" si="45"/>
        <v>0</v>
      </c>
      <c r="AQ58" s="19">
        <f t="shared" ca="1" si="46"/>
        <v>0</v>
      </c>
      <c r="AR58" s="19">
        <f t="shared" ca="1" si="47"/>
        <v>25</v>
      </c>
      <c r="AS58" s="19">
        <f t="shared" ca="1" si="48"/>
        <v>110</v>
      </c>
      <c r="AT58" s="19">
        <f t="shared" ca="1" si="49"/>
        <v>0</v>
      </c>
      <c r="AU58" s="19">
        <f t="shared" ca="1" si="50"/>
        <v>0</v>
      </c>
      <c r="AV58" s="19">
        <f t="shared" ca="1" si="51"/>
        <v>0</v>
      </c>
      <c r="AW58" s="19">
        <f t="shared" ca="1" si="52"/>
        <v>0</v>
      </c>
      <c r="AX58" s="19">
        <f t="shared" ca="1" si="53"/>
        <v>0</v>
      </c>
      <c r="AY58" s="71">
        <f t="shared" ca="1" si="54"/>
        <v>135</v>
      </c>
      <c r="AZ58" s="23"/>
      <c r="BA58" s="55">
        <f ca="1">IF(NOT(snowball),0,IF(OR(E$9=0,R57+AC58-AO58&lt;=E$9),0,MIN(R57+AC58-AO58-E$9,$C58)))</f>
        <v>0</v>
      </c>
      <c r="BB58" s="19">
        <f ca="1">IF(NOT(snowball),0,IF(OR(F$9=0,S57+AD58-AP58&lt;=F$9),0,MIN(S57+AD58-AP58-F$9,$C58-SUM($BA58:BA58))))</f>
        <v>0</v>
      </c>
      <c r="BC58" s="19">
        <f ca="1">IF(NOT(snowball),0,IF(OR(G$9=0,T57+AE58-AQ58&lt;=G$9),0,MIN(T57+AE58-AQ58-G$9,$C58-SUM($BA58:BB58))))</f>
        <v>0</v>
      </c>
      <c r="BD58" s="19">
        <f ca="1">IF(NOT(snowball),0,IF(OR(H$9=0,U57+AF58-AR58&lt;=H$9),0,MIN(U57+AF58-AR58-H$9,$C58-SUM($BA58:BC58))))</f>
        <v>0</v>
      </c>
      <c r="BE58" s="19">
        <f ca="1">IF(NOT(snowball),0,IF(OR(I$9=0,V57+AG58-AS58&lt;=I$9),0,MIN(V57+AG58-AS58-I$9,$C58-SUM($BA58:BD58))))</f>
        <v>0</v>
      </c>
      <c r="BF58" s="19">
        <f ca="1">IF(NOT(snowball),0,IF(OR(J$9=0,W57+AH58-AT58&lt;=J$9),0,MIN(W57+AH58-AT58-J$9,$C58-SUM($BA58:BE58))))</f>
        <v>0</v>
      </c>
      <c r="BG58" s="19">
        <f ca="1">IF(NOT(snowball),0,IF(OR(K$9=0,X57+AI58-AU58&lt;=K$9),0,MIN(X57+AI58-AU58-K$9,$C58-SUM($BA58:BF58))))</f>
        <v>0</v>
      </c>
      <c r="BH58" s="19">
        <f ca="1">IF(NOT(snowball),0,IF(OR(L$9=0,Y57+AJ58-AV58&lt;=L$9),0,MIN(Y57+AJ58-AV58-L$9,$C58-SUM($BA58:BG58))))</f>
        <v>0</v>
      </c>
      <c r="BI58" s="19">
        <f ca="1">IF(NOT(snowball),0,IF(OR(M$9=0,Z57+AK58-AW58&lt;=M$9),0,MIN(Z57+AK58-AW58-M$9,$C58-SUM($BA58:BH58))))</f>
        <v>0</v>
      </c>
      <c r="BJ58" s="19">
        <f ca="1">IF(NOT(snowball),0,IF(OR(N$9=0,AA57+AL58-AX58&lt;=N$9),0,MIN(AA57+AL58-AX58-N$9,$C58-SUM($BA58:BI58))))</f>
        <v>0</v>
      </c>
      <c r="BK58" s="71">
        <f t="shared" ca="1" si="55"/>
        <v>0</v>
      </c>
      <c r="BL58" s="71">
        <f t="shared" ca="1" si="56"/>
        <v>465</v>
      </c>
      <c r="BN58" s="55">
        <f t="shared" ca="1" si="57"/>
        <v>0</v>
      </c>
      <c r="BO58" s="19">
        <f ca="1">IF(S57&lt;=0,0,IF($BL58&lt;=SUM($BN58:BN58),0,IF($BL58-SUM($BN58:BN58)&gt;S57+AD58-BB58-AP58,S57+AD58-BB58-AP58,$BL58-SUM($BN58:BN58))))</f>
        <v>0</v>
      </c>
      <c r="BP58" s="19">
        <f ca="1">IF(T57&lt;=0,0,IF($BL58&lt;=SUM($BN58:BO58),0,IF($BL58-SUM($BN58:BO58)&gt;T57+AE58-BC58-AQ58,T57+AE58-BC58-AQ58,$BL58-SUM($BN58:BO58))))</f>
        <v>0</v>
      </c>
      <c r="BQ58" s="19">
        <f ca="1">IF(U57&lt;=0,0,IF($BL58&lt;=SUM($BN58:BP58),0,IF($BL58-SUM($BN58:BP58)&gt;U57+AF58-BD58-AR58,U57+AF58-BD58-AR58,$BL58-SUM($BN58:BP58))))</f>
        <v>465</v>
      </c>
      <c r="BR58" s="19">
        <f ca="1">IF(V57&lt;=0,0,IF($BL58&lt;=SUM($BN58:BQ58),0,IF($BL58-SUM($BN58:BQ58)&gt;V57+AG58-BE58-AS58,V57+AG58-BE58-AS58,$BL58-SUM($BN58:BQ58))))</f>
        <v>0</v>
      </c>
      <c r="BS58" s="19">
        <f ca="1">IF(W57&lt;=0,0,IF($BL58&lt;=SUM($BN58:BR58),0,IF($BL58-SUM($BN58:BR58)&gt;W57+AH58-BF58-AT58,W57+AH58-BF58-AT58,$BL58-SUM($BN58:BR58))))</f>
        <v>0</v>
      </c>
      <c r="BT58" s="19">
        <f ca="1">IF(X57&lt;=0,0,IF($BL58&lt;=SUM($BN58:BS58),0,IF($BL58-SUM($BN58:BS58)&gt;X57+AI58-BG58-AU58,X57+AI58-BG58-AU58,$BL58-SUM($BN58:BS58))))</f>
        <v>0</v>
      </c>
      <c r="BU58" s="19">
        <f ca="1">IF(Y57&lt;=0,0,IF($BL58&lt;=SUM($BN58:BT58),0,IF($BL58-SUM($BN58:BT58)&gt;Y57+AJ58-BH58-AV58,Y57+AJ58-BH58-AV58,$BL58-SUM($BN58:BT58))))</f>
        <v>0</v>
      </c>
      <c r="BV58" s="19">
        <f ca="1">IF(Z57&lt;=0,0,IF($BL58&lt;=SUM($BN58:BU58),0,IF($BL58-SUM($BN58:BU58)&gt;Z57+AK58-BI58-AW58,Z57+AK58-BI58-AW58,$BL58-SUM($BN58:BU58))))</f>
        <v>0</v>
      </c>
      <c r="BW58" s="19">
        <f ca="1">IF(AA57&lt;=0,0,IF($BL58&lt;=SUM($BN58:BV58),0,IF($BL58-SUM($BN58:BV58)&gt;AA57+AL58-BJ58-AX58,AA57+AL58-BJ58-AX58,$BL58-SUM($BN58:BV58))))</f>
        <v>0</v>
      </c>
    </row>
    <row r="59" spans="1:75" ht="11.1" customHeight="1" x14ac:dyDescent="0.2">
      <c r="A59" s="20">
        <f t="shared" ca="1" si="10"/>
        <v>37</v>
      </c>
      <c r="B59" s="5">
        <f t="shared" ca="1" si="11"/>
        <v>44228</v>
      </c>
      <c r="C59" s="69">
        <f ca="1">IF(A59="","",IF(snowball,IF(($E$5-AY59)&lt;0,0,$E$5-AY59),0)+D59)</f>
        <v>465</v>
      </c>
      <c r="D59" s="56"/>
      <c r="E59" s="19">
        <f t="shared" ca="1" si="12"/>
        <v>0</v>
      </c>
      <c r="F59" s="19">
        <f t="shared" ca="1" si="13"/>
        <v>0</v>
      </c>
      <c r="G59" s="19">
        <f t="shared" ca="1" si="14"/>
        <v>0</v>
      </c>
      <c r="H59" s="19">
        <f t="shared" ca="1" si="15"/>
        <v>490</v>
      </c>
      <c r="I59" s="19">
        <f t="shared" ca="1" si="16"/>
        <v>110</v>
      </c>
      <c r="J59" s="19">
        <f t="shared" ca="1" si="17"/>
        <v>0</v>
      </c>
      <c r="K59" s="19">
        <f t="shared" ca="1" si="18"/>
        <v>0</v>
      </c>
      <c r="L59" s="19">
        <f t="shared" ca="1" si="19"/>
        <v>0</v>
      </c>
      <c r="M59" s="19">
        <f t="shared" ca="1" si="20"/>
        <v>0</v>
      </c>
      <c r="N59" s="19">
        <f t="shared" ca="1" si="21"/>
        <v>0</v>
      </c>
      <c r="O59" s="48"/>
      <c r="P59" s="19">
        <f t="shared" ca="1" si="8"/>
        <v>10711.14</v>
      </c>
      <c r="Q59" s="73">
        <f t="shared" ca="1" si="22"/>
        <v>600</v>
      </c>
      <c r="R59" s="19">
        <f t="shared" ca="1" si="23"/>
        <v>0</v>
      </c>
      <c r="S59" s="19">
        <f t="shared" ca="1" si="24"/>
        <v>0</v>
      </c>
      <c r="T59" s="19">
        <f t="shared" ca="1" si="25"/>
        <v>0</v>
      </c>
      <c r="U59" s="19">
        <f t="shared" ca="1" si="26"/>
        <v>2109.96</v>
      </c>
      <c r="V59" s="19">
        <f t="shared" ca="1" si="27"/>
        <v>8601.18</v>
      </c>
      <c r="W59" s="19">
        <f t="shared" ca="1" si="28"/>
        <v>0</v>
      </c>
      <c r="X59" s="19">
        <f t="shared" ca="1" si="29"/>
        <v>0</v>
      </c>
      <c r="Y59" s="19">
        <f t="shared" ca="1" si="30"/>
        <v>0</v>
      </c>
      <c r="Z59" s="19">
        <f t="shared" ca="1" si="31"/>
        <v>0</v>
      </c>
      <c r="AA59" s="19">
        <f t="shared" ca="1" si="32"/>
        <v>0</v>
      </c>
      <c r="AB59" s="2"/>
      <c r="AC59" s="19">
        <f t="shared" ca="1" si="33"/>
        <v>0</v>
      </c>
      <c r="AD59" s="19">
        <f t="shared" ca="1" si="34"/>
        <v>0</v>
      </c>
      <c r="AE59" s="19">
        <f t="shared" ca="1" si="35"/>
        <v>0</v>
      </c>
      <c r="AF59" s="19">
        <f t="shared" ca="1" si="36"/>
        <v>8.64</v>
      </c>
      <c r="AG59" s="19">
        <f t="shared" ca="1" si="37"/>
        <v>96.91</v>
      </c>
      <c r="AH59" s="19">
        <f t="shared" ca="1" si="38"/>
        <v>0</v>
      </c>
      <c r="AI59" s="19">
        <f t="shared" ca="1" si="39"/>
        <v>0</v>
      </c>
      <c r="AJ59" s="19">
        <f t="shared" ca="1" si="40"/>
        <v>0</v>
      </c>
      <c r="AK59" s="19">
        <f t="shared" ca="1" si="41"/>
        <v>0</v>
      </c>
      <c r="AL59" s="19">
        <f t="shared" ca="1" si="42"/>
        <v>0</v>
      </c>
      <c r="AM59" s="23">
        <f t="shared" ca="1" si="43"/>
        <v>105.55</v>
      </c>
      <c r="AN59" s="7"/>
      <c r="AO59" s="19">
        <f t="shared" ca="1" si="44"/>
        <v>0</v>
      </c>
      <c r="AP59" s="19">
        <f t="shared" ca="1" si="45"/>
        <v>0</v>
      </c>
      <c r="AQ59" s="19">
        <f t="shared" ca="1" si="46"/>
        <v>0</v>
      </c>
      <c r="AR59" s="19">
        <f t="shared" ca="1" si="47"/>
        <v>25</v>
      </c>
      <c r="AS59" s="19">
        <f t="shared" ca="1" si="48"/>
        <v>110</v>
      </c>
      <c r="AT59" s="19">
        <f t="shared" ca="1" si="49"/>
        <v>0</v>
      </c>
      <c r="AU59" s="19">
        <f t="shared" ca="1" si="50"/>
        <v>0</v>
      </c>
      <c r="AV59" s="19">
        <f t="shared" ca="1" si="51"/>
        <v>0</v>
      </c>
      <c r="AW59" s="19">
        <f t="shared" ca="1" si="52"/>
        <v>0</v>
      </c>
      <c r="AX59" s="19">
        <f t="shared" ca="1" si="53"/>
        <v>0</v>
      </c>
      <c r="AY59" s="71">
        <f t="shared" ca="1" si="54"/>
        <v>135</v>
      </c>
      <c r="AZ59" s="23"/>
      <c r="BA59" s="55">
        <f ca="1">IF(NOT(snowball),0,IF(OR(E$9=0,R58+AC59-AO59&lt;=E$9),0,MIN(R58+AC59-AO59-E$9,$C59)))</f>
        <v>0</v>
      </c>
      <c r="BB59" s="19">
        <f ca="1">IF(NOT(snowball),0,IF(OR(F$9=0,S58+AD59-AP59&lt;=F$9),0,MIN(S58+AD59-AP59-F$9,$C59-SUM($BA59:BA59))))</f>
        <v>0</v>
      </c>
      <c r="BC59" s="19">
        <f ca="1">IF(NOT(snowball),0,IF(OR(G$9=0,T58+AE59-AQ59&lt;=G$9),0,MIN(T58+AE59-AQ59-G$9,$C59-SUM($BA59:BB59))))</f>
        <v>0</v>
      </c>
      <c r="BD59" s="19">
        <f ca="1">IF(NOT(snowball),0,IF(OR(H$9=0,U58+AF59-AR59&lt;=H$9),0,MIN(U58+AF59-AR59-H$9,$C59-SUM($BA59:BC59))))</f>
        <v>0</v>
      </c>
      <c r="BE59" s="19">
        <f ca="1">IF(NOT(snowball),0,IF(OR(I$9=0,V58+AG59-AS59&lt;=I$9),0,MIN(V58+AG59-AS59-I$9,$C59-SUM($BA59:BD59))))</f>
        <v>0</v>
      </c>
      <c r="BF59" s="19">
        <f ca="1">IF(NOT(snowball),0,IF(OR(J$9=0,W58+AH59-AT59&lt;=J$9),0,MIN(W58+AH59-AT59-J$9,$C59-SUM($BA59:BE59))))</f>
        <v>0</v>
      </c>
      <c r="BG59" s="19">
        <f ca="1">IF(NOT(snowball),0,IF(OR(K$9=0,X58+AI59-AU59&lt;=K$9),0,MIN(X58+AI59-AU59-K$9,$C59-SUM($BA59:BF59))))</f>
        <v>0</v>
      </c>
      <c r="BH59" s="19">
        <f ca="1">IF(NOT(snowball),0,IF(OR(L$9=0,Y58+AJ59-AV59&lt;=L$9),0,MIN(Y58+AJ59-AV59-L$9,$C59-SUM($BA59:BG59))))</f>
        <v>0</v>
      </c>
      <c r="BI59" s="19">
        <f ca="1">IF(NOT(snowball),0,IF(OR(M$9=0,Z58+AK59-AW59&lt;=M$9),0,MIN(Z58+AK59-AW59-M$9,$C59-SUM($BA59:BH59))))</f>
        <v>0</v>
      </c>
      <c r="BJ59" s="19">
        <f ca="1">IF(NOT(snowball),0,IF(OR(N$9=0,AA58+AL59-AX59&lt;=N$9),0,MIN(AA58+AL59-AX59-N$9,$C59-SUM($BA59:BI59))))</f>
        <v>0</v>
      </c>
      <c r="BK59" s="71">
        <f t="shared" ca="1" si="55"/>
        <v>0</v>
      </c>
      <c r="BL59" s="71">
        <f t="shared" ca="1" si="56"/>
        <v>465</v>
      </c>
      <c r="BN59" s="55">
        <f t="shared" ca="1" si="57"/>
        <v>0</v>
      </c>
      <c r="BO59" s="19">
        <f ca="1">IF(S58&lt;=0,0,IF($BL59&lt;=SUM($BN59:BN59),0,IF($BL59-SUM($BN59:BN59)&gt;S58+AD59-BB59-AP59,S58+AD59-BB59-AP59,$BL59-SUM($BN59:BN59))))</f>
        <v>0</v>
      </c>
      <c r="BP59" s="19">
        <f ca="1">IF(T58&lt;=0,0,IF($BL59&lt;=SUM($BN59:BO59),0,IF($BL59-SUM($BN59:BO59)&gt;T58+AE59-BC59-AQ59,T58+AE59-BC59-AQ59,$BL59-SUM($BN59:BO59))))</f>
        <v>0</v>
      </c>
      <c r="BQ59" s="19">
        <f ca="1">IF(U58&lt;=0,0,IF($BL59&lt;=SUM($BN59:BP59),0,IF($BL59-SUM($BN59:BP59)&gt;U58+AF59-BD59-AR59,U58+AF59-BD59-AR59,$BL59-SUM($BN59:BP59))))</f>
        <v>465</v>
      </c>
      <c r="BR59" s="19">
        <f ca="1">IF(V58&lt;=0,0,IF($BL59&lt;=SUM($BN59:BQ59),0,IF($BL59-SUM($BN59:BQ59)&gt;V58+AG59-BE59-AS59,V58+AG59-BE59-AS59,$BL59-SUM($BN59:BQ59))))</f>
        <v>0</v>
      </c>
      <c r="BS59" s="19">
        <f ca="1">IF(W58&lt;=0,0,IF($BL59&lt;=SUM($BN59:BR59),0,IF($BL59-SUM($BN59:BR59)&gt;W58+AH59-BF59-AT59,W58+AH59-BF59-AT59,$BL59-SUM($BN59:BR59))))</f>
        <v>0</v>
      </c>
      <c r="BT59" s="19">
        <f ca="1">IF(X58&lt;=0,0,IF($BL59&lt;=SUM($BN59:BS59),0,IF($BL59-SUM($BN59:BS59)&gt;X58+AI59-BG59-AU59,X58+AI59-BG59-AU59,$BL59-SUM($BN59:BS59))))</f>
        <v>0</v>
      </c>
      <c r="BU59" s="19">
        <f ca="1">IF(Y58&lt;=0,0,IF($BL59&lt;=SUM($BN59:BT59),0,IF($BL59-SUM($BN59:BT59)&gt;Y58+AJ59-BH59-AV59,Y58+AJ59-BH59-AV59,$BL59-SUM($BN59:BT59))))</f>
        <v>0</v>
      </c>
      <c r="BV59" s="19">
        <f ca="1">IF(Z58&lt;=0,0,IF($BL59&lt;=SUM($BN59:BU59),0,IF($BL59-SUM($BN59:BU59)&gt;Z58+AK59-BI59-AW59,Z58+AK59-BI59-AW59,$BL59-SUM($BN59:BU59))))</f>
        <v>0</v>
      </c>
      <c r="BW59" s="19">
        <f ca="1">IF(AA58&lt;=0,0,IF($BL59&lt;=SUM($BN59:BV59),0,IF($BL59-SUM($BN59:BV59)&gt;AA58+AL59-BJ59-AX59,AA58+AL59-BJ59-AX59,$BL59-SUM($BN59:BV59))))</f>
        <v>0</v>
      </c>
    </row>
    <row r="60" spans="1:75" ht="11.1" customHeight="1" x14ac:dyDescent="0.2">
      <c r="A60" s="20">
        <f t="shared" ca="1" si="10"/>
        <v>38</v>
      </c>
      <c r="B60" s="5">
        <f t="shared" ca="1" si="11"/>
        <v>44256</v>
      </c>
      <c r="C60" s="69">
        <f ca="1">IF(A60="","",IF(snowball,IF(($E$5-AY60)&lt;0,0,$E$5-AY60),0)+D60)</f>
        <v>465</v>
      </c>
      <c r="D60" s="56"/>
      <c r="E60" s="19">
        <f t="shared" ca="1" si="12"/>
        <v>0</v>
      </c>
      <c r="F60" s="19">
        <f t="shared" ca="1" si="13"/>
        <v>0</v>
      </c>
      <c r="G60" s="19">
        <f t="shared" ca="1" si="14"/>
        <v>0</v>
      </c>
      <c r="H60" s="19">
        <f t="shared" ca="1" si="15"/>
        <v>490</v>
      </c>
      <c r="I60" s="19">
        <f t="shared" ca="1" si="16"/>
        <v>110</v>
      </c>
      <c r="J60" s="19">
        <f t="shared" ca="1" si="17"/>
        <v>0</v>
      </c>
      <c r="K60" s="19">
        <f t="shared" ca="1" si="18"/>
        <v>0</v>
      </c>
      <c r="L60" s="19">
        <f t="shared" ca="1" si="19"/>
        <v>0</v>
      </c>
      <c r="M60" s="19">
        <f t="shared" ca="1" si="20"/>
        <v>0</v>
      </c>
      <c r="N60" s="19">
        <f t="shared" ca="1" si="21"/>
        <v>0</v>
      </c>
      <c r="O60" s="48"/>
      <c r="P60" s="19">
        <f t="shared" ca="1" si="8"/>
        <v>10214.93</v>
      </c>
      <c r="Q60" s="73">
        <f t="shared" ca="1" si="22"/>
        <v>600</v>
      </c>
      <c r="R60" s="19">
        <f t="shared" ca="1" si="23"/>
        <v>0</v>
      </c>
      <c r="S60" s="19">
        <f t="shared" ca="1" si="24"/>
        <v>0</v>
      </c>
      <c r="T60" s="19">
        <f t="shared" ca="1" si="25"/>
        <v>0</v>
      </c>
      <c r="U60" s="19">
        <f t="shared" ca="1" si="26"/>
        <v>1626.99</v>
      </c>
      <c r="V60" s="19">
        <f t="shared" ca="1" si="27"/>
        <v>8587.94</v>
      </c>
      <c r="W60" s="19">
        <f t="shared" ca="1" si="28"/>
        <v>0</v>
      </c>
      <c r="X60" s="19">
        <f t="shared" ca="1" si="29"/>
        <v>0</v>
      </c>
      <c r="Y60" s="19">
        <f t="shared" ca="1" si="30"/>
        <v>0</v>
      </c>
      <c r="Z60" s="19">
        <f t="shared" ca="1" si="31"/>
        <v>0</v>
      </c>
      <c r="AA60" s="19">
        <f t="shared" ca="1" si="32"/>
        <v>0</v>
      </c>
      <c r="AB60" s="2"/>
      <c r="AC60" s="19">
        <f t="shared" ca="1" si="33"/>
        <v>0</v>
      </c>
      <c r="AD60" s="19">
        <f t="shared" ca="1" si="34"/>
        <v>0</v>
      </c>
      <c r="AE60" s="19">
        <f t="shared" ca="1" si="35"/>
        <v>0</v>
      </c>
      <c r="AF60" s="19">
        <f t="shared" ca="1" si="36"/>
        <v>7.03</v>
      </c>
      <c r="AG60" s="19">
        <f t="shared" ca="1" si="37"/>
        <v>96.76</v>
      </c>
      <c r="AH60" s="19">
        <f t="shared" ca="1" si="38"/>
        <v>0</v>
      </c>
      <c r="AI60" s="19">
        <f t="shared" ca="1" si="39"/>
        <v>0</v>
      </c>
      <c r="AJ60" s="19">
        <f t="shared" ca="1" si="40"/>
        <v>0</v>
      </c>
      <c r="AK60" s="19">
        <f t="shared" ca="1" si="41"/>
        <v>0</v>
      </c>
      <c r="AL60" s="19">
        <f t="shared" ca="1" si="42"/>
        <v>0</v>
      </c>
      <c r="AM60" s="23">
        <f t="shared" ca="1" si="43"/>
        <v>103.79</v>
      </c>
      <c r="AN60" s="7"/>
      <c r="AO60" s="19">
        <f t="shared" ca="1" si="44"/>
        <v>0</v>
      </c>
      <c r="AP60" s="19">
        <f t="shared" ca="1" si="45"/>
        <v>0</v>
      </c>
      <c r="AQ60" s="19">
        <f t="shared" ca="1" si="46"/>
        <v>0</v>
      </c>
      <c r="AR60" s="19">
        <f t="shared" ca="1" si="47"/>
        <v>25</v>
      </c>
      <c r="AS60" s="19">
        <f t="shared" ca="1" si="48"/>
        <v>110</v>
      </c>
      <c r="AT60" s="19">
        <f t="shared" ca="1" si="49"/>
        <v>0</v>
      </c>
      <c r="AU60" s="19">
        <f t="shared" ca="1" si="50"/>
        <v>0</v>
      </c>
      <c r="AV60" s="19">
        <f t="shared" ca="1" si="51"/>
        <v>0</v>
      </c>
      <c r="AW60" s="19">
        <f t="shared" ca="1" si="52"/>
        <v>0</v>
      </c>
      <c r="AX60" s="19">
        <f t="shared" ca="1" si="53"/>
        <v>0</v>
      </c>
      <c r="AY60" s="71">
        <f t="shared" ca="1" si="54"/>
        <v>135</v>
      </c>
      <c r="AZ60" s="23"/>
      <c r="BA60" s="55">
        <f ca="1">IF(NOT(snowball),0,IF(OR(E$9=0,R59+AC60-AO60&lt;=E$9),0,MIN(R59+AC60-AO60-E$9,$C60)))</f>
        <v>0</v>
      </c>
      <c r="BB60" s="19">
        <f ca="1">IF(NOT(snowball),0,IF(OR(F$9=0,S59+AD60-AP60&lt;=F$9),0,MIN(S59+AD60-AP60-F$9,$C60-SUM($BA60:BA60))))</f>
        <v>0</v>
      </c>
      <c r="BC60" s="19">
        <f ca="1">IF(NOT(snowball),0,IF(OR(G$9=0,T59+AE60-AQ60&lt;=G$9),0,MIN(T59+AE60-AQ60-G$9,$C60-SUM($BA60:BB60))))</f>
        <v>0</v>
      </c>
      <c r="BD60" s="19">
        <f ca="1">IF(NOT(snowball),0,IF(OR(H$9=0,U59+AF60-AR60&lt;=H$9),0,MIN(U59+AF60-AR60-H$9,$C60-SUM($BA60:BC60))))</f>
        <v>0</v>
      </c>
      <c r="BE60" s="19">
        <f ca="1">IF(NOT(snowball),0,IF(OR(I$9=0,V59+AG60-AS60&lt;=I$9),0,MIN(V59+AG60-AS60-I$9,$C60-SUM($BA60:BD60))))</f>
        <v>0</v>
      </c>
      <c r="BF60" s="19">
        <f ca="1">IF(NOT(snowball),0,IF(OR(J$9=0,W59+AH60-AT60&lt;=J$9),0,MIN(W59+AH60-AT60-J$9,$C60-SUM($BA60:BE60))))</f>
        <v>0</v>
      </c>
      <c r="BG60" s="19">
        <f ca="1">IF(NOT(snowball),0,IF(OR(K$9=0,X59+AI60-AU60&lt;=K$9),0,MIN(X59+AI60-AU60-K$9,$C60-SUM($BA60:BF60))))</f>
        <v>0</v>
      </c>
      <c r="BH60" s="19">
        <f ca="1">IF(NOT(snowball),0,IF(OR(L$9=0,Y59+AJ60-AV60&lt;=L$9),0,MIN(Y59+AJ60-AV60-L$9,$C60-SUM($BA60:BG60))))</f>
        <v>0</v>
      </c>
      <c r="BI60" s="19">
        <f ca="1">IF(NOT(snowball),0,IF(OR(M$9=0,Z59+AK60-AW60&lt;=M$9),0,MIN(Z59+AK60-AW60-M$9,$C60-SUM($BA60:BH60))))</f>
        <v>0</v>
      </c>
      <c r="BJ60" s="19">
        <f ca="1">IF(NOT(snowball),0,IF(OR(N$9=0,AA59+AL60-AX60&lt;=N$9),0,MIN(AA59+AL60-AX60-N$9,$C60-SUM($BA60:BI60))))</f>
        <v>0</v>
      </c>
      <c r="BK60" s="71">
        <f t="shared" ca="1" si="55"/>
        <v>0</v>
      </c>
      <c r="BL60" s="71">
        <f t="shared" ca="1" si="56"/>
        <v>465</v>
      </c>
      <c r="BN60" s="55">
        <f t="shared" ca="1" si="57"/>
        <v>0</v>
      </c>
      <c r="BO60" s="19">
        <f ca="1">IF(S59&lt;=0,0,IF($BL60&lt;=SUM($BN60:BN60),0,IF($BL60-SUM($BN60:BN60)&gt;S59+AD60-BB60-AP60,S59+AD60-BB60-AP60,$BL60-SUM($BN60:BN60))))</f>
        <v>0</v>
      </c>
      <c r="BP60" s="19">
        <f ca="1">IF(T59&lt;=0,0,IF($BL60&lt;=SUM($BN60:BO60),0,IF($BL60-SUM($BN60:BO60)&gt;T59+AE60-BC60-AQ60,T59+AE60-BC60-AQ60,$BL60-SUM($BN60:BO60))))</f>
        <v>0</v>
      </c>
      <c r="BQ60" s="19">
        <f ca="1">IF(U59&lt;=0,0,IF($BL60&lt;=SUM($BN60:BP60),0,IF($BL60-SUM($BN60:BP60)&gt;U59+AF60-BD60-AR60,U59+AF60-BD60-AR60,$BL60-SUM($BN60:BP60))))</f>
        <v>465</v>
      </c>
      <c r="BR60" s="19">
        <f ca="1">IF(V59&lt;=0,0,IF($BL60&lt;=SUM($BN60:BQ60),0,IF($BL60-SUM($BN60:BQ60)&gt;V59+AG60-BE60-AS60,V59+AG60-BE60-AS60,$BL60-SUM($BN60:BQ60))))</f>
        <v>0</v>
      </c>
      <c r="BS60" s="19">
        <f ca="1">IF(W59&lt;=0,0,IF($BL60&lt;=SUM($BN60:BR60),0,IF($BL60-SUM($BN60:BR60)&gt;W59+AH60-BF60-AT60,W59+AH60-BF60-AT60,$BL60-SUM($BN60:BR60))))</f>
        <v>0</v>
      </c>
      <c r="BT60" s="19">
        <f ca="1">IF(X59&lt;=0,0,IF($BL60&lt;=SUM($BN60:BS60),0,IF($BL60-SUM($BN60:BS60)&gt;X59+AI60-BG60-AU60,X59+AI60-BG60-AU60,$BL60-SUM($BN60:BS60))))</f>
        <v>0</v>
      </c>
      <c r="BU60" s="19">
        <f ca="1">IF(Y59&lt;=0,0,IF($BL60&lt;=SUM($BN60:BT60),0,IF($BL60-SUM($BN60:BT60)&gt;Y59+AJ60-BH60-AV60,Y59+AJ60-BH60-AV60,$BL60-SUM($BN60:BT60))))</f>
        <v>0</v>
      </c>
      <c r="BV60" s="19">
        <f ca="1">IF(Z59&lt;=0,0,IF($BL60&lt;=SUM($BN60:BU60),0,IF($BL60-SUM($BN60:BU60)&gt;Z59+AK60-BI60-AW60,Z59+AK60-BI60-AW60,$BL60-SUM($BN60:BU60))))</f>
        <v>0</v>
      </c>
      <c r="BW60" s="19">
        <f ca="1">IF(AA59&lt;=0,0,IF($BL60&lt;=SUM($BN60:BV60),0,IF($BL60-SUM($BN60:BV60)&gt;AA59+AL60-BJ60-AX60,AA59+AL60-BJ60-AX60,$BL60-SUM($BN60:BV60))))</f>
        <v>0</v>
      </c>
    </row>
    <row r="61" spans="1:75" ht="11.1" customHeight="1" x14ac:dyDescent="0.2">
      <c r="A61" s="20">
        <f t="shared" ca="1" si="10"/>
        <v>39</v>
      </c>
      <c r="B61" s="5">
        <f t="shared" ca="1" si="11"/>
        <v>44287</v>
      </c>
      <c r="C61" s="69">
        <f ca="1">IF(A61="","",IF(snowball,IF(($E$5-AY61)&lt;0,0,$E$5-AY61),0)+D61)</f>
        <v>465</v>
      </c>
      <c r="D61" s="56"/>
      <c r="E61" s="19">
        <f t="shared" ca="1" si="12"/>
        <v>0</v>
      </c>
      <c r="F61" s="19">
        <f t="shared" ca="1" si="13"/>
        <v>0</v>
      </c>
      <c r="G61" s="19">
        <f t="shared" ca="1" si="14"/>
        <v>0</v>
      </c>
      <c r="H61" s="19">
        <f t="shared" ca="1" si="15"/>
        <v>490</v>
      </c>
      <c r="I61" s="19">
        <f t="shared" ca="1" si="16"/>
        <v>110</v>
      </c>
      <c r="J61" s="19">
        <f t="shared" ca="1" si="17"/>
        <v>0</v>
      </c>
      <c r="K61" s="19">
        <f t="shared" ca="1" si="18"/>
        <v>0</v>
      </c>
      <c r="L61" s="19">
        <f t="shared" ca="1" si="19"/>
        <v>0</v>
      </c>
      <c r="M61" s="19">
        <f t="shared" ca="1" si="20"/>
        <v>0</v>
      </c>
      <c r="N61" s="19">
        <f t="shared" ca="1" si="21"/>
        <v>0</v>
      </c>
      <c r="O61" s="48"/>
      <c r="P61" s="19">
        <f t="shared" ca="1" si="8"/>
        <v>9716.9599999999991</v>
      </c>
      <c r="Q61" s="73">
        <f t="shared" ca="1" si="22"/>
        <v>600</v>
      </c>
      <c r="R61" s="19">
        <f t="shared" ca="1" si="23"/>
        <v>0</v>
      </c>
      <c r="S61" s="19">
        <f t="shared" ca="1" si="24"/>
        <v>0</v>
      </c>
      <c r="T61" s="19">
        <f t="shared" ca="1" si="25"/>
        <v>0</v>
      </c>
      <c r="U61" s="19">
        <f t="shared" ca="1" si="26"/>
        <v>1142.4100000000001</v>
      </c>
      <c r="V61" s="19">
        <f t="shared" ca="1" si="27"/>
        <v>8574.5499999999993</v>
      </c>
      <c r="W61" s="19">
        <f t="shared" ca="1" si="28"/>
        <v>0</v>
      </c>
      <c r="X61" s="19">
        <f t="shared" ca="1" si="29"/>
        <v>0</v>
      </c>
      <c r="Y61" s="19">
        <f t="shared" ca="1" si="30"/>
        <v>0</v>
      </c>
      <c r="Z61" s="19">
        <f t="shared" ca="1" si="31"/>
        <v>0</v>
      </c>
      <c r="AA61" s="19">
        <f t="shared" ca="1" si="32"/>
        <v>0</v>
      </c>
      <c r="AB61" s="2"/>
      <c r="AC61" s="19">
        <f t="shared" ca="1" si="33"/>
        <v>0</v>
      </c>
      <c r="AD61" s="19">
        <f t="shared" ca="1" si="34"/>
        <v>0</v>
      </c>
      <c r="AE61" s="19">
        <f t="shared" ca="1" si="35"/>
        <v>0</v>
      </c>
      <c r="AF61" s="19">
        <f t="shared" ca="1" si="36"/>
        <v>5.42</v>
      </c>
      <c r="AG61" s="19">
        <f t="shared" ca="1" si="37"/>
        <v>96.61</v>
      </c>
      <c r="AH61" s="19">
        <f t="shared" ca="1" si="38"/>
        <v>0</v>
      </c>
      <c r="AI61" s="19">
        <f t="shared" ca="1" si="39"/>
        <v>0</v>
      </c>
      <c r="AJ61" s="19">
        <f t="shared" ca="1" si="40"/>
        <v>0</v>
      </c>
      <c r="AK61" s="19">
        <f t="shared" ca="1" si="41"/>
        <v>0</v>
      </c>
      <c r="AL61" s="19">
        <f t="shared" ca="1" si="42"/>
        <v>0</v>
      </c>
      <c r="AM61" s="23">
        <f t="shared" ca="1" si="43"/>
        <v>102.03</v>
      </c>
      <c r="AN61" s="7"/>
      <c r="AO61" s="19">
        <f t="shared" ca="1" si="44"/>
        <v>0</v>
      </c>
      <c r="AP61" s="19">
        <f t="shared" ca="1" si="45"/>
        <v>0</v>
      </c>
      <c r="AQ61" s="19">
        <f t="shared" ca="1" si="46"/>
        <v>0</v>
      </c>
      <c r="AR61" s="19">
        <f t="shared" ca="1" si="47"/>
        <v>25</v>
      </c>
      <c r="AS61" s="19">
        <f t="shared" ca="1" si="48"/>
        <v>110</v>
      </c>
      <c r="AT61" s="19">
        <f t="shared" ca="1" si="49"/>
        <v>0</v>
      </c>
      <c r="AU61" s="19">
        <f t="shared" ca="1" si="50"/>
        <v>0</v>
      </c>
      <c r="AV61" s="19">
        <f t="shared" ca="1" si="51"/>
        <v>0</v>
      </c>
      <c r="AW61" s="19">
        <f t="shared" ca="1" si="52"/>
        <v>0</v>
      </c>
      <c r="AX61" s="19">
        <f t="shared" ca="1" si="53"/>
        <v>0</v>
      </c>
      <c r="AY61" s="71">
        <f t="shared" ca="1" si="54"/>
        <v>135</v>
      </c>
      <c r="AZ61" s="23"/>
      <c r="BA61" s="55">
        <f ca="1">IF(NOT(snowball),0,IF(OR(E$9=0,R60+AC61-AO61&lt;=E$9),0,MIN(R60+AC61-AO61-E$9,$C61)))</f>
        <v>0</v>
      </c>
      <c r="BB61" s="19">
        <f ca="1">IF(NOT(snowball),0,IF(OR(F$9=0,S60+AD61-AP61&lt;=F$9),0,MIN(S60+AD61-AP61-F$9,$C61-SUM($BA61:BA61))))</f>
        <v>0</v>
      </c>
      <c r="BC61" s="19">
        <f ca="1">IF(NOT(snowball),0,IF(OR(G$9=0,T60+AE61-AQ61&lt;=G$9),0,MIN(T60+AE61-AQ61-G$9,$C61-SUM($BA61:BB61))))</f>
        <v>0</v>
      </c>
      <c r="BD61" s="19">
        <f ca="1">IF(NOT(snowball),0,IF(OR(H$9=0,U60+AF61-AR61&lt;=H$9),0,MIN(U60+AF61-AR61-H$9,$C61-SUM($BA61:BC61))))</f>
        <v>0</v>
      </c>
      <c r="BE61" s="19">
        <f ca="1">IF(NOT(snowball),0,IF(OR(I$9=0,V60+AG61-AS61&lt;=I$9),0,MIN(V60+AG61-AS61-I$9,$C61-SUM($BA61:BD61))))</f>
        <v>0</v>
      </c>
      <c r="BF61" s="19">
        <f ca="1">IF(NOT(snowball),0,IF(OR(J$9=0,W60+AH61-AT61&lt;=J$9),0,MIN(W60+AH61-AT61-J$9,$C61-SUM($BA61:BE61))))</f>
        <v>0</v>
      </c>
      <c r="BG61" s="19">
        <f ca="1">IF(NOT(snowball),0,IF(OR(K$9=0,X60+AI61-AU61&lt;=K$9),0,MIN(X60+AI61-AU61-K$9,$C61-SUM($BA61:BF61))))</f>
        <v>0</v>
      </c>
      <c r="BH61" s="19">
        <f ca="1">IF(NOT(snowball),0,IF(OR(L$9=0,Y60+AJ61-AV61&lt;=L$9),0,MIN(Y60+AJ61-AV61-L$9,$C61-SUM($BA61:BG61))))</f>
        <v>0</v>
      </c>
      <c r="BI61" s="19">
        <f ca="1">IF(NOT(snowball),0,IF(OR(M$9=0,Z60+AK61-AW61&lt;=M$9),0,MIN(Z60+AK61-AW61-M$9,$C61-SUM($BA61:BH61))))</f>
        <v>0</v>
      </c>
      <c r="BJ61" s="19">
        <f ca="1">IF(NOT(snowball),0,IF(OR(N$9=0,AA60+AL61-AX61&lt;=N$9),0,MIN(AA60+AL61-AX61-N$9,$C61-SUM($BA61:BI61))))</f>
        <v>0</v>
      </c>
      <c r="BK61" s="71">
        <f t="shared" ca="1" si="55"/>
        <v>0</v>
      </c>
      <c r="BL61" s="71">
        <f t="shared" ca="1" si="56"/>
        <v>465</v>
      </c>
      <c r="BN61" s="55">
        <f t="shared" ca="1" si="57"/>
        <v>0</v>
      </c>
      <c r="BO61" s="19">
        <f ca="1">IF(S60&lt;=0,0,IF($BL61&lt;=SUM($BN61:BN61),0,IF($BL61-SUM($BN61:BN61)&gt;S60+AD61-BB61-AP61,S60+AD61-BB61-AP61,$BL61-SUM($BN61:BN61))))</f>
        <v>0</v>
      </c>
      <c r="BP61" s="19">
        <f ca="1">IF(T60&lt;=0,0,IF($BL61&lt;=SUM($BN61:BO61),0,IF($BL61-SUM($BN61:BO61)&gt;T60+AE61-BC61-AQ61,T60+AE61-BC61-AQ61,$BL61-SUM($BN61:BO61))))</f>
        <v>0</v>
      </c>
      <c r="BQ61" s="19">
        <f ca="1">IF(U60&lt;=0,0,IF($BL61&lt;=SUM($BN61:BP61),0,IF($BL61-SUM($BN61:BP61)&gt;U60+AF61-BD61-AR61,U60+AF61-BD61-AR61,$BL61-SUM($BN61:BP61))))</f>
        <v>465</v>
      </c>
      <c r="BR61" s="19">
        <f ca="1">IF(V60&lt;=0,0,IF($BL61&lt;=SUM($BN61:BQ61),0,IF($BL61-SUM($BN61:BQ61)&gt;V60+AG61-BE61-AS61,V60+AG61-BE61-AS61,$BL61-SUM($BN61:BQ61))))</f>
        <v>0</v>
      </c>
      <c r="BS61" s="19">
        <f ca="1">IF(W60&lt;=0,0,IF($BL61&lt;=SUM($BN61:BR61),0,IF($BL61-SUM($BN61:BR61)&gt;W60+AH61-BF61-AT61,W60+AH61-BF61-AT61,$BL61-SUM($BN61:BR61))))</f>
        <v>0</v>
      </c>
      <c r="BT61" s="19">
        <f ca="1">IF(X60&lt;=0,0,IF($BL61&lt;=SUM($BN61:BS61),0,IF($BL61-SUM($BN61:BS61)&gt;X60+AI61-BG61-AU61,X60+AI61-BG61-AU61,$BL61-SUM($BN61:BS61))))</f>
        <v>0</v>
      </c>
      <c r="BU61" s="19">
        <f ca="1">IF(Y60&lt;=0,0,IF($BL61&lt;=SUM($BN61:BT61),0,IF($BL61-SUM($BN61:BT61)&gt;Y60+AJ61-BH61-AV61,Y60+AJ61-BH61-AV61,$BL61-SUM($BN61:BT61))))</f>
        <v>0</v>
      </c>
      <c r="BV61" s="19">
        <f ca="1">IF(Z60&lt;=0,0,IF($BL61&lt;=SUM($BN61:BU61),0,IF($BL61-SUM($BN61:BU61)&gt;Z60+AK61-BI61-AW61,Z60+AK61-BI61-AW61,$BL61-SUM($BN61:BU61))))</f>
        <v>0</v>
      </c>
      <c r="BW61" s="19">
        <f ca="1">IF(AA60&lt;=0,0,IF($BL61&lt;=SUM($BN61:BV61),0,IF($BL61-SUM($BN61:BV61)&gt;AA60+AL61-BJ61-AX61,AA60+AL61-BJ61-AX61,$BL61-SUM($BN61:BV61))))</f>
        <v>0</v>
      </c>
    </row>
    <row r="62" spans="1:75" ht="11.1" customHeight="1" x14ac:dyDescent="0.2">
      <c r="A62" s="20">
        <f t="shared" ca="1" si="10"/>
        <v>40</v>
      </c>
      <c r="B62" s="5">
        <f t="shared" ca="1" si="11"/>
        <v>44317</v>
      </c>
      <c r="C62" s="69">
        <f ca="1">IF(A62="","",IF(snowball,IF(($E$5-AY62)&lt;0,0,$E$5-AY62),0)+D62)</f>
        <v>465</v>
      </c>
      <c r="D62" s="56"/>
      <c r="E62" s="19">
        <f t="shared" ca="1" si="12"/>
        <v>0</v>
      </c>
      <c r="F62" s="19">
        <f t="shared" ca="1" si="13"/>
        <v>0</v>
      </c>
      <c r="G62" s="19">
        <f t="shared" ca="1" si="14"/>
        <v>0</v>
      </c>
      <c r="H62" s="19">
        <f t="shared" ca="1" si="15"/>
        <v>490</v>
      </c>
      <c r="I62" s="19">
        <f t="shared" ca="1" si="16"/>
        <v>110</v>
      </c>
      <c r="J62" s="19">
        <f t="shared" ca="1" si="17"/>
        <v>0</v>
      </c>
      <c r="K62" s="19">
        <f t="shared" ca="1" si="18"/>
        <v>0</v>
      </c>
      <c r="L62" s="19">
        <f t="shared" ca="1" si="19"/>
        <v>0</v>
      </c>
      <c r="M62" s="19">
        <f t="shared" ca="1" si="20"/>
        <v>0</v>
      </c>
      <c r="N62" s="19">
        <f t="shared" ca="1" si="21"/>
        <v>0</v>
      </c>
      <c r="O62" s="48"/>
      <c r="P62" s="19">
        <f t="shared" ca="1" si="8"/>
        <v>9217.23</v>
      </c>
      <c r="Q62" s="73">
        <f t="shared" ca="1" si="22"/>
        <v>600</v>
      </c>
      <c r="R62" s="19">
        <f t="shared" ca="1" si="23"/>
        <v>0</v>
      </c>
      <c r="S62" s="19">
        <f t="shared" ca="1" si="24"/>
        <v>0</v>
      </c>
      <c r="T62" s="19">
        <f t="shared" ca="1" si="25"/>
        <v>0</v>
      </c>
      <c r="U62" s="19">
        <f t="shared" ca="1" si="26"/>
        <v>656.22</v>
      </c>
      <c r="V62" s="19">
        <f t="shared" ca="1" si="27"/>
        <v>8561.01</v>
      </c>
      <c r="W62" s="19">
        <f t="shared" ca="1" si="28"/>
        <v>0</v>
      </c>
      <c r="X62" s="19">
        <f t="shared" ca="1" si="29"/>
        <v>0</v>
      </c>
      <c r="Y62" s="19">
        <f t="shared" ca="1" si="30"/>
        <v>0</v>
      </c>
      <c r="Z62" s="19">
        <f t="shared" ca="1" si="31"/>
        <v>0</v>
      </c>
      <c r="AA62" s="19">
        <f t="shared" ca="1" si="32"/>
        <v>0</v>
      </c>
      <c r="AB62" s="2"/>
      <c r="AC62" s="19">
        <f t="shared" ca="1" si="33"/>
        <v>0</v>
      </c>
      <c r="AD62" s="19">
        <f t="shared" ca="1" si="34"/>
        <v>0</v>
      </c>
      <c r="AE62" s="19">
        <f t="shared" ca="1" si="35"/>
        <v>0</v>
      </c>
      <c r="AF62" s="19">
        <f t="shared" ca="1" si="36"/>
        <v>3.81</v>
      </c>
      <c r="AG62" s="19">
        <f t="shared" ca="1" si="37"/>
        <v>96.46</v>
      </c>
      <c r="AH62" s="19">
        <f t="shared" ca="1" si="38"/>
        <v>0</v>
      </c>
      <c r="AI62" s="19">
        <f t="shared" ca="1" si="39"/>
        <v>0</v>
      </c>
      <c r="AJ62" s="19">
        <f t="shared" ca="1" si="40"/>
        <v>0</v>
      </c>
      <c r="AK62" s="19">
        <f t="shared" ca="1" si="41"/>
        <v>0</v>
      </c>
      <c r="AL62" s="19">
        <f t="shared" ca="1" si="42"/>
        <v>0</v>
      </c>
      <c r="AM62" s="23">
        <f t="shared" ca="1" si="43"/>
        <v>100.27</v>
      </c>
      <c r="AN62" s="7"/>
      <c r="AO62" s="19">
        <f t="shared" ca="1" si="44"/>
        <v>0</v>
      </c>
      <c r="AP62" s="19">
        <f t="shared" ca="1" si="45"/>
        <v>0</v>
      </c>
      <c r="AQ62" s="19">
        <f t="shared" ca="1" si="46"/>
        <v>0</v>
      </c>
      <c r="AR62" s="19">
        <f t="shared" ca="1" si="47"/>
        <v>25</v>
      </c>
      <c r="AS62" s="19">
        <f t="shared" ca="1" si="48"/>
        <v>110</v>
      </c>
      <c r="AT62" s="19">
        <f t="shared" ca="1" si="49"/>
        <v>0</v>
      </c>
      <c r="AU62" s="19">
        <f t="shared" ca="1" si="50"/>
        <v>0</v>
      </c>
      <c r="AV62" s="19">
        <f t="shared" ca="1" si="51"/>
        <v>0</v>
      </c>
      <c r="AW62" s="19">
        <f t="shared" ca="1" si="52"/>
        <v>0</v>
      </c>
      <c r="AX62" s="19">
        <f t="shared" ca="1" si="53"/>
        <v>0</v>
      </c>
      <c r="AY62" s="71">
        <f t="shared" ca="1" si="54"/>
        <v>135</v>
      </c>
      <c r="AZ62" s="23"/>
      <c r="BA62" s="55">
        <f ca="1">IF(NOT(snowball),0,IF(OR(E$9=0,R61+AC62-AO62&lt;=E$9),0,MIN(R61+AC62-AO62-E$9,$C62)))</f>
        <v>0</v>
      </c>
      <c r="BB62" s="19">
        <f ca="1">IF(NOT(snowball),0,IF(OR(F$9=0,S61+AD62-AP62&lt;=F$9),0,MIN(S61+AD62-AP62-F$9,$C62-SUM($BA62:BA62))))</f>
        <v>0</v>
      </c>
      <c r="BC62" s="19">
        <f ca="1">IF(NOT(snowball),0,IF(OR(G$9=0,T61+AE62-AQ62&lt;=G$9),0,MIN(T61+AE62-AQ62-G$9,$C62-SUM($BA62:BB62))))</f>
        <v>0</v>
      </c>
      <c r="BD62" s="19">
        <f ca="1">IF(NOT(snowball),0,IF(OR(H$9=0,U61+AF62-AR62&lt;=H$9),0,MIN(U61+AF62-AR62-H$9,$C62-SUM($BA62:BC62))))</f>
        <v>0</v>
      </c>
      <c r="BE62" s="19">
        <f ca="1">IF(NOT(snowball),0,IF(OR(I$9=0,V61+AG62-AS62&lt;=I$9),0,MIN(V61+AG62-AS62-I$9,$C62-SUM($BA62:BD62))))</f>
        <v>0</v>
      </c>
      <c r="BF62" s="19">
        <f ca="1">IF(NOT(snowball),0,IF(OR(J$9=0,W61+AH62-AT62&lt;=J$9),0,MIN(W61+AH62-AT62-J$9,$C62-SUM($BA62:BE62))))</f>
        <v>0</v>
      </c>
      <c r="BG62" s="19">
        <f ca="1">IF(NOT(snowball),0,IF(OR(K$9=0,X61+AI62-AU62&lt;=K$9),0,MIN(X61+AI62-AU62-K$9,$C62-SUM($BA62:BF62))))</f>
        <v>0</v>
      </c>
      <c r="BH62" s="19">
        <f ca="1">IF(NOT(snowball),0,IF(OR(L$9=0,Y61+AJ62-AV62&lt;=L$9),0,MIN(Y61+AJ62-AV62-L$9,$C62-SUM($BA62:BG62))))</f>
        <v>0</v>
      </c>
      <c r="BI62" s="19">
        <f ca="1">IF(NOT(snowball),0,IF(OR(M$9=0,Z61+AK62-AW62&lt;=M$9),0,MIN(Z61+AK62-AW62-M$9,$C62-SUM($BA62:BH62))))</f>
        <v>0</v>
      </c>
      <c r="BJ62" s="19">
        <f ca="1">IF(NOT(snowball),0,IF(OR(N$9=0,AA61+AL62-AX62&lt;=N$9),0,MIN(AA61+AL62-AX62-N$9,$C62-SUM($BA62:BI62))))</f>
        <v>0</v>
      </c>
      <c r="BK62" s="71">
        <f t="shared" ca="1" si="55"/>
        <v>0</v>
      </c>
      <c r="BL62" s="71">
        <f t="shared" ca="1" si="56"/>
        <v>465</v>
      </c>
      <c r="BN62" s="55">
        <f t="shared" ca="1" si="57"/>
        <v>0</v>
      </c>
      <c r="BO62" s="19">
        <f ca="1">IF(S61&lt;=0,0,IF($BL62&lt;=SUM($BN62:BN62),0,IF($BL62-SUM($BN62:BN62)&gt;S61+AD62-BB62-AP62,S61+AD62-BB62-AP62,$BL62-SUM($BN62:BN62))))</f>
        <v>0</v>
      </c>
      <c r="BP62" s="19">
        <f ca="1">IF(T61&lt;=0,0,IF($BL62&lt;=SUM($BN62:BO62),0,IF($BL62-SUM($BN62:BO62)&gt;T61+AE62-BC62-AQ62,T61+AE62-BC62-AQ62,$BL62-SUM($BN62:BO62))))</f>
        <v>0</v>
      </c>
      <c r="BQ62" s="19">
        <f ca="1">IF(U61&lt;=0,0,IF($BL62&lt;=SUM($BN62:BP62),0,IF($BL62-SUM($BN62:BP62)&gt;U61+AF62-BD62-AR62,U61+AF62-BD62-AR62,$BL62-SUM($BN62:BP62))))</f>
        <v>465</v>
      </c>
      <c r="BR62" s="19">
        <f ca="1">IF(V61&lt;=0,0,IF($BL62&lt;=SUM($BN62:BQ62),0,IF($BL62-SUM($BN62:BQ62)&gt;V61+AG62-BE62-AS62,V61+AG62-BE62-AS62,$BL62-SUM($BN62:BQ62))))</f>
        <v>0</v>
      </c>
      <c r="BS62" s="19">
        <f ca="1">IF(W61&lt;=0,0,IF($BL62&lt;=SUM($BN62:BR62),0,IF($BL62-SUM($BN62:BR62)&gt;W61+AH62-BF62-AT62,W61+AH62-BF62-AT62,$BL62-SUM($BN62:BR62))))</f>
        <v>0</v>
      </c>
      <c r="BT62" s="19">
        <f ca="1">IF(X61&lt;=0,0,IF($BL62&lt;=SUM($BN62:BS62),0,IF($BL62-SUM($BN62:BS62)&gt;X61+AI62-BG62-AU62,X61+AI62-BG62-AU62,$BL62-SUM($BN62:BS62))))</f>
        <v>0</v>
      </c>
      <c r="BU62" s="19">
        <f ca="1">IF(Y61&lt;=0,0,IF($BL62&lt;=SUM($BN62:BT62),0,IF($BL62-SUM($BN62:BT62)&gt;Y61+AJ62-BH62-AV62,Y61+AJ62-BH62-AV62,$BL62-SUM($BN62:BT62))))</f>
        <v>0</v>
      </c>
      <c r="BV62" s="19">
        <f ca="1">IF(Z61&lt;=0,0,IF($BL62&lt;=SUM($BN62:BU62),0,IF($BL62-SUM($BN62:BU62)&gt;Z61+AK62-BI62-AW62,Z61+AK62-BI62-AW62,$BL62-SUM($BN62:BU62))))</f>
        <v>0</v>
      </c>
      <c r="BW62" s="19">
        <f ca="1">IF(AA61&lt;=0,0,IF($BL62&lt;=SUM($BN62:BV62),0,IF($BL62-SUM($BN62:BV62)&gt;AA61+AL62-BJ62-AX62,AA61+AL62-BJ62-AX62,$BL62-SUM($BN62:BV62))))</f>
        <v>0</v>
      </c>
    </row>
    <row r="63" spans="1:75" ht="11.1" customHeight="1" x14ac:dyDescent="0.2">
      <c r="A63" s="20">
        <f t="shared" ca="1" si="10"/>
        <v>41</v>
      </c>
      <c r="B63" s="5">
        <f t="shared" ca="1" si="11"/>
        <v>44348</v>
      </c>
      <c r="C63" s="69">
        <f ca="1">IF(A63="","",IF(snowball,IF(($E$5-AY63)&lt;0,0,$E$5-AY63),0)+D63)</f>
        <v>465</v>
      </c>
      <c r="D63" s="56"/>
      <c r="E63" s="19">
        <f t="shared" ca="1" si="12"/>
        <v>0</v>
      </c>
      <c r="F63" s="19">
        <f t="shared" ca="1" si="13"/>
        <v>0</v>
      </c>
      <c r="G63" s="19">
        <f t="shared" ca="1" si="14"/>
        <v>0</v>
      </c>
      <c r="H63" s="19">
        <f t="shared" ca="1" si="15"/>
        <v>490</v>
      </c>
      <c r="I63" s="19">
        <f t="shared" ca="1" si="16"/>
        <v>110</v>
      </c>
      <c r="J63" s="19">
        <f t="shared" ca="1" si="17"/>
        <v>0</v>
      </c>
      <c r="K63" s="19">
        <f t="shared" ca="1" si="18"/>
        <v>0</v>
      </c>
      <c r="L63" s="19">
        <f t="shared" ca="1" si="19"/>
        <v>0</v>
      </c>
      <c r="M63" s="19">
        <f t="shared" ca="1" si="20"/>
        <v>0</v>
      </c>
      <c r="N63" s="19">
        <f t="shared" ca="1" si="21"/>
        <v>0</v>
      </c>
      <c r="O63" s="48"/>
      <c r="P63" s="19">
        <f t="shared" ca="1" si="8"/>
        <v>8715.73</v>
      </c>
      <c r="Q63" s="73">
        <f t="shared" ca="1" si="22"/>
        <v>600</v>
      </c>
      <c r="R63" s="19">
        <f t="shared" ca="1" si="23"/>
        <v>0</v>
      </c>
      <c r="S63" s="19">
        <f t="shared" ca="1" si="24"/>
        <v>0</v>
      </c>
      <c r="T63" s="19">
        <f t="shared" ca="1" si="25"/>
        <v>0</v>
      </c>
      <c r="U63" s="19">
        <f t="shared" ca="1" si="26"/>
        <v>168.41</v>
      </c>
      <c r="V63" s="19">
        <f t="shared" ca="1" si="27"/>
        <v>8547.32</v>
      </c>
      <c r="W63" s="19">
        <f t="shared" ca="1" si="28"/>
        <v>0</v>
      </c>
      <c r="X63" s="19">
        <f t="shared" ca="1" si="29"/>
        <v>0</v>
      </c>
      <c r="Y63" s="19">
        <f t="shared" ca="1" si="30"/>
        <v>0</v>
      </c>
      <c r="Z63" s="19">
        <f t="shared" ca="1" si="31"/>
        <v>0</v>
      </c>
      <c r="AA63" s="19">
        <f t="shared" ca="1" si="32"/>
        <v>0</v>
      </c>
      <c r="AB63" s="2"/>
      <c r="AC63" s="19">
        <f t="shared" ca="1" si="33"/>
        <v>0</v>
      </c>
      <c r="AD63" s="19">
        <f t="shared" ca="1" si="34"/>
        <v>0</v>
      </c>
      <c r="AE63" s="19">
        <f t="shared" ca="1" si="35"/>
        <v>0</v>
      </c>
      <c r="AF63" s="19">
        <f t="shared" ca="1" si="36"/>
        <v>2.19</v>
      </c>
      <c r="AG63" s="19">
        <f t="shared" ca="1" si="37"/>
        <v>96.31</v>
      </c>
      <c r="AH63" s="19">
        <f t="shared" ca="1" si="38"/>
        <v>0</v>
      </c>
      <c r="AI63" s="19">
        <f t="shared" ca="1" si="39"/>
        <v>0</v>
      </c>
      <c r="AJ63" s="19">
        <f t="shared" ca="1" si="40"/>
        <v>0</v>
      </c>
      <c r="AK63" s="19">
        <f t="shared" ca="1" si="41"/>
        <v>0</v>
      </c>
      <c r="AL63" s="19">
        <f t="shared" ca="1" si="42"/>
        <v>0</v>
      </c>
      <c r="AM63" s="23">
        <f t="shared" ca="1" si="43"/>
        <v>98.5</v>
      </c>
      <c r="AN63" s="7"/>
      <c r="AO63" s="19">
        <f t="shared" ca="1" si="44"/>
        <v>0</v>
      </c>
      <c r="AP63" s="19">
        <f t="shared" ca="1" si="45"/>
        <v>0</v>
      </c>
      <c r="AQ63" s="19">
        <f t="shared" ca="1" si="46"/>
        <v>0</v>
      </c>
      <c r="AR63" s="19">
        <f t="shared" ca="1" si="47"/>
        <v>25</v>
      </c>
      <c r="AS63" s="19">
        <f t="shared" ca="1" si="48"/>
        <v>110</v>
      </c>
      <c r="AT63" s="19">
        <f t="shared" ca="1" si="49"/>
        <v>0</v>
      </c>
      <c r="AU63" s="19">
        <f t="shared" ca="1" si="50"/>
        <v>0</v>
      </c>
      <c r="AV63" s="19">
        <f t="shared" ca="1" si="51"/>
        <v>0</v>
      </c>
      <c r="AW63" s="19">
        <f t="shared" ca="1" si="52"/>
        <v>0</v>
      </c>
      <c r="AX63" s="19">
        <f t="shared" ca="1" si="53"/>
        <v>0</v>
      </c>
      <c r="AY63" s="71">
        <f t="shared" ca="1" si="54"/>
        <v>135</v>
      </c>
      <c r="AZ63" s="23"/>
      <c r="BA63" s="55">
        <f ca="1">IF(NOT(snowball),0,IF(OR(E$9=0,R62+AC63-AO63&lt;=E$9),0,MIN(R62+AC63-AO63-E$9,$C63)))</f>
        <v>0</v>
      </c>
      <c r="BB63" s="19">
        <f ca="1">IF(NOT(snowball),0,IF(OR(F$9=0,S62+AD63-AP63&lt;=F$9),0,MIN(S62+AD63-AP63-F$9,$C63-SUM($BA63:BA63))))</f>
        <v>0</v>
      </c>
      <c r="BC63" s="19">
        <f ca="1">IF(NOT(snowball),0,IF(OR(G$9=0,T62+AE63-AQ63&lt;=G$9),0,MIN(T62+AE63-AQ63-G$9,$C63-SUM($BA63:BB63))))</f>
        <v>0</v>
      </c>
      <c r="BD63" s="19">
        <f ca="1">IF(NOT(snowball),0,IF(OR(H$9=0,U62+AF63-AR63&lt;=H$9),0,MIN(U62+AF63-AR63-H$9,$C63-SUM($BA63:BC63))))</f>
        <v>0</v>
      </c>
      <c r="BE63" s="19">
        <f ca="1">IF(NOT(snowball),0,IF(OR(I$9=0,V62+AG63-AS63&lt;=I$9),0,MIN(V62+AG63-AS63-I$9,$C63-SUM($BA63:BD63))))</f>
        <v>0</v>
      </c>
      <c r="BF63" s="19">
        <f ca="1">IF(NOT(snowball),0,IF(OR(J$9=0,W62+AH63-AT63&lt;=J$9),0,MIN(W62+AH63-AT63-J$9,$C63-SUM($BA63:BE63))))</f>
        <v>0</v>
      </c>
      <c r="BG63" s="19">
        <f ca="1">IF(NOT(snowball),0,IF(OR(K$9=0,X62+AI63-AU63&lt;=K$9),0,MIN(X62+AI63-AU63-K$9,$C63-SUM($BA63:BF63))))</f>
        <v>0</v>
      </c>
      <c r="BH63" s="19">
        <f ca="1">IF(NOT(snowball),0,IF(OR(L$9=0,Y62+AJ63-AV63&lt;=L$9),0,MIN(Y62+AJ63-AV63-L$9,$C63-SUM($BA63:BG63))))</f>
        <v>0</v>
      </c>
      <c r="BI63" s="19">
        <f ca="1">IF(NOT(snowball),0,IF(OR(M$9=0,Z62+AK63-AW63&lt;=M$9),0,MIN(Z62+AK63-AW63-M$9,$C63-SUM($BA63:BH63))))</f>
        <v>0</v>
      </c>
      <c r="BJ63" s="19">
        <f ca="1">IF(NOT(snowball),0,IF(OR(N$9=0,AA62+AL63-AX63&lt;=N$9),0,MIN(AA62+AL63-AX63-N$9,$C63-SUM($BA63:BI63))))</f>
        <v>0</v>
      </c>
      <c r="BK63" s="71">
        <f t="shared" ca="1" si="55"/>
        <v>0</v>
      </c>
      <c r="BL63" s="71">
        <f t="shared" ca="1" si="56"/>
        <v>465</v>
      </c>
      <c r="BN63" s="55">
        <f t="shared" ca="1" si="57"/>
        <v>0</v>
      </c>
      <c r="BO63" s="19">
        <f ca="1">IF(S62&lt;=0,0,IF($BL63&lt;=SUM($BN63:BN63),0,IF($BL63-SUM($BN63:BN63)&gt;S62+AD63-BB63-AP63,S62+AD63-BB63-AP63,$BL63-SUM($BN63:BN63))))</f>
        <v>0</v>
      </c>
      <c r="BP63" s="19">
        <f ca="1">IF(T62&lt;=0,0,IF($BL63&lt;=SUM($BN63:BO63),0,IF($BL63-SUM($BN63:BO63)&gt;T62+AE63-BC63-AQ63,T62+AE63-BC63-AQ63,$BL63-SUM($BN63:BO63))))</f>
        <v>0</v>
      </c>
      <c r="BQ63" s="19">
        <f ca="1">IF(U62&lt;=0,0,IF($BL63&lt;=SUM($BN63:BP63),0,IF($BL63-SUM($BN63:BP63)&gt;U62+AF63-BD63-AR63,U62+AF63-BD63-AR63,$BL63-SUM($BN63:BP63))))</f>
        <v>465</v>
      </c>
      <c r="BR63" s="19">
        <f ca="1">IF(V62&lt;=0,0,IF($BL63&lt;=SUM($BN63:BQ63),0,IF($BL63-SUM($BN63:BQ63)&gt;V62+AG63-BE63-AS63,V62+AG63-BE63-AS63,$BL63-SUM($BN63:BQ63))))</f>
        <v>0</v>
      </c>
      <c r="BS63" s="19">
        <f ca="1">IF(W62&lt;=0,0,IF($BL63&lt;=SUM($BN63:BR63),0,IF($BL63-SUM($BN63:BR63)&gt;W62+AH63-BF63-AT63,W62+AH63-BF63-AT63,$BL63-SUM($BN63:BR63))))</f>
        <v>0</v>
      </c>
      <c r="BT63" s="19">
        <f ca="1">IF(X62&lt;=0,0,IF($BL63&lt;=SUM($BN63:BS63),0,IF($BL63-SUM($BN63:BS63)&gt;X62+AI63-BG63-AU63,X62+AI63-BG63-AU63,$BL63-SUM($BN63:BS63))))</f>
        <v>0</v>
      </c>
      <c r="BU63" s="19">
        <f ca="1">IF(Y62&lt;=0,0,IF($BL63&lt;=SUM($BN63:BT63),0,IF($BL63-SUM($BN63:BT63)&gt;Y62+AJ63-BH63-AV63,Y62+AJ63-BH63-AV63,$BL63-SUM($BN63:BT63))))</f>
        <v>0</v>
      </c>
      <c r="BV63" s="19">
        <f ca="1">IF(Z62&lt;=0,0,IF($BL63&lt;=SUM($BN63:BU63),0,IF($BL63-SUM($BN63:BU63)&gt;Z62+AK63-BI63-AW63,Z62+AK63-BI63-AW63,$BL63-SUM($BN63:BU63))))</f>
        <v>0</v>
      </c>
      <c r="BW63" s="19">
        <f ca="1">IF(AA62&lt;=0,0,IF($BL63&lt;=SUM($BN63:BV63),0,IF($BL63-SUM($BN63:BV63)&gt;AA62+AL63-BJ63-AX63,AA62+AL63-BJ63-AX63,$BL63-SUM($BN63:BV63))))</f>
        <v>0</v>
      </c>
    </row>
    <row r="64" spans="1:75" ht="11.1" customHeight="1" x14ac:dyDescent="0.2">
      <c r="A64" s="20">
        <f t="shared" ca="1" si="10"/>
        <v>42</v>
      </c>
      <c r="B64" s="5">
        <f t="shared" ca="1" si="11"/>
        <v>44378</v>
      </c>
      <c r="C64" s="69">
        <f ca="1">IF(A64="","",IF(snowball,IF(($E$5-AY64)&lt;0,0,$E$5-AY64),0)+D64)</f>
        <v>465</v>
      </c>
      <c r="D64" s="56"/>
      <c r="E64" s="19">
        <f t="shared" ca="1" si="12"/>
        <v>0</v>
      </c>
      <c r="F64" s="19">
        <f t="shared" ca="1" si="13"/>
        <v>0</v>
      </c>
      <c r="G64" s="19">
        <f t="shared" ca="1" si="14"/>
        <v>0</v>
      </c>
      <c r="H64" s="19">
        <f t="shared" ca="1" si="15"/>
        <v>168.97</v>
      </c>
      <c r="I64" s="19">
        <f t="shared" ca="1" si="16"/>
        <v>431.03</v>
      </c>
      <c r="J64" s="19">
        <f t="shared" ca="1" si="17"/>
        <v>0</v>
      </c>
      <c r="K64" s="19">
        <f t="shared" ca="1" si="18"/>
        <v>0</v>
      </c>
      <c r="L64" s="19">
        <f t="shared" ca="1" si="19"/>
        <v>0</v>
      </c>
      <c r="M64" s="19">
        <f t="shared" ca="1" si="20"/>
        <v>0</v>
      </c>
      <c r="N64" s="19">
        <f t="shared" ca="1" si="21"/>
        <v>0</v>
      </c>
      <c r="O64" s="48"/>
      <c r="P64" s="19">
        <f t="shared" ca="1" si="8"/>
        <v>8212.4500000000007</v>
      </c>
      <c r="Q64" s="73">
        <f t="shared" ca="1" si="22"/>
        <v>600</v>
      </c>
      <c r="R64" s="19">
        <f t="shared" ca="1" si="23"/>
        <v>0</v>
      </c>
      <c r="S64" s="19">
        <f t="shared" ca="1" si="24"/>
        <v>0</v>
      </c>
      <c r="T64" s="19">
        <f t="shared" ca="1" si="25"/>
        <v>0</v>
      </c>
      <c r="U64" s="19">
        <f t="shared" ca="1" si="26"/>
        <v>0</v>
      </c>
      <c r="V64" s="19">
        <f t="shared" ca="1" si="27"/>
        <v>8212.4500000000007</v>
      </c>
      <c r="W64" s="19">
        <f t="shared" ca="1" si="28"/>
        <v>0</v>
      </c>
      <c r="X64" s="19">
        <f t="shared" ca="1" si="29"/>
        <v>0</v>
      </c>
      <c r="Y64" s="19">
        <f t="shared" ca="1" si="30"/>
        <v>0</v>
      </c>
      <c r="Z64" s="19">
        <f t="shared" ca="1" si="31"/>
        <v>0</v>
      </c>
      <c r="AA64" s="19">
        <f t="shared" ca="1" si="32"/>
        <v>0</v>
      </c>
      <c r="AB64" s="2"/>
      <c r="AC64" s="19">
        <f t="shared" ca="1" si="33"/>
        <v>0</v>
      </c>
      <c r="AD64" s="19">
        <f t="shared" ca="1" si="34"/>
        <v>0</v>
      </c>
      <c r="AE64" s="19">
        <f t="shared" ca="1" si="35"/>
        <v>0</v>
      </c>
      <c r="AF64" s="19">
        <f t="shared" ca="1" si="36"/>
        <v>0.56000000000000005</v>
      </c>
      <c r="AG64" s="19">
        <f t="shared" ca="1" si="37"/>
        <v>96.16</v>
      </c>
      <c r="AH64" s="19">
        <f t="shared" ca="1" si="38"/>
        <v>0</v>
      </c>
      <c r="AI64" s="19">
        <f t="shared" ca="1" si="39"/>
        <v>0</v>
      </c>
      <c r="AJ64" s="19">
        <f t="shared" ca="1" si="40"/>
        <v>0</v>
      </c>
      <c r="AK64" s="19">
        <f t="shared" ca="1" si="41"/>
        <v>0</v>
      </c>
      <c r="AL64" s="19">
        <f t="shared" ca="1" si="42"/>
        <v>0</v>
      </c>
      <c r="AM64" s="23">
        <f t="shared" ca="1" si="43"/>
        <v>96.72</v>
      </c>
      <c r="AN64" s="7"/>
      <c r="AO64" s="19">
        <f t="shared" ca="1" si="44"/>
        <v>0</v>
      </c>
      <c r="AP64" s="19">
        <f t="shared" ca="1" si="45"/>
        <v>0</v>
      </c>
      <c r="AQ64" s="19">
        <f t="shared" ca="1" si="46"/>
        <v>0</v>
      </c>
      <c r="AR64" s="19">
        <f t="shared" ca="1" si="47"/>
        <v>25</v>
      </c>
      <c r="AS64" s="19">
        <f t="shared" ca="1" si="48"/>
        <v>110</v>
      </c>
      <c r="AT64" s="19">
        <f t="shared" ca="1" si="49"/>
        <v>0</v>
      </c>
      <c r="AU64" s="19">
        <f t="shared" ca="1" si="50"/>
        <v>0</v>
      </c>
      <c r="AV64" s="19">
        <f t="shared" ca="1" si="51"/>
        <v>0</v>
      </c>
      <c r="AW64" s="19">
        <f t="shared" ca="1" si="52"/>
        <v>0</v>
      </c>
      <c r="AX64" s="19">
        <f t="shared" ca="1" si="53"/>
        <v>0</v>
      </c>
      <c r="AY64" s="71">
        <f t="shared" ca="1" si="54"/>
        <v>135</v>
      </c>
      <c r="AZ64" s="23"/>
      <c r="BA64" s="55">
        <f ca="1">IF(NOT(snowball),0,IF(OR(E$9=0,R63+AC64-AO64&lt;=E$9),0,MIN(R63+AC64-AO64-E$9,$C64)))</f>
        <v>0</v>
      </c>
      <c r="BB64" s="19">
        <f ca="1">IF(NOT(snowball),0,IF(OR(F$9=0,S63+AD64-AP64&lt;=F$9),0,MIN(S63+AD64-AP64-F$9,$C64-SUM($BA64:BA64))))</f>
        <v>0</v>
      </c>
      <c r="BC64" s="19">
        <f ca="1">IF(NOT(snowball),0,IF(OR(G$9=0,T63+AE64-AQ64&lt;=G$9),0,MIN(T63+AE64-AQ64-G$9,$C64-SUM($BA64:BB64))))</f>
        <v>0</v>
      </c>
      <c r="BD64" s="19">
        <f ca="1">IF(NOT(snowball),0,IF(OR(H$9=0,U63+AF64-AR64&lt;=H$9),0,MIN(U63+AF64-AR64-H$9,$C64-SUM($BA64:BC64))))</f>
        <v>0</v>
      </c>
      <c r="BE64" s="19">
        <f ca="1">IF(NOT(snowball),0,IF(OR(I$9=0,V63+AG64-AS64&lt;=I$9),0,MIN(V63+AG64-AS64-I$9,$C64-SUM($BA64:BD64))))</f>
        <v>0</v>
      </c>
      <c r="BF64" s="19">
        <f ca="1">IF(NOT(snowball),0,IF(OR(J$9=0,W63+AH64-AT64&lt;=J$9),0,MIN(W63+AH64-AT64-J$9,$C64-SUM($BA64:BE64))))</f>
        <v>0</v>
      </c>
      <c r="BG64" s="19">
        <f ca="1">IF(NOT(snowball),0,IF(OR(K$9=0,X63+AI64-AU64&lt;=K$9),0,MIN(X63+AI64-AU64-K$9,$C64-SUM($BA64:BF64))))</f>
        <v>0</v>
      </c>
      <c r="BH64" s="19">
        <f ca="1">IF(NOT(snowball),0,IF(OR(L$9=0,Y63+AJ64-AV64&lt;=L$9),0,MIN(Y63+AJ64-AV64-L$9,$C64-SUM($BA64:BG64))))</f>
        <v>0</v>
      </c>
      <c r="BI64" s="19">
        <f ca="1">IF(NOT(snowball),0,IF(OR(M$9=0,Z63+AK64-AW64&lt;=M$9),0,MIN(Z63+AK64-AW64-M$9,$C64-SUM($BA64:BH64))))</f>
        <v>0</v>
      </c>
      <c r="BJ64" s="19">
        <f ca="1">IF(NOT(snowball),0,IF(OR(N$9=0,AA63+AL64-AX64&lt;=N$9),0,MIN(AA63+AL64-AX64-N$9,$C64-SUM($BA64:BI64))))</f>
        <v>0</v>
      </c>
      <c r="BK64" s="71">
        <f t="shared" ca="1" si="55"/>
        <v>0</v>
      </c>
      <c r="BL64" s="71">
        <f t="shared" ca="1" si="56"/>
        <v>465</v>
      </c>
      <c r="BN64" s="55">
        <f t="shared" ca="1" si="57"/>
        <v>0</v>
      </c>
      <c r="BO64" s="19">
        <f ca="1">IF(S63&lt;=0,0,IF($BL64&lt;=SUM($BN64:BN64),0,IF($BL64-SUM($BN64:BN64)&gt;S63+AD64-BB64-AP64,S63+AD64-BB64-AP64,$BL64-SUM($BN64:BN64))))</f>
        <v>0</v>
      </c>
      <c r="BP64" s="19">
        <f ca="1">IF(T63&lt;=0,0,IF($BL64&lt;=SUM($BN64:BO64),0,IF($BL64-SUM($BN64:BO64)&gt;T63+AE64-BC64-AQ64,T63+AE64-BC64-AQ64,$BL64-SUM($BN64:BO64))))</f>
        <v>0</v>
      </c>
      <c r="BQ64" s="19">
        <f ca="1">IF(U63&lt;=0,0,IF($BL64&lt;=SUM($BN64:BP64),0,IF($BL64-SUM($BN64:BP64)&gt;U63+AF64-BD64-AR64,U63+AF64-BD64-AR64,$BL64-SUM($BN64:BP64))))</f>
        <v>143.97</v>
      </c>
      <c r="BR64" s="19">
        <f ca="1">IF(V63&lt;=0,0,IF($BL64&lt;=SUM($BN64:BQ64),0,IF($BL64-SUM($BN64:BQ64)&gt;V63+AG64-BE64-AS64,V63+AG64-BE64-AS64,$BL64-SUM($BN64:BQ64))))</f>
        <v>321.02999999999997</v>
      </c>
      <c r="BS64" s="19">
        <f ca="1">IF(W63&lt;=0,0,IF($BL64&lt;=SUM($BN64:BR64),0,IF($BL64-SUM($BN64:BR64)&gt;W63+AH64-BF64-AT64,W63+AH64-BF64-AT64,$BL64-SUM($BN64:BR64))))</f>
        <v>0</v>
      </c>
      <c r="BT64" s="19">
        <f ca="1">IF(X63&lt;=0,0,IF($BL64&lt;=SUM($BN64:BS64),0,IF($BL64-SUM($BN64:BS64)&gt;X63+AI64-BG64-AU64,X63+AI64-BG64-AU64,$BL64-SUM($BN64:BS64))))</f>
        <v>0</v>
      </c>
      <c r="BU64" s="19">
        <f ca="1">IF(Y63&lt;=0,0,IF($BL64&lt;=SUM($BN64:BT64),0,IF($BL64-SUM($BN64:BT64)&gt;Y63+AJ64-BH64-AV64,Y63+AJ64-BH64-AV64,$BL64-SUM($BN64:BT64))))</f>
        <v>0</v>
      </c>
      <c r="BV64" s="19">
        <f ca="1">IF(Z63&lt;=0,0,IF($BL64&lt;=SUM($BN64:BU64),0,IF($BL64-SUM($BN64:BU64)&gt;Z63+AK64-BI64-AW64,Z63+AK64-BI64-AW64,$BL64-SUM($BN64:BU64))))</f>
        <v>0</v>
      </c>
      <c r="BW64" s="19">
        <f ca="1">IF(AA63&lt;=0,0,IF($BL64&lt;=SUM($BN64:BV64),0,IF($BL64-SUM($BN64:BV64)&gt;AA63+AL64-BJ64-AX64,AA63+AL64-BJ64-AX64,$BL64-SUM($BN64:BV64))))</f>
        <v>0</v>
      </c>
    </row>
    <row r="65" spans="1:75" ht="11.1" customHeight="1" x14ac:dyDescent="0.2">
      <c r="A65" s="20">
        <f t="shared" ca="1" si="10"/>
        <v>43</v>
      </c>
      <c r="B65" s="5">
        <f t="shared" ca="1" si="11"/>
        <v>44409</v>
      </c>
      <c r="C65" s="69">
        <f ca="1">IF(A65="","",IF(snowball,IF(($E$5-AY65)&lt;0,0,$E$5-AY65),0)+D65)</f>
        <v>490</v>
      </c>
      <c r="D65" s="56"/>
      <c r="E65" s="19">
        <f t="shared" ca="1" si="12"/>
        <v>0</v>
      </c>
      <c r="F65" s="19">
        <f t="shared" ca="1" si="13"/>
        <v>0</v>
      </c>
      <c r="G65" s="19">
        <f t="shared" ca="1" si="14"/>
        <v>0</v>
      </c>
      <c r="H65" s="19">
        <f t="shared" ca="1" si="15"/>
        <v>0</v>
      </c>
      <c r="I65" s="19">
        <f t="shared" ca="1" si="16"/>
        <v>600</v>
      </c>
      <c r="J65" s="19">
        <f t="shared" ca="1" si="17"/>
        <v>0</v>
      </c>
      <c r="K65" s="19">
        <f t="shared" ca="1" si="18"/>
        <v>0</v>
      </c>
      <c r="L65" s="19">
        <f t="shared" ca="1" si="19"/>
        <v>0</v>
      </c>
      <c r="M65" s="19">
        <f t="shared" ca="1" si="20"/>
        <v>0</v>
      </c>
      <c r="N65" s="19">
        <f t="shared" ca="1" si="21"/>
        <v>0</v>
      </c>
      <c r="O65" s="48"/>
      <c r="P65" s="19">
        <f t="shared" ca="1" si="8"/>
        <v>7704.84</v>
      </c>
      <c r="Q65" s="73">
        <f t="shared" ca="1" si="22"/>
        <v>600</v>
      </c>
      <c r="R65" s="19">
        <f t="shared" ca="1" si="23"/>
        <v>0</v>
      </c>
      <c r="S65" s="19">
        <f t="shared" ca="1" si="24"/>
        <v>0</v>
      </c>
      <c r="T65" s="19">
        <f t="shared" ca="1" si="25"/>
        <v>0</v>
      </c>
      <c r="U65" s="19">
        <f t="shared" ca="1" si="26"/>
        <v>0</v>
      </c>
      <c r="V65" s="19">
        <f t="shared" ca="1" si="27"/>
        <v>7704.84</v>
      </c>
      <c r="W65" s="19">
        <f t="shared" ca="1" si="28"/>
        <v>0</v>
      </c>
      <c r="X65" s="19">
        <f t="shared" ca="1" si="29"/>
        <v>0</v>
      </c>
      <c r="Y65" s="19">
        <f t="shared" ca="1" si="30"/>
        <v>0</v>
      </c>
      <c r="Z65" s="19">
        <f t="shared" ca="1" si="31"/>
        <v>0</v>
      </c>
      <c r="AA65" s="19">
        <f t="shared" ca="1" si="32"/>
        <v>0</v>
      </c>
      <c r="AB65" s="2"/>
      <c r="AC65" s="19">
        <f t="shared" ca="1" si="33"/>
        <v>0</v>
      </c>
      <c r="AD65" s="19">
        <f t="shared" ca="1" si="34"/>
        <v>0</v>
      </c>
      <c r="AE65" s="19">
        <f t="shared" ca="1" si="35"/>
        <v>0</v>
      </c>
      <c r="AF65" s="19">
        <f t="shared" ca="1" si="36"/>
        <v>0</v>
      </c>
      <c r="AG65" s="19">
        <f t="shared" ca="1" si="37"/>
        <v>92.39</v>
      </c>
      <c r="AH65" s="19">
        <f t="shared" ca="1" si="38"/>
        <v>0</v>
      </c>
      <c r="AI65" s="19">
        <f t="shared" ca="1" si="39"/>
        <v>0</v>
      </c>
      <c r="AJ65" s="19">
        <f t="shared" ca="1" si="40"/>
        <v>0</v>
      </c>
      <c r="AK65" s="19">
        <f t="shared" ca="1" si="41"/>
        <v>0</v>
      </c>
      <c r="AL65" s="19">
        <f t="shared" ca="1" si="42"/>
        <v>0</v>
      </c>
      <c r="AM65" s="23">
        <f t="shared" ca="1" si="43"/>
        <v>92.39</v>
      </c>
      <c r="AN65" s="7"/>
      <c r="AO65" s="19">
        <f t="shared" ca="1" si="44"/>
        <v>0</v>
      </c>
      <c r="AP65" s="19">
        <f t="shared" ca="1" si="45"/>
        <v>0</v>
      </c>
      <c r="AQ65" s="19">
        <f t="shared" ca="1" si="46"/>
        <v>0</v>
      </c>
      <c r="AR65" s="19">
        <f t="shared" ca="1" si="47"/>
        <v>0</v>
      </c>
      <c r="AS65" s="19">
        <f t="shared" ca="1" si="48"/>
        <v>110</v>
      </c>
      <c r="AT65" s="19">
        <f t="shared" ca="1" si="49"/>
        <v>0</v>
      </c>
      <c r="AU65" s="19">
        <f t="shared" ca="1" si="50"/>
        <v>0</v>
      </c>
      <c r="AV65" s="19">
        <f t="shared" ca="1" si="51"/>
        <v>0</v>
      </c>
      <c r="AW65" s="19">
        <f t="shared" ca="1" si="52"/>
        <v>0</v>
      </c>
      <c r="AX65" s="19">
        <f t="shared" ca="1" si="53"/>
        <v>0</v>
      </c>
      <c r="AY65" s="71">
        <f t="shared" ca="1" si="54"/>
        <v>110</v>
      </c>
      <c r="AZ65" s="23"/>
      <c r="BA65" s="55">
        <f ca="1">IF(NOT(snowball),0,IF(OR(E$9=0,R64+AC65-AO65&lt;=E$9),0,MIN(R64+AC65-AO65-E$9,$C65)))</f>
        <v>0</v>
      </c>
      <c r="BB65" s="19">
        <f ca="1">IF(NOT(snowball),0,IF(OR(F$9=0,S64+AD65-AP65&lt;=F$9),0,MIN(S64+AD65-AP65-F$9,$C65-SUM($BA65:BA65))))</f>
        <v>0</v>
      </c>
      <c r="BC65" s="19">
        <f ca="1">IF(NOT(snowball),0,IF(OR(G$9=0,T64+AE65-AQ65&lt;=G$9),0,MIN(T64+AE65-AQ65-G$9,$C65-SUM($BA65:BB65))))</f>
        <v>0</v>
      </c>
      <c r="BD65" s="19">
        <f ca="1">IF(NOT(snowball),0,IF(OR(H$9=0,U64+AF65-AR65&lt;=H$9),0,MIN(U64+AF65-AR65-H$9,$C65-SUM($BA65:BC65))))</f>
        <v>0</v>
      </c>
      <c r="BE65" s="19">
        <f ca="1">IF(NOT(snowball),0,IF(OR(I$9=0,V64+AG65-AS65&lt;=I$9),0,MIN(V64+AG65-AS65-I$9,$C65-SUM($BA65:BD65))))</f>
        <v>0</v>
      </c>
      <c r="BF65" s="19">
        <f ca="1">IF(NOT(snowball),0,IF(OR(J$9=0,W64+AH65-AT65&lt;=J$9),0,MIN(W64+AH65-AT65-J$9,$C65-SUM($BA65:BE65))))</f>
        <v>0</v>
      </c>
      <c r="BG65" s="19">
        <f ca="1">IF(NOT(snowball),0,IF(OR(K$9=0,X64+AI65-AU65&lt;=K$9),0,MIN(X64+AI65-AU65-K$9,$C65-SUM($BA65:BF65))))</f>
        <v>0</v>
      </c>
      <c r="BH65" s="19">
        <f ca="1">IF(NOT(snowball),0,IF(OR(L$9=0,Y64+AJ65-AV65&lt;=L$9),0,MIN(Y64+AJ65-AV65-L$9,$C65-SUM($BA65:BG65))))</f>
        <v>0</v>
      </c>
      <c r="BI65" s="19">
        <f ca="1">IF(NOT(snowball),0,IF(OR(M$9=0,Z64+AK65-AW65&lt;=M$9),0,MIN(Z64+AK65-AW65-M$9,$C65-SUM($BA65:BH65))))</f>
        <v>0</v>
      </c>
      <c r="BJ65" s="19">
        <f ca="1">IF(NOT(snowball),0,IF(OR(N$9=0,AA64+AL65-AX65&lt;=N$9),0,MIN(AA64+AL65-AX65-N$9,$C65-SUM($BA65:BI65))))</f>
        <v>0</v>
      </c>
      <c r="BK65" s="71">
        <f t="shared" ca="1" si="55"/>
        <v>0</v>
      </c>
      <c r="BL65" s="71">
        <f t="shared" ca="1" si="56"/>
        <v>490</v>
      </c>
      <c r="BN65" s="55">
        <f t="shared" ca="1" si="57"/>
        <v>0</v>
      </c>
      <c r="BO65" s="19">
        <f ca="1">IF(S64&lt;=0,0,IF($BL65&lt;=SUM($BN65:BN65),0,IF($BL65-SUM($BN65:BN65)&gt;S64+AD65-BB65-AP65,S64+AD65-BB65-AP65,$BL65-SUM($BN65:BN65))))</f>
        <v>0</v>
      </c>
      <c r="BP65" s="19">
        <f ca="1">IF(T64&lt;=0,0,IF($BL65&lt;=SUM($BN65:BO65),0,IF($BL65-SUM($BN65:BO65)&gt;T64+AE65-BC65-AQ65,T64+AE65-BC65-AQ65,$BL65-SUM($BN65:BO65))))</f>
        <v>0</v>
      </c>
      <c r="BQ65" s="19">
        <f ca="1">IF(U64&lt;=0,0,IF($BL65&lt;=SUM($BN65:BP65),0,IF($BL65-SUM($BN65:BP65)&gt;U64+AF65-BD65-AR65,U64+AF65-BD65-AR65,$BL65-SUM($BN65:BP65))))</f>
        <v>0</v>
      </c>
      <c r="BR65" s="19">
        <f ca="1">IF(V64&lt;=0,0,IF($BL65&lt;=SUM($BN65:BQ65),0,IF($BL65-SUM($BN65:BQ65)&gt;V64+AG65-BE65-AS65,V64+AG65-BE65-AS65,$BL65-SUM($BN65:BQ65))))</f>
        <v>490</v>
      </c>
      <c r="BS65" s="19">
        <f ca="1">IF(W64&lt;=0,0,IF($BL65&lt;=SUM($BN65:BR65),0,IF($BL65-SUM($BN65:BR65)&gt;W64+AH65-BF65-AT65,W64+AH65-BF65-AT65,$BL65-SUM($BN65:BR65))))</f>
        <v>0</v>
      </c>
      <c r="BT65" s="19">
        <f ca="1">IF(X64&lt;=0,0,IF($BL65&lt;=SUM($BN65:BS65),0,IF($BL65-SUM($BN65:BS65)&gt;X64+AI65-BG65-AU65,X64+AI65-BG65-AU65,$BL65-SUM($BN65:BS65))))</f>
        <v>0</v>
      </c>
      <c r="BU65" s="19">
        <f ca="1">IF(Y64&lt;=0,0,IF($BL65&lt;=SUM($BN65:BT65),0,IF($BL65-SUM($BN65:BT65)&gt;Y64+AJ65-BH65-AV65,Y64+AJ65-BH65-AV65,$BL65-SUM($BN65:BT65))))</f>
        <v>0</v>
      </c>
      <c r="BV65" s="19">
        <f ca="1">IF(Z64&lt;=0,0,IF($BL65&lt;=SUM($BN65:BU65),0,IF($BL65-SUM($BN65:BU65)&gt;Z64+AK65-BI65-AW65,Z64+AK65-BI65-AW65,$BL65-SUM($BN65:BU65))))</f>
        <v>0</v>
      </c>
      <c r="BW65" s="19">
        <f ca="1">IF(AA64&lt;=0,0,IF($BL65&lt;=SUM($BN65:BV65),0,IF($BL65-SUM($BN65:BV65)&gt;AA64+AL65-BJ65-AX65,AA64+AL65-BJ65-AX65,$BL65-SUM($BN65:BV65))))</f>
        <v>0</v>
      </c>
    </row>
    <row r="66" spans="1:75" ht="11.1" customHeight="1" x14ac:dyDescent="0.2">
      <c r="A66" s="20">
        <f t="shared" ca="1" si="10"/>
        <v>44</v>
      </c>
      <c r="B66" s="5">
        <f t="shared" ca="1" si="11"/>
        <v>44440</v>
      </c>
      <c r="C66" s="69">
        <f ca="1">IF(A66="","",IF(snowball,IF(($E$5-AY66)&lt;0,0,$E$5-AY66),0)+D66)</f>
        <v>490</v>
      </c>
      <c r="D66" s="56"/>
      <c r="E66" s="19">
        <f t="shared" ca="1" si="12"/>
        <v>0</v>
      </c>
      <c r="F66" s="19">
        <f t="shared" ca="1" si="13"/>
        <v>0</v>
      </c>
      <c r="G66" s="19">
        <f t="shared" ca="1" si="14"/>
        <v>0</v>
      </c>
      <c r="H66" s="19">
        <f t="shared" ca="1" si="15"/>
        <v>0</v>
      </c>
      <c r="I66" s="19">
        <f t="shared" ca="1" si="16"/>
        <v>600</v>
      </c>
      <c r="J66" s="19">
        <f t="shared" ca="1" si="17"/>
        <v>0</v>
      </c>
      <c r="K66" s="19">
        <f t="shared" ca="1" si="18"/>
        <v>0</v>
      </c>
      <c r="L66" s="19">
        <f t="shared" ca="1" si="19"/>
        <v>0</v>
      </c>
      <c r="M66" s="19">
        <f t="shared" ca="1" si="20"/>
        <v>0</v>
      </c>
      <c r="N66" s="19">
        <f t="shared" ca="1" si="21"/>
        <v>0</v>
      </c>
      <c r="O66" s="48"/>
      <c r="P66" s="19">
        <f t="shared" ca="1" si="8"/>
        <v>7191.52</v>
      </c>
      <c r="Q66" s="73">
        <f t="shared" ca="1" si="22"/>
        <v>600</v>
      </c>
      <c r="R66" s="19">
        <f t="shared" ca="1" si="23"/>
        <v>0</v>
      </c>
      <c r="S66" s="19">
        <f t="shared" ca="1" si="24"/>
        <v>0</v>
      </c>
      <c r="T66" s="19">
        <f t="shared" ca="1" si="25"/>
        <v>0</v>
      </c>
      <c r="U66" s="19">
        <f t="shared" ca="1" si="26"/>
        <v>0</v>
      </c>
      <c r="V66" s="19">
        <f t="shared" ca="1" si="27"/>
        <v>7191.52</v>
      </c>
      <c r="W66" s="19">
        <f t="shared" ca="1" si="28"/>
        <v>0</v>
      </c>
      <c r="X66" s="19">
        <f t="shared" ca="1" si="29"/>
        <v>0</v>
      </c>
      <c r="Y66" s="19">
        <f t="shared" ca="1" si="30"/>
        <v>0</v>
      </c>
      <c r="Z66" s="19">
        <f t="shared" ca="1" si="31"/>
        <v>0</v>
      </c>
      <c r="AA66" s="19">
        <f t="shared" ca="1" si="32"/>
        <v>0</v>
      </c>
      <c r="AB66" s="2"/>
      <c r="AC66" s="19">
        <f t="shared" ca="1" si="33"/>
        <v>0</v>
      </c>
      <c r="AD66" s="19">
        <f t="shared" ca="1" si="34"/>
        <v>0</v>
      </c>
      <c r="AE66" s="19">
        <f t="shared" ca="1" si="35"/>
        <v>0</v>
      </c>
      <c r="AF66" s="19">
        <f t="shared" ca="1" si="36"/>
        <v>0</v>
      </c>
      <c r="AG66" s="19">
        <f t="shared" ca="1" si="37"/>
        <v>86.68</v>
      </c>
      <c r="AH66" s="19">
        <f t="shared" ca="1" si="38"/>
        <v>0</v>
      </c>
      <c r="AI66" s="19">
        <f t="shared" ca="1" si="39"/>
        <v>0</v>
      </c>
      <c r="AJ66" s="19">
        <f t="shared" ca="1" si="40"/>
        <v>0</v>
      </c>
      <c r="AK66" s="19">
        <f t="shared" ca="1" si="41"/>
        <v>0</v>
      </c>
      <c r="AL66" s="19">
        <f t="shared" ca="1" si="42"/>
        <v>0</v>
      </c>
      <c r="AM66" s="23">
        <f t="shared" ca="1" si="43"/>
        <v>86.68</v>
      </c>
      <c r="AN66" s="7"/>
      <c r="AO66" s="19">
        <f t="shared" ca="1" si="44"/>
        <v>0</v>
      </c>
      <c r="AP66" s="19">
        <f t="shared" ca="1" si="45"/>
        <v>0</v>
      </c>
      <c r="AQ66" s="19">
        <f t="shared" ca="1" si="46"/>
        <v>0</v>
      </c>
      <c r="AR66" s="19">
        <f t="shared" ca="1" si="47"/>
        <v>0</v>
      </c>
      <c r="AS66" s="19">
        <f t="shared" ca="1" si="48"/>
        <v>110</v>
      </c>
      <c r="AT66" s="19">
        <f t="shared" ca="1" si="49"/>
        <v>0</v>
      </c>
      <c r="AU66" s="19">
        <f t="shared" ca="1" si="50"/>
        <v>0</v>
      </c>
      <c r="AV66" s="19">
        <f t="shared" ca="1" si="51"/>
        <v>0</v>
      </c>
      <c r="AW66" s="19">
        <f t="shared" ca="1" si="52"/>
        <v>0</v>
      </c>
      <c r="AX66" s="19">
        <f t="shared" ca="1" si="53"/>
        <v>0</v>
      </c>
      <c r="AY66" s="71">
        <f t="shared" ca="1" si="54"/>
        <v>110</v>
      </c>
      <c r="AZ66" s="23"/>
      <c r="BA66" s="55">
        <f ca="1">IF(NOT(snowball),0,IF(OR(E$9=0,R65+AC66-AO66&lt;=E$9),0,MIN(R65+AC66-AO66-E$9,$C66)))</f>
        <v>0</v>
      </c>
      <c r="BB66" s="19">
        <f ca="1">IF(NOT(snowball),0,IF(OR(F$9=0,S65+AD66-AP66&lt;=F$9),0,MIN(S65+AD66-AP66-F$9,$C66-SUM($BA66:BA66))))</f>
        <v>0</v>
      </c>
      <c r="BC66" s="19">
        <f ca="1">IF(NOT(snowball),0,IF(OR(G$9=0,T65+AE66-AQ66&lt;=G$9),0,MIN(T65+AE66-AQ66-G$9,$C66-SUM($BA66:BB66))))</f>
        <v>0</v>
      </c>
      <c r="BD66" s="19">
        <f ca="1">IF(NOT(snowball),0,IF(OR(H$9=0,U65+AF66-AR66&lt;=H$9),0,MIN(U65+AF66-AR66-H$9,$C66-SUM($BA66:BC66))))</f>
        <v>0</v>
      </c>
      <c r="BE66" s="19">
        <f ca="1">IF(NOT(snowball),0,IF(OR(I$9=0,V65+AG66-AS66&lt;=I$9),0,MIN(V65+AG66-AS66-I$9,$C66-SUM($BA66:BD66))))</f>
        <v>0</v>
      </c>
      <c r="BF66" s="19">
        <f ca="1">IF(NOT(snowball),0,IF(OR(J$9=0,W65+AH66-AT66&lt;=J$9),0,MIN(W65+AH66-AT66-J$9,$C66-SUM($BA66:BE66))))</f>
        <v>0</v>
      </c>
      <c r="BG66" s="19">
        <f ca="1">IF(NOT(snowball),0,IF(OR(K$9=0,X65+AI66-AU66&lt;=K$9),0,MIN(X65+AI66-AU66-K$9,$C66-SUM($BA66:BF66))))</f>
        <v>0</v>
      </c>
      <c r="BH66" s="19">
        <f ca="1">IF(NOT(snowball),0,IF(OR(L$9=0,Y65+AJ66-AV66&lt;=L$9),0,MIN(Y65+AJ66-AV66-L$9,$C66-SUM($BA66:BG66))))</f>
        <v>0</v>
      </c>
      <c r="BI66" s="19">
        <f ca="1">IF(NOT(snowball),0,IF(OR(M$9=0,Z65+AK66-AW66&lt;=M$9),0,MIN(Z65+AK66-AW66-M$9,$C66-SUM($BA66:BH66))))</f>
        <v>0</v>
      </c>
      <c r="BJ66" s="19">
        <f ca="1">IF(NOT(snowball),0,IF(OR(N$9=0,AA65+AL66-AX66&lt;=N$9),0,MIN(AA65+AL66-AX66-N$9,$C66-SUM($BA66:BI66))))</f>
        <v>0</v>
      </c>
      <c r="BK66" s="71">
        <f t="shared" ca="1" si="55"/>
        <v>0</v>
      </c>
      <c r="BL66" s="71">
        <f t="shared" ca="1" si="56"/>
        <v>490</v>
      </c>
      <c r="BN66" s="55">
        <f t="shared" ca="1" si="57"/>
        <v>0</v>
      </c>
      <c r="BO66" s="19">
        <f ca="1">IF(S65&lt;=0,0,IF($BL66&lt;=SUM($BN66:BN66),0,IF($BL66-SUM($BN66:BN66)&gt;S65+AD66-BB66-AP66,S65+AD66-BB66-AP66,$BL66-SUM($BN66:BN66))))</f>
        <v>0</v>
      </c>
      <c r="BP66" s="19">
        <f ca="1">IF(T65&lt;=0,0,IF($BL66&lt;=SUM($BN66:BO66),0,IF($BL66-SUM($BN66:BO66)&gt;T65+AE66-BC66-AQ66,T65+AE66-BC66-AQ66,$BL66-SUM($BN66:BO66))))</f>
        <v>0</v>
      </c>
      <c r="BQ66" s="19">
        <f ca="1">IF(U65&lt;=0,0,IF($BL66&lt;=SUM($BN66:BP66),0,IF($BL66-SUM($BN66:BP66)&gt;U65+AF66-BD66-AR66,U65+AF66-BD66-AR66,$BL66-SUM($BN66:BP66))))</f>
        <v>0</v>
      </c>
      <c r="BR66" s="19">
        <f ca="1">IF(V65&lt;=0,0,IF($BL66&lt;=SUM($BN66:BQ66),0,IF($BL66-SUM($BN66:BQ66)&gt;V65+AG66-BE66-AS66,V65+AG66-BE66-AS66,$BL66-SUM($BN66:BQ66))))</f>
        <v>490</v>
      </c>
      <c r="BS66" s="19">
        <f ca="1">IF(W65&lt;=0,0,IF($BL66&lt;=SUM($BN66:BR66),0,IF($BL66-SUM($BN66:BR66)&gt;W65+AH66-BF66-AT66,W65+AH66-BF66-AT66,$BL66-SUM($BN66:BR66))))</f>
        <v>0</v>
      </c>
      <c r="BT66" s="19">
        <f ca="1">IF(X65&lt;=0,0,IF($BL66&lt;=SUM($BN66:BS66),0,IF($BL66-SUM($BN66:BS66)&gt;X65+AI66-BG66-AU66,X65+AI66-BG66-AU66,$BL66-SUM($BN66:BS66))))</f>
        <v>0</v>
      </c>
      <c r="BU66" s="19">
        <f ca="1">IF(Y65&lt;=0,0,IF($BL66&lt;=SUM($BN66:BT66),0,IF($BL66-SUM($BN66:BT66)&gt;Y65+AJ66-BH66-AV66,Y65+AJ66-BH66-AV66,$BL66-SUM($BN66:BT66))))</f>
        <v>0</v>
      </c>
      <c r="BV66" s="19">
        <f ca="1">IF(Z65&lt;=0,0,IF($BL66&lt;=SUM($BN66:BU66),0,IF($BL66-SUM($BN66:BU66)&gt;Z65+AK66-BI66-AW66,Z65+AK66-BI66-AW66,$BL66-SUM($BN66:BU66))))</f>
        <v>0</v>
      </c>
      <c r="BW66" s="19">
        <f ca="1">IF(AA65&lt;=0,0,IF($BL66&lt;=SUM($BN66:BV66),0,IF($BL66-SUM($BN66:BV66)&gt;AA65+AL66-BJ66-AX66,AA65+AL66-BJ66-AX66,$BL66-SUM($BN66:BV66))))</f>
        <v>0</v>
      </c>
    </row>
    <row r="67" spans="1:75" ht="11.1" customHeight="1" x14ac:dyDescent="0.2">
      <c r="A67" s="20">
        <f t="shared" ca="1" si="10"/>
        <v>45</v>
      </c>
      <c r="B67" s="5">
        <f t="shared" ca="1" si="11"/>
        <v>44470</v>
      </c>
      <c r="C67" s="69">
        <f ca="1">IF(A67="","",IF(snowball,IF(($E$5-AY67)&lt;0,0,$E$5-AY67),0)+D67)</f>
        <v>490</v>
      </c>
      <c r="D67" s="56"/>
      <c r="E67" s="19">
        <f t="shared" ca="1" si="12"/>
        <v>0</v>
      </c>
      <c r="F67" s="19">
        <f t="shared" ca="1" si="13"/>
        <v>0</v>
      </c>
      <c r="G67" s="19">
        <f t="shared" ca="1" si="14"/>
        <v>0</v>
      </c>
      <c r="H67" s="19">
        <f t="shared" ca="1" si="15"/>
        <v>0</v>
      </c>
      <c r="I67" s="19">
        <f t="shared" ca="1" si="16"/>
        <v>600</v>
      </c>
      <c r="J67" s="19">
        <f t="shared" ca="1" si="17"/>
        <v>0</v>
      </c>
      <c r="K67" s="19">
        <f t="shared" ca="1" si="18"/>
        <v>0</v>
      </c>
      <c r="L67" s="19">
        <f t="shared" ca="1" si="19"/>
        <v>0</v>
      </c>
      <c r="M67" s="19">
        <f t="shared" ca="1" si="20"/>
        <v>0</v>
      </c>
      <c r="N67" s="19">
        <f t="shared" ca="1" si="21"/>
        <v>0</v>
      </c>
      <c r="O67" s="48"/>
      <c r="P67" s="19">
        <f t="shared" ca="1" si="8"/>
        <v>6672.42</v>
      </c>
      <c r="Q67" s="73">
        <f t="shared" ca="1" si="22"/>
        <v>600</v>
      </c>
      <c r="R67" s="19">
        <f t="shared" ca="1" si="23"/>
        <v>0</v>
      </c>
      <c r="S67" s="19">
        <f t="shared" ca="1" si="24"/>
        <v>0</v>
      </c>
      <c r="T67" s="19">
        <f t="shared" ca="1" si="25"/>
        <v>0</v>
      </c>
      <c r="U67" s="19">
        <f t="shared" ca="1" si="26"/>
        <v>0</v>
      </c>
      <c r="V67" s="19">
        <f t="shared" ca="1" si="27"/>
        <v>6672.42</v>
      </c>
      <c r="W67" s="19">
        <f t="shared" ca="1" si="28"/>
        <v>0</v>
      </c>
      <c r="X67" s="19">
        <f t="shared" ca="1" si="29"/>
        <v>0</v>
      </c>
      <c r="Y67" s="19">
        <f t="shared" ca="1" si="30"/>
        <v>0</v>
      </c>
      <c r="Z67" s="19">
        <f t="shared" ca="1" si="31"/>
        <v>0</v>
      </c>
      <c r="AA67" s="19">
        <f t="shared" ca="1" si="32"/>
        <v>0</v>
      </c>
      <c r="AB67" s="2"/>
      <c r="AC67" s="19">
        <f t="shared" ca="1" si="33"/>
        <v>0</v>
      </c>
      <c r="AD67" s="19">
        <f t="shared" ca="1" si="34"/>
        <v>0</v>
      </c>
      <c r="AE67" s="19">
        <f t="shared" ca="1" si="35"/>
        <v>0</v>
      </c>
      <c r="AF67" s="19">
        <f t="shared" ca="1" si="36"/>
        <v>0</v>
      </c>
      <c r="AG67" s="19">
        <f t="shared" ca="1" si="37"/>
        <v>80.900000000000006</v>
      </c>
      <c r="AH67" s="19">
        <f t="shared" ca="1" si="38"/>
        <v>0</v>
      </c>
      <c r="AI67" s="19">
        <f t="shared" ca="1" si="39"/>
        <v>0</v>
      </c>
      <c r="AJ67" s="19">
        <f t="shared" ca="1" si="40"/>
        <v>0</v>
      </c>
      <c r="AK67" s="19">
        <f t="shared" ca="1" si="41"/>
        <v>0</v>
      </c>
      <c r="AL67" s="19">
        <f t="shared" ca="1" si="42"/>
        <v>0</v>
      </c>
      <c r="AM67" s="23">
        <f t="shared" ca="1" si="43"/>
        <v>80.900000000000006</v>
      </c>
      <c r="AN67" s="7"/>
      <c r="AO67" s="19">
        <f t="shared" ca="1" si="44"/>
        <v>0</v>
      </c>
      <c r="AP67" s="19">
        <f t="shared" ca="1" si="45"/>
        <v>0</v>
      </c>
      <c r="AQ67" s="19">
        <f t="shared" ca="1" si="46"/>
        <v>0</v>
      </c>
      <c r="AR67" s="19">
        <f t="shared" ca="1" si="47"/>
        <v>0</v>
      </c>
      <c r="AS67" s="19">
        <f t="shared" ca="1" si="48"/>
        <v>110</v>
      </c>
      <c r="AT67" s="19">
        <f t="shared" ca="1" si="49"/>
        <v>0</v>
      </c>
      <c r="AU67" s="19">
        <f t="shared" ca="1" si="50"/>
        <v>0</v>
      </c>
      <c r="AV67" s="19">
        <f t="shared" ca="1" si="51"/>
        <v>0</v>
      </c>
      <c r="AW67" s="19">
        <f t="shared" ca="1" si="52"/>
        <v>0</v>
      </c>
      <c r="AX67" s="19">
        <f t="shared" ca="1" si="53"/>
        <v>0</v>
      </c>
      <c r="AY67" s="71">
        <f t="shared" ca="1" si="54"/>
        <v>110</v>
      </c>
      <c r="AZ67" s="23"/>
      <c r="BA67" s="55">
        <f ca="1">IF(NOT(snowball),0,IF(OR(E$9=0,R66+AC67-AO67&lt;=E$9),0,MIN(R66+AC67-AO67-E$9,$C67)))</f>
        <v>0</v>
      </c>
      <c r="BB67" s="19">
        <f ca="1">IF(NOT(snowball),0,IF(OR(F$9=0,S66+AD67-AP67&lt;=F$9),0,MIN(S66+AD67-AP67-F$9,$C67-SUM($BA67:BA67))))</f>
        <v>0</v>
      </c>
      <c r="BC67" s="19">
        <f ca="1">IF(NOT(snowball),0,IF(OR(G$9=0,T66+AE67-AQ67&lt;=G$9),0,MIN(T66+AE67-AQ67-G$9,$C67-SUM($BA67:BB67))))</f>
        <v>0</v>
      </c>
      <c r="BD67" s="19">
        <f ca="1">IF(NOT(snowball),0,IF(OR(H$9=0,U66+AF67-AR67&lt;=H$9),0,MIN(U66+AF67-AR67-H$9,$C67-SUM($BA67:BC67))))</f>
        <v>0</v>
      </c>
      <c r="BE67" s="19">
        <f ca="1">IF(NOT(snowball),0,IF(OR(I$9=0,V66+AG67-AS67&lt;=I$9),0,MIN(V66+AG67-AS67-I$9,$C67-SUM($BA67:BD67))))</f>
        <v>0</v>
      </c>
      <c r="BF67" s="19">
        <f ca="1">IF(NOT(snowball),0,IF(OR(J$9=0,W66+AH67-AT67&lt;=J$9),0,MIN(W66+AH67-AT67-J$9,$C67-SUM($BA67:BE67))))</f>
        <v>0</v>
      </c>
      <c r="BG67" s="19">
        <f ca="1">IF(NOT(snowball),0,IF(OR(K$9=0,X66+AI67-AU67&lt;=K$9),0,MIN(X66+AI67-AU67-K$9,$C67-SUM($BA67:BF67))))</f>
        <v>0</v>
      </c>
      <c r="BH67" s="19">
        <f ca="1">IF(NOT(snowball),0,IF(OR(L$9=0,Y66+AJ67-AV67&lt;=L$9),0,MIN(Y66+AJ67-AV67-L$9,$C67-SUM($BA67:BG67))))</f>
        <v>0</v>
      </c>
      <c r="BI67" s="19">
        <f ca="1">IF(NOT(snowball),0,IF(OR(M$9=0,Z66+AK67-AW67&lt;=M$9),0,MIN(Z66+AK67-AW67-M$9,$C67-SUM($BA67:BH67))))</f>
        <v>0</v>
      </c>
      <c r="BJ67" s="19">
        <f ca="1">IF(NOT(snowball),0,IF(OR(N$9=0,AA66+AL67-AX67&lt;=N$9),0,MIN(AA66+AL67-AX67-N$9,$C67-SUM($BA67:BI67))))</f>
        <v>0</v>
      </c>
      <c r="BK67" s="71">
        <f t="shared" ca="1" si="55"/>
        <v>0</v>
      </c>
      <c r="BL67" s="71">
        <f t="shared" ca="1" si="56"/>
        <v>490</v>
      </c>
      <c r="BN67" s="55">
        <f t="shared" ca="1" si="57"/>
        <v>0</v>
      </c>
      <c r="BO67" s="19">
        <f ca="1">IF(S66&lt;=0,0,IF($BL67&lt;=SUM($BN67:BN67),0,IF($BL67-SUM($BN67:BN67)&gt;S66+AD67-BB67-AP67,S66+AD67-BB67-AP67,$BL67-SUM($BN67:BN67))))</f>
        <v>0</v>
      </c>
      <c r="BP67" s="19">
        <f ca="1">IF(T66&lt;=0,0,IF($BL67&lt;=SUM($BN67:BO67),0,IF($BL67-SUM($BN67:BO67)&gt;T66+AE67-BC67-AQ67,T66+AE67-BC67-AQ67,$BL67-SUM($BN67:BO67))))</f>
        <v>0</v>
      </c>
      <c r="BQ67" s="19">
        <f ca="1">IF(U66&lt;=0,0,IF($BL67&lt;=SUM($BN67:BP67),0,IF($BL67-SUM($BN67:BP67)&gt;U66+AF67-BD67-AR67,U66+AF67-BD67-AR67,$BL67-SUM($BN67:BP67))))</f>
        <v>0</v>
      </c>
      <c r="BR67" s="19">
        <f ca="1">IF(V66&lt;=0,0,IF($BL67&lt;=SUM($BN67:BQ67),0,IF($BL67-SUM($BN67:BQ67)&gt;V66+AG67-BE67-AS67,V66+AG67-BE67-AS67,$BL67-SUM($BN67:BQ67))))</f>
        <v>490</v>
      </c>
      <c r="BS67" s="19">
        <f ca="1">IF(W66&lt;=0,0,IF($BL67&lt;=SUM($BN67:BR67),0,IF($BL67-SUM($BN67:BR67)&gt;W66+AH67-BF67-AT67,W66+AH67-BF67-AT67,$BL67-SUM($BN67:BR67))))</f>
        <v>0</v>
      </c>
      <c r="BT67" s="19">
        <f ca="1">IF(X66&lt;=0,0,IF($BL67&lt;=SUM($BN67:BS67),0,IF($BL67-SUM($BN67:BS67)&gt;X66+AI67-BG67-AU67,X66+AI67-BG67-AU67,$BL67-SUM($BN67:BS67))))</f>
        <v>0</v>
      </c>
      <c r="BU67" s="19">
        <f ca="1">IF(Y66&lt;=0,0,IF($BL67&lt;=SUM($BN67:BT67),0,IF($BL67-SUM($BN67:BT67)&gt;Y66+AJ67-BH67-AV67,Y66+AJ67-BH67-AV67,$BL67-SUM($BN67:BT67))))</f>
        <v>0</v>
      </c>
      <c r="BV67" s="19">
        <f ca="1">IF(Z66&lt;=0,0,IF($BL67&lt;=SUM($BN67:BU67),0,IF($BL67-SUM($BN67:BU67)&gt;Z66+AK67-BI67-AW67,Z66+AK67-BI67-AW67,$BL67-SUM($BN67:BU67))))</f>
        <v>0</v>
      </c>
      <c r="BW67" s="19">
        <f ca="1">IF(AA66&lt;=0,0,IF($BL67&lt;=SUM($BN67:BV67),0,IF($BL67-SUM($BN67:BV67)&gt;AA66+AL67-BJ67-AX67,AA66+AL67-BJ67-AX67,$BL67-SUM($BN67:BV67))))</f>
        <v>0</v>
      </c>
    </row>
    <row r="68" spans="1:75" ht="11.1" customHeight="1" x14ac:dyDescent="0.2">
      <c r="A68" s="20">
        <f t="shared" ca="1" si="10"/>
        <v>46</v>
      </c>
      <c r="B68" s="5">
        <f t="shared" ca="1" si="11"/>
        <v>44501</v>
      </c>
      <c r="C68" s="69">
        <f ca="1">IF(A68="","",IF(snowball,IF(($E$5-AY68)&lt;0,0,$E$5-AY68),0)+D68)</f>
        <v>490</v>
      </c>
      <c r="D68" s="56"/>
      <c r="E68" s="19">
        <f t="shared" ca="1" si="12"/>
        <v>0</v>
      </c>
      <c r="F68" s="19">
        <f t="shared" ca="1" si="13"/>
        <v>0</v>
      </c>
      <c r="G68" s="19">
        <f t="shared" ca="1" si="14"/>
        <v>0</v>
      </c>
      <c r="H68" s="19">
        <f t="shared" ca="1" si="15"/>
        <v>0</v>
      </c>
      <c r="I68" s="19">
        <f t="shared" ca="1" si="16"/>
        <v>600</v>
      </c>
      <c r="J68" s="19">
        <f t="shared" ca="1" si="17"/>
        <v>0</v>
      </c>
      <c r="K68" s="19">
        <f t="shared" ca="1" si="18"/>
        <v>0</v>
      </c>
      <c r="L68" s="19">
        <f t="shared" ca="1" si="19"/>
        <v>0</v>
      </c>
      <c r="M68" s="19">
        <f t="shared" ca="1" si="20"/>
        <v>0</v>
      </c>
      <c r="N68" s="19">
        <f t="shared" ca="1" si="21"/>
        <v>0</v>
      </c>
      <c r="O68" s="48"/>
      <c r="P68" s="19">
        <f t="shared" ca="1" si="8"/>
        <v>6147.48</v>
      </c>
      <c r="Q68" s="73">
        <f t="shared" ca="1" si="22"/>
        <v>600</v>
      </c>
      <c r="R68" s="19">
        <f t="shared" ca="1" si="23"/>
        <v>0</v>
      </c>
      <c r="S68" s="19">
        <f t="shared" ca="1" si="24"/>
        <v>0</v>
      </c>
      <c r="T68" s="19">
        <f t="shared" ca="1" si="25"/>
        <v>0</v>
      </c>
      <c r="U68" s="19">
        <f t="shared" ca="1" si="26"/>
        <v>0</v>
      </c>
      <c r="V68" s="19">
        <f t="shared" ca="1" si="27"/>
        <v>6147.48</v>
      </c>
      <c r="W68" s="19">
        <f t="shared" ca="1" si="28"/>
        <v>0</v>
      </c>
      <c r="X68" s="19">
        <f t="shared" ca="1" si="29"/>
        <v>0</v>
      </c>
      <c r="Y68" s="19">
        <f t="shared" ca="1" si="30"/>
        <v>0</v>
      </c>
      <c r="Z68" s="19">
        <f t="shared" ca="1" si="31"/>
        <v>0</v>
      </c>
      <c r="AA68" s="19">
        <f t="shared" ca="1" si="32"/>
        <v>0</v>
      </c>
      <c r="AB68" s="2"/>
      <c r="AC68" s="19">
        <f t="shared" ca="1" si="33"/>
        <v>0</v>
      </c>
      <c r="AD68" s="19">
        <f t="shared" ca="1" si="34"/>
        <v>0</v>
      </c>
      <c r="AE68" s="19">
        <f t="shared" ca="1" si="35"/>
        <v>0</v>
      </c>
      <c r="AF68" s="19">
        <f t="shared" ca="1" si="36"/>
        <v>0</v>
      </c>
      <c r="AG68" s="19">
        <f t="shared" ca="1" si="37"/>
        <v>75.06</v>
      </c>
      <c r="AH68" s="19">
        <f t="shared" ca="1" si="38"/>
        <v>0</v>
      </c>
      <c r="AI68" s="19">
        <f t="shared" ca="1" si="39"/>
        <v>0</v>
      </c>
      <c r="AJ68" s="19">
        <f t="shared" ca="1" si="40"/>
        <v>0</v>
      </c>
      <c r="AK68" s="19">
        <f t="shared" ca="1" si="41"/>
        <v>0</v>
      </c>
      <c r="AL68" s="19">
        <f t="shared" ca="1" si="42"/>
        <v>0</v>
      </c>
      <c r="AM68" s="23">
        <f t="shared" ca="1" si="43"/>
        <v>75.06</v>
      </c>
      <c r="AN68" s="7"/>
      <c r="AO68" s="19">
        <f t="shared" ca="1" si="44"/>
        <v>0</v>
      </c>
      <c r="AP68" s="19">
        <f t="shared" ca="1" si="45"/>
        <v>0</v>
      </c>
      <c r="AQ68" s="19">
        <f t="shared" ca="1" si="46"/>
        <v>0</v>
      </c>
      <c r="AR68" s="19">
        <f t="shared" ca="1" si="47"/>
        <v>0</v>
      </c>
      <c r="AS68" s="19">
        <f t="shared" ca="1" si="48"/>
        <v>110</v>
      </c>
      <c r="AT68" s="19">
        <f t="shared" ca="1" si="49"/>
        <v>0</v>
      </c>
      <c r="AU68" s="19">
        <f t="shared" ca="1" si="50"/>
        <v>0</v>
      </c>
      <c r="AV68" s="19">
        <f t="shared" ca="1" si="51"/>
        <v>0</v>
      </c>
      <c r="AW68" s="19">
        <f t="shared" ca="1" si="52"/>
        <v>0</v>
      </c>
      <c r="AX68" s="19">
        <f t="shared" ca="1" si="53"/>
        <v>0</v>
      </c>
      <c r="AY68" s="71">
        <f t="shared" ca="1" si="54"/>
        <v>110</v>
      </c>
      <c r="AZ68" s="23"/>
      <c r="BA68" s="55">
        <f ca="1">IF(NOT(snowball),0,IF(OR(E$9=0,R67+AC68-AO68&lt;=E$9),0,MIN(R67+AC68-AO68-E$9,$C68)))</f>
        <v>0</v>
      </c>
      <c r="BB68" s="19">
        <f ca="1">IF(NOT(snowball),0,IF(OR(F$9=0,S67+AD68-AP68&lt;=F$9),0,MIN(S67+AD68-AP68-F$9,$C68-SUM($BA68:BA68))))</f>
        <v>0</v>
      </c>
      <c r="BC68" s="19">
        <f ca="1">IF(NOT(snowball),0,IF(OR(G$9=0,T67+AE68-AQ68&lt;=G$9),0,MIN(T67+AE68-AQ68-G$9,$C68-SUM($BA68:BB68))))</f>
        <v>0</v>
      </c>
      <c r="BD68" s="19">
        <f ca="1">IF(NOT(snowball),0,IF(OR(H$9=0,U67+AF68-AR68&lt;=H$9),0,MIN(U67+AF68-AR68-H$9,$C68-SUM($BA68:BC68))))</f>
        <v>0</v>
      </c>
      <c r="BE68" s="19">
        <f ca="1">IF(NOT(snowball),0,IF(OR(I$9=0,V67+AG68-AS68&lt;=I$9),0,MIN(V67+AG68-AS68-I$9,$C68-SUM($BA68:BD68))))</f>
        <v>0</v>
      </c>
      <c r="BF68" s="19">
        <f ca="1">IF(NOT(snowball),0,IF(OR(J$9=0,W67+AH68-AT68&lt;=J$9),0,MIN(W67+AH68-AT68-J$9,$C68-SUM($BA68:BE68))))</f>
        <v>0</v>
      </c>
      <c r="BG68" s="19">
        <f ca="1">IF(NOT(snowball),0,IF(OR(K$9=0,X67+AI68-AU68&lt;=K$9),0,MIN(X67+AI68-AU68-K$9,$C68-SUM($BA68:BF68))))</f>
        <v>0</v>
      </c>
      <c r="BH68" s="19">
        <f ca="1">IF(NOT(snowball),0,IF(OR(L$9=0,Y67+AJ68-AV68&lt;=L$9),0,MIN(Y67+AJ68-AV68-L$9,$C68-SUM($BA68:BG68))))</f>
        <v>0</v>
      </c>
      <c r="BI68" s="19">
        <f ca="1">IF(NOT(snowball),0,IF(OR(M$9=0,Z67+AK68-AW68&lt;=M$9),0,MIN(Z67+AK68-AW68-M$9,$C68-SUM($BA68:BH68))))</f>
        <v>0</v>
      </c>
      <c r="BJ68" s="19">
        <f ca="1">IF(NOT(snowball),0,IF(OR(N$9=0,AA67+AL68-AX68&lt;=N$9),0,MIN(AA67+AL68-AX68-N$9,$C68-SUM($BA68:BI68))))</f>
        <v>0</v>
      </c>
      <c r="BK68" s="71">
        <f t="shared" ca="1" si="55"/>
        <v>0</v>
      </c>
      <c r="BL68" s="71">
        <f t="shared" ca="1" si="56"/>
        <v>490</v>
      </c>
      <c r="BN68" s="55">
        <f t="shared" ca="1" si="57"/>
        <v>0</v>
      </c>
      <c r="BO68" s="19">
        <f ca="1">IF(S67&lt;=0,0,IF($BL68&lt;=SUM($BN68:BN68),0,IF($BL68-SUM($BN68:BN68)&gt;S67+AD68-BB68-AP68,S67+AD68-BB68-AP68,$BL68-SUM($BN68:BN68))))</f>
        <v>0</v>
      </c>
      <c r="BP68" s="19">
        <f ca="1">IF(T67&lt;=0,0,IF($BL68&lt;=SUM($BN68:BO68),0,IF($BL68-SUM($BN68:BO68)&gt;T67+AE68-BC68-AQ68,T67+AE68-BC68-AQ68,$BL68-SUM($BN68:BO68))))</f>
        <v>0</v>
      </c>
      <c r="BQ68" s="19">
        <f ca="1">IF(U67&lt;=0,0,IF($BL68&lt;=SUM($BN68:BP68),0,IF($BL68-SUM($BN68:BP68)&gt;U67+AF68-BD68-AR68,U67+AF68-BD68-AR68,$BL68-SUM($BN68:BP68))))</f>
        <v>0</v>
      </c>
      <c r="BR68" s="19">
        <f ca="1">IF(V67&lt;=0,0,IF($BL68&lt;=SUM($BN68:BQ68),0,IF($BL68-SUM($BN68:BQ68)&gt;V67+AG68-BE68-AS68,V67+AG68-BE68-AS68,$BL68-SUM($BN68:BQ68))))</f>
        <v>490</v>
      </c>
      <c r="BS68" s="19">
        <f ca="1">IF(W67&lt;=0,0,IF($BL68&lt;=SUM($BN68:BR68),0,IF($BL68-SUM($BN68:BR68)&gt;W67+AH68-BF68-AT68,W67+AH68-BF68-AT68,$BL68-SUM($BN68:BR68))))</f>
        <v>0</v>
      </c>
      <c r="BT68" s="19">
        <f ca="1">IF(X67&lt;=0,0,IF($BL68&lt;=SUM($BN68:BS68),0,IF($BL68-SUM($BN68:BS68)&gt;X67+AI68-BG68-AU68,X67+AI68-BG68-AU68,$BL68-SUM($BN68:BS68))))</f>
        <v>0</v>
      </c>
      <c r="BU68" s="19">
        <f ca="1">IF(Y67&lt;=0,0,IF($BL68&lt;=SUM($BN68:BT68),0,IF($BL68-SUM($BN68:BT68)&gt;Y67+AJ68-BH68-AV68,Y67+AJ68-BH68-AV68,$BL68-SUM($BN68:BT68))))</f>
        <v>0</v>
      </c>
      <c r="BV68" s="19">
        <f ca="1">IF(Z67&lt;=0,0,IF($BL68&lt;=SUM($BN68:BU68),0,IF($BL68-SUM($BN68:BU68)&gt;Z67+AK68-BI68-AW68,Z67+AK68-BI68-AW68,$BL68-SUM($BN68:BU68))))</f>
        <v>0</v>
      </c>
      <c r="BW68" s="19">
        <f ca="1">IF(AA67&lt;=0,0,IF($BL68&lt;=SUM($BN68:BV68),0,IF($BL68-SUM($BN68:BV68)&gt;AA67+AL68-BJ68-AX68,AA67+AL68-BJ68-AX68,$BL68-SUM($BN68:BV68))))</f>
        <v>0</v>
      </c>
    </row>
    <row r="69" spans="1:75" ht="11.1" customHeight="1" x14ac:dyDescent="0.2">
      <c r="A69" s="20">
        <f t="shared" ca="1" si="10"/>
        <v>47</v>
      </c>
      <c r="B69" s="5">
        <f t="shared" ca="1" si="11"/>
        <v>44531</v>
      </c>
      <c r="C69" s="69">
        <f ca="1">IF(A69="","",IF(snowball,IF(($E$5-AY69)&lt;0,0,$E$5-AY69),0)+D69)</f>
        <v>490</v>
      </c>
      <c r="D69" s="56"/>
      <c r="E69" s="19">
        <f t="shared" ca="1" si="12"/>
        <v>0</v>
      </c>
      <c r="F69" s="19">
        <f t="shared" ca="1" si="13"/>
        <v>0</v>
      </c>
      <c r="G69" s="19">
        <f t="shared" ca="1" si="14"/>
        <v>0</v>
      </c>
      <c r="H69" s="19">
        <f t="shared" ca="1" si="15"/>
        <v>0</v>
      </c>
      <c r="I69" s="19">
        <f t="shared" ca="1" si="16"/>
        <v>600</v>
      </c>
      <c r="J69" s="19">
        <f t="shared" ca="1" si="17"/>
        <v>0</v>
      </c>
      <c r="K69" s="19">
        <f t="shared" ca="1" si="18"/>
        <v>0</v>
      </c>
      <c r="L69" s="19">
        <f t="shared" ca="1" si="19"/>
        <v>0</v>
      </c>
      <c r="M69" s="19">
        <f t="shared" ca="1" si="20"/>
        <v>0</v>
      </c>
      <c r="N69" s="19">
        <f t="shared" ca="1" si="21"/>
        <v>0</v>
      </c>
      <c r="O69" s="48"/>
      <c r="P69" s="19">
        <f t="shared" ca="1" si="8"/>
        <v>5616.64</v>
      </c>
      <c r="Q69" s="73">
        <f t="shared" ca="1" si="22"/>
        <v>600</v>
      </c>
      <c r="R69" s="19">
        <f t="shared" ca="1" si="23"/>
        <v>0</v>
      </c>
      <c r="S69" s="19">
        <f t="shared" ca="1" si="24"/>
        <v>0</v>
      </c>
      <c r="T69" s="19">
        <f t="shared" ca="1" si="25"/>
        <v>0</v>
      </c>
      <c r="U69" s="19">
        <f t="shared" ca="1" si="26"/>
        <v>0</v>
      </c>
      <c r="V69" s="19">
        <f t="shared" ca="1" si="27"/>
        <v>5616.64</v>
      </c>
      <c r="W69" s="19">
        <f t="shared" ca="1" si="28"/>
        <v>0</v>
      </c>
      <c r="X69" s="19">
        <f t="shared" ca="1" si="29"/>
        <v>0</v>
      </c>
      <c r="Y69" s="19">
        <f t="shared" ca="1" si="30"/>
        <v>0</v>
      </c>
      <c r="Z69" s="19">
        <f t="shared" ca="1" si="31"/>
        <v>0</v>
      </c>
      <c r="AA69" s="19">
        <f t="shared" ca="1" si="32"/>
        <v>0</v>
      </c>
      <c r="AB69" s="2"/>
      <c r="AC69" s="19">
        <f t="shared" ca="1" si="33"/>
        <v>0</v>
      </c>
      <c r="AD69" s="19">
        <f t="shared" ca="1" si="34"/>
        <v>0</v>
      </c>
      <c r="AE69" s="19">
        <f t="shared" ca="1" si="35"/>
        <v>0</v>
      </c>
      <c r="AF69" s="19">
        <f t="shared" ca="1" si="36"/>
        <v>0</v>
      </c>
      <c r="AG69" s="19">
        <f t="shared" ca="1" si="37"/>
        <v>69.16</v>
      </c>
      <c r="AH69" s="19">
        <f t="shared" ca="1" si="38"/>
        <v>0</v>
      </c>
      <c r="AI69" s="19">
        <f t="shared" ca="1" si="39"/>
        <v>0</v>
      </c>
      <c r="AJ69" s="19">
        <f t="shared" ca="1" si="40"/>
        <v>0</v>
      </c>
      <c r="AK69" s="19">
        <f t="shared" ca="1" si="41"/>
        <v>0</v>
      </c>
      <c r="AL69" s="19">
        <f t="shared" ca="1" si="42"/>
        <v>0</v>
      </c>
      <c r="AM69" s="23">
        <f t="shared" ca="1" si="43"/>
        <v>69.16</v>
      </c>
      <c r="AN69" s="7"/>
      <c r="AO69" s="19">
        <f t="shared" ca="1" si="44"/>
        <v>0</v>
      </c>
      <c r="AP69" s="19">
        <f t="shared" ca="1" si="45"/>
        <v>0</v>
      </c>
      <c r="AQ69" s="19">
        <f t="shared" ca="1" si="46"/>
        <v>0</v>
      </c>
      <c r="AR69" s="19">
        <f t="shared" ca="1" si="47"/>
        <v>0</v>
      </c>
      <c r="AS69" s="19">
        <f t="shared" ca="1" si="48"/>
        <v>110</v>
      </c>
      <c r="AT69" s="19">
        <f t="shared" ca="1" si="49"/>
        <v>0</v>
      </c>
      <c r="AU69" s="19">
        <f t="shared" ca="1" si="50"/>
        <v>0</v>
      </c>
      <c r="AV69" s="19">
        <f t="shared" ca="1" si="51"/>
        <v>0</v>
      </c>
      <c r="AW69" s="19">
        <f t="shared" ca="1" si="52"/>
        <v>0</v>
      </c>
      <c r="AX69" s="19">
        <f t="shared" ca="1" si="53"/>
        <v>0</v>
      </c>
      <c r="AY69" s="71">
        <f t="shared" ca="1" si="54"/>
        <v>110</v>
      </c>
      <c r="AZ69" s="23"/>
      <c r="BA69" s="55">
        <f ca="1">IF(NOT(snowball),0,IF(OR(E$9=0,R68+AC69-AO69&lt;=E$9),0,MIN(R68+AC69-AO69-E$9,$C69)))</f>
        <v>0</v>
      </c>
      <c r="BB69" s="19">
        <f ca="1">IF(NOT(snowball),0,IF(OR(F$9=0,S68+AD69-AP69&lt;=F$9),0,MIN(S68+AD69-AP69-F$9,$C69-SUM($BA69:BA69))))</f>
        <v>0</v>
      </c>
      <c r="BC69" s="19">
        <f ca="1">IF(NOT(snowball),0,IF(OR(G$9=0,T68+AE69-AQ69&lt;=G$9),0,MIN(T68+AE69-AQ69-G$9,$C69-SUM($BA69:BB69))))</f>
        <v>0</v>
      </c>
      <c r="BD69" s="19">
        <f ca="1">IF(NOT(snowball),0,IF(OR(H$9=0,U68+AF69-AR69&lt;=H$9),0,MIN(U68+AF69-AR69-H$9,$C69-SUM($BA69:BC69))))</f>
        <v>0</v>
      </c>
      <c r="BE69" s="19">
        <f ca="1">IF(NOT(snowball),0,IF(OR(I$9=0,V68+AG69-AS69&lt;=I$9),0,MIN(V68+AG69-AS69-I$9,$C69-SUM($BA69:BD69))))</f>
        <v>0</v>
      </c>
      <c r="BF69" s="19">
        <f ca="1">IF(NOT(snowball),0,IF(OR(J$9=0,W68+AH69-AT69&lt;=J$9),0,MIN(W68+AH69-AT69-J$9,$C69-SUM($BA69:BE69))))</f>
        <v>0</v>
      </c>
      <c r="BG69" s="19">
        <f ca="1">IF(NOT(snowball),0,IF(OR(K$9=0,X68+AI69-AU69&lt;=K$9),0,MIN(X68+AI69-AU69-K$9,$C69-SUM($BA69:BF69))))</f>
        <v>0</v>
      </c>
      <c r="BH69" s="19">
        <f ca="1">IF(NOT(snowball),0,IF(OR(L$9=0,Y68+AJ69-AV69&lt;=L$9),0,MIN(Y68+AJ69-AV69-L$9,$C69-SUM($BA69:BG69))))</f>
        <v>0</v>
      </c>
      <c r="BI69" s="19">
        <f ca="1">IF(NOT(snowball),0,IF(OR(M$9=0,Z68+AK69-AW69&lt;=M$9),0,MIN(Z68+AK69-AW69-M$9,$C69-SUM($BA69:BH69))))</f>
        <v>0</v>
      </c>
      <c r="BJ69" s="19">
        <f ca="1">IF(NOT(snowball),0,IF(OR(N$9=0,AA68+AL69-AX69&lt;=N$9),0,MIN(AA68+AL69-AX69-N$9,$C69-SUM($BA69:BI69))))</f>
        <v>0</v>
      </c>
      <c r="BK69" s="71">
        <f t="shared" ca="1" si="55"/>
        <v>0</v>
      </c>
      <c r="BL69" s="71">
        <f t="shared" ca="1" si="56"/>
        <v>490</v>
      </c>
      <c r="BN69" s="55">
        <f t="shared" ca="1" si="57"/>
        <v>0</v>
      </c>
      <c r="BO69" s="19">
        <f ca="1">IF(S68&lt;=0,0,IF($BL69&lt;=SUM($BN69:BN69),0,IF($BL69-SUM($BN69:BN69)&gt;S68+AD69-BB69-AP69,S68+AD69-BB69-AP69,$BL69-SUM($BN69:BN69))))</f>
        <v>0</v>
      </c>
      <c r="BP69" s="19">
        <f ca="1">IF(T68&lt;=0,0,IF($BL69&lt;=SUM($BN69:BO69),0,IF($BL69-SUM($BN69:BO69)&gt;T68+AE69-BC69-AQ69,T68+AE69-BC69-AQ69,$BL69-SUM($BN69:BO69))))</f>
        <v>0</v>
      </c>
      <c r="BQ69" s="19">
        <f ca="1">IF(U68&lt;=0,0,IF($BL69&lt;=SUM($BN69:BP69),0,IF($BL69-SUM($BN69:BP69)&gt;U68+AF69-BD69-AR69,U68+AF69-BD69-AR69,$BL69-SUM($BN69:BP69))))</f>
        <v>0</v>
      </c>
      <c r="BR69" s="19">
        <f ca="1">IF(V68&lt;=0,0,IF($BL69&lt;=SUM($BN69:BQ69),0,IF($BL69-SUM($BN69:BQ69)&gt;V68+AG69-BE69-AS69,V68+AG69-BE69-AS69,$BL69-SUM($BN69:BQ69))))</f>
        <v>490</v>
      </c>
      <c r="BS69" s="19">
        <f ca="1">IF(W68&lt;=0,0,IF($BL69&lt;=SUM($BN69:BR69),0,IF($BL69-SUM($BN69:BR69)&gt;W68+AH69-BF69-AT69,W68+AH69-BF69-AT69,$BL69-SUM($BN69:BR69))))</f>
        <v>0</v>
      </c>
      <c r="BT69" s="19">
        <f ca="1">IF(X68&lt;=0,0,IF($BL69&lt;=SUM($BN69:BS69),0,IF($BL69-SUM($BN69:BS69)&gt;X68+AI69-BG69-AU69,X68+AI69-BG69-AU69,$BL69-SUM($BN69:BS69))))</f>
        <v>0</v>
      </c>
      <c r="BU69" s="19">
        <f ca="1">IF(Y68&lt;=0,0,IF($BL69&lt;=SUM($BN69:BT69),0,IF($BL69-SUM($BN69:BT69)&gt;Y68+AJ69-BH69-AV69,Y68+AJ69-BH69-AV69,$BL69-SUM($BN69:BT69))))</f>
        <v>0</v>
      </c>
      <c r="BV69" s="19">
        <f ca="1">IF(Z68&lt;=0,0,IF($BL69&lt;=SUM($BN69:BU69),0,IF($BL69-SUM($BN69:BU69)&gt;Z68+AK69-BI69-AW69,Z68+AK69-BI69-AW69,$BL69-SUM($BN69:BU69))))</f>
        <v>0</v>
      </c>
      <c r="BW69" s="19">
        <f ca="1">IF(AA68&lt;=0,0,IF($BL69&lt;=SUM($BN69:BV69),0,IF($BL69-SUM($BN69:BV69)&gt;AA68+AL69-BJ69-AX69,AA68+AL69-BJ69-AX69,$BL69-SUM($BN69:BV69))))</f>
        <v>0</v>
      </c>
    </row>
    <row r="70" spans="1:75" ht="11.1" customHeight="1" x14ac:dyDescent="0.2">
      <c r="A70" s="20">
        <f t="shared" ca="1" si="10"/>
        <v>48</v>
      </c>
      <c r="B70" s="5">
        <f t="shared" ca="1" si="11"/>
        <v>44562</v>
      </c>
      <c r="C70" s="69">
        <f ca="1">IF(A70="","",IF(snowball,IF(($E$5-AY70)&lt;0,0,$E$5-AY70),0)+D70)</f>
        <v>490</v>
      </c>
      <c r="D70" s="56"/>
      <c r="E70" s="19">
        <f t="shared" ca="1" si="12"/>
        <v>0</v>
      </c>
      <c r="F70" s="19">
        <f t="shared" ca="1" si="13"/>
        <v>0</v>
      </c>
      <c r="G70" s="19">
        <f t="shared" ca="1" si="14"/>
        <v>0</v>
      </c>
      <c r="H70" s="19">
        <f t="shared" ca="1" si="15"/>
        <v>0</v>
      </c>
      <c r="I70" s="19">
        <f t="shared" ca="1" si="16"/>
        <v>600</v>
      </c>
      <c r="J70" s="19">
        <f t="shared" ca="1" si="17"/>
        <v>0</v>
      </c>
      <c r="K70" s="19">
        <f t="shared" ca="1" si="18"/>
        <v>0</v>
      </c>
      <c r="L70" s="19">
        <f t="shared" ca="1" si="19"/>
        <v>0</v>
      </c>
      <c r="M70" s="19">
        <f t="shared" ca="1" si="20"/>
        <v>0</v>
      </c>
      <c r="N70" s="19">
        <f t="shared" ca="1" si="21"/>
        <v>0</v>
      </c>
      <c r="O70" s="48"/>
      <c r="P70" s="19">
        <f t="shared" ca="1" si="8"/>
        <v>5079.83</v>
      </c>
      <c r="Q70" s="73">
        <f t="shared" ca="1" si="22"/>
        <v>600</v>
      </c>
      <c r="R70" s="19">
        <f t="shared" ca="1" si="23"/>
        <v>0</v>
      </c>
      <c r="S70" s="19">
        <f t="shared" ca="1" si="24"/>
        <v>0</v>
      </c>
      <c r="T70" s="19">
        <f t="shared" ca="1" si="25"/>
        <v>0</v>
      </c>
      <c r="U70" s="19">
        <f t="shared" ca="1" si="26"/>
        <v>0</v>
      </c>
      <c r="V70" s="19">
        <f t="shared" ca="1" si="27"/>
        <v>5079.83</v>
      </c>
      <c r="W70" s="19">
        <f t="shared" ca="1" si="28"/>
        <v>0</v>
      </c>
      <c r="X70" s="19">
        <f t="shared" ca="1" si="29"/>
        <v>0</v>
      </c>
      <c r="Y70" s="19">
        <f t="shared" ca="1" si="30"/>
        <v>0</v>
      </c>
      <c r="Z70" s="19">
        <f t="shared" ca="1" si="31"/>
        <v>0</v>
      </c>
      <c r="AA70" s="19">
        <f t="shared" ca="1" si="32"/>
        <v>0</v>
      </c>
      <c r="AB70" s="2"/>
      <c r="AC70" s="19">
        <f t="shared" ca="1" si="33"/>
        <v>0</v>
      </c>
      <c r="AD70" s="19">
        <f t="shared" ca="1" si="34"/>
        <v>0</v>
      </c>
      <c r="AE70" s="19">
        <f t="shared" ca="1" si="35"/>
        <v>0</v>
      </c>
      <c r="AF70" s="19">
        <f t="shared" ca="1" si="36"/>
        <v>0</v>
      </c>
      <c r="AG70" s="19">
        <f t="shared" ca="1" si="37"/>
        <v>63.19</v>
      </c>
      <c r="AH70" s="19">
        <f t="shared" ca="1" si="38"/>
        <v>0</v>
      </c>
      <c r="AI70" s="19">
        <f t="shared" ca="1" si="39"/>
        <v>0</v>
      </c>
      <c r="AJ70" s="19">
        <f t="shared" ca="1" si="40"/>
        <v>0</v>
      </c>
      <c r="AK70" s="19">
        <f t="shared" ca="1" si="41"/>
        <v>0</v>
      </c>
      <c r="AL70" s="19">
        <f t="shared" ca="1" si="42"/>
        <v>0</v>
      </c>
      <c r="AM70" s="23">
        <f t="shared" ca="1" si="43"/>
        <v>63.19</v>
      </c>
      <c r="AN70" s="7"/>
      <c r="AO70" s="19">
        <f t="shared" ca="1" si="44"/>
        <v>0</v>
      </c>
      <c r="AP70" s="19">
        <f t="shared" ca="1" si="45"/>
        <v>0</v>
      </c>
      <c r="AQ70" s="19">
        <f t="shared" ca="1" si="46"/>
        <v>0</v>
      </c>
      <c r="AR70" s="19">
        <f t="shared" ca="1" si="47"/>
        <v>0</v>
      </c>
      <c r="AS70" s="19">
        <f t="shared" ca="1" si="48"/>
        <v>110</v>
      </c>
      <c r="AT70" s="19">
        <f t="shared" ca="1" si="49"/>
        <v>0</v>
      </c>
      <c r="AU70" s="19">
        <f t="shared" ca="1" si="50"/>
        <v>0</v>
      </c>
      <c r="AV70" s="19">
        <f t="shared" ca="1" si="51"/>
        <v>0</v>
      </c>
      <c r="AW70" s="19">
        <f t="shared" ca="1" si="52"/>
        <v>0</v>
      </c>
      <c r="AX70" s="19">
        <f t="shared" ca="1" si="53"/>
        <v>0</v>
      </c>
      <c r="AY70" s="71">
        <f t="shared" ca="1" si="54"/>
        <v>110</v>
      </c>
      <c r="AZ70" s="23"/>
      <c r="BA70" s="55">
        <f ca="1">IF(NOT(snowball),0,IF(OR(E$9=0,R69+AC70-AO70&lt;=E$9),0,MIN(R69+AC70-AO70-E$9,$C70)))</f>
        <v>0</v>
      </c>
      <c r="BB70" s="19">
        <f ca="1">IF(NOT(snowball),0,IF(OR(F$9=0,S69+AD70-AP70&lt;=F$9),0,MIN(S69+AD70-AP70-F$9,$C70-SUM($BA70:BA70))))</f>
        <v>0</v>
      </c>
      <c r="BC70" s="19">
        <f ca="1">IF(NOT(snowball),0,IF(OR(G$9=0,T69+AE70-AQ70&lt;=G$9),0,MIN(T69+AE70-AQ70-G$9,$C70-SUM($BA70:BB70))))</f>
        <v>0</v>
      </c>
      <c r="BD70" s="19">
        <f ca="1">IF(NOT(snowball),0,IF(OR(H$9=0,U69+AF70-AR70&lt;=H$9),0,MIN(U69+AF70-AR70-H$9,$C70-SUM($BA70:BC70))))</f>
        <v>0</v>
      </c>
      <c r="BE70" s="19">
        <f ca="1">IF(NOT(snowball),0,IF(OR(I$9=0,V69+AG70-AS70&lt;=I$9),0,MIN(V69+AG70-AS70-I$9,$C70-SUM($BA70:BD70))))</f>
        <v>0</v>
      </c>
      <c r="BF70" s="19">
        <f ca="1">IF(NOT(snowball),0,IF(OR(J$9=0,W69+AH70-AT70&lt;=J$9),0,MIN(W69+AH70-AT70-J$9,$C70-SUM($BA70:BE70))))</f>
        <v>0</v>
      </c>
      <c r="BG70" s="19">
        <f ca="1">IF(NOT(snowball),0,IF(OR(K$9=0,X69+AI70-AU70&lt;=K$9),0,MIN(X69+AI70-AU70-K$9,$C70-SUM($BA70:BF70))))</f>
        <v>0</v>
      </c>
      <c r="BH70" s="19">
        <f ca="1">IF(NOT(snowball),0,IF(OR(L$9=0,Y69+AJ70-AV70&lt;=L$9),0,MIN(Y69+AJ70-AV70-L$9,$C70-SUM($BA70:BG70))))</f>
        <v>0</v>
      </c>
      <c r="BI70" s="19">
        <f ca="1">IF(NOT(snowball),0,IF(OR(M$9=0,Z69+AK70-AW70&lt;=M$9),0,MIN(Z69+AK70-AW70-M$9,$C70-SUM($BA70:BH70))))</f>
        <v>0</v>
      </c>
      <c r="BJ70" s="19">
        <f ca="1">IF(NOT(snowball),0,IF(OR(N$9=0,AA69+AL70-AX70&lt;=N$9),0,MIN(AA69+AL70-AX70-N$9,$C70-SUM($BA70:BI70))))</f>
        <v>0</v>
      </c>
      <c r="BK70" s="71">
        <f t="shared" ca="1" si="55"/>
        <v>0</v>
      </c>
      <c r="BL70" s="71">
        <f t="shared" ca="1" si="56"/>
        <v>490</v>
      </c>
      <c r="BN70" s="55">
        <f t="shared" ca="1" si="57"/>
        <v>0</v>
      </c>
      <c r="BO70" s="19">
        <f ca="1">IF(S69&lt;=0,0,IF($BL70&lt;=SUM($BN70:BN70),0,IF($BL70-SUM($BN70:BN70)&gt;S69+AD70-BB70-AP70,S69+AD70-BB70-AP70,$BL70-SUM($BN70:BN70))))</f>
        <v>0</v>
      </c>
      <c r="BP70" s="19">
        <f ca="1">IF(T69&lt;=0,0,IF($BL70&lt;=SUM($BN70:BO70),0,IF($BL70-SUM($BN70:BO70)&gt;T69+AE70-BC70-AQ70,T69+AE70-BC70-AQ70,$BL70-SUM($BN70:BO70))))</f>
        <v>0</v>
      </c>
      <c r="BQ70" s="19">
        <f ca="1">IF(U69&lt;=0,0,IF($BL70&lt;=SUM($BN70:BP70),0,IF($BL70-SUM($BN70:BP70)&gt;U69+AF70-BD70-AR70,U69+AF70-BD70-AR70,$BL70-SUM($BN70:BP70))))</f>
        <v>0</v>
      </c>
      <c r="BR70" s="19">
        <f ca="1">IF(V69&lt;=0,0,IF($BL70&lt;=SUM($BN70:BQ70),0,IF($BL70-SUM($BN70:BQ70)&gt;V69+AG70-BE70-AS70,V69+AG70-BE70-AS70,$BL70-SUM($BN70:BQ70))))</f>
        <v>490</v>
      </c>
      <c r="BS70" s="19">
        <f ca="1">IF(W69&lt;=0,0,IF($BL70&lt;=SUM($BN70:BR70),0,IF($BL70-SUM($BN70:BR70)&gt;W69+AH70-BF70-AT70,W69+AH70-BF70-AT70,$BL70-SUM($BN70:BR70))))</f>
        <v>0</v>
      </c>
      <c r="BT70" s="19">
        <f ca="1">IF(X69&lt;=0,0,IF($BL70&lt;=SUM($BN70:BS70),0,IF($BL70-SUM($BN70:BS70)&gt;X69+AI70-BG70-AU70,X69+AI70-BG70-AU70,$BL70-SUM($BN70:BS70))))</f>
        <v>0</v>
      </c>
      <c r="BU70" s="19">
        <f ca="1">IF(Y69&lt;=0,0,IF($BL70&lt;=SUM($BN70:BT70),0,IF($BL70-SUM($BN70:BT70)&gt;Y69+AJ70-BH70-AV70,Y69+AJ70-BH70-AV70,$BL70-SUM($BN70:BT70))))</f>
        <v>0</v>
      </c>
      <c r="BV70" s="19">
        <f ca="1">IF(Z69&lt;=0,0,IF($BL70&lt;=SUM($BN70:BU70),0,IF($BL70-SUM($BN70:BU70)&gt;Z69+AK70-BI70-AW70,Z69+AK70-BI70-AW70,$BL70-SUM($BN70:BU70))))</f>
        <v>0</v>
      </c>
      <c r="BW70" s="19">
        <f ca="1">IF(AA69&lt;=0,0,IF($BL70&lt;=SUM($BN70:BV70),0,IF($BL70-SUM($BN70:BV70)&gt;AA69+AL70-BJ70-AX70,AA69+AL70-BJ70-AX70,$BL70-SUM($BN70:BV70))))</f>
        <v>0</v>
      </c>
    </row>
    <row r="71" spans="1:75" ht="11.1" customHeight="1" x14ac:dyDescent="0.2">
      <c r="A71" s="20">
        <f t="shared" ca="1" si="10"/>
        <v>49</v>
      </c>
      <c r="B71" s="5">
        <f t="shared" ca="1" si="11"/>
        <v>44593</v>
      </c>
      <c r="C71" s="69">
        <f ca="1">IF(A71="","",IF(snowball,IF(($E$5-AY71)&lt;0,0,$E$5-AY71),0)+D71)</f>
        <v>490</v>
      </c>
      <c r="D71" s="56"/>
      <c r="E71" s="19">
        <f t="shared" ca="1" si="12"/>
        <v>0</v>
      </c>
      <c r="F71" s="19">
        <f t="shared" ca="1" si="13"/>
        <v>0</v>
      </c>
      <c r="G71" s="19">
        <f t="shared" ca="1" si="14"/>
        <v>0</v>
      </c>
      <c r="H71" s="19">
        <f t="shared" ca="1" si="15"/>
        <v>0</v>
      </c>
      <c r="I71" s="19">
        <f t="shared" ca="1" si="16"/>
        <v>600</v>
      </c>
      <c r="J71" s="19">
        <f t="shared" ca="1" si="17"/>
        <v>0</v>
      </c>
      <c r="K71" s="19">
        <f t="shared" ca="1" si="18"/>
        <v>0</v>
      </c>
      <c r="L71" s="19">
        <f t="shared" ca="1" si="19"/>
        <v>0</v>
      </c>
      <c r="M71" s="19">
        <f t="shared" ca="1" si="20"/>
        <v>0</v>
      </c>
      <c r="N71" s="19">
        <f t="shared" ca="1" si="21"/>
        <v>0</v>
      </c>
      <c r="O71" s="48"/>
      <c r="P71" s="19">
        <f t="shared" ca="1" si="8"/>
        <v>4536.9799999999996</v>
      </c>
      <c r="Q71" s="73">
        <f t="shared" ca="1" si="22"/>
        <v>600</v>
      </c>
      <c r="R71" s="19">
        <f t="shared" ca="1" si="23"/>
        <v>0</v>
      </c>
      <c r="S71" s="19">
        <f t="shared" ca="1" si="24"/>
        <v>0</v>
      </c>
      <c r="T71" s="19">
        <f t="shared" ca="1" si="25"/>
        <v>0</v>
      </c>
      <c r="U71" s="19">
        <f t="shared" ca="1" si="26"/>
        <v>0</v>
      </c>
      <c r="V71" s="19">
        <f t="shared" ca="1" si="27"/>
        <v>4536.9799999999996</v>
      </c>
      <c r="W71" s="19">
        <f t="shared" ca="1" si="28"/>
        <v>0</v>
      </c>
      <c r="X71" s="19">
        <f t="shared" ca="1" si="29"/>
        <v>0</v>
      </c>
      <c r="Y71" s="19">
        <f t="shared" ca="1" si="30"/>
        <v>0</v>
      </c>
      <c r="Z71" s="19">
        <f t="shared" ca="1" si="31"/>
        <v>0</v>
      </c>
      <c r="AA71" s="19">
        <f t="shared" ca="1" si="32"/>
        <v>0</v>
      </c>
      <c r="AB71" s="2"/>
      <c r="AC71" s="19">
        <f t="shared" ca="1" si="33"/>
        <v>0</v>
      </c>
      <c r="AD71" s="19">
        <f t="shared" ca="1" si="34"/>
        <v>0</v>
      </c>
      <c r="AE71" s="19">
        <f t="shared" ca="1" si="35"/>
        <v>0</v>
      </c>
      <c r="AF71" s="19">
        <f t="shared" ca="1" si="36"/>
        <v>0</v>
      </c>
      <c r="AG71" s="19">
        <f t="shared" ca="1" si="37"/>
        <v>57.15</v>
      </c>
      <c r="AH71" s="19">
        <f t="shared" ca="1" si="38"/>
        <v>0</v>
      </c>
      <c r="AI71" s="19">
        <f t="shared" ca="1" si="39"/>
        <v>0</v>
      </c>
      <c r="AJ71" s="19">
        <f t="shared" ca="1" si="40"/>
        <v>0</v>
      </c>
      <c r="AK71" s="19">
        <f t="shared" ca="1" si="41"/>
        <v>0</v>
      </c>
      <c r="AL71" s="19">
        <f t="shared" ca="1" si="42"/>
        <v>0</v>
      </c>
      <c r="AM71" s="23">
        <f t="shared" ca="1" si="43"/>
        <v>57.15</v>
      </c>
      <c r="AN71" s="7"/>
      <c r="AO71" s="19">
        <f t="shared" ca="1" si="44"/>
        <v>0</v>
      </c>
      <c r="AP71" s="19">
        <f t="shared" ca="1" si="45"/>
        <v>0</v>
      </c>
      <c r="AQ71" s="19">
        <f t="shared" ca="1" si="46"/>
        <v>0</v>
      </c>
      <c r="AR71" s="19">
        <f t="shared" ca="1" si="47"/>
        <v>0</v>
      </c>
      <c r="AS71" s="19">
        <f t="shared" ca="1" si="48"/>
        <v>110</v>
      </c>
      <c r="AT71" s="19">
        <f t="shared" ca="1" si="49"/>
        <v>0</v>
      </c>
      <c r="AU71" s="19">
        <f t="shared" ca="1" si="50"/>
        <v>0</v>
      </c>
      <c r="AV71" s="19">
        <f t="shared" ca="1" si="51"/>
        <v>0</v>
      </c>
      <c r="AW71" s="19">
        <f t="shared" ca="1" si="52"/>
        <v>0</v>
      </c>
      <c r="AX71" s="19">
        <f t="shared" ca="1" si="53"/>
        <v>0</v>
      </c>
      <c r="AY71" s="71">
        <f t="shared" ca="1" si="54"/>
        <v>110</v>
      </c>
      <c r="AZ71" s="23"/>
      <c r="BA71" s="55">
        <f ca="1">IF(NOT(snowball),0,IF(OR(E$9=0,R70+AC71-AO71&lt;=E$9),0,MIN(R70+AC71-AO71-E$9,$C71)))</f>
        <v>0</v>
      </c>
      <c r="BB71" s="19">
        <f ca="1">IF(NOT(snowball),0,IF(OR(F$9=0,S70+AD71-AP71&lt;=F$9),0,MIN(S70+AD71-AP71-F$9,$C71-SUM($BA71:BA71))))</f>
        <v>0</v>
      </c>
      <c r="BC71" s="19">
        <f ca="1">IF(NOT(snowball),0,IF(OR(G$9=0,T70+AE71-AQ71&lt;=G$9),0,MIN(T70+AE71-AQ71-G$9,$C71-SUM($BA71:BB71))))</f>
        <v>0</v>
      </c>
      <c r="BD71" s="19">
        <f ca="1">IF(NOT(snowball),0,IF(OR(H$9=0,U70+AF71-AR71&lt;=H$9),0,MIN(U70+AF71-AR71-H$9,$C71-SUM($BA71:BC71))))</f>
        <v>0</v>
      </c>
      <c r="BE71" s="19">
        <f ca="1">IF(NOT(snowball),0,IF(OR(I$9=0,V70+AG71-AS71&lt;=I$9),0,MIN(V70+AG71-AS71-I$9,$C71-SUM($BA71:BD71))))</f>
        <v>0</v>
      </c>
      <c r="BF71" s="19">
        <f ca="1">IF(NOT(snowball),0,IF(OR(J$9=0,W70+AH71-AT71&lt;=J$9),0,MIN(W70+AH71-AT71-J$9,$C71-SUM($BA71:BE71))))</f>
        <v>0</v>
      </c>
      <c r="BG71" s="19">
        <f ca="1">IF(NOT(snowball),0,IF(OR(K$9=0,X70+AI71-AU71&lt;=K$9),0,MIN(X70+AI71-AU71-K$9,$C71-SUM($BA71:BF71))))</f>
        <v>0</v>
      </c>
      <c r="BH71" s="19">
        <f ca="1">IF(NOT(snowball),0,IF(OR(L$9=0,Y70+AJ71-AV71&lt;=L$9),0,MIN(Y70+AJ71-AV71-L$9,$C71-SUM($BA71:BG71))))</f>
        <v>0</v>
      </c>
      <c r="BI71" s="19">
        <f ca="1">IF(NOT(snowball),0,IF(OR(M$9=0,Z70+AK71-AW71&lt;=M$9),0,MIN(Z70+AK71-AW71-M$9,$C71-SUM($BA71:BH71))))</f>
        <v>0</v>
      </c>
      <c r="BJ71" s="19">
        <f ca="1">IF(NOT(snowball),0,IF(OR(N$9=0,AA70+AL71-AX71&lt;=N$9),0,MIN(AA70+AL71-AX71-N$9,$C71-SUM($BA71:BI71))))</f>
        <v>0</v>
      </c>
      <c r="BK71" s="71">
        <f t="shared" ca="1" si="55"/>
        <v>0</v>
      </c>
      <c r="BL71" s="71">
        <f t="shared" ca="1" si="56"/>
        <v>490</v>
      </c>
      <c r="BN71" s="55">
        <f t="shared" ca="1" si="57"/>
        <v>0</v>
      </c>
      <c r="BO71" s="19">
        <f ca="1">IF(S70&lt;=0,0,IF($BL71&lt;=SUM($BN71:BN71),0,IF($BL71-SUM($BN71:BN71)&gt;S70+AD71-BB71-AP71,S70+AD71-BB71-AP71,$BL71-SUM($BN71:BN71))))</f>
        <v>0</v>
      </c>
      <c r="BP71" s="19">
        <f ca="1">IF(T70&lt;=0,0,IF($BL71&lt;=SUM($BN71:BO71),0,IF($BL71-SUM($BN71:BO71)&gt;T70+AE71-BC71-AQ71,T70+AE71-BC71-AQ71,$BL71-SUM($BN71:BO71))))</f>
        <v>0</v>
      </c>
      <c r="BQ71" s="19">
        <f ca="1">IF(U70&lt;=0,0,IF($BL71&lt;=SUM($BN71:BP71),0,IF($BL71-SUM($BN71:BP71)&gt;U70+AF71-BD71-AR71,U70+AF71-BD71-AR71,$BL71-SUM($BN71:BP71))))</f>
        <v>0</v>
      </c>
      <c r="BR71" s="19">
        <f ca="1">IF(V70&lt;=0,0,IF($BL71&lt;=SUM($BN71:BQ71),0,IF($BL71-SUM($BN71:BQ71)&gt;V70+AG71-BE71-AS71,V70+AG71-BE71-AS71,$BL71-SUM($BN71:BQ71))))</f>
        <v>490</v>
      </c>
      <c r="BS71" s="19">
        <f ca="1">IF(W70&lt;=0,0,IF($BL71&lt;=SUM($BN71:BR71),0,IF($BL71-SUM($BN71:BR71)&gt;W70+AH71-BF71-AT71,W70+AH71-BF71-AT71,$BL71-SUM($BN71:BR71))))</f>
        <v>0</v>
      </c>
      <c r="BT71" s="19">
        <f ca="1">IF(X70&lt;=0,0,IF($BL71&lt;=SUM($BN71:BS71),0,IF($BL71-SUM($BN71:BS71)&gt;X70+AI71-BG71-AU71,X70+AI71-BG71-AU71,$BL71-SUM($BN71:BS71))))</f>
        <v>0</v>
      </c>
      <c r="BU71" s="19">
        <f ca="1">IF(Y70&lt;=0,0,IF($BL71&lt;=SUM($BN71:BT71),0,IF($BL71-SUM($BN71:BT71)&gt;Y70+AJ71-BH71-AV71,Y70+AJ71-BH71-AV71,$BL71-SUM($BN71:BT71))))</f>
        <v>0</v>
      </c>
      <c r="BV71" s="19">
        <f ca="1">IF(Z70&lt;=0,0,IF($BL71&lt;=SUM($BN71:BU71),0,IF($BL71-SUM($BN71:BU71)&gt;Z70+AK71-BI71-AW71,Z70+AK71-BI71-AW71,$BL71-SUM($BN71:BU71))))</f>
        <v>0</v>
      </c>
      <c r="BW71" s="19">
        <f ca="1">IF(AA70&lt;=0,0,IF($BL71&lt;=SUM($BN71:BV71),0,IF($BL71-SUM($BN71:BV71)&gt;AA70+AL71-BJ71-AX71,AA70+AL71-BJ71-AX71,$BL71-SUM($BN71:BV71))))</f>
        <v>0</v>
      </c>
    </row>
    <row r="72" spans="1:75" ht="11.1" customHeight="1" x14ac:dyDescent="0.2">
      <c r="A72" s="20">
        <f t="shared" ca="1" si="10"/>
        <v>50</v>
      </c>
      <c r="B72" s="5">
        <f t="shared" ca="1" si="11"/>
        <v>44621</v>
      </c>
      <c r="C72" s="69">
        <f ca="1">IF(A72="","",IF(snowball,IF(($E$5-AY72)&lt;0,0,$E$5-AY72),0)+D72)</f>
        <v>490</v>
      </c>
      <c r="D72" s="56"/>
      <c r="E72" s="19">
        <f t="shared" ca="1" si="12"/>
        <v>0</v>
      </c>
      <c r="F72" s="19">
        <f t="shared" ca="1" si="13"/>
        <v>0</v>
      </c>
      <c r="G72" s="19">
        <f t="shared" ca="1" si="14"/>
        <v>0</v>
      </c>
      <c r="H72" s="19">
        <f t="shared" ca="1" si="15"/>
        <v>0</v>
      </c>
      <c r="I72" s="19">
        <f t="shared" ca="1" si="16"/>
        <v>600</v>
      </c>
      <c r="J72" s="19">
        <f t="shared" ca="1" si="17"/>
        <v>0</v>
      </c>
      <c r="K72" s="19">
        <f t="shared" ca="1" si="18"/>
        <v>0</v>
      </c>
      <c r="L72" s="19">
        <f t="shared" ca="1" si="19"/>
        <v>0</v>
      </c>
      <c r="M72" s="19">
        <f t="shared" ca="1" si="20"/>
        <v>0</v>
      </c>
      <c r="N72" s="19">
        <f t="shared" ca="1" si="21"/>
        <v>0</v>
      </c>
      <c r="O72" s="48"/>
      <c r="P72" s="19">
        <f t="shared" ca="1" si="8"/>
        <v>3988.02</v>
      </c>
      <c r="Q72" s="73">
        <f t="shared" ca="1" si="22"/>
        <v>600</v>
      </c>
      <c r="R72" s="19">
        <f t="shared" ca="1" si="23"/>
        <v>0</v>
      </c>
      <c r="S72" s="19">
        <f t="shared" ca="1" si="24"/>
        <v>0</v>
      </c>
      <c r="T72" s="19">
        <f t="shared" ca="1" si="25"/>
        <v>0</v>
      </c>
      <c r="U72" s="19">
        <f t="shared" ca="1" si="26"/>
        <v>0</v>
      </c>
      <c r="V72" s="19">
        <f t="shared" ca="1" si="27"/>
        <v>3988.02</v>
      </c>
      <c r="W72" s="19">
        <f t="shared" ca="1" si="28"/>
        <v>0</v>
      </c>
      <c r="X72" s="19">
        <f t="shared" ca="1" si="29"/>
        <v>0</v>
      </c>
      <c r="Y72" s="19">
        <f t="shared" ca="1" si="30"/>
        <v>0</v>
      </c>
      <c r="Z72" s="19">
        <f t="shared" ca="1" si="31"/>
        <v>0</v>
      </c>
      <c r="AA72" s="19">
        <f t="shared" ca="1" si="32"/>
        <v>0</v>
      </c>
      <c r="AB72" s="2"/>
      <c r="AC72" s="19">
        <f t="shared" ca="1" si="33"/>
        <v>0</v>
      </c>
      <c r="AD72" s="19">
        <f t="shared" ca="1" si="34"/>
        <v>0</v>
      </c>
      <c r="AE72" s="19">
        <f t="shared" ca="1" si="35"/>
        <v>0</v>
      </c>
      <c r="AF72" s="19">
        <f t="shared" ca="1" si="36"/>
        <v>0</v>
      </c>
      <c r="AG72" s="19">
        <f t="shared" ca="1" si="37"/>
        <v>51.04</v>
      </c>
      <c r="AH72" s="19">
        <f t="shared" ca="1" si="38"/>
        <v>0</v>
      </c>
      <c r="AI72" s="19">
        <f t="shared" ca="1" si="39"/>
        <v>0</v>
      </c>
      <c r="AJ72" s="19">
        <f t="shared" ca="1" si="40"/>
        <v>0</v>
      </c>
      <c r="AK72" s="19">
        <f t="shared" ca="1" si="41"/>
        <v>0</v>
      </c>
      <c r="AL72" s="19">
        <f t="shared" ca="1" si="42"/>
        <v>0</v>
      </c>
      <c r="AM72" s="23">
        <f t="shared" ca="1" si="43"/>
        <v>51.04</v>
      </c>
      <c r="AN72" s="7"/>
      <c r="AO72" s="19">
        <f t="shared" ca="1" si="44"/>
        <v>0</v>
      </c>
      <c r="AP72" s="19">
        <f t="shared" ca="1" si="45"/>
        <v>0</v>
      </c>
      <c r="AQ72" s="19">
        <f t="shared" ca="1" si="46"/>
        <v>0</v>
      </c>
      <c r="AR72" s="19">
        <f t="shared" ca="1" si="47"/>
        <v>0</v>
      </c>
      <c r="AS72" s="19">
        <f t="shared" ca="1" si="48"/>
        <v>110</v>
      </c>
      <c r="AT72" s="19">
        <f t="shared" ca="1" si="49"/>
        <v>0</v>
      </c>
      <c r="AU72" s="19">
        <f t="shared" ca="1" si="50"/>
        <v>0</v>
      </c>
      <c r="AV72" s="19">
        <f t="shared" ca="1" si="51"/>
        <v>0</v>
      </c>
      <c r="AW72" s="19">
        <f t="shared" ca="1" si="52"/>
        <v>0</v>
      </c>
      <c r="AX72" s="19">
        <f t="shared" ca="1" si="53"/>
        <v>0</v>
      </c>
      <c r="AY72" s="71">
        <f t="shared" ca="1" si="54"/>
        <v>110</v>
      </c>
      <c r="AZ72" s="23"/>
      <c r="BA72" s="55">
        <f ca="1">IF(NOT(snowball),0,IF(OR(E$9=0,R71+AC72-AO72&lt;=E$9),0,MIN(R71+AC72-AO72-E$9,$C72)))</f>
        <v>0</v>
      </c>
      <c r="BB72" s="19">
        <f ca="1">IF(NOT(snowball),0,IF(OR(F$9=0,S71+AD72-AP72&lt;=F$9),0,MIN(S71+AD72-AP72-F$9,$C72-SUM($BA72:BA72))))</f>
        <v>0</v>
      </c>
      <c r="BC72" s="19">
        <f ca="1">IF(NOT(snowball),0,IF(OR(G$9=0,T71+AE72-AQ72&lt;=G$9),0,MIN(T71+AE72-AQ72-G$9,$C72-SUM($BA72:BB72))))</f>
        <v>0</v>
      </c>
      <c r="BD72" s="19">
        <f ca="1">IF(NOT(snowball),0,IF(OR(H$9=0,U71+AF72-AR72&lt;=H$9),0,MIN(U71+AF72-AR72-H$9,$C72-SUM($BA72:BC72))))</f>
        <v>0</v>
      </c>
      <c r="BE72" s="19">
        <f ca="1">IF(NOT(snowball),0,IF(OR(I$9=0,V71+AG72-AS72&lt;=I$9),0,MIN(V71+AG72-AS72-I$9,$C72-SUM($BA72:BD72))))</f>
        <v>0</v>
      </c>
      <c r="BF72" s="19">
        <f ca="1">IF(NOT(snowball),0,IF(OR(J$9=0,W71+AH72-AT72&lt;=J$9),0,MIN(W71+AH72-AT72-J$9,$C72-SUM($BA72:BE72))))</f>
        <v>0</v>
      </c>
      <c r="BG72" s="19">
        <f ca="1">IF(NOT(snowball),0,IF(OR(K$9=0,X71+AI72-AU72&lt;=K$9),0,MIN(X71+AI72-AU72-K$9,$C72-SUM($BA72:BF72))))</f>
        <v>0</v>
      </c>
      <c r="BH72" s="19">
        <f ca="1">IF(NOT(snowball),0,IF(OR(L$9=0,Y71+AJ72-AV72&lt;=L$9),0,MIN(Y71+AJ72-AV72-L$9,$C72-SUM($BA72:BG72))))</f>
        <v>0</v>
      </c>
      <c r="BI72" s="19">
        <f ca="1">IF(NOT(snowball),0,IF(OR(M$9=0,Z71+AK72-AW72&lt;=M$9),0,MIN(Z71+AK72-AW72-M$9,$C72-SUM($BA72:BH72))))</f>
        <v>0</v>
      </c>
      <c r="BJ72" s="19">
        <f ca="1">IF(NOT(snowball),0,IF(OR(N$9=0,AA71+AL72-AX72&lt;=N$9),0,MIN(AA71+AL72-AX72-N$9,$C72-SUM($BA72:BI72))))</f>
        <v>0</v>
      </c>
      <c r="BK72" s="71">
        <f t="shared" ca="1" si="55"/>
        <v>0</v>
      </c>
      <c r="BL72" s="71">
        <f t="shared" ca="1" si="56"/>
        <v>490</v>
      </c>
      <c r="BN72" s="55">
        <f t="shared" ca="1" si="57"/>
        <v>0</v>
      </c>
      <c r="BO72" s="19">
        <f ca="1">IF(S71&lt;=0,0,IF($BL72&lt;=SUM($BN72:BN72),0,IF($BL72-SUM($BN72:BN72)&gt;S71+AD72-BB72-AP72,S71+AD72-BB72-AP72,$BL72-SUM($BN72:BN72))))</f>
        <v>0</v>
      </c>
      <c r="BP72" s="19">
        <f ca="1">IF(T71&lt;=0,0,IF($BL72&lt;=SUM($BN72:BO72),0,IF($BL72-SUM($BN72:BO72)&gt;T71+AE72-BC72-AQ72,T71+AE72-BC72-AQ72,$BL72-SUM($BN72:BO72))))</f>
        <v>0</v>
      </c>
      <c r="BQ72" s="19">
        <f ca="1">IF(U71&lt;=0,0,IF($BL72&lt;=SUM($BN72:BP72),0,IF($BL72-SUM($BN72:BP72)&gt;U71+AF72-BD72-AR72,U71+AF72-BD72-AR72,$BL72-SUM($BN72:BP72))))</f>
        <v>0</v>
      </c>
      <c r="BR72" s="19">
        <f ca="1">IF(V71&lt;=0,0,IF($BL72&lt;=SUM($BN72:BQ72),0,IF($BL72-SUM($BN72:BQ72)&gt;V71+AG72-BE72-AS72,V71+AG72-BE72-AS72,$BL72-SUM($BN72:BQ72))))</f>
        <v>490</v>
      </c>
      <c r="BS72" s="19">
        <f ca="1">IF(W71&lt;=0,0,IF($BL72&lt;=SUM($BN72:BR72),0,IF($BL72-SUM($BN72:BR72)&gt;W71+AH72-BF72-AT72,W71+AH72-BF72-AT72,$BL72-SUM($BN72:BR72))))</f>
        <v>0</v>
      </c>
      <c r="BT72" s="19">
        <f ca="1">IF(X71&lt;=0,0,IF($BL72&lt;=SUM($BN72:BS72),0,IF($BL72-SUM($BN72:BS72)&gt;X71+AI72-BG72-AU72,X71+AI72-BG72-AU72,$BL72-SUM($BN72:BS72))))</f>
        <v>0</v>
      </c>
      <c r="BU72" s="19">
        <f ca="1">IF(Y71&lt;=0,0,IF($BL72&lt;=SUM($BN72:BT72),0,IF($BL72-SUM($BN72:BT72)&gt;Y71+AJ72-BH72-AV72,Y71+AJ72-BH72-AV72,$BL72-SUM($BN72:BT72))))</f>
        <v>0</v>
      </c>
      <c r="BV72" s="19">
        <f ca="1">IF(Z71&lt;=0,0,IF($BL72&lt;=SUM($BN72:BU72),0,IF($BL72-SUM($BN72:BU72)&gt;Z71+AK72-BI72-AW72,Z71+AK72-BI72-AW72,$BL72-SUM($BN72:BU72))))</f>
        <v>0</v>
      </c>
      <c r="BW72" s="19">
        <f ca="1">IF(AA71&lt;=0,0,IF($BL72&lt;=SUM($BN72:BV72),0,IF($BL72-SUM($BN72:BV72)&gt;AA71+AL72-BJ72-AX72,AA71+AL72-BJ72-AX72,$BL72-SUM($BN72:BV72))))</f>
        <v>0</v>
      </c>
    </row>
    <row r="73" spans="1:75" ht="11.1" customHeight="1" x14ac:dyDescent="0.2">
      <c r="A73" s="20">
        <f t="shared" ca="1" si="10"/>
        <v>51</v>
      </c>
      <c r="B73" s="5">
        <f t="shared" ca="1" si="11"/>
        <v>44652</v>
      </c>
      <c r="C73" s="69">
        <f ca="1">IF(A73="","",IF(snowball,IF(($E$5-AY73)&lt;0,0,$E$5-AY73),0)+D73)</f>
        <v>490</v>
      </c>
      <c r="D73" s="56"/>
      <c r="E73" s="19">
        <f t="shared" ca="1" si="12"/>
        <v>0</v>
      </c>
      <c r="F73" s="19">
        <f t="shared" ca="1" si="13"/>
        <v>0</v>
      </c>
      <c r="G73" s="19">
        <f t="shared" ca="1" si="14"/>
        <v>0</v>
      </c>
      <c r="H73" s="19">
        <f t="shared" ca="1" si="15"/>
        <v>0</v>
      </c>
      <c r="I73" s="19">
        <f t="shared" ca="1" si="16"/>
        <v>600</v>
      </c>
      <c r="J73" s="19">
        <f t="shared" ca="1" si="17"/>
        <v>0</v>
      </c>
      <c r="K73" s="19">
        <f t="shared" ca="1" si="18"/>
        <v>0</v>
      </c>
      <c r="L73" s="19">
        <f t="shared" ca="1" si="19"/>
        <v>0</v>
      </c>
      <c r="M73" s="19">
        <f t="shared" ca="1" si="20"/>
        <v>0</v>
      </c>
      <c r="N73" s="19">
        <f t="shared" ca="1" si="21"/>
        <v>0</v>
      </c>
      <c r="O73" s="48"/>
      <c r="P73" s="19">
        <f t="shared" ca="1" si="8"/>
        <v>3432.89</v>
      </c>
      <c r="Q73" s="73">
        <f t="shared" ca="1" si="22"/>
        <v>600</v>
      </c>
      <c r="R73" s="19">
        <f t="shared" ca="1" si="23"/>
        <v>0</v>
      </c>
      <c r="S73" s="19">
        <f t="shared" ca="1" si="24"/>
        <v>0</v>
      </c>
      <c r="T73" s="19">
        <f t="shared" ca="1" si="25"/>
        <v>0</v>
      </c>
      <c r="U73" s="19">
        <f t="shared" ca="1" si="26"/>
        <v>0</v>
      </c>
      <c r="V73" s="19">
        <f t="shared" ca="1" si="27"/>
        <v>3432.89</v>
      </c>
      <c r="W73" s="19">
        <f t="shared" ca="1" si="28"/>
        <v>0</v>
      </c>
      <c r="X73" s="19">
        <f t="shared" ca="1" si="29"/>
        <v>0</v>
      </c>
      <c r="Y73" s="19">
        <f t="shared" ca="1" si="30"/>
        <v>0</v>
      </c>
      <c r="Z73" s="19">
        <f t="shared" ca="1" si="31"/>
        <v>0</v>
      </c>
      <c r="AA73" s="19">
        <f t="shared" ca="1" si="32"/>
        <v>0</v>
      </c>
      <c r="AB73" s="2"/>
      <c r="AC73" s="19">
        <f t="shared" ca="1" si="33"/>
        <v>0</v>
      </c>
      <c r="AD73" s="19">
        <f t="shared" ca="1" si="34"/>
        <v>0</v>
      </c>
      <c r="AE73" s="19">
        <f t="shared" ca="1" si="35"/>
        <v>0</v>
      </c>
      <c r="AF73" s="19">
        <f t="shared" ca="1" si="36"/>
        <v>0</v>
      </c>
      <c r="AG73" s="19">
        <f t="shared" ca="1" si="37"/>
        <v>44.87</v>
      </c>
      <c r="AH73" s="19">
        <f t="shared" ca="1" si="38"/>
        <v>0</v>
      </c>
      <c r="AI73" s="19">
        <f t="shared" ca="1" si="39"/>
        <v>0</v>
      </c>
      <c r="AJ73" s="19">
        <f t="shared" ca="1" si="40"/>
        <v>0</v>
      </c>
      <c r="AK73" s="19">
        <f t="shared" ca="1" si="41"/>
        <v>0</v>
      </c>
      <c r="AL73" s="19">
        <f t="shared" ca="1" si="42"/>
        <v>0</v>
      </c>
      <c r="AM73" s="23">
        <f t="shared" ca="1" si="43"/>
        <v>44.87</v>
      </c>
      <c r="AN73" s="7"/>
      <c r="AO73" s="19">
        <f t="shared" ca="1" si="44"/>
        <v>0</v>
      </c>
      <c r="AP73" s="19">
        <f t="shared" ca="1" si="45"/>
        <v>0</v>
      </c>
      <c r="AQ73" s="19">
        <f t="shared" ca="1" si="46"/>
        <v>0</v>
      </c>
      <c r="AR73" s="19">
        <f t="shared" ca="1" si="47"/>
        <v>0</v>
      </c>
      <c r="AS73" s="19">
        <f t="shared" ca="1" si="48"/>
        <v>110</v>
      </c>
      <c r="AT73" s="19">
        <f t="shared" ca="1" si="49"/>
        <v>0</v>
      </c>
      <c r="AU73" s="19">
        <f t="shared" ca="1" si="50"/>
        <v>0</v>
      </c>
      <c r="AV73" s="19">
        <f t="shared" ca="1" si="51"/>
        <v>0</v>
      </c>
      <c r="AW73" s="19">
        <f t="shared" ca="1" si="52"/>
        <v>0</v>
      </c>
      <c r="AX73" s="19">
        <f t="shared" ca="1" si="53"/>
        <v>0</v>
      </c>
      <c r="AY73" s="71">
        <f t="shared" ca="1" si="54"/>
        <v>110</v>
      </c>
      <c r="AZ73" s="23"/>
      <c r="BA73" s="55">
        <f ca="1">IF(NOT(snowball),0,IF(OR(E$9=0,R72+AC73-AO73&lt;=E$9),0,MIN(R72+AC73-AO73-E$9,$C73)))</f>
        <v>0</v>
      </c>
      <c r="BB73" s="19">
        <f ca="1">IF(NOT(snowball),0,IF(OR(F$9=0,S72+AD73-AP73&lt;=F$9),0,MIN(S72+AD73-AP73-F$9,$C73-SUM($BA73:BA73))))</f>
        <v>0</v>
      </c>
      <c r="BC73" s="19">
        <f ca="1">IF(NOT(snowball),0,IF(OR(G$9=0,T72+AE73-AQ73&lt;=G$9),0,MIN(T72+AE73-AQ73-G$9,$C73-SUM($BA73:BB73))))</f>
        <v>0</v>
      </c>
      <c r="BD73" s="19">
        <f ca="1">IF(NOT(snowball),0,IF(OR(H$9=0,U72+AF73-AR73&lt;=H$9),0,MIN(U72+AF73-AR73-H$9,$C73-SUM($BA73:BC73))))</f>
        <v>0</v>
      </c>
      <c r="BE73" s="19">
        <f ca="1">IF(NOT(snowball),0,IF(OR(I$9=0,V72+AG73-AS73&lt;=I$9),0,MIN(V72+AG73-AS73-I$9,$C73-SUM($BA73:BD73))))</f>
        <v>0</v>
      </c>
      <c r="BF73" s="19">
        <f ca="1">IF(NOT(snowball),0,IF(OR(J$9=0,W72+AH73-AT73&lt;=J$9),0,MIN(W72+AH73-AT73-J$9,$C73-SUM($BA73:BE73))))</f>
        <v>0</v>
      </c>
      <c r="BG73" s="19">
        <f ca="1">IF(NOT(snowball),0,IF(OR(K$9=0,X72+AI73-AU73&lt;=K$9),0,MIN(X72+AI73-AU73-K$9,$C73-SUM($BA73:BF73))))</f>
        <v>0</v>
      </c>
      <c r="BH73" s="19">
        <f ca="1">IF(NOT(snowball),0,IF(OR(L$9=0,Y72+AJ73-AV73&lt;=L$9),0,MIN(Y72+AJ73-AV73-L$9,$C73-SUM($BA73:BG73))))</f>
        <v>0</v>
      </c>
      <c r="BI73" s="19">
        <f ca="1">IF(NOT(snowball),0,IF(OR(M$9=0,Z72+AK73-AW73&lt;=M$9),0,MIN(Z72+AK73-AW73-M$9,$C73-SUM($BA73:BH73))))</f>
        <v>0</v>
      </c>
      <c r="BJ73" s="19">
        <f ca="1">IF(NOT(snowball),0,IF(OR(N$9=0,AA72+AL73-AX73&lt;=N$9),0,MIN(AA72+AL73-AX73-N$9,$C73-SUM($BA73:BI73))))</f>
        <v>0</v>
      </c>
      <c r="BK73" s="71">
        <f t="shared" ca="1" si="55"/>
        <v>0</v>
      </c>
      <c r="BL73" s="71">
        <f t="shared" ca="1" si="56"/>
        <v>490</v>
      </c>
      <c r="BN73" s="55">
        <f t="shared" ca="1" si="57"/>
        <v>0</v>
      </c>
      <c r="BO73" s="19">
        <f ca="1">IF(S72&lt;=0,0,IF($BL73&lt;=SUM($BN73:BN73),0,IF($BL73-SUM($BN73:BN73)&gt;S72+AD73-BB73-AP73,S72+AD73-BB73-AP73,$BL73-SUM($BN73:BN73))))</f>
        <v>0</v>
      </c>
      <c r="BP73" s="19">
        <f ca="1">IF(T72&lt;=0,0,IF($BL73&lt;=SUM($BN73:BO73),0,IF($BL73-SUM($BN73:BO73)&gt;T72+AE73-BC73-AQ73,T72+AE73-BC73-AQ73,$BL73-SUM($BN73:BO73))))</f>
        <v>0</v>
      </c>
      <c r="BQ73" s="19">
        <f ca="1">IF(U72&lt;=0,0,IF($BL73&lt;=SUM($BN73:BP73),0,IF($BL73-SUM($BN73:BP73)&gt;U72+AF73-BD73-AR73,U72+AF73-BD73-AR73,$BL73-SUM($BN73:BP73))))</f>
        <v>0</v>
      </c>
      <c r="BR73" s="19">
        <f ca="1">IF(V72&lt;=0,0,IF($BL73&lt;=SUM($BN73:BQ73),0,IF($BL73-SUM($BN73:BQ73)&gt;V72+AG73-BE73-AS73,V72+AG73-BE73-AS73,$BL73-SUM($BN73:BQ73))))</f>
        <v>490</v>
      </c>
      <c r="BS73" s="19">
        <f ca="1">IF(W72&lt;=0,0,IF($BL73&lt;=SUM($BN73:BR73),0,IF($BL73-SUM($BN73:BR73)&gt;W72+AH73-BF73-AT73,W72+AH73-BF73-AT73,$BL73-SUM($BN73:BR73))))</f>
        <v>0</v>
      </c>
      <c r="BT73" s="19">
        <f ca="1">IF(X72&lt;=0,0,IF($BL73&lt;=SUM($BN73:BS73),0,IF($BL73-SUM($BN73:BS73)&gt;X72+AI73-BG73-AU73,X72+AI73-BG73-AU73,$BL73-SUM($BN73:BS73))))</f>
        <v>0</v>
      </c>
      <c r="BU73" s="19">
        <f ca="1">IF(Y72&lt;=0,0,IF($BL73&lt;=SUM($BN73:BT73),0,IF($BL73-SUM($BN73:BT73)&gt;Y72+AJ73-BH73-AV73,Y72+AJ73-BH73-AV73,$BL73-SUM($BN73:BT73))))</f>
        <v>0</v>
      </c>
      <c r="BV73" s="19">
        <f ca="1">IF(Z72&lt;=0,0,IF($BL73&lt;=SUM($BN73:BU73),0,IF($BL73-SUM($BN73:BU73)&gt;Z72+AK73-BI73-AW73,Z72+AK73-BI73-AW73,$BL73-SUM($BN73:BU73))))</f>
        <v>0</v>
      </c>
      <c r="BW73" s="19">
        <f ca="1">IF(AA72&lt;=0,0,IF($BL73&lt;=SUM($BN73:BV73),0,IF($BL73-SUM($BN73:BV73)&gt;AA72+AL73-BJ73-AX73,AA72+AL73-BJ73-AX73,$BL73-SUM($BN73:BV73))))</f>
        <v>0</v>
      </c>
    </row>
    <row r="74" spans="1:75" ht="11.1" customHeight="1" x14ac:dyDescent="0.2">
      <c r="A74" s="20">
        <f t="shared" ca="1" si="10"/>
        <v>52</v>
      </c>
      <c r="B74" s="5">
        <f t="shared" ca="1" si="11"/>
        <v>44682</v>
      </c>
      <c r="C74" s="69">
        <f ca="1">IF(A74="","",IF(snowball,IF(($E$5-AY74)&lt;0,0,$E$5-AY74),0)+D74)</f>
        <v>490</v>
      </c>
      <c r="D74" s="56"/>
      <c r="E74" s="19">
        <f t="shared" ca="1" si="12"/>
        <v>0</v>
      </c>
      <c r="F74" s="19">
        <f t="shared" ca="1" si="13"/>
        <v>0</v>
      </c>
      <c r="G74" s="19">
        <f t="shared" ca="1" si="14"/>
        <v>0</v>
      </c>
      <c r="H74" s="19">
        <f t="shared" ca="1" si="15"/>
        <v>0</v>
      </c>
      <c r="I74" s="19">
        <f t="shared" ca="1" si="16"/>
        <v>600</v>
      </c>
      <c r="J74" s="19">
        <f t="shared" ca="1" si="17"/>
        <v>0</v>
      </c>
      <c r="K74" s="19">
        <f t="shared" ca="1" si="18"/>
        <v>0</v>
      </c>
      <c r="L74" s="19">
        <f t="shared" ca="1" si="19"/>
        <v>0</v>
      </c>
      <c r="M74" s="19">
        <f t="shared" ca="1" si="20"/>
        <v>0</v>
      </c>
      <c r="N74" s="19">
        <f t="shared" ca="1" si="21"/>
        <v>0</v>
      </c>
      <c r="O74" s="48"/>
      <c r="P74" s="19">
        <f t="shared" ca="1" si="8"/>
        <v>2871.51</v>
      </c>
      <c r="Q74" s="73">
        <f t="shared" ca="1" si="22"/>
        <v>600</v>
      </c>
      <c r="R74" s="19">
        <f t="shared" ca="1" si="23"/>
        <v>0</v>
      </c>
      <c r="S74" s="19">
        <f t="shared" ca="1" si="24"/>
        <v>0</v>
      </c>
      <c r="T74" s="19">
        <f t="shared" ca="1" si="25"/>
        <v>0</v>
      </c>
      <c r="U74" s="19">
        <f t="shared" ca="1" si="26"/>
        <v>0</v>
      </c>
      <c r="V74" s="19">
        <f t="shared" ca="1" si="27"/>
        <v>2871.51</v>
      </c>
      <c r="W74" s="19">
        <f t="shared" ca="1" si="28"/>
        <v>0</v>
      </c>
      <c r="X74" s="19">
        <f t="shared" ca="1" si="29"/>
        <v>0</v>
      </c>
      <c r="Y74" s="19">
        <f t="shared" ca="1" si="30"/>
        <v>0</v>
      </c>
      <c r="Z74" s="19">
        <f t="shared" ca="1" si="31"/>
        <v>0</v>
      </c>
      <c r="AA74" s="19">
        <f t="shared" ca="1" si="32"/>
        <v>0</v>
      </c>
      <c r="AB74" s="2"/>
      <c r="AC74" s="19">
        <f t="shared" ca="1" si="33"/>
        <v>0</v>
      </c>
      <c r="AD74" s="19">
        <f t="shared" ca="1" si="34"/>
        <v>0</v>
      </c>
      <c r="AE74" s="19">
        <f t="shared" ca="1" si="35"/>
        <v>0</v>
      </c>
      <c r="AF74" s="19">
        <f t="shared" ca="1" si="36"/>
        <v>0</v>
      </c>
      <c r="AG74" s="19">
        <f t="shared" ca="1" si="37"/>
        <v>38.619999999999997</v>
      </c>
      <c r="AH74" s="19">
        <f t="shared" ca="1" si="38"/>
        <v>0</v>
      </c>
      <c r="AI74" s="19">
        <f t="shared" ca="1" si="39"/>
        <v>0</v>
      </c>
      <c r="AJ74" s="19">
        <f t="shared" ca="1" si="40"/>
        <v>0</v>
      </c>
      <c r="AK74" s="19">
        <f t="shared" ca="1" si="41"/>
        <v>0</v>
      </c>
      <c r="AL74" s="19">
        <f t="shared" ca="1" si="42"/>
        <v>0</v>
      </c>
      <c r="AM74" s="23">
        <f t="shared" ca="1" si="43"/>
        <v>38.619999999999997</v>
      </c>
      <c r="AN74" s="7"/>
      <c r="AO74" s="19">
        <f t="shared" ca="1" si="44"/>
        <v>0</v>
      </c>
      <c r="AP74" s="19">
        <f t="shared" ca="1" si="45"/>
        <v>0</v>
      </c>
      <c r="AQ74" s="19">
        <f t="shared" ca="1" si="46"/>
        <v>0</v>
      </c>
      <c r="AR74" s="19">
        <f t="shared" ca="1" si="47"/>
        <v>0</v>
      </c>
      <c r="AS74" s="19">
        <f t="shared" ca="1" si="48"/>
        <v>110</v>
      </c>
      <c r="AT74" s="19">
        <f t="shared" ca="1" si="49"/>
        <v>0</v>
      </c>
      <c r="AU74" s="19">
        <f t="shared" ca="1" si="50"/>
        <v>0</v>
      </c>
      <c r="AV74" s="19">
        <f t="shared" ca="1" si="51"/>
        <v>0</v>
      </c>
      <c r="AW74" s="19">
        <f t="shared" ca="1" si="52"/>
        <v>0</v>
      </c>
      <c r="AX74" s="19">
        <f t="shared" ca="1" si="53"/>
        <v>0</v>
      </c>
      <c r="AY74" s="71">
        <f t="shared" ca="1" si="54"/>
        <v>110</v>
      </c>
      <c r="AZ74" s="23"/>
      <c r="BA74" s="55">
        <f ca="1">IF(NOT(snowball),0,IF(OR(E$9=0,R73+AC74-AO74&lt;=E$9),0,MIN(R73+AC74-AO74-E$9,$C74)))</f>
        <v>0</v>
      </c>
      <c r="BB74" s="19">
        <f ca="1">IF(NOT(snowball),0,IF(OR(F$9=0,S73+AD74-AP74&lt;=F$9),0,MIN(S73+AD74-AP74-F$9,$C74-SUM($BA74:BA74))))</f>
        <v>0</v>
      </c>
      <c r="BC74" s="19">
        <f ca="1">IF(NOT(snowball),0,IF(OR(G$9=0,T73+AE74-AQ74&lt;=G$9),0,MIN(T73+AE74-AQ74-G$9,$C74-SUM($BA74:BB74))))</f>
        <v>0</v>
      </c>
      <c r="BD74" s="19">
        <f ca="1">IF(NOT(snowball),0,IF(OR(H$9=0,U73+AF74-AR74&lt;=H$9),0,MIN(U73+AF74-AR74-H$9,$C74-SUM($BA74:BC74))))</f>
        <v>0</v>
      </c>
      <c r="BE74" s="19">
        <f ca="1">IF(NOT(snowball),0,IF(OR(I$9=0,V73+AG74-AS74&lt;=I$9),0,MIN(V73+AG74-AS74-I$9,$C74-SUM($BA74:BD74))))</f>
        <v>0</v>
      </c>
      <c r="BF74" s="19">
        <f ca="1">IF(NOT(snowball),0,IF(OR(J$9=0,W73+AH74-AT74&lt;=J$9),0,MIN(W73+AH74-AT74-J$9,$C74-SUM($BA74:BE74))))</f>
        <v>0</v>
      </c>
      <c r="BG74" s="19">
        <f ca="1">IF(NOT(snowball),0,IF(OR(K$9=0,X73+AI74-AU74&lt;=K$9),0,MIN(X73+AI74-AU74-K$9,$C74-SUM($BA74:BF74))))</f>
        <v>0</v>
      </c>
      <c r="BH74" s="19">
        <f ca="1">IF(NOT(snowball),0,IF(OR(L$9=0,Y73+AJ74-AV74&lt;=L$9),0,MIN(Y73+AJ74-AV74-L$9,$C74-SUM($BA74:BG74))))</f>
        <v>0</v>
      </c>
      <c r="BI74" s="19">
        <f ca="1">IF(NOT(snowball),0,IF(OR(M$9=0,Z73+AK74-AW74&lt;=M$9),0,MIN(Z73+AK74-AW74-M$9,$C74-SUM($BA74:BH74))))</f>
        <v>0</v>
      </c>
      <c r="BJ74" s="19">
        <f ca="1">IF(NOT(snowball),0,IF(OR(N$9=0,AA73+AL74-AX74&lt;=N$9),0,MIN(AA73+AL74-AX74-N$9,$C74-SUM($BA74:BI74))))</f>
        <v>0</v>
      </c>
      <c r="BK74" s="71">
        <f t="shared" ca="1" si="55"/>
        <v>0</v>
      </c>
      <c r="BL74" s="71">
        <f t="shared" ca="1" si="56"/>
        <v>490</v>
      </c>
      <c r="BN74" s="55">
        <f t="shared" ca="1" si="57"/>
        <v>0</v>
      </c>
      <c r="BO74" s="19">
        <f ca="1">IF(S73&lt;=0,0,IF($BL74&lt;=SUM($BN74:BN74),0,IF($BL74-SUM($BN74:BN74)&gt;S73+AD74-BB74-AP74,S73+AD74-BB74-AP74,$BL74-SUM($BN74:BN74))))</f>
        <v>0</v>
      </c>
      <c r="BP74" s="19">
        <f ca="1">IF(T73&lt;=0,0,IF($BL74&lt;=SUM($BN74:BO74),0,IF($BL74-SUM($BN74:BO74)&gt;T73+AE74-BC74-AQ74,T73+AE74-BC74-AQ74,$BL74-SUM($BN74:BO74))))</f>
        <v>0</v>
      </c>
      <c r="BQ74" s="19">
        <f ca="1">IF(U73&lt;=0,0,IF($BL74&lt;=SUM($BN74:BP74),0,IF($BL74-SUM($BN74:BP74)&gt;U73+AF74-BD74-AR74,U73+AF74-BD74-AR74,$BL74-SUM($BN74:BP74))))</f>
        <v>0</v>
      </c>
      <c r="BR74" s="19">
        <f ca="1">IF(V73&lt;=0,0,IF($BL74&lt;=SUM($BN74:BQ74),0,IF($BL74-SUM($BN74:BQ74)&gt;V73+AG74-BE74-AS74,V73+AG74-BE74-AS74,$BL74-SUM($BN74:BQ74))))</f>
        <v>490</v>
      </c>
      <c r="BS74" s="19">
        <f ca="1">IF(W73&lt;=0,0,IF($BL74&lt;=SUM($BN74:BR74),0,IF($BL74-SUM($BN74:BR74)&gt;W73+AH74-BF74-AT74,W73+AH74-BF74-AT74,$BL74-SUM($BN74:BR74))))</f>
        <v>0</v>
      </c>
      <c r="BT74" s="19">
        <f ca="1">IF(X73&lt;=0,0,IF($BL74&lt;=SUM($BN74:BS74),0,IF($BL74-SUM($BN74:BS74)&gt;X73+AI74-BG74-AU74,X73+AI74-BG74-AU74,$BL74-SUM($BN74:BS74))))</f>
        <v>0</v>
      </c>
      <c r="BU74" s="19">
        <f ca="1">IF(Y73&lt;=0,0,IF($BL74&lt;=SUM($BN74:BT74),0,IF($BL74-SUM($BN74:BT74)&gt;Y73+AJ74-BH74-AV74,Y73+AJ74-BH74-AV74,$BL74-SUM($BN74:BT74))))</f>
        <v>0</v>
      </c>
      <c r="BV74" s="19">
        <f ca="1">IF(Z73&lt;=0,0,IF($BL74&lt;=SUM($BN74:BU74),0,IF($BL74-SUM($BN74:BU74)&gt;Z73+AK74-BI74-AW74,Z73+AK74-BI74-AW74,$BL74-SUM($BN74:BU74))))</f>
        <v>0</v>
      </c>
      <c r="BW74" s="19">
        <f ca="1">IF(AA73&lt;=0,0,IF($BL74&lt;=SUM($BN74:BV74),0,IF($BL74-SUM($BN74:BV74)&gt;AA73+AL74-BJ74-AX74,AA73+AL74-BJ74-AX74,$BL74-SUM($BN74:BV74))))</f>
        <v>0</v>
      </c>
    </row>
    <row r="75" spans="1:75" ht="11.1" customHeight="1" x14ac:dyDescent="0.2">
      <c r="A75" s="20">
        <f t="shared" ca="1" si="10"/>
        <v>53</v>
      </c>
      <c r="B75" s="5">
        <f t="shared" ca="1" si="11"/>
        <v>44713</v>
      </c>
      <c r="C75" s="69">
        <f ca="1">IF(A75="","",IF(snowball,IF(($E$5-AY75)&lt;0,0,$E$5-AY75),0)+D75)</f>
        <v>490</v>
      </c>
      <c r="D75" s="56"/>
      <c r="E75" s="19">
        <f t="shared" ca="1" si="12"/>
        <v>0</v>
      </c>
      <c r="F75" s="19">
        <f t="shared" ca="1" si="13"/>
        <v>0</v>
      </c>
      <c r="G75" s="19">
        <f t="shared" ca="1" si="14"/>
        <v>0</v>
      </c>
      <c r="H75" s="19">
        <f t="shared" ca="1" si="15"/>
        <v>0</v>
      </c>
      <c r="I75" s="19">
        <f t="shared" ca="1" si="16"/>
        <v>600</v>
      </c>
      <c r="J75" s="19">
        <f t="shared" ca="1" si="17"/>
        <v>0</v>
      </c>
      <c r="K75" s="19">
        <f t="shared" ca="1" si="18"/>
        <v>0</v>
      </c>
      <c r="L75" s="19">
        <f t="shared" ca="1" si="19"/>
        <v>0</v>
      </c>
      <c r="M75" s="19">
        <f t="shared" ca="1" si="20"/>
        <v>0</v>
      </c>
      <c r="N75" s="19">
        <f t="shared" ca="1" si="21"/>
        <v>0</v>
      </c>
      <c r="O75" s="48"/>
      <c r="P75" s="19">
        <f t="shared" ca="1" si="8"/>
        <v>2303.81</v>
      </c>
      <c r="Q75" s="73">
        <f t="shared" ca="1" si="22"/>
        <v>600</v>
      </c>
      <c r="R75" s="19">
        <f t="shared" ca="1" si="23"/>
        <v>0</v>
      </c>
      <c r="S75" s="19">
        <f t="shared" ca="1" si="24"/>
        <v>0</v>
      </c>
      <c r="T75" s="19">
        <f t="shared" ca="1" si="25"/>
        <v>0</v>
      </c>
      <c r="U75" s="19">
        <f t="shared" ca="1" si="26"/>
        <v>0</v>
      </c>
      <c r="V75" s="19">
        <f t="shared" ca="1" si="27"/>
        <v>2303.81</v>
      </c>
      <c r="W75" s="19">
        <f t="shared" ca="1" si="28"/>
        <v>0</v>
      </c>
      <c r="X75" s="19">
        <f t="shared" ca="1" si="29"/>
        <v>0</v>
      </c>
      <c r="Y75" s="19">
        <f t="shared" ca="1" si="30"/>
        <v>0</v>
      </c>
      <c r="Z75" s="19">
        <f t="shared" ca="1" si="31"/>
        <v>0</v>
      </c>
      <c r="AA75" s="19">
        <f t="shared" ca="1" si="32"/>
        <v>0</v>
      </c>
      <c r="AB75" s="2"/>
      <c r="AC75" s="19">
        <f t="shared" ca="1" si="33"/>
        <v>0</v>
      </c>
      <c r="AD75" s="19">
        <f t="shared" ca="1" si="34"/>
        <v>0</v>
      </c>
      <c r="AE75" s="19">
        <f t="shared" ca="1" si="35"/>
        <v>0</v>
      </c>
      <c r="AF75" s="19">
        <f t="shared" ca="1" si="36"/>
        <v>0</v>
      </c>
      <c r="AG75" s="19">
        <f t="shared" ca="1" si="37"/>
        <v>32.299999999999997</v>
      </c>
      <c r="AH75" s="19">
        <f t="shared" ca="1" si="38"/>
        <v>0</v>
      </c>
      <c r="AI75" s="19">
        <f t="shared" ca="1" si="39"/>
        <v>0</v>
      </c>
      <c r="AJ75" s="19">
        <f t="shared" ca="1" si="40"/>
        <v>0</v>
      </c>
      <c r="AK75" s="19">
        <f t="shared" ca="1" si="41"/>
        <v>0</v>
      </c>
      <c r="AL75" s="19">
        <f t="shared" ca="1" si="42"/>
        <v>0</v>
      </c>
      <c r="AM75" s="23">
        <f t="shared" ca="1" si="43"/>
        <v>32.299999999999997</v>
      </c>
      <c r="AN75" s="7"/>
      <c r="AO75" s="19">
        <f t="shared" ca="1" si="44"/>
        <v>0</v>
      </c>
      <c r="AP75" s="19">
        <f t="shared" ca="1" si="45"/>
        <v>0</v>
      </c>
      <c r="AQ75" s="19">
        <f t="shared" ca="1" si="46"/>
        <v>0</v>
      </c>
      <c r="AR75" s="19">
        <f t="shared" ca="1" si="47"/>
        <v>0</v>
      </c>
      <c r="AS75" s="19">
        <f t="shared" ca="1" si="48"/>
        <v>110</v>
      </c>
      <c r="AT75" s="19">
        <f t="shared" ca="1" si="49"/>
        <v>0</v>
      </c>
      <c r="AU75" s="19">
        <f t="shared" ca="1" si="50"/>
        <v>0</v>
      </c>
      <c r="AV75" s="19">
        <f t="shared" ca="1" si="51"/>
        <v>0</v>
      </c>
      <c r="AW75" s="19">
        <f t="shared" ca="1" si="52"/>
        <v>0</v>
      </c>
      <c r="AX75" s="19">
        <f t="shared" ca="1" si="53"/>
        <v>0</v>
      </c>
      <c r="AY75" s="71">
        <f t="shared" ca="1" si="54"/>
        <v>110</v>
      </c>
      <c r="AZ75" s="23"/>
      <c r="BA75" s="55">
        <f ca="1">IF(NOT(snowball),0,IF(OR(E$9=0,R74+AC75-AO75&lt;=E$9),0,MIN(R74+AC75-AO75-E$9,$C75)))</f>
        <v>0</v>
      </c>
      <c r="BB75" s="19">
        <f ca="1">IF(NOT(snowball),0,IF(OR(F$9=0,S74+AD75-AP75&lt;=F$9),0,MIN(S74+AD75-AP75-F$9,$C75-SUM($BA75:BA75))))</f>
        <v>0</v>
      </c>
      <c r="BC75" s="19">
        <f ca="1">IF(NOT(snowball),0,IF(OR(G$9=0,T74+AE75-AQ75&lt;=G$9),0,MIN(T74+AE75-AQ75-G$9,$C75-SUM($BA75:BB75))))</f>
        <v>0</v>
      </c>
      <c r="BD75" s="19">
        <f ca="1">IF(NOT(snowball),0,IF(OR(H$9=0,U74+AF75-AR75&lt;=H$9),0,MIN(U74+AF75-AR75-H$9,$C75-SUM($BA75:BC75))))</f>
        <v>0</v>
      </c>
      <c r="BE75" s="19">
        <f ca="1">IF(NOT(snowball),0,IF(OR(I$9=0,V74+AG75-AS75&lt;=I$9),0,MIN(V74+AG75-AS75-I$9,$C75-SUM($BA75:BD75))))</f>
        <v>0</v>
      </c>
      <c r="BF75" s="19">
        <f ca="1">IF(NOT(snowball),0,IF(OR(J$9=0,W74+AH75-AT75&lt;=J$9),0,MIN(W74+AH75-AT75-J$9,$C75-SUM($BA75:BE75))))</f>
        <v>0</v>
      </c>
      <c r="BG75" s="19">
        <f ca="1">IF(NOT(snowball),0,IF(OR(K$9=0,X74+AI75-AU75&lt;=K$9),0,MIN(X74+AI75-AU75-K$9,$C75-SUM($BA75:BF75))))</f>
        <v>0</v>
      </c>
      <c r="BH75" s="19">
        <f ca="1">IF(NOT(snowball),0,IF(OR(L$9=0,Y74+AJ75-AV75&lt;=L$9),0,MIN(Y74+AJ75-AV75-L$9,$C75-SUM($BA75:BG75))))</f>
        <v>0</v>
      </c>
      <c r="BI75" s="19">
        <f ca="1">IF(NOT(snowball),0,IF(OR(M$9=0,Z74+AK75-AW75&lt;=M$9),0,MIN(Z74+AK75-AW75-M$9,$C75-SUM($BA75:BH75))))</f>
        <v>0</v>
      </c>
      <c r="BJ75" s="19">
        <f ca="1">IF(NOT(snowball),0,IF(OR(N$9=0,AA74+AL75-AX75&lt;=N$9),0,MIN(AA74+AL75-AX75-N$9,$C75-SUM($BA75:BI75))))</f>
        <v>0</v>
      </c>
      <c r="BK75" s="71">
        <f t="shared" ca="1" si="55"/>
        <v>0</v>
      </c>
      <c r="BL75" s="71">
        <f t="shared" ca="1" si="56"/>
        <v>490</v>
      </c>
      <c r="BN75" s="55">
        <f t="shared" ca="1" si="57"/>
        <v>0</v>
      </c>
      <c r="BO75" s="19">
        <f ca="1">IF(S74&lt;=0,0,IF($BL75&lt;=SUM($BN75:BN75),0,IF($BL75-SUM($BN75:BN75)&gt;S74+AD75-BB75-AP75,S74+AD75-BB75-AP75,$BL75-SUM($BN75:BN75))))</f>
        <v>0</v>
      </c>
      <c r="BP75" s="19">
        <f ca="1">IF(T74&lt;=0,0,IF($BL75&lt;=SUM($BN75:BO75),0,IF($BL75-SUM($BN75:BO75)&gt;T74+AE75-BC75-AQ75,T74+AE75-BC75-AQ75,$BL75-SUM($BN75:BO75))))</f>
        <v>0</v>
      </c>
      <c r="BQ75" s="19">
        <f ca="1">IF(U74&lt;=0,0,IF($BL75&lt;=SUM($BN75:BP75),0,IF($BL75-SUM($BN75:BP75)&gt;U74+AF75-BD75-AR75,U74+AF75-BD75-AR75,$BL75-SUM($BN75:BP75))))</f>
        <v>0</v>
      </c>
      <c r="BR75" s="19">
        <f ca="1">IF(V74&lt;=0,0,IF($BL75&lt;=SUM($BN75:BQ75),0,IF($BL75-SUM($BN75:BQ75)&gt;V74+AG75-BE75-AS75,V74+AG75-BE75-AS75,$BL75-SUM($BN75:BQ75))))</f>
        <v>490</v>
      </c>
      <c r="BS75" s="19">
        <f ca="1">IF(W74&lt;=0,0,IF($BL75&lt;=SUM($BN75:BR75),0,IF($BL75-SUM($BN75:BR75)&gt;W74+AH75-BF75-AT75,W74+AH75-BF75-AT75,$BL75-SUM($BN75:BR75))))</f>
        <v>0</v>
      </c>
      <c r="BT75" s="19">
        <f ca="1">IF(X74&lt;=0,0,IF($BL75&lt;=SUM($BN75:BS75),0,IF($BL75-SUM($BN75:BS75)&gt;X74+AI75-BG75-AU75,X74+AI75-BG75-AU75,$BL75-SUM($BN75:BS75))))</f>
        <v>0</v>
      </c>
      <c r="BU75" s="19">
        <f ca="1">IF(Y74&lt;=0,0,IF($BL75&lt;=SUM($BN75:BT75),0,IF($BL75-SUM($BN75:BT75)&gt;Y74+AJ75-BH75-AV75,Y74+AJ75-BH75-AV75,$BL75-SUM($BN75:BT75))))</f>
        <v>0</v>
      </c>
      <c r="BV75" s="19">
        <f ca="1">IF(Z74&lt;=0,0,IF($BL75&lt;=SUM($BN75:BU75),0,IF($BL75-SUM($BN75:BU75)&gt;Z74+AK75-BI75-AW75,Z74+AK75-BI75-AW75,$BL75-SUM($BN75:BU75))))</f>
        <v>0</v>
      </c>
      <c r="BW75" s="19">
        <f ca="1">IF(AA74&lt;=0,0,IF($BL75&lt;=SUM($BN75:BV75),0,IF($BL75-SUM($BN75:BV75)&gt;AA74+AL75-BJ75-AX75,AA74+AL75-BJ75-AX75,$BL75-SUM($BN75:BV75))))</f>
        <v>0</v>
      </c>
    </row>
    <row r="76" spans="1:75" ht="11.1" customHeight="1" x14ac:dyDescent="0.2">
      <c r="A76" s="20">
        <f t="shared" ca="1" si="10"/>
        <v>54</v>
      </c>
      <c r="B76" s="5">
        <f t="shared" ca="1" si="11"/>
        <v>44743</v>
      </c>
      <c r="C76" s="69">
        <f ca="1">IF(A76="","",IF(snowball,IF(($E$5-AY76)&lt;0,0,$E$5-AY76),0)+D76)</f>
        <v>490</v>
      </c>
      <c r="D76" s="56"/>
      <c r="E76" s="19">
        <f t="shared" ca="1" si="12"/>
        <v>0</v>
      </c>
      <c r="F76" s="19">
        <f t="shared" ca="1" si="13"/>
        <v>0</v>
      </c>
      <c r="G76" s="19">
        <f t="shared" ca="1" si="14"/>
        <v>0</v>
      </c>
      <c r="H76" s="19">
        <f t="shared" ca="1" si="15"/>
        <v>0</v>
      </c>
      <c r="I76" s="19">
        <f t="shared" ca="1" si="16"/>
        <v>600</v>
      </c>
      <c r="J76" s="19">
        <f t="shared" ca="1" si="17"/>
        <v>0</v>
      </c>
      <c r="K76" s="19">
        <f t="shared" ca="1" si="18"/>
        <v>0</v>
      </c>
      <c r="L76" s="19">
        <f t="shared" ca="1" si="19"/>
        <v>0</v>
      </c>
      <c r="M76" s="19">
        <f t="shared" ca="1" si="20"/>
        <v>0</v>
      </c>
      <c r="N76" s="19">
        <f t="shared" ca="1" si="21"/>
        <v>0</v>
      </c>
      <c r="O76" s="48"/>
      <c r="P76" s="19">
        <f t="shared" ca="1" si="8"/>
        <v>1729.73</v>
      </c>
      <c r="Q76" s="73">
        <f t="shared" ca="1" si="22"/>
        <v>600</v>
      </c>
      <c r="R76" s="19">
        <f t="shared" ca="1" si="23"/>
        <v>0</v>
      </c>
      <c r="S76" s="19">
        <f t="shared" ca="1" si="24"/>
        <v>0</v>
      </c>
      <c r="T76" s="19">
        <f t="shared" ca="1" si="25"/>
        <v>0</v>
      </c>
      <c r="U76" s="19">
        <f t="shared" ca="1" si="26"/>
        <v>0</v>
      </c>
      <c r="V76" s="19">
        <f t="shared" ca="1" si="27"/>
        <v>1729.73</v>
      </c>
      <c r="W76" s="19">
        <f t="shared" ca="1" si="28"/>
        <v>0</v>
      </c>
      <c r="X76" s="19">
        <f t="shared" ca="1" si="29"/>
        <v>0</v>
      </c>
      <c r="Y76" s="19">
        <f t="shared" ca="1" si="30"/>
        <v>0</v>
      </c>
      <c r="Z76" s="19">
        <f t="shared" ca="1" si="31"/>
        <v>0</v>
      </c>
      <c r="AA76" s="19">
        <f t="shared" ca="1" si="32"/>
        <v>0</v>
      </c>
      <c r="AB76" s="2"/>
      <c r="AC76" s="19">
        <f t="shared" ca="1" si="33"/>
        <v>0</v>
      </c>
      <c r="AD76" s="19">
        <f t="shared" ca="1" si="34"/>
        <v>0</v>
      </c>
      <c r="AE76" s="19">
        <f t="shared" ca="1" si="35"/>
        <v>0</v>
      </c>
      <c r="AF76" s="19">
        <f t="shared" ca="1" si="36"/>
        <v>0</v>
      </c>
      <c r="AG76" s="19">
        <f t="shared" ca="1" si="37"/>
        <v>25.92</v>
      </c>
      <c r="AH76" s="19">
        <f t="shared" ca="1" si="38"/>
        <v>0</v>
      </c>
      <c r="AI76" s="19">
        <f t="shared" ca="1" si="39"/>
        <v>0</v>
      </c>
      <c r="AJ76" s="19">
        <f t="shared" ca="1" si="40"/>
        <v>0</v>
      </c>
      <c r="AK76" s="19">
        <f t="shared" ca="1" si="41"/>
        <v>0</v>
      </c>
      <c r="AL76" s="19">
        <f t="shared" ca="1" si="42"/>
        <v>0</v>
      </c>
      <c r="AM76" s="23">
        <f t="shared" ca="1" si="43"/>
        <v>25.92</v>
      </c>
      <c r="AN76" s="7"/>
      <c r="AO76" s="19">
        <f t="shared" ca="1" si="44"/>
        <v>0</v>
      </c>
      <c r="AP76" s="19">
        <f t="shared" ca="1" si="45"/>
        <v>0</v>
      </c>
      <c r="AQ76" s="19">
        <f t="shared" ca="1" si="46"/>
        <v>0</v>
      </c>
      <c r="AR76" s="19">
        <f t="shared" ca="1" si="47"/>
        <v>0</v>
      </c>
      <c r="AS76" s="19">
        <f t="shared" ca="1" si="48"/>
        <v>110</v>
      </c>
      <c r="AT76" s="19">
        <f t="shared" ca="1" si="49"/>
        <v>0</v>
      </c>
      <c r="AU76" s="19">
        <f t="shared" ca="1" si="50"/>
        <v>0</v>
      </c>
      <c r="AV76" s="19">
        <f t="shared" ca="1" si="51"/>
        <v>0</v>
      </c>
      <c r="AW76" s="19">
        <f t="shared" ca="1" si="52"/>
        <v>0</v>
      </c>
      <c r="AX76" s="19">
        <f t="shared" ca="1" si="53"/>
        <v>0</v>
      </c>
      <c r="AY76" s="71">
        <f t="shared" ca="1" si="54"/>
        <v>110</v>
      </c>
      <c r="AZ76" s="23"/>
      <c r="BA76" s="55">
        <f ca="1">IF(NOT(snowball),0,IF(OR(E$9=0,R75+AC76-AO76&lt;=E$9),0,MIN(R75+AC76-AO76-E$9,$C76)))</f>
        <v>0</v>
      </c>
      <c r="BB76" s="19">
        <f ca="1">IF(NOT(snowball),0,IF(OR(F$9=0,S75+AD76-AP76&lt;=F$9),0,MIN(S75+AD76-AP76-F$9,$C76-SUM($BA76:BA76))))</f>
        <v>0</v>
      </c>
      <c r="BC76" s="19">
        <f ca="1">IF(NOT(snowball),0,IF(OR(G$9=0,T75+AE76-AQ76&lt;=G$9),0,MIN(T75+AE76-AQ76-G$9,$C76-SUM($BA76:BB76))))</f>
        <v>0</v>
      </c>
      <c r="BD76" s="19">
        <f ca="1">IF(NOT(snowball),0,IF(OR(H$9=0,U75+AF76-AR76&lt;=H$9),0,MIN(U75+AF76-AR76-H$9,$C76-SUM($BA76:BC76))))</f>
        <v>0</v>
      </c>
      <c r="BE76" s="19">
        <f ca="1">IF(NOT(snowball),0,IF(OR(I$9=0,V75+AG76-AS76&lt;=I$9),0,MIN(V75+AG76-AS76-I$9,$C76-SUM($BA76:BD76))))</f>
        <v>0</v>
      </c>
      <c r="BF76" s="19">
        <f ca="1">IF(NOT(snowball),0,IF(OR(J$9=0,W75+AH76-AT76&lt;=J$9),0,MIN(W75+AH76-AT76-J$9,$C76-SUM($BA76:BE76))))</f>
        <v>0</v>
      </c>
      <c r="BG76" s="19">
        <f ca="1">IF(NOT(snowball),0,IF(OR(K$9=0,X75+AI76-AU76&lt;=K$9),0,MIN(X75+AI76-AU76-K$9,$C76-SUM($BA76:BF76))))</f>
        <v>0</v>
      </c>
      <c r="BH76" s="19">
        <f ca="1">IF(NOT(snowball),0,IF(OR(L$9=0,Y75+AJ76-AV76&lt;=L$9),0,MIN(Y75+AJ76-AV76-L$9,$C76-SUM($BA76:BG76))))</f>
        <v>0</v>
      </c>
      <c r="BI76" s="19">
        <f ca="1">IF(NOT(snowball),0,IF(OR(M$9=0,Z75+AK76-AW76&lt;=M$9),0,MIN(Z75+AK76-AW76-M$9,$C76-SUM($BA76:BH76))))</f>
        <v>0</v>
      </c>
      <c r="BJ76" s="19">
        <f ca="1">IF(NOT(snowball),0,IF(OR(N$9=0,AA75+AL76-AX76&lt;=N$9),0,MIN(AA75+AL76-AX76-N$9,$C76-SUM($BA76:BI76))))</f>
        <v>0</v>
      </c>
      <c r="BK76" s="71">
        <f t="shared" ca="1" si="55"/>
        <v>0</v>
      </c>
      <c r="BL76" s="71">
        <f t="shared" ca="1" si="56"/>
        <v>490</v>
      </c>
      <c r="BN76" s="55">
        <f t="shared" ca="1" si="57"/>
        <v>0</v>
      </c>
      <c r="BO76" s="19">
        <f ca="1">IF(S75&lt;=0,0,IF($BL76&lt;=SUM($BN76:BN76),0,IF($BL76-SUM($BN76:BN76)&gt;S75+AD76-BB76-AP76,S75+AD76-BB76-AP76,$BL76-SUM($BN76:BN76))))</f>
        <v>0</v>
      </c>
      <c r="BP76" s="19">
        <f ca="1">IF(T75&lt;=0,0,IF($BL76&lt;=SUM($BN76:BO76),0,IF($BL76-SUM($BN76:BO76)&gt;T75+AE76-BC76-AQ76,T75+AE76-BC76-AQ76,$BL76-SUM($BN76:BO76))))</f>
        <v>0</v>
      </c>
      <c r="BQ76" s="19">
        <f ca="1">IF(U75&lt;=0,0,IF($BL76&lt;=SUM($BN76:BP76),0,IF($BL76-SUM($BN76:BP76)&gt;U75+AF76-BD76-AR76,U75+AF76-BD76-AR76,$BL76-SUM($BN76:BP76))))</f>
        <v>0</v>
      </c>
      <c r="BR76" s="19">
        <f ca="1">IF(V75&lt;=0,0,IF($BL76&lt;=SUM($BN76:BQ76),0,IF($BL76-SUM($BN76:BQ76)&gt;V75+AG76-BE76-AS76,V75+AG76-BE76-AS76,$BL76-SUM($BN76:BQ76))))</f>
        <v>490</v>
      </c>
      <c r="BS76" s="19">
        <f ca="1">IF(W75&lt;=0,0,IF($BL76&lt;=SUM($BN76:BR76),0,IF($BL76-SUM($BN76:BR76)&gt;W75+AH76-BF76-AT76,W75+AH76-BF76-AT76,$BL76-SUM($BN76:BR76))))</f>
        <v>0</v>
      </c>
      <c r="BT76" s="19">
        <f ca="1">IF(X75&lt;=0,0,IF($BL76&lt;=SUM($BN76:BS76),0,IF($BL76-SUM($BN76:BS76)&gt;X75+AI76-BG76-AU76,X75+AI76-BG76-AU76,$BL76-SUM($BN76:BS76))))</f>
        <v>0</v>
      </c>
      <c r="BU76" s="19">
        <f ca="1">IF(Y75&lt;=0,0,IF($BL76&lt;=SUM($BN76:BT76),0,IF($BL76-SUM($BN76:BT76)&gt;Y75+AJ76-BH76-AV76,Y75+AJ76-BH76-AV76,$BL76-SUM($BN76:BT76))))</f>
        <v>0</v>
      </c>
      <c r="BV76" s="19">
        <f ca="1">IF(Z75&lt;=0,0,IF($BL76&lt;=SUM($BN76:BU76),0,IF($BL76-SUM($BN76:BU76)&gt;Z75+AK76-BI76-AW76,Z75+AK76-BI76-AW76,$BL76-SUM($BN76:BU76))))</f>
        <v>0</v>
      </c>
      <c r="BW76" s="19">
        <f ca="1">IF(AA75&lt;=0,0,IF($BL76&lt;=SUM($BN76:BV76),0,IF($BL76-SUM($BN76:BV76)&gt;AA75+AL76-BJ76-AX76,AA75+AL76-BJ76-AX76,$BL76-SUM($BN76:BV76))))</f>
        <v>0</v>
      </c>
    </row>
    <row r="77" spans="1:75" ht="11.1" customHeight="1" x14ac:dyDescent="0.2">
      <c r="A77" s="20">
        <f t="shared" ca="1" si="10"/>
        <v>55</v>
      </c>
      <c r="B77" s="5">
        <f t="shared" ca="1" si="11"/>
        <v>44774</v>
      </c>
      <c r="C77" s="69">
        <f ca="1">IF(A77="","",IF(snowball,IF(($E$5-AY77)&lt;0,0,$E$5-AY77),0)+D77)</f>
        <v>490</v>
      </c>
      <c r="D77" s="56"/>
      <c r="E77" s="19">
        <f t="shared" ca="1" si="12"/>
        <v>0</v>
      </c>
      <c r="F77" s="19">
        <f t="shared" ca="1" si="13"/>
        <v>0</v>
      </c>
      <c r="G77" s="19">
        <f t="shared" ca="1" si="14"/>
        <v>0</v>
      </c>
      <c r="H77" s="19">
        <f t="shared" ca="1" si="15"/>
        <v>0</v>
      </c>
      <c r="I77" s="19">
        <f t="shared" ca="1" si="16"/>
        <v>600</v>
      </c>
      <c r="J77" s="19">
        <f t="shared" ca="1" si="17"/>
        <v>0</v>
      </c>
      <c r="K77" s="19">
        <f t="shared" ca="1" si="18"/>
        <v>0</v>
      </c>
      <c r="L77" s="19">
        <f t="shared" ca="1" si="19"/>
        <v>0</v>
      </c>
      <c r="M77" s="19">
        <f t="shared" ca="1" si="20"/>
        <v>0</v>
      </c>
      <c r="N77" s="19">
        <f t="shared" ca="1" si="21"/>
        <v>0</v>
      </c>
      <c r="O77" s="48"/>
      <c r="P77" s="19">
        <f t="shared" ca="1" si="8"/>
        <v>1149.19</v>
      </c>
      <c r="Q77" s="73">
        <f t="shared" ca="1" si="22"/>
        <v>600</v>
      </c>
      <c r="R77" s="19">
        <f t="shared" ca="1" si="23"/>
        <v>0</v>
      </c>
      <c r="S77" s="19">
        <f t="shared" ca="1" si="24"/>
        <v>0</v>
      </c>
      <c r="T77" s="19">
        <f t="shared" ca="1" si="25"/>
        <v>0</v>
      </c>
      <c r="U77" s="19">
        <f t="shared" ca="1" si="26"/>
        <v>0</v>
      </c>
      <c r="V77" s="19">
        <f t="shared" ca="1" si="27"/>
        <v>1149.19</v>
      </c>
      <c r="W77" s="19">
        <f t="shared" ca="1" si="28"/>
        <v>0</v>
      </c>
      <c r="X77" s="19">
        <f t="shared" ca="1" si="29"/>
        <v>0</v>
      </c>
      <c r="Y77" s="19">
        <f t="shared" ca="1" si="30"/>
        <v>0</v>
      </c>
      <c r="Z77" s="19">
        <f t="shared" ca="1" si="31"/>
        <v>0</v>
      </c>
      <c r="AA77" s="19">
        <f t="shared" ca="1" si="32"/>
        <v>0</v>
      </c>
      <c r="AB77" s="2"/>
      <c r="AC77" s="19">
        <f t="shared" ca="1" si="33"/>
        <v>0</v>
      </c>
      <c r="AD77" s="19">
        <f t="shared" ca="1" si="34"/>
        <v>0</v>
      </c>
      <c r="AE77" s="19">
        <f t="shared" ca="1" si="35"/>
        <v>0</v>
      </c>
      <c r="AF77" s="19">
        <f t="shared" ca="1" si="36"/>
        <v>0</v>
      </c>
      <c r="AG77" s="19">
        <f t="shared" ca="1" si="37"/>
        <v>19.46</v>
      </c>
      <c r="AH77" s="19">
        <f t="shared" ca="1" si="38"/>
        <v>0</v>
      </c>
      <c r="AI77" s="19">
        <f t="shared" ca="1" si="39"/>
        <v>0</v>
      </c>
      <c r="AJ77" s="19">
        <f t="shared" ca="1" si="40"/>
        <v>0</v>
      </c>
      <c r="AK77" s="19">
        <f t="shared" ca="1" si="41"/>
        <v>0</v>
      </c>
      <c r="AL77" s="19">
        <f t="shared" ca="1" si="42"/>
        <v>0</v>
      </c>
      <c r="AM77" s="23">
        <f t="shared" ca="1" si="43"/>
        <v>19.46</v>
      </c>
      <c r="AN77" s="7"/>
      <c r="AO77" s="19">
        <f t="shared" ca="1" si="44"/>
        <v>0</v>
      </c>
      <c r="AP77" s="19">
        <f t="shared" ca="1" si="45"/>
        <v>0</v>
      </c>
      <c r="AQ77" s="19">
        <f t="shared" ca="1" si="46"/>
        <v>0</v>
      </c>
      <c r="AR77" s="19">
        <f t="shared" ca="1" si="47"/>
        <v>0</v>
      </c>
      <c r="AS77" s="19">
        <f t="shared" ca="1" si="48"/>
        <v>110</v>
      </c>
      <c r="AT77" s="19">
        <f t="shared" ca="1" si="49"/>
        <v>0</v>
      </c>
      <c r="AU77" s="19">
        <f t="shared" ca="1" si="50"/>
        <v>0</v>
      </c>
      <c r="AV77" s="19">
        <f t="shared" ca="1" si="51"/>
        <v>0</v>
      </c>
      <c r="AW77" s="19">
        <f t="shared" ca="1" si="52"/>
        <v>0</v>
      </c>
      <c r="AX77" s="19">
        <f t="shared" ca="1" si="53"/>
        <v>0</v>
      </c>
      <c r="AY77" s="71">
        <f t="shared" ca="1" si="54"/>
        <v>110</v>
      </c>
      <c r="AZ77" s="23"/>
      <c r="BA77" s="55">
        <f ca="1">IF(NOT(snowball),0,IF(OR(E$9=0,R76+AC77-AO77&lt;=E$9),0,MIN(R76+AC77-AO77-E$9,$C77)))</f>
        <v>0</v>
      </c>
      <c r="BB77" s="19">
        <f ca="1">IF(NOT(snowball),0,IF(OR(F$9=0,S76+AD77-AP77&lt;=F$9),0,MIN(S76+AD77-AP77-F$9,$C77-SUM($BA77:BA77))))</f>
        <v>0</v>
      </c>
      <c r="BC77" s="19">
        <f ca="1">IF(NOT(snowball),0,IF(OR(G$9=0,T76+AE77-AQ77&lt;=G$9),0,MIN(T76+AE77-AQ77-G$9,$C77-SUM($BA77:BB77))))</f>
        <v>0</v>
      </c>
      <c r="BD77" s="19">
        <f ca="1">IF(NOT(snowball),0,IF(OR(H$9=0,U76+AF77-AR77&lt;=H$9),0,MIN(U76+AF77-AR77-H$9,$C77-SUM($BA77:BC77))))</f>
        <v>0</v>
      </c>
      <c r="BE77" s="19">
        <f ca="1">IF(NOT(snowball),0,IF(OR(I$9=0,V76+AG77-AS77&lt;=I$9),0,MIN(V76+AG77-AS77-I$9,$C77-SUM($BA77:BD77))))</f>
        <v>0</v>
      </c>
      <c r="BF77" s="19">
        <f ca="1">IF(NOT(snowball),0,IF(OR(J$9=0,W76+AH77-AT77&lt;=J$9),0,MIN(W76+AH77-AT77-J$9,$C77-SUM($BA77:BE77))))</f>
        <v>0</v>
      </c>
      <c r="BG77" s="19">
        <f ca="1">IF(NOT(snowball),0,IF(OR(K$9=0,X76+AI77-AU77&lt;=K$9),0,MIN(X76+AI77-AU77-K$9,$C77-SUM($BA77:BF77))))</f>
        <v>0</v>
      </c>
      <c r="BH77" s="19">
        <f ca="1">IF(NOT(snowball),0,IF(OR(L$9=0,Y76+AJ77-AV77&lt;=L$9),0,MIN(Y76+AJ77-AV77-L$9,$C77-SUM($BA77:BG77))))</f>
        <v>0</v>
      </c>
      <c r="BI77" s="19">
        <f ca="1">IF(NOT(snowball),0,IF(OR(M$9=0,Z76+AK77-AW77&lt;=M$9),0,MIN(Z76+AK77-AW77-M$9,$C77-SUM($BA77:BH77))))</f>
        <v>0</v>
      </c>
      <c r="BJ77" s="19">
        <f ca="1">IF(NOT(snowball),0,IF(OR(N$9=0,AA76+AL77-AX77&lt;=N$9),0,MIN(AA76+AL77-AX77-N$9,$C77-SUM($BA77:BI77))))</f>
        <v>0</v>
      </c>
      <c r="BK77" s="71">
        <f t="shared" ca="1" si="55"/>
        <v>0</v>
      </c>
      <c r="BL77" s="71">
        <f t="shared" ca="1" si="56"/>
        <v>490</v>
      </c>
      <c r="BN77" s="55">
        <f t="shared" ca="1" si="57"/>
        <v>0</v>
      </c>
      <c r="BO77" s="19">
        <f ca="1">IF(S76&lt;=0,0,IF($BL77&lt;=SUM($BN77:BN77),0,IF($BL77-SUM($BN77:BN77)&gt;S76+AD77-BB77-AP77,S76+AD77-BB77-AP77,$BL77-SUM($BN77:BN77))))</f>
        <v>0</v>
      </c>
      <c r="BP77" s="19">
        <f ca="1">IF(T76&lt;=0,0,IF($BL77&lt;=SUM($BN77:BO77),0,IF($BL77-SUM($BN77:BO77)&gt;T76+AE77-BC77-AQ77,T76+AE77-BC77-AQ77,$BL77-SUM($BN77:BO77))))</f>
        <v>0</v>
      </c>
      <c r="BQ77" s="19">
        <f ca="1">IF(U76&lt;=0,0,IF($BL77&lt;=SUM($BN77:BP77),0,IF($BL77-SUM($BN77:BP77)&gt;U76+AF77-BD77-AR77,U76+AF77-BD77-AR77,$BL77-SUM($BN77:BP77))))</f>
        <v>0</v>
      </c>
      <c r="BR77" s="19">
        <f ca="1">IF(V76&lt;=0,0,IF($BL77&lt;=SUM($BN77:BQ77),0,IF($BL77-SUM($BN77:BQ77)&gt;V76+AG77-BE77-AS77,V76+AG77-BE77-AS77,$BL77-SUM($BN77:BQ77))))</f>
        <v>490</v>
      </c>
      <c r="BS77" s="19">
        <f ca="1">IF(W76&lt;=0,0,IF($BL77&lt;=SUM($BN77:BR77),0,IF($BL77-SUM($BN77:BR77)&gt;W76+AH77-BF77-AT77,W76+AH77-BF77-AT77,$BL77-SUM($BN77:BR77))))</f>
        <v>0</v>
      </c>
      <c r="BT77" s="19">
        <f ca="1">IF(X76&lt;=0,0,IF($BL77&lt;=SUM($BN77:BS77),0,IF($BL77-SUM($BN77:BS77)&gt;X76+AI77-BG77-AU77,X76+AI77-BG77-AU77,$BL77-SUM($BN77:BS77))))</f>
        <v>0</v>
      </c>
      <c r="BU77" s="19">
        <f ca="1">IF(Y76&lt;=0,0,IF($BL77&lt;=SUM($BN77:BT77),0,IF($BL77-SUM($BN77:BT77)&gt;Y76+AJ77-BH77-AV77,Y76+AJ77-BH77-AV77,$BL77-SUM($BN77:BT77))))</f>
        <v>0</v>
      </c>
      <c r="BV77" s="19">
        <f ca="1">IF(Z76&lt;=0,0,IF($BL77&lt;=SUM($BN77:BU77),0,IF($BL77-SUM($BN77:BU77)&gt;Z76+AK77-BI77-AW77,Z76+AK77-BI77-AW77,$BL77-SUM($BN77:BU77))))</f>
        <v>0</v>
      </c>
      <c r="BW77" s="19">
        <f ca="1">IF(AA76&lt;=0,0,IF($BL77&lt;=SUM($BN77:BV77),0,IF($BL77-SUM($BN77:BV77)&gt;AA76+AL77-BJ77-AX77,AA76+AL77-BJ77-AX77,$BL77-SUM($BN77:BV77))))</f>
        <v>0</v>
      </c>
    </row>
    <row r="78" spans="1:75" ht="11.1" customHeight="1" x14ac:dyDescent="0.2">
      <c r="A78" s="20">
        <f t="shared" ca="1" si="10"/>
        <v>56</v>
      </c>
      <c r="B78" s="5">
        <f t="shared" ca="1" si="11"/>
        <v>44805</v>
      </c>
      <c r="C78" s="69">
        <f ca="1">IF(A78="","",IF(snowball,IF(($E$5-AY78)&lt;0,0,$E$5-AY78),0)+D78)</f>
        <v>490</v>
      </c>
      <c r="D78" s="56"/>
      <c r="E78" s="19">
        <f t="shared" ca="1" si="12"/>
        <v>0</v>
      </c>
      <c r="F78" s="19">
        <f t="shared" ca="1" si="13"/>
        <v>0</v>
      </c>
      <c r="G78" s="19">
        <f t="shared" ca="1" si="14"/>
        <v>0</v>
      </c>
      <c r="H78" s="19">
        <f t="shared" ca="1" si="15"/>
        <v>0</v>
      </c>
      <c r="I78" s="19">
        <f t="shared" ca="1" si="16"/>
        <v>600</v>
      </c>
      <c r="J78" s="19">
        <f t="shared" ca="1" si="17"/>
        <v>0</v>
      </c>
      <c r="K78" s="19">
        <f t="shared" ca="1" si="18"/>
        <v>0</v>
      </c>
      <c r="L78" s="19">
        <f t="shared" ca="1" si="19"/>
        <v>0</v>
      </c>
      <c r="M78" s="19">
        <f t="shared" ca="1" si="20"/>
        <v>0</v>
      </c>
      <c r="N78" s="19">
        <f t="shared" ca="1" si="21"/>
        <v>0</v>
      </c>
      <c r="O78" s="48"/>
      <c r="P78" s="19">
        <f t="shared" ca="1" si="8"/>
        <v>562.12</v>
      </c>
      <c r="Q78" s="73">
        <f t="shared" ca="1" si="22"/>
        <v>600</v>
      </c>
      <c r="R78" s="19">
        <f t="shared" ca="1" si="23"/>
        <v>0</v>
      </c>
      <c r="S78" s="19">
        <f t="shared" ca="1" si="24"/>
        <v>0</v>
      </c>
      <c r="T78" s="19">
        <f t="shared" ca="1" si="25"/>
        <v>0</v>
      </c>
      <c r="U78" s="19">
        <f t="shared" ca="1" si="26"/>
        <v>0</v>
      </c>
      <c r="V78" s="19">
        <f t="shared" ca="1" si="27"/>
        <v>562.12</v>
      </c>
      <c r="W78" s="19">
        <f t="shared" ca="1" si="28"/>
        <v>0</v>
      </c>
      <c r="X78" s="19">
        <f t="shared" ca="1" si="29"/>
        <v>0</v>
      </c>
      <c r="Y78" s="19">
        <f t="shared" ca="1" si="30"/>
        <v>0</v>
      </c>
      <c r="Z78" s="19">
        <f t="shared" ca="1" si="31"/>
        <v>0</v>
      </c>
      <c r="AA78" s="19">
        <f t="shared" ca="1" si="32"/>
        <v>0</v>
      </c>
      <c r="AB78" s="2"/>
      <c r="AC78" s="19">
        <f t="shared" ca="1" si="33"/>
        <v>0</v>
      </c>
      <c r="AD78" s="19">
        <f t="shared" ca="1" si="34"/>
        <v>0</v>
      </c>
      <c r="AE78" s="19">
        <f t="shared" ca="1" si="35"/>
        <v>0</v>
      </c>
      <c r="AF78" s="19">
        <f t="shared" ca="1" si="36"/>
        <v>0</v>
      </c>
      <c r="AG78" s="19">
        <f t="shared" ca="1" si="37"/>
        <v>12.93</v>
      </c>
      <c r="AH78" s="19">
        <f t="shared" ca="1" si="38"/>
        <v>0</v>
      </c>
      <c r="AI78" s="19">
        <f t="shared" ca="1" si="39"/>
        <v>0</v>
      </c>
      <c r="AJ78" s="19">
        <f t="shared" ca="1" si="40"/>
        <v>0</v>
      </c>
      <c r="AK78" s="19">
        <f t="shared" ca="1" si="41"/>
        <v>0</v>
      </c>
      <c r="AL78" s="19">
        <f t="shared" ca="1" si="42"/>
        <v>0</v>
      </c>
      <c r="AM78" s="23">
        <f t="shared" ca="1" si="43"/>
        <v>12.93</v>
      </c>
      <c r="AN78" s="7"/>
      <c r="AO78" s="19">
        <f t="shared" ca="1" si="44"/>
        <v>0</v>
      </c>
      <c r="AP78" s="19">
        <f t="shared" ca="1" si="45"/>
        <v>0</v>
      </c>
      <c r="AQ78" s="19">
        <f t="shared" ca="1" si="46"/>
        <v>0</v>
      </c>
      <c r="AR78" s="19">
        <f t="shared" ca="1" si="47"/>
        <v>0</v>
      </c>
      <c r="AS78" s="19">
        <f t="shared" ca="1" si="48"/>
        <v>110</v>
      </c>
      <c r="AT78" s="19">
        <f t="shared" ca="1" si="49"/>
        <v>0</v>
      </c>
      <c r="AU78" s="19">
        <f t="shared" ca="1" si="50"/>
        <v>0</v>
      </c>
      <c r="AV78" s="19">
        <f t="shared" ca="1" si="51"/>
        <v>0</v>
      </c>
      <c r="AW78" s="19">
        <f t="shared" ca="1" si="52"/>
        <v>0</v>
      </c>
      <c r="AX78" s="19">
        <f t="shared" ca="1" si="53"/>
        <v>0</v>
      </c>
      <c r="AY78" s="71">
        <f t="shared" ca="1" si="54"/>
        <v>110</v>
      </c>
      <c r="AZ78" s="23"/>
      <c r="BA78" s="55">
        <f ca="1">IF(NOT(snowball),0,IF(OR(E$9=0,R77+AC78-AO78&lt;=E$9),0,MIN(R77+AC78-AO78-E$9,$C78)))</f>
        <v>0</v>
      </c>
      <c r="BB78" s="19">
        <f ca="1">IF(NOT(snowball),0,IF(OR(F$9=0,S77+AD78-AP78&lt;=F$9),0,MIN(S77+AD78-AP78-F$9,$C78-SUM($BA78:BA78))))</f>
        <v>0</v>
      </c>
      <c r="BC78" s="19">
        <f ca="1">IF(NOT(snowball),0,IF(OR(G$9=0,T77+AE78-AQ78&lt;=G$9),0,MIN(T77+AE78-AQ78-G$9,$C78-SUM($BA78:BB78))))</f>
        <v>0</v>
      </c>
      <c r="BD78" s="19">
        <f ca="1">IF(NOT(snowball),0,IF(OR(H$9=0,U77+AF78-AR78&lt;=H$9),0,MIN(U77+AF78-AR78-H$9,$C78-SUM($BA78:BC78))))</f>
        <v>0</v>
      </c>
      <c r="BE78" s="19">
        <f ca="1">IF(NOT(snowball),0,IF(OR(I$9=0,V77+AG78-AS78&lt;=I$9),0,MIN(V77+AG78-AS78-I$9,$C78-SUM($BA78:BD78))))</f>
        <v>0</v>
      </c>
      <c r="BF78" s="19">
        <f ca="1">IF(NOT(snowball),0,IF(OR(J$9=0,W77+AH78-AT78&lt;=J$9),0,MIN(W77+AH78-AT78-J$9,$C78-SUM($BA78:BE78))))</f>
        <v>0</v>
      </c>
      <c r="BG78" s="19">
        <f ca="1">IF(NOT(snowball),0,IF(OR(K$9=0,X77+AI78-AU78&lt;=K$9),0,MIN(X77+AI78-AU78-K$9,$C78-SUM($BA78:BF78))))</f>
        <v>0</v>
      </c>
      <c r="BH78" s="19">
        <f ca="1">IF(NOT(snowball),0,IF(OR(L$9=0,Y77+AJ78-AV78&lt;=L$9),0,MIN(Y77+AJ78-AV78-L$9,$C78-SUM($BA78:BG78))))</f>
        <v>0</v>
      </c>
      <c r="BI78" s="19">
        <f ca="1">IF(NOT(snowball),0,IF(OR(M$9=0,Z77+AK78-AW78&lt;=M$9),0,MIN(Z77+AK78-AW78-M$9,$C78-SUM($BA78:BH78))))</f>
        <v>0</v>
      </c>
      <c r="BJ78" s="19">
        <f ca="1">IF(NOT(snowball),0,IF(OR(N$9=0,AA77+AL78-AX78&lt;=N$9),0,MIN(AA77+AL78-AX78-N$9,$C78-SUM($BA78:BI78))))</f>
        <v>0</v>
      </c>
      <c r="BK78" s="71">
        <f t="shared" ca="1" si="55"/>
        <v>0</v>
      </c>
      <c r="BL78" s="71">
        <f t="shared" ca="1" si="56"/>
        <v>490</v>
      </c>
      <c r="BN78" s="55">
        <f t="shared" ca="1" si="57"/>
        <v>0</v>
      </c>
      <c r="BO78" s="19">
        <f ca="1">IF(S77&lt;=0,0,IF($BL78&lt;=SUM($BN78:BN78),0,IF($BL78-SUM($BN78:BN78)&gt;S77+AD78-BB78-AP78,S77+AD78-BB78-AP78,$BL78-SUM($BN78:BN78))))</f>
        <v>0</v>
      </c>
      <c r="BP78" s="19">
        <f ca="1">IF(T77&lt;=0,0,IF($BL78&lt;=SUM($BN78:BO78),0,IF($BL78-SUM($BN78:BO78)&gt;T77+AE78-BC78-AQ78,T77+AE78-BC78-AQ78,$BL78-SUM($BN78:BO78))))</f>
        <v>0</v>
      </c>
      <c r="BQ78" s="19">
        <f ca="1">IF(U77&lt;=0,0,IF($BL78&lt;=SUM($BN78:BP78),0,IF($BL78-SUM($BN78:BP78)&gt;U77+AF78-BD78-AR78,U77+AF78-BD78-AR78,$BL78-SUM($BN78:BP78))))</f>
        <v>0</v>
      </c>
      <c r="BR78" s="19">
        <f ca="1">IF(V77&lt;=0,0,IF($BL78&lt;=SUM($BN78:BQ78),0,IF($BL78-SUM($BN78:BQ78)&gt;V77+AG78-BE78-AS78,V77+AG78-BE78-AS78,$BL78-SUM($BN78:BQ78))))</f>
        <v>490</v>
      </c>
      <c r="BS78" s="19">
        <f ca="1">IF(W77&lt;=0,0,IF($BL78&lt;=SUM($BN78:BR78),0,IF($BL78-SUM($BN78:BR78)&gt;W77+AH78-BF78-AT78,W77+AH78-BF78-AT78,$BL78-SUM($BN78:BR78))))</f>
        <v>0</v>
      </c>
      <c r="BT78" s="19">
        <f ca="1">IF(X77&lt;=0,0,IF($BL78&lt;=SUM($BN78:BS78),0,IF($BL78-SUM($BN78:BS78)&gt;X77+AI78-BG78-AU78,X77+AI78-BG78-AU78,$BL78-SUM($BN78:BS78))))</f>
        <v>0</v>
      </c>
      <c r="BU78" s="19">
        <f ca="1">IF(Y77&lt;=0,0,IF($BL78&lt;=SUM($BN78:BT78),0,IF($BL78-SUM($BN78:BT78)&gt;Y77+AJ78-BH78-AV78,Y77+AJ78-BH78-AV78,$BL78-SUM($BN78:BT78))))</f>
        <v>0</v>
      </c>
      <c r="BV78" s="19">
        <f ca="1">IF(Z77&lt;=0,0,IF($BL78&lt;=SUM($BN78:BU78),0,IF($BL78-SUM($BN78:BU78)&gt;Z77+AK78-BI78-AW78,Z77+AK78-BI78-AW78,$BL78-SUM($BN78:BU78))))</f>
        <v>0</v>
      </c>
      <c r="BW78" s="19">
        <f ca="1">IF(AA77&lt;=0,0,IF($BL78&lt;=SUM($BN78:BV78),0,IF($BL78-SUM($BN78:BV78)&gt;AA77+AL78-BJ78-AX78,AA77+AL78-BJ78-AX78,$BL78-SUM($BN78:BV78))))</f>
        <v>0</v>
      </c>
    </row>
    <row r="79" spans="1:75" ht="11.1" customHeight="1" x14ac:dyDescent="0.2">
      <c r="A79" s="20">
        <f t="shared" ca="1" si="10"/>
        <v>57</v>
      </c>
      <c r="B79" s="5">
        <f t="shared" ca="1" si="11"/>
        <v>44835</v>
      </c>
      <c r="C79" s="69">
        <f ca="1">IF(A79="","",IF(snowball,IF(($E$5-AY79)&lt;0,0,$E$5-AY79),0)+D79)</f>
        <v>490</v>
      </c>
      <c r="D79" s="56"/>
      <c r="E79" s="19">
        <f t="shared" ca="1" si="12"/>
        <v>0</v>
      </c>
      <c r="F79" s="19">
        <f t="shared" ca="1" si="13"/>
        <v>0</v>
      </c>
      <c r="G79" s="19">
        <f t="shared" ca="1" si="14"/>
        <v>0</v>
      </c>
      <c r="H79" s="19">
        <f t="shared" ca="1" si="15"/>
        <v>0</v>
      </c>
      <c r="I79" s="19">
        <f t="shared" ca="1" si="16"/>
        <v>568.44000000000005</v>
      </c>
      <c r="J79" s="19">
        <f t="shared" ca="1" si="17"/>
        <v>0</v>
      </c>
      <c r="K79" s="19">
        <f t="shared" ca="1" si="18"/>
        <v>0</v>
      </c>
      <c r="L79" s="19">
        <f t="shared" ca="1" si="19"/>
        <v>0</v>
      </c>
      <c r="M79" s="19">
        <f t="shared" ca="1" si="20"/>
        <v>0</v>
      </c>
      <c r="N79" s="19">
        <f t="shared" ca="1" si="21"/>
        <v>0</v>
      </c>
      <c r="O79" s="48"/>
      <c r="P79" s="19">
        <f t="shared" ca="1" si="8"/>
        <v>0</v>
      </c>
      <c r="Q79" s="73">
        <f t="shared" ca="1" si="22"/>
        <v>568.44000000000005</v>
      </c>
      <c r="R79" s="19">
        <f t="shared" ca="1" si="23"/>
        <v>0</v>
      </c>
      <c r="S79" s="19">
        <f t="shared" ca="1" si="24"/>
        <v>0</v>
      </c>
      <c r="T79" s="19">
        <f t="shared" ca="1" si="25"/>
        <v>0</v>
      </c>
      <c r="U79" s="19">
        <f t="shared" ca="1" si="26"/>
        <v>0</v>
      </c>
      <c r="V79" s="19">
        <f t="shared" ca="1" si="27"/>
        <v>0</v>
      </c>
      <c r="W79" s="19">
        <f t="shared" ca="1" si="28"/>
        <v>0</v>
      </c>
      <c r="X79" s="19">
        <f t="shared" ca="1" si="29"/>
        <v>0</v>
      </c>
      <c r="Y79" s="19">
        <f t="shared" ca="1" si="30"/>
        <v>0</v>
      </c>
      <c r="Z79" s="19">
        <f t="shared" ca="1" si="31"/>
        <v>0</v>
      </c>
      <c r="AA79" s="19">
        <f t="shared" ca="1" si="32"/>
        <v>0</v>
      </c>
      <c r="AB79" s="2"/>
      <c r="AC79" s="19">
        <f t="shared" ca="1" si="33"/>
        <v>0</v>
      </c>
      <c r="AD79" s="19">
        <f t="shared" ca="1" si="34"/>
        <v>0</v>
      </c>
      <c r="AE79" s="19">
        <f t="shared" ca="1" si="35"/>
        <v>0</v>
      </c>
      <c r="AF79" s="19">
        <f t="shared" ca="1" si="36"/>
        <v>0</v>
      </c>
      <c r="AG79" s="19">
        <f t="shared" ca="1" si="37"/>
        <v>6.32</v>
      </c>
      <c r="AH79" s="19">
        <f t="shared" ca="1" si="38"/>
        <v>0</v>
      </c>
      <c r="AI79" s="19">
        <f t="shared" ca="1" si="39"/>
        <v>0</v>
      </c>
      <c r="AJ79" s="19">
        <f t="shared" ca="1" si="40"/>
        <v>0</v>
      </c>
      <c r="AK79" s="19">
        <f t="shared" ca="1" si="41"/>
        <v>0</v>
      </c>
      <c r="AL79" s="19">
        <f t="shared" ca="1" si="42"/>
        <v>0</v>
      </c>
      <c r="AM79" s="23">
        <f t="shared" ca="1" si="43"/>
        <v>6.32</v>
      </c>
      <c r="AN79" s="7"/>
      <c r="AO79" s="19">
        <f t="shared" ca="1" si="44"/>
        <v>0</v>
      </c>
      <c r="AP79" s="19">
        <f t="shared" ca="1" si="45"/>
        <v>0</v>
      </c>
      <c r="AQ79" s="19">
        <f t="shared" ca="1" si="46"/>
        <v>0</v>
      </c>
      <c r="AR79" s="19">
        <f t="shared" ca="1" si="47"/>
        <v>0</v>
      </c>
      <c r="AS79" s="19">
        <f t="shared" ca="1" si="48"/>
        <v>110</v>
      </c>
      <c r="AT79" s="19">
        <f t="shared" ca="1" si="49"/>
        <v>0</v>
      </c>
      <c r="AU79" s="19">
        <f t="shared" ca="1" si="50"/>
        <v>0</v>
      </c>
      <c r="AV79" s="19">
        <f t="shared" ca="1" si="51"/>
        <v>0</v>
      </c>
      <c r="AW79" s="19">
        <f t="shared" ca="1" si="52"/>
        <v>0</v>
      </c>
      <c r="AX79" s="19">
        <f t="shared" ca="1" si="53"/>
        <v>0</v>
      </c>
      <c r="AY79" s="71">
        <f t="shared" ca="1" si="54"/>
        <v>110</v>
      </c>
      <c r="AZ79" s="23"/>
      <c r="BA79" s="55">
        <f ca="1">IF(NOT(snowball),0,IF(OR(E$9=0,R78+AC79-AO79&lt;=E$9),0,MIN(R78+AC79-AO79-E$9,$C79)))</f>
        <v>0</v>
      </c>
      <c r="BB79" s="19">
        <f ca="1">IF(NOT(snowball),0,IF(OR(F$9=0,S78+AD79-AP79&lt;=F$9),0,MIN(S78+AD79-AP79-F$9,$C79-SUM($BA79:BA79))))</f>
        <v>0</v>
      </c>
      <c r="BC79" s="19">
        <f ca="1">IF(NOT(snowball),0,IF(OR(G$9=0,T78+AE79-AQ79&lt;=G$9),0,MIN(T78+AE79-AQ79-G$9,$C79-SUM($BA79:BB79))))</f>
        <v>0</v>
      </c>
      <c r="BD79" s="19">
        <f ca="1">IF(NOT(snowball),0,IF(OR(H$9=0,U78+AF79-AR79&lt;=H$9),0,MIN(U78+AF79-AR79-H$9,$C79-SUM($BA79:BC79))))</f>
        <v>0</v>
      </c>
      <c r="BE79" s="19">
        <f ca="1">IF(NOT(snowball),0,IF(OR(I$9=0,V78+AG79-AS79&lt;=I$9),0,MIN(V78+AG79-AS79-I$9,$C79-SUM($BA79:BD79))))</f>
        <v>0</v>
      </c>
      <c r="BF79" s="19">
        <f ca="1">IF(NOT(snowball),0,IF(OR(J$9=0,W78+AH79-AT79&lt;=J$9),0,MIN(W78+AH79-AT79-J$9,$C79-SUM($BA79:BE79))))</f>
        <v>0</v>
      </c>
      <c r="BG79" s="19">
        <f ca="1">IF(NOT(snowball),0,IF(OR(K$9=0,X78+AI79-AU79&lt;=K$9),0,MIN(X78+AI79-AU79-K$9,$C79-SUM($BA79:BF79))))</f>
        <v>0</v>
      </c>
      <c r="BH79" s="19">
        <f ca="1">IF(NOT(snowball),0,IF(OR(L$9=0,Y78+AJ79-AV79&lt;=L$9),0,MIN(Y78+AJ79-AV79-L$9,$C79-SUM($BA79:BG79))))</f>
        <v>0</v>
      </c>
      <c r="BI79" s="19">
        <f ca="1">IF(NOT(snowball),0,IF(OR(M$9=0,Z78+AK79-AW79&lt;=M$9),0,MIN(Z78+AK79-AW79-M$9,$C79-SUM($BA79:BH79))))</f>
        <v>0</v>
      </c>
      <c r="BJ79" s="19">
        <f ca="1">IF(NOT(snowball),0,IF(OR(N$9=0,AA78+AL79-AX79&lt;=N$9),0,MIN(AA78+AL79-AX79-N$9,$C79-SUM($BA79:BI79))))</f>
        <v>0</v>
      </c>
      <c r="BK79" s="71">
        <f t="shared" ca="1" si="55"/>
        <v>0</v>
      </c>
      <c r="BL79" s="71">
        <f t="shared" ca="1" si="56"/>
        <v>490</v>
      </c>
      <c r="BN79" s="55">
        <f t="shared" ca="1" si="57"/>
        <v>0</v>
      </c>
      <c r="BO79" s="19">
        <f ca="1">IF(S78&lt;=0,0,IF($BL79&lt;=SUM($BN79:BN79),0,IF($BL79-SUM($BN79:BN79)&gt;S78+AD79-BB79-AP79,S78+AD79-BB79-AP79,$BL79-SUM($BN79:BN79))))</f>
        <v>0</v>
      </c>
      <c r="BP79" s="19">
        <f ca="1">IF(T78&lt;=0,0,IF($BL79&lt;=SUM($BN79:BO79),0,IF($BL79-SUM($BN79:BO79)&gt;T78+AE79-BC79-AQ79,T78+AE79-BC79-AQ79,$BL79-SUM($BN79:BO79))))</f>
        <v>0</v>
      </c>
      <c r="BQ79" s="19">
        <f ca="1">IF(U78&lt;=0,0,IF($BL79&lt;=SUM($BN79:BP79),0,IF($BL79-SUM($BN79:BP79)&gt;U78+AF79-BD79-AR79,U78+AF79-BD79-AR79,$BL79-SUM($BN79:BP79))))</f>
        <v>0</v>
      </c>
      <c r="BR79" s="19">
        <f ca="1">IF(V78&lt;=0,0,IF($BL79&lt;=SUM($BN79:BQ79),0,IF($BL79-SUM($BN79:BQ79)&gt;V78+AG79-BE79-AS79,V78+AG79-BE79-AS79,$BL79-SUM($BN79:BQ79))))</f>
        <v>458.44000000000005</v>
      </c>
      <c r="BS79" s="19">
        <f ca="1">IF(W78&lt;=0,0,IF($BL79&lt;=SUM($BN79:BR79),0,IF($BL79-SUM($BN79:BR79)&gt;W78+AH79-BF79-AT79,W78+AH79-BF79-AT79,$BL79-SUM($BN79:BR79))))</f>
        <v>0</v>
      </c>
      <c r="BT79" s="19">
        <f ca="1">IF(X78&lt;=0,0,IF($BL79&lt;=SUM($BN79:BS79),0,IF($BL79-SUM($BN79:BS79)&gt;X78+AI79-BG79-AU79,X78+AI79-BG79-AU79,$BL79-SUM($BN79:BS79))))</f>
        <v>0</v>
      </c>
      <c r="BU79" s="19">
        <f ca="1">IF(Y78&lt;=0,0,IF($BL79&lt;=SUM($BN79:BT79),0,IF($BL79-SUM($BN79:BT79)&gt;Y78+AJ79-BH79-AV79,Y78+AJ79-BH79-AV79,$BL79-SUM($BN79:BT79))))</f>
        <v>0</v>
      </c>
      <c r="BV79" s="19">
        <f ca="1">IF(Z78&lt;=0,0,IF($BL79&lt;=SUM($BN79:BU79),0,IF($BL79-SUM($BN79:BU79)&gt;Z78+AK79-BI79-AW79,Z78+AK79-BI79-AW79,$BL79-SUM($BN79:BU79))))</f>
        <v>0</v>
      </c>
      <c r="BW79" s="19">
        <f ca="1">IF(AA78&lt;=0,0,IF($BL79&lt;=SUM($BN79:BV79),0,IF($BL79-SUM($BN79:BV79)&gt;AA78+AL79-BJ79-AX79,AA78+AL79-BJ79-AX79,$BL79-SUM($BN79:BV79))))</f>
        <v>0</v>
      </c>
    </row>
    <row r="80" spans="1:75" ht="11.1" customHeight="1" x14ac:dyDescent="0.2">
      <c r="A80" s="20" t="str">
        <f t="shared" ca="1" si="10"/>
        <v/>
      </c>
      <c r="B80" s="5" t="e">
        <f t="shared" ca="1" si="11"/>
        <v>#N/A</v>
      </c>
      <c r="C80" s="69" t="str">
        <f ca="1">IF(A80="","",IF(snowball,IF(($E$5-AY80)&lt;0,0,$E$5-AY80),0)+D80)</f>
        <v/>
      </c>
      <c r="D80" s="56"/>
      <c r="E80" s="19">
        <f t="shared" ca="1" si="12"/>
        <v>0</v>
      </c>
      <c r="F80" s="19">
        <f t="shared" ca="1" si="13"/>
        <v>0</v>
      </c>
      <c r="G80" s="19">
        <f t="shared" ca="1" si="14"/>
        <v>0</v>
      </c>
      <c r="H80" s="19">
        <f t="shared" ca="1" si="15"/>
        <v>0</v>
      </c>
      <c r="I80" s="19">
        <f t="shared" ca="1" si="16"/>
        <v>0</v>
      </c>
      <c r="J80" s="19">
        <f t="shared" ca="1" si="17"/>
        <v>0</v>
      </c>
      <c r="K80" s="19">
        <f t="shared" ca="1" si="18"/>
        <v>0</v>
      </c>
      <c r="L80" s="19">
        <f t="shared" ca="1" si="19"/>
        <v>0</v>
      </c>
      <c r="M80" s="19">
        <f t="shared" ca="1" si="20"/>
        <v>0</v>
      </c>
      <c r="N80" s="19">
        <f t="shared" ca="1" si="21"/>
        <v>0</v>
      </c>
      <c r="O80" s="48"/>
      <c r="P80" s="19">
        <f t="shared" ca="1" si="8"/>
        <v>0</v>
      </c>
      <c r="Q80" s="73">
        <f t="shared" ca="1" si="22"/>
        <v>0</v>
      </c>
      <c r="R80" s="19">
        <f t="shared" ca="1" si="23"/>
        <v>0</v>
      </c>
      <c r="S80" s="19">
        <f t="shared" ca="1" si="24"/>
        <v>0</v>
      </c>
      <c r="T80" s="19">
        <f t="shared" ca="1" si="25"/>
        <v>0</v>
      </c>
      <c r="U80" s="19">
        <f t="shared" ca="1" si="26"/>
        <v>0</v>
      </c>
      <c r="V80" s="19">
        <f t="shared" ca="1" si="27"/>
        <v>0</v>
      </c>
      <c r="W80" s="19">
        <f t="shared" ca="1" si="28"/>
        <v>0</v>
      </c>
      <c r="X80" s="19">
        <f t="shared" ca="1" si="29"/>
        <v>0</v>
      </c>
      <c r="Y80" s="19">
        <f t="shared" ca="1" si="30"/>
        <v>0</v>
      </c>
      <c r="Z80" s="19">
        <f t="shared" ca="1" si="31"/>
        <v>0</v>
      </c>
      <c r="AA80" s="19">
        <f t="shared" ca="1" si="32"/>
        <v>0</v>
      </c>
      <c r="AB80" s="2"/>
      <c r="AC80" s="19">
        <f t="shared" ca="1" si="33"/>
        <v>0</v>
      </c>
      <c r="AD80" s="19">
        <f t="shared" ca="1" si="34"/>
        <v>0</v>
      </c>
      <c r="AE80" s="19">
        <f t="shared" ca="1" si="35"/>
        <v>0</v>
      </c>
      <c r="AF80" s="19">
        <f t="shared" ca="1" si="36"/>
        <v>0</v>
      </c>
      <c r="AG80" s="19">
        <f t="shared" ca="1" si="37"/>
        <v>0</v>
      </c>
      <c r="AH80" s="19">
        <f t="shared" ca="1" si="38"/>
        <v>0</v>
      </c>
      <c r="AI80" s="19">
        <f t="shared" ca="1" si="39"/>
        <v>0</v>
      </c>
      <c r="AJ80" s="19">
        <f t="shared" ca="1" si="40"/>
        <v>0</v>
      </c>
      <c r="AK80" s="19">
        <f t="shared" ca="1" si="41"/>
        <v>0</v>
      </c>
      <c r="AL80" s="19">
        <f t="shared" ca="1" si="42"/>
        <v>0</v>
      </c>
      <c r="AM80" s="23">
        <f t="shared" ca="1" si="43"/>
        <v>0</v>
      </c>
      <c r="AN80" s="7"/>
      <c r="AO80" s="19">
        <f t="shared" ca="1" si="44"/>
        <v>0</v>
      </c>
      <c r="AP80" s="19">
        <f t="shared" ca="1" si="45"/>
        <v>0</v>
      </c>
      <c r="AQ80" s="19">
        <f t="shared" ca="1" si="46"/>
        <v>0</v>
      </c>
      <c r="AR80" s="19">
        <f t="shared" ca="1" si="47"/>
        <v>0</v>
      </c>
      <c r="AS80" s="19">
        <f t="shared" ca="1" si="48"/>
        <v>0</v>
      </c>
      <c r="AT80" s="19">
        <f t="shared" ca="1" si="49"/>
        <v>0</v>
      </c>
      <c r="AU80" s="19">
        <f t="shared" ca="1" si="50"/>
        <v>0</v>
      </c>
      <c r="AV80" s="19">
        <f t="shared" ca="1" si="51"/>
        <v>0</v>
      </c>
      <c r="AW80" s="19">
        <f t="shared" ca="1" si="52"/>
        <v>0</v>
      </c>
      <c r="AX80" s="19">
        <f t="shared" ca="1" si="53"/>
        <v>0</v>
      </c>
      <c r="AY80" s="71">
        <f t="shared" ca="1" si="54"/>
        <v>0</v>
      </c>
      <c r="AZ80" s="23"/>
      <c r="BA80" s="55">
        <f ca="1">IF(NOT(snowball),0,IF(OR(E$9=0,R79+AC80-AO80&lt;=E$9),0,MIN(R79+AC80-AO80-E$9,$C80)))</f>
        <v>0</v>
      </c>
      <c r="BB80" s="19">
        <f ca="1">IF(NOT(snowball),0,IF(OR(F$9=0,S79+AD80-AP80&lt;=F$9),0,MIN(S79+AD80-AP80-F$9,$C80-SUM($BA80:BA80))))</f>
        <v>0</v>
      </c>
      <c r="BC80" s="19">
        <f ca="1">IF(NOT(snowball),0,IF(OR(G$9=0,T79+AE80-AQ80&lt;=G$9),0,MIN(T79+AE80-AQ80-G$9,$C80-SUM($BA80:BB80))))</f>
        <v>0</v>
      </c>
      <c r="BD80" s="19">
        <f ca="1">IF(NOT(snowball),0,IF(OR(H$9=0,U79+AF80-AR80&lt;=H$9),0,MIN(U79+AF80-AR80-H$9,$C80-SUM($BA80:BC80))))</f>
        <v>0</v>
      </c>
      <c r="BE80" s="19">
        <f ca="1">IF(NOT(snowball),0,IF(OR(I$9=0,V79+AG80-AS80&lt;=I$9),0,MIN(V79+AG80-AS80-I$9,$C80-SUM($BA80:BD80))))</f>
        <v>0</v>
      </c>
      <c r="BF80" s="19">
        <f ca="1">IF(NOT(snowball),0,IF(OR(J$9=0,W79+AH80-AT80&lt;=J$9),0,MIN(W79+AH80-AT80-J$9,$C80-SUM($BA80:BE80))))</f>
        <v>0</v>
      </c>
      <c r="BG80" s="19">
        <f ca="1">IF(NOT(snowball),0,IF(OR(K$9=0,X79+AI80-AU80&lt;=K$9),0,MIN(X79+AI80-AU80-K$9,$C80-SUM($BA80:BF80))))</f>
        <v>0</v>
      </c>
      <c r="BH80" s="19">
        <f ca="1">IF(NOT(snowball),0,IF(OR(L$9=0,Y79+AJ80-AV80&lt;=L$9),0,MIN(Y79+AJ80-AV80-L$9,$C80-SUM($BA80:BG80))))</f>
        <v>0</v>
      </c>
      <c r="BI80" s="19">
        <f ca="1">IF(NOT(snowball),0,IF(OR(M$9=0,Z79+AK80-AW80&lt;=M$9),0,MIN(Z79+AK80-AW80-M$9,$C80-SUM($BA80:BH80))))</f>
        <v>0</v>
      </c>
      <c r="BJ80" s="19">
        <f ca="1">IF(NOT(snowball),0,IF(OR(N$9=0,AA79+AL80-AX80&lt;=N$9),0,MIN(AA79+AL80-AX80-N$9,$C80-SUM($BA80:BI80))))</f>
        <v>0</v>
      </c>
      <c r="BK80" s="71">
        <f t="shared" ca="1" si="55"/>
        <v>0</v>
      </c>
      <c r="BL80" s="71">
        <f t="shared" ca="1" si="56"/>
        <v>0</v>
      </c>
      <c r="BN80" s="55">
        <f t="shared" ca="1" si="57"/>
        <v>0</v>
      </c>
      <c r="BO80" s="19">
        <f ca="1">IF(S79&lt;=0,0,IF($BL80&lt;=SUM($BN80:BN80),0,IF($BL80-SUM($BN80:BN80)&gt;S79+AD80-BB80-AP80,S79+AD80-BB80-AP80,$BL80-SUM($BN80:BN80))))</f>
        <v>0</v>
      </c>
      <c r="BP80" s="19">
        <f ca="1">IF(T79&lt;=0,0,IF($BL80&lt;=SUM($BN80:BO80),0,IF($BL80-SUM($BN80:BO80)&gt;T79+AE80-BC80-AQ80,T79+AE80-BC80-AQ80,$BL80-SUM($BN80:BO80))))</f>
        <v>0</v>
      </c>
      <c r="BQ80" s="19">
        <f ca="1">IF(U79&lt;=0,0,IF($BL80&lt;=SUM($BN80:BP80),0,IF($BL80-SUM($BN80:BP80)&gt;U79+AF80-BD80-AR80,U79+AF80-BD80-AR80,$BL80-SUM($BN80:BP80))))</f>
        <v>0</v>
      </c>
      <c r="BR80" s="19">
        <f ca="1">IF(V79&lt;=0,0,IF($BL80&lt;=SUM($BN80:BQ80),0,IF($BL80-SUM($BN80:BQ80)&gt;V79+AG80-BE80-AS80,V79+AG80-BE80-AS80,$BL80-SUM($BN80:BQ80))))</f>
        <v>0</v>
      </c>
      <c r="BS80" s="19">
        <f ca="1">IF(W79&lt;=0,0,IF($BL80&lt;=SUM($BN80:BR80),0,IF($BL80-SUM($BN80:BR80)&gt;W79+AH80-BF80-AT80,W79+AH80-BF80-AT80,$BL80-SUM($BN80:BR80))))</f>
        <v>0</v>
      </c>
      <c r="BT80" s="19">
        <f ca="1">IF(X79&lt;=0,0,IF($BL80&lt;=SUM($BN80:BS80),0,IF($BL80-SUM($BN80:BS80)&gt;X79+AI80-BG80-AU80,X79+AI80-BG80-AU80,$BL80-SUM($BN80:BS80))))</f>
        <v>0</v>
      </c>
      <c r="BU80" s="19">
        <f ca="1">IF(Y79&lt;=0,0,IF($BL80&lt;=SUM($BN80:BT80),0,IF($BL80-SUM($BN80:BT80)&gt;Y79+AJ80-BH80-AV80,Y79+AJ80-BH80-AV80,$BL80-SUM($BN80:BT80))))</f>
        <v>0</v>
      </c>
      <c r="BV80" s="19">
        <f ca="1">IF(Z79&lt;=0,0,IF($BL80&lt;=SUM($BN80:BU80),0,IF($BL80-SUM($BN80:BU80)&gt;Z79+AK80-BI80-AW80,Z79+AK80-BI80-AW80,$BL80-SUM($BN80:BU80))))</f>
        <v>0</v>
      </c>
      <c r="BW80" s="19">
        <f ca="1">IF(AA79&lt;=0,0,IF($BL80&lt;=SUM($BN80:BV80),0,IF($BL80-SUM($BN80:BV80)&gt;AA79+AL80-BJ80-AX80,AA79+AL80-BJ80-AX80,$BL80-SUM($BN80:BV80))))</f>
        <v>0</v>
      </c>
    </row>
    <row r="81" spans="1:75" ht="11.1" customHeight="1" x14ac:dyDescent="0.2">
      <c r="A81" s="20" t="str">
        <f t="shared" ca="1" si="10"/>
        <v/>
      </c>
      <c r="B81" s="5" t="e">
        <f t="shared" ca="1" si="11"/>
        <v>#N/A</v>
      </c>
      <c r="C81" s="69" t="str">
        <f ca="1">IF(A81="","",IF(snowball,IF(($E$5-AY81)&lt;0,0,$E$5-AY81),0)+D81)</f>
        <v/>
      </c>
      <c r="D81" s="56"/>
      <c r="E81" s="19">
        <f t="shared" ca="1" si="12"/>
        <v>0</v>
      </c>
      <c r="F81" s="19">
        <f t="shared" ca="1" si="13"/>
        <v>0</v>
      </c>
      <c r="G81" s="19">
        <f t="shared" ca="1" si="14"/>
        <v>0</v>
      </c>
      <c r="H81" s="19">
        <f t="shared" ca="1" si="15"/>
        <v>0</v>
      </c>
      <c r="I81" s="19">
        <f t="shared" ca="1" si="16"/>
        <v>0</v>
      </c>
      <c r="J81" s="19">
        <f t="shared" ca="1" si="17"/>
        <v>0</v>
      </c>
      <c r="K81" s="19">
        <f t="shared" ca="1" si="18"/>
        <v>0</v>
      </c>
      <c r="L81" s="19">
        <f t="shared" ca="1" si="19"/>
        <v>0</v>
      </c>
      <c r="M81" s="19">
        <f t="shared" ca="1" si="20"/>
        <v>0</v>
      </c>
      <c r="N81" s="19">
        <f t="shared" ca="1" si="21"/>
        <v>0</v>
      </c>
      <c r="O81" s="48"/>
      <c r="P81" s="19">
        <f t="shared" ca="1" si="8"/>
        <v>0</v>
      </c>
      <c r="Q81" s="73">
        <f t="shared" ca="1" si="22"/>
        <v>0</v>
      </c>
      <c r="R81" s="19">
        <f t="shared" ca="1" si="23"/>
        <v>0</v>
      </c>
      <c r="S81" s="19">
        <f t="shared" ca="1" si="24"/>
        <v>0</v>
      </c>
      <c r="T81" s="19">
        <f t="shared" ca="1" si="25"/>
        <v>0</v>
      </c>
      <c r="U81" s="19">
        <f t="shared" ca="1" si="26"/>
        <v>0</v>
      </c>
      <c r="V81" s="19">
        <f t="shared" ca="1" si="27"/>
        <v>0</v>
      </c>
      <c r="W81" s="19">
        <f t="shared" ca="1" si="28"/>
        <v>0</v>
      </c>
      <c r="X81" s="19">
        <f t="shared" ca="1" si="29"/>
        <v>0</v>
      </c>
      <c r="Y81" s="19">
        <f t="shared" ca="1" si="30"/>
        <v>0</v>
      </c>
      <c r="Z81" s="19">
        <f t="shared" ca="1" si="31"/>
        <v>0</v>
      </c>
      <c r="AA81" s="19">
        <f t="shared" ca="1" si="32"/>
        <v>0</v>
      </c>
      <c r="AB81" s="2"/>
      <c r="AC81" s="19">
        <f t="shared" ca="1" si="33"/>
        <v>0</v>
      </c>
      <c r="AD81" s="19">
        <f t="shared" ca="1" si="34"/>
        <v>0</v>
      </c>
      <c r="AE81" s="19">
        <f t="shared" ca="1" si="35"/>
        <v>0</v>
      </c>
      <c r="AF81" s="19">
        <f t="shared" ca="1" si="36"/>
        <v>0</v>
      </c>
      <c r="AG81" s="19">
        <f t="shared" ca="1" si="37"/>
        <v>0</v>
      </c>
      <c r="AH81" s="19">
        <f t="shared" ca="1" si="38"/>
        <v>0</v>
      </c>
      <c r="AI81" s="19">
        <f t="shared" ca="1" si="39"/>
        <v>0</v>
      </c>
      <c r="AJ81" s="19">
        <f t="shared" ca="1" si="40"/>
        <v>0</v>
      </c>
      <c r="AK81" s="19">
        <f t="shared" ca="1" si="41"/>
        <v>0</v>
      </c>
      <c r="AL81" s="19">
        <f t="shared" ca="1" si="42"/>
        <v>0</v>
      </c>
      <c r="AM81" s="23">
        <f t="shared" ca="1" si="43"/>
        <v>0</v>
      </c>
      <c r="AN81" s="7"/>
      <c r="AO81" s="19">
        <f t="shared" ca="1" si="44"/>
        <v>0</v>
      </c>
      <c r="AP81" s="19">
        <f t="shared" ca="1" si="45"/>
        <v>0</v>
      </c>
      <c r="AQ81" s="19">
        <f t="shared" ca="1" si="46"/>
        <v>0</v>
      </c>
      <c r="AR81" s="19">
        <f t="shared" ca="1" si="47"/>
        <v>0</v>
      </c>
      <c r="AS81" s="19">
        <f t="shared" ca="1" si="48"/>
        <v>0</v>
      </c>
      <c r="AT81" s="19">
        <f t="shared" ca="1" si="49"/>
        <v>0</v>
      </c>
      <c r="AU81" s="19">
        <f t="shared" ca="1" si="50"/>
        <v>0</v>
      </c>
      <c r="AV81" s="19">
        <f t="shared" ca="1" si="51"/>
        <v>0</v>
      </c>
      <c r="AW81" s="19">
        <f t="shared" ca="1" si="52"/>
        <v>0</v>
      </c>
      <c r="AX81" s="19">
        <f t="shared" ca="1" si="53"/>
        <v>0</v>
      </c>
      <c r="AY81" s="71">
        <f t="shared" ca="1" si="54"/>
        <v>0</v>
      </c>
      <c r="AZ81" s="23"/>
      <c r="BA81" s="55">
        <f ca="1">IF(NOT(snowball),0,IF(OR(E$9=0,R80+AC81-AO81&lt;=E$9),0,MIN(R80+AC81-AO81-E$9,$C81)))</f>
        <v>0</v>
      </c>
      <c r="BB81" s="19">
        <f ca="1">IF(NOT(snowball),0,IF(OR(F$9=0,S80+AD81-AP81&lt;=F$9),0,MIN(S80+AD81-AP81-F$9,$C81-SUM($BA81:BA81))))</f>
        <v>0</v>
      </c>
      <c r="BC81" s="19">
        <f ca="1">IF(NOT(snowball),0,IF(OR(G$9=0,T80+AE81-AQ81&lt;=G$9),0,MIN(T80+AE81-AQ81-G$9,$C81-SUM($BA81:BB81))))</f>
        <v>0</v>
      </c>
      <c r="BD81" s="19">
        <f ca="1">IF(NOT(snowball),0,IF(OR(H$9=0,U80+AF81-AR81&lt;=H$9),0,MIN(U80+AF81-AR81-H$9,$C81-SUM($BA81:BC81))))</f>
        <v>0</v>
      </c>
      <c r="BE81" s="19">
        <f ca="1">IF(NOT(snowball),0,IF(OR(I$9=0,V80+AG81-AS81&lt;=I$9),0,MIN(V80+AG81-AS81-I$9,$C81-SUM($BA81:BD81))))</f>
        <v>0</v>
      </c>
      <c r="BF81" s="19">
        <f ca="1">IF(NOT(snowball),0,IF(OR(J$9=0,W80+AH81-AT81&lt;=J$9),0,MIN(W80+AH81-AT81-J$9,$C81-SUM($BA81:BE81))))</f>
        <v>0</v>
      </c>
      <c r="BG81" s="19">
        <f ca="1">IF(NOT(snowball),0,IF(OR(K$9=0,X80+AI81-AU81&lt;=K$9),0,MIN(X80+AI81-AU81-K$9,$C81-SUM($BA81:BF81))))</f>
        <v>0</v>
      </c>
      <c r="BH81" s="19">
        <f ca="1">IF(NOT(snowball),0,IF(OR(L$9=0,Y80+AJ81-AV81&lt;=L$9),0,MIN(Y80+AJ81-AV81-L$9,$C81-SUM($BA81:BG81))))</f>
        <v>0</v>
      </c>
      <c r="BI81" s="19">
        <f ca="1">IF(NOT(snowball),0,IF(OR(M$9=0,Z80+AK81-AW81&lt;=M$9),0,MIN(Z80+AK81-AW81-M$9,$C81-SUM($BA81:BH81))))</f>
        <v>0</v>
      </c>
      <c r="BJ81" s="19">
        <f ca="1">IF(NOT(snowball),0,IF(OR(N$9=0,AA80+AL81-AX81&lt;=N$9),0,MIN(AA80+AL81-AX81-N$9,$C81-SUM($BA81:BI81))))</f>
        <v>0</v>
      </c>
      <c r="BK81" s="71">
        <f t="shared" ca="1" si="55"/>
        <v>0</v>
      </c>
      <c r="BL81" s="71">
        <f t="shared" ca="1" si="56"/>
        <v>0</v>
      </c>
      <c r="BN81" s="55">
        <f t="shared" ca="1" si="57"/>
        <v>0</v>
      </c>
      <c r="BO81" s="19">
        <f ca="1">IF(S80&lt;=0,0,IF($BL81&lt;=SUM($BN81:BN81),0,IF($BL81-SUM($BN81:BN81)&gt;S80+AD81-BB81-AP81,S80+AD81-BB81-AP81,$BL81-SUM($BN81:BN81))))</f>
        <v>0</v>
      </c>
      <c r="BP81" s="19">
        <f ca="1">IF(T80&lt;=0,0,IF($BL81&lt;=SUM($BN81:BO81),0,IF($BL81-SUM($BN81:BO81)&gt;T80+AE81-BC81-AQ81,T80+AE81-BC81-AQ81,$BL81-SUM($BN81:BO81))))</f>
        <v>0</v>
      </c>
      <c r="BQ81" s="19">
        <f ca="1">IF(U80&lt;=0,0,IF($BL81&lt;=SUM($BN81:BP81),0,IF($BL81-SUM($BN81:BP81)&gt;U80+AF81-BD81-AR81,U80+AF81-BD81-AR81,$BL81-SUM($BN81:BP81))))</f>
        <v>0</v>
      </c>
      <c r="BR81" s="19">
        <f ca="1">IF(V80&lt;=0,0,IF($BL81&lt;=SUM($BN81:BQ81),0,IF($BL81-SUM($BN81:BQ81)&gt;V80+AG81-BE81-AS81,V80+AG81-BE81-AS81,$BL81-SUM($BN81:BQ81))))</f>
        <v>0</v>
      </c>
      <c r="BS81" s="19">
        <f ca="1">IF(W80&lt;=0,0,IF($BL81&lt;=SUM($BN81:BR81),0,IF($BL81-SUM($BN81:BR81)&gt;W80+AH81-BF81-AT81,W80+AH81-BF81-AT81,$BL81-SUM($BN81:BR81))))</f>
        <v>0</v>
      </c>
      <c r="BT81" s="19">
        <f ca="1">IF(X80&lt;=0,0,IF($BL81&lt;=SUM($BN81:BS81),0,IF($BL81-SUM($BN81:BS81)&gt;X80+AI81-BG81-AU81,X80+AI81-BG81-AU81,$BL81-SUM($BN81:BS81))))</f>
        <v>0</v>
      </c>
      <c r="BU81" s="19">
        <f ca="1">IF(Y80&lt;=0,0,IF($BL81&lt;=SUM($BN81:BT81),0,IF($BL81-SUM($BN81:BT81)&gt;Y80+AJ81-BH81-AV81,Y80+AJ81-BH81-AV81,$BL81-SUM($BN81:BT81))))</f>
        <v>0</v>
      </c>
      <c r="BV81" s="19">
        <f ca="1">IF(Z80&lt;=0,0,IF($BL81&lt;=SUM($BN81:BU81),0,IF($BL81-SUM($BN81:BU81)&gt;Z80+AK81-BI81-AW81,Z80+AK81-BI81-AW81,$BL81-SUM($BN81:BU81))))</f>
        <v>0</v>
      </c>
      <c r="BW81" s="19">
        <f ca="1">IF(AA80&lt;=0,0,IF($BL81&lt;=SUM($BN81:BV81),0,IF($BL81-SUM($BN81:BV81)&gt;AA80+AL81-BJ81-AX81,AA80+AL81-BJ81-AX81,$BL81-SUM($BN81:BV81))))</f>
        <v>0</v>
      </c>
    </row>
    <row r="82" spans="1:75" ht="11.1" customHeight="1" x14ac:dyDescent="0.2">
      <c r="A82" s="20" t="str">
        <f t="shared" ca="1" si="10"/>
        <v/>
      </c>
      <c r="B82" s="5" t="e">
        <f t="shared" ca="1" si="11"/>
        <v>#N/A</v>
      </c>
      <c r="C82" s="69" t="str">
        <f ca="1">IF(A82="","",IF(snowball,IF(($E$5-AY82)&lt;0,0,$E$5-AY82),0)+D82)</f>
        <v/>
      </c>
      <c r="D82" s="56"/>
      <c r="E82" s="19">
        <f t="shared" ca="1" si="12"/>
        <v>0</v>
      </c>
      <c r="F82" s="19">
        <f t="shared" ca="1" si="13"/>
        <v>0</v>
      </c>
      <c r="G82" s="19">
        <f t="shared" ca="1" si="14"/>
        <v>0</v>
      </c>
      <c r="H82" s="19">
        <f t="shared" ca="1" si="15"/>
        <v>0</v>
      </c>
      <c r="I82" s="19">
        <f t="shared" ca="1" si="16"/>
        <v>0</v>
      </c>
      <c r="J82" s="19">
        <f t="shared" ca="1" si="17"/>
        <v>0</v>
      </c>
      <c r="K82" s="19">
        <f t="shared" ca="1" si="18"/>
        <v>0</v>
      </c>
      <c r="L82" s="19">
        <f t="shared" ca="1" si="19"/>
        <v>0</v>
      </c>
      <c r="M82" s="19">
        <f t="shared" ca="1" si="20"/>
        <v>0</v>
      </c>
      <c r="N82" s="19">
        <f t="shared" ca="1" si="21"/>
        <v>0</v>
      </c>
      <c r="O82" s="48"/>
      <c r="P82" s="19">
        <f t="shared" ca="1" si="8"/>
        <v>0</v>
      </c>
      <c r="Q82" s="73">
        <f t="shared" ca="1" si="22"/>
        <v>0</v>
      </c>
      <c r="R82" s="19">
        <f t="shared" ca="1" si="23"/>
        <v>0</v>
      </c>
      <c r="S82" s="19">
        <f t="shared" ca="1" si="24"/>
        <v>0</v>
      </c>
      <c r="T82" s="19">
        <f t="shared" ca="1" si="25"/>
        <v>0</v>
      </c>
      <c r="U82" s="19">
        <f t="shared" ca="1" si="26"/>
        <v>0</v>
      </c>
      <c r="V82" s="19">
        <f t="shared" ca="1" si="27"/>
        <v>0</v>
      </c>
      <c r="W82" s="19">
        <f t="shared" ca="1" si="28"/>
        <v>0</v>
      </c>
      <c r="X82" s="19">
        <f t="shared" ca="1" si="29"/>
        <v>0</v>
      </c>
      <c r="Y82" s="19">
        <f t="shared" ca="1" si="30"/>
        <v>0</v>
      </c>
      <c r="Z82" s="19">
        <f t="shared" ca="1" si="31"/>
        <v>0</v>
      </c>
      <c r="AA82" s="19">
        <f t="shared" ca="1" si="32"/>
        <v>0</v>
      </c>
      <c r="AB82" s="2"/>
      <c r="AC82" s="19">
        <f t="shared" ca="1" si="33"/>
        <v>0</v>
      </c>
      <c r="AD82" s="19">
        <f t="shared" ca="1" si="34"/>
        <v>0</v>
      </c>
      <c r="AE82" s="19">
        <f t="shared" ca="1" si="35"/>
        <v>0</v>
      </c>
      <c r="AF82" s="19">
        <f t="shared" ca="1" si="36"/>
        <v>0</v>
      </c>
      <c r="AG82" s="19">
        <f t="shared" ca="1" si="37"/>
        <v>0</v>
      </c>
      <c r="AH82" s="19">
        <f t="shared" ca="1" si="38"/>
        <v>0</v>
      </c>
      <c r="AI82" s="19">
        <f t="shared" ca="1" si="39"/>
        <v>0</v>
      </c>
      <c r="AJ82" s="19">
        <f t="shared" ca="1" si="40"/>
        <v>0</v>
      </c>
      <c r="AK82" s="19">
        <f t="shared" ca="1" si="41"/>
        <v>0</v>
      </c>
      <c r="AL82" s="19">
        <f t="shared" ca="1" si="42"/>
        <v>0</v>
      </c>
      <c r="AM82" s="23">
        <f t="shared" ca="1" si="43"/>
        <v>0</v>
      </c>
      <c r="AN82" s="7"/>
      <c r="AO82" s="19">
        <f t="shared" ca="1" si="44"/>
        <v>0</v>
      </c>
      <c r="AP82" s="19">
        <f t="shared" ca="1" si="45"/>
        <v>0</v>
      </c>
      <c r="AQ82" s="19">
        <f t="shared" ca="1" si="46"/>
        <v>0</v>
      </c>
      <c r="AR82" s="19">
        <f t="shared" ca="1" si="47"/>
        <v>0</v>
      </c>
      <c r="AS82" s="19">
        <f t="shared" ca="1" si="48"/>
        <v>0</v>
      </c>
      <c r="AT82" s="19">
        <f t="shared" ca="1" si="49"/>
        <v>0</v>
      </c>
      <c r="AU82" s="19">
        <f t="shared" ca="1" si="50"/>
        <v>0</v>
      </c>
      <c r="AV82" s="19">
        <f t="shared" ca="1" si="51"/>
        <v>0</v>
      </c>
      <c r="AW82" s="19">
        <f t="shared" ca="1" si="52"/>
        <v>0</v>
      </c>
      <c r="AX82" s="19">
        <f t="shared" ca="1" si="53"/>
        <v>0</v>
      </c>
      <c r="AY82" s="71">
        <f t="shared" ca="1" si="54"/>
        <v>0</v>
      </c>
      <c r="AZ82" s="23"/>
      <c r="BA82" s="55">
        <f ca="1">IF(NOT(snowball),0,IF(OR(E$9=0,R81+AC82-AO82&lt;=E$9),0,MIN(R81+AC82-AO82-E$9,$C82)))</f>
        <v>0</v>
      </c>
      <c r="BB82" s="19">
        <f ca="1">IF(NOT(snowball),0,IF(OR(F$9=0,S81+AD82-AP82&lt;=F$9),0,MIN(S81+AD82-AP82-F$9,$C82-SUM($BA82:BA82))))</f>
        <v>0</v>
      </c>
      <c r="BC82" s="19">
        <f ca="1">IF(NOT(snowball),0,IF(OR(G$9=0,T81+AE82-AQ82&lt;=G$9),0,MIN(T81+AE82-AQ82-G$9,$C82-SUM($BA82:BB82))))</f>
        <v>0</v>
      </c>
      <c r="BD82" s="19">
        <f ca="1">IF(NOT(snowball),0,IF(OR(H$9=0,U81+AF82-AR82&lt;=H$9),0,MIN(U81+AF82-AR82-H$9,$C82-SUM($BA82:BC82))))</f>
        <v>0</v>
      </c>
      <c r="BE82" s="19">
        <f ca="1">IF(NOT(snowball),0,IF(OR(I$9=0,V81+AG82-AS82&lt;=I$9),0,MIN(V81+AG82-AS82-I$9,$C82-SUM($BA82:BD82))))</f>
        <v>0</v>
      </c>
      <c r="BF82" s="19">
        <f ca="1">IF(NOT(snowball),0,IF(OR(J$9=0,W81+AH82-AT82&lt;=J$9),0,MIN(W81+AH82-AT82-J$9,$C82-SUM($BA82:BE82))))</f>
        <v>0</v>
      </c>
      <c r="BG82" s="19">
        <f ca="1">IF(NOT(snowball),0,IF(OR(K$9=0,X81+AI82-AU82&lt;=K$9),0,MIN(X81+AI82-AU82-K$9,$C82-SUM($BA82:BF82))))</f>
        <v>0</v>
      </c>
      <c r="BH82" s="19">
        <f ca="1">IF(NOT(snowball),0,IF(OR(L$9=0,Y81+AJ82-AV82&lt;=L$9),0,MIN(Y81+AJ82-AV82-L$9,$C82-SUM($BA82:BG82))))</f>
        <v>0</v>
      </c>
      <c r="BI82" s="19">
        <f ca="1">IF(NOT(snowball),0,IF(OR(M$9=0,Z81+AK82-AW82&lt;=M$9),0,MIN(Z81+AK82-AW82-M$9,$C82-SUM($BA82:BH82))))</f>
        <v>0</v>
      </c>
      <c r="BJ82" s="19">
        <f ca="1">IF(NOT(snowball),0,IF(OR(N$9=0,AA81+AL82-AX82&lt;=N$9),0,MIN(AA81+AL82-AX82-N$9,$C82-SUM($BA82:BI82))))</f>
        <v>0</v>
      </c>
      <c r="BK82" s="71">
        <f t="shared" ca="1" si="55"/>
        <v>0</v>
      </c>
      <c r="BL82" s="71">
        <f t="shared" ca="1" si="56"/>
        <v>0</v>
      </c>
      <c r="BN82" s="55">
        <f t="shared" ca="1" si="57"/>
        <v>0</v>
      </c>
      <c r="BO82" s="19">
        <f ca="1">IF(S81&lt;=0,0,IF($BL82&lt;=SUM($BN82:BN82),0,IF($BL82-SUM($BN82:BN82)&gt;S81+AD82-BB82-AP82,S81+AD82-BB82-AP82,$BL82-SUM($BN82:BN82))))</f>
        <v>0</v>
      </c>
      <c r="BP82" s="19">
        <f ca="1">IF(T81&lt;=0,0,IF($BL82&lt;=SUM($BN82:BO82),0,IF($BL82-SUM($BN82:BO82)&gt;T81+AE82-BC82-AQ82,T81+AE82-BC82-AQ82,$BL82-SUM($BN82:BO82))))</f>
        <v>0</v>
      </c>
      <c r="BQ82" s="19">
        <f ca="1">IF(U81&lt;=0,0,IF($BL82&lt;=SUM($BN82:BP82),0,IF($BL82-SUM($BN82:BP82)&gt;U81+AF82-BD82-AR82,U81+AF82-BD82-AR82,$BL82-SUM($BN82:BP82))))</f>
        <v>0</v>
      </c>
      <c r="BR82" s="19">
        <f ca="1">IF(V81&lt;=0,0,IF($BL82&lt;=SUM($BN82:BQ82),0,IF($BL82-SUM($BN82:BQ82)&gt;V81+AG82-BE82-AS82,V81+AG82-BE82-AS82,$BL82-SUM($BN82:BQ82))))</f>
        <v>0</v>
      </c>
      <c r="BS82" s="19">
        <f ca="1">IF(W81&lt;=0,0,IF($BL82&lt;=SUM($BN82:BR82),0,IF($BL82-SUM($BN82:BR82)&gt;W81+AH82-BF82-AT82,W81+AH82-BF82-AT82,$BL82-SUM($BN82:BR82))))</f>
        <v>0</v>
      </c>
      <c r="BT82" s="19">
        <f ca="1">IF(X81&lt;=0,0,IF($BL82&lt;=SUM($BN82:BS82),0,IF($BL82-SUM($BN82:BS82)&gt;X81+AI82-BG82-AU82,X81+AI82-BG82-AU82,$BL82-SUM($BN82:BS82))))</f>
        <v>0</v>
      </c>
      <c r="BU82" s="19">
        <f ca="1">IF(Y81&lt;=0,0,IF($BL82&lt;=SUM($BN82:BT82),0,IF($BL82-SUM($BN82:BT82)&gt;Y81+AJ82-BH82-AV82,Y81+AJ82-BH82-AV82,$BL82-SUM($BN82:BT82))))</f>
        <v>0</v>
      </c>
      <c r="BV82" s="19">
        <f ca="1">IF(Z81&lt;=0,0,IF($BL82&lt;=SUM($BN82:BU82),0,IF($BL82-SUM($BN82:BU82)&gt;Z81+AK82-BI82-AW82,Z81+AK82-BI82-AW82,$BL82-SUM($BN82:BU82))))</f>
        <v>0</v>
      </c>
      <c r="BW82" s="19">
        <f ca="1">IF(AA81&lt;=0,0,IF($BL82&lt;=SUM($BN82:BV82),0,IF($BL82-SUM($BN82:BV82)&gt;AA81+AL82-BJ82-AX82,AA81+AL82-BJ82-AX82,$BL82-SUM($BN82:BV82))))</f>
        <v>0</v>
      </c>
    </row>
    <row r="83" spans="1:75" ht="11.1" customHeight="1" x14ac:dyDescent="0.2">
      <c r="A83" s="20" t="str">
        <f t="shared" ca="1" si="10"/>
        <v/>
      </c>
      <c r="B83" s="5" t="e">
        <f t="shared" ca="1" si="11"/>
        <v>#N/A</v>
      </c>
      <c r="C83" s="69" t="str">
        <f ca="1">IF(A83="","",IF(snowball,IF(($E$5-AY83)&lt;0,0,$E$5-AY83),0)+D83)</f>
        <v/>
      </c>
      <c r="D83" s="56"/>
      <c r="E83" s="19">
        <f t="shared" ca="1" si="12"/>
        <v>0</v>
      </c>
      <c r="F83" s="19">
        <f t="shared" ca="1" si="13"/>
        <v>0</v>
      </c>
      <c r="G83" s="19">
        <f t="shared" ca="1" si="14"/>
        <v>0</v>
      </c>
      <c r="H83" s="19">
        <f t="shared" ca="1" si="15"/>
        <v>0</v>
      </c>
      <c r="I83" s="19">
        <f t="shared" ca="1" si="16"/>
        <v>0</v>
      </c>
      <c r="J83" s="19">
        <f t="shared" ca="1" si="17"/>
        <v>0</v>
      </c>
      <c r="K83" s="19">
        <f t="shared" ca="1" si="18"/>
        <v>0</v>
      </c>
      <c r="L83" s="19">
        <f t="shared" ca="1" si="19"/>
        <v>0</v>
      </c>
      <c r="M83" s="19">
        <f t="shared" ca="1" si="20"/>
        <v>0</v>
      </c>
      <c r="N83" s="19">
        <f t="shared" ca="1" si="21"/>
        <v>0</v>
      </c>
      <c r="O83" s="48"/>
      <c r="P83" s="19">
        <f t="shared" ca="1" si="8"/>
        <v>0</v>
      </c>
      <c r="Q83" s="73">
        <f t="shared" ca="1" si="22"/>
        <v>0</v>
      </c>
      <c r="R83" s="19">
        <f t="shared" ca="1" si="23"/>
        <v>0</v>
      </c>
      <c r="S83" s="19">
        <f t="shared" ca="1" si="24"/>
        <v>0</v>
      </c>
      <c r="T83" s="19">
        <f t="shared" ca="1" si="25"/>
        <v>0</v>
      </c>
      <c r="U83" s="19">
        <f t="shared" ca="1" si="26"/>
        <v>0</v>
      </c>
      <c r="V83" s="19">
        <f t="shared" ca="1" si="27"/>
        <v>0</v>
      </c>
      <c r="W83" s="19">
        <f t="shared" ca="1" si="28"/>
        <v>0</v>
      </c>
      <c r="X83" s="19">
        <f t="shared" ca="1" si="29"/>
        <v>0</v>
      </c>
      <c r="Y83" s="19">
        <f t="shared" ca="1" si="30"/>
        <v>0</v>
      </c>
      <c r="Z83" s="19">
        <f t="shared" ca="1" si="31"/>
        <v>0</v>
      </c>
      <c r="AA83" s="19">
        <f t="shared" ca="1" si="32"/>
        <v>0</v>
      </c>
      <c r="AB83" s="2"/>
      <c r="AC83" s="19">
        <f t="shared" ca="1" si="33"/>
        <v>0</v>
      </c>
      <c r="AD83" s="19">
        <f t="shared" ca="1" si="34"/>
        <v>0</v>
      </c>
      <c r="AE83" s="19">
        <f t="shared" ca="1" si="35"/>
        <v>0</v>
      </c>
      <c r="AF83" s="19">
        <f t="shared" ca="1" si="36"/>
        <v>0</v>
      </c>
      <c r="AG83" s="19">
        <f t="shared" ca="1" si="37"/>
        <v>0</v>
      </c>
      <c r="AH83" s="19">
        <f t="shared" ca="1" si="38"/>
        <v>0</v>
      </c>
      <c r="AI83" s="19">
        <f t="shared" ca="1" si="39"/>
        <v>0</v>
      </c>
      <c r="AJ83" s="19">
        <f t="shared" ca="1" si="40"/>
        <v>0</v>
      </c>
      <c r="AK83" s="19">
        <f t="shared" ca="1" si="41"/>
        <v>0</v>
      </c>
      <c r="AL83" s="19">
        <f t="shared" ca="1" si="42"/>
        <v>0</v>
      </c>
      <c r="AM83" s="23">
        <f t="shared" ca="1" si="43"/>
        <v>0</v>
      </c>
      <c r="AN83" s="7"/>
      <c r="AO83" s="19">
        <f t="shared" ca="1" si="44"/>
        <v>0</v>
      </c>
      <c r="AP83" s="19">
        <f t="shared" ca="1" si="45"/>
        <v>0</v>
      </c>
      <c r="AQ83" s="19">
        <f t="shared" ca="1" si="46"/>
        <v>0</v>
      </c>
      <c r="AR83" s="19">
        <f t="shared" ca="1" si="47"/>
        <v>0</v>
      </c>
      <c r="AS83" s="19">
        <f t="shared" ca="1" si="48"/>
        <v>0</v>
      </c>
      <c r="AT83" s="19">
        <f t="shared" ca="1" si="49"/>
        <v>0</v>
      </c>
      <c r="AU83" s="19">
        <f t="shared" ca="1" si="50"/>
        <v>0</v>
      </c>
      <c r="AV83" s="19">
        <f t="shared" ca="1" si="51"/>
        <v>0</v>
      </c>
      <c r="AW83" s="19">
        <f t="shared" ca="1" si="52"/>
        <v>0</v>
      </c>
      <c r="AX83" s="19">
        <f t="shared" ca="1" si="53"/>
        <v>0</v>
      </c>
      <c r="AY83" s="71">
        <f t="shared" ca="1" si="54"/>
        <v>0</v>
      </c>
      <c r="AZ83" s="23"/>
      <c r="BA83" s="55">
        <f ca="1">IF(NOT(snowball),0,IF(OR(E$9=0,R82+AC83-AO83&lt;=E$9),0,MIN(R82+AC83-AO83-E$9,$C83)))</f>
        <v>0</v>
      </c>
      <c r="BB83" s="19">
        <f ca="1">IF(NOT(snowball),0,IF(OR(F$9=0,S82+AD83-AP83&lt;=F$9),0,MIN(S82+AD83-AP83-F$9,$C83-SUM($BA83:BA83))))</f>
        <v>0</v>
      </c>
      <c r="BC83" s="19">
        <f ca="1">IF(NOT(snowball),0,IF(OR(G$9=0,T82+AE83-AQ83&lt;=G$9),0,MIN(T82+AE83-AQ83-G$9,$C83-SUM($BA83:BB83))))</f>
        <v>0</v>
      </c>
      <c r="BD83" s="19">
        <f ca="1">IF(NOT(snowball),0,IF(OR(H$9=0,U82+AF83-AR83&lt;=H$9),0,MIN(U82+AF83-AR83-H$9,$C83-SUM($BA83:BC83))))</f>
        <v>0</v>
      </c>
      <c r="BE83" s="19">
        <f ca="1">IF(NOT(snowball),0,IF(OR(I$9=0,V82+AG83-AS83&lt;=I$9),0,MIN(V82+AG83-AS83-I$9,$C83-SUM($BA83:BD83))))</f>
        <v>0</v>
      </c>
      <c r="BF83" s="19">
        <f ca="1">IF(NOT(snowball),0,IF(OR(J$9=0,W82+AH83-AT83&lt;=J$9),0,MIN(W82+AH83-AT83-J$9,$C83-SUM($BA83:BE83))))</f>
        <v>0</v>
      </c>
      <c r="BG83" s="19">
        <f ca="1">IF(NOT(snowball),0,IF(OR(K$9=0,X82+AI83-AU83&lt;=K$9),0,MIN(X82+AI83-AU83-K$9,$C83-SUM($BA83:BF83))))</f>
        <v>0</v>
      </c>
      <c r="BH83" s="19">
        <f ca="1">IF(NOT(snowball),0,IF(OR(L$9=0,Y82+AJ83-AV83&lt;=L$9),0,MIN(Y82+AJ83-AV83-L$9,$C83-SUM($BA83:BG83))))</f>
        <v>0</v>
      </c>
      <c r="BI83" s="19">
        <f ca="1">IF(NOT(snowball),0,IF(OR(M$9=0,Z82+AK83-AW83&lt;=M$9),0,MIN(Z82+AK83-AW83-M$9,$C83-SUM($BA83:BH83))))</f>
        <v>0</v>
      </c>
      <c r="BJ83" s="19">
        <f ca="1">IF(NOT(snowball),0,IF(OR(N$9=0,AA82+AL83-AX83&lt;=N$9),0,MIN(AA82+AL83-AX83-N$9,$C83-SUM($BA83:BI83))))</f>
        <v>0</v>
      </c>
      <c r="BK83" s="71">
        <f t="shared" ca="1" si="55"/>
        <v>0</v>
      </c>
      <c r="BL83" s="71">
        <f t="shared" ca="1" si="56"/>
        <v>0</v>
      </c>
      <c r="BN83" s="55">
        <f t="shared" ca="1" si="57"/>
        <v>0</v>
      </c>
      <c r="BO83" s="19">
        <f ca="1">IF(S82&lt;=0,0,IF($BL83&lt;=SUM($BN83:BN83),0,IF($BL83-SUM($BN83:BN83)&gt;S82+AD83-BB83-AP83,S82+AD83-BB83-AP83,$BL83-SUM($BN83:BN83))))</f>
        <v>0</v>
      </c>
      <c r="BP83" s="19">
        <f ca="1">IF(T82&lt;=0,0,IF($BL83&lt;=SUM($BN83:BO83),0,IF($BL83-SUM($BN83:BO83)&gt;T82+AE83-BC83-AQ83,T82+AE83-BC83-AQ83,$BL83-SUM($BN83:BO83))))</f>
        <v>0</v>
      </c>
      <c r="BQ83" s="19">
        <f ca="1">IF(U82&lt;=0,0,IF($BL83&lt;=SUM($BN83:BP83),0,IF($BL83-SUM($BN83:BP83)&gt;U82+AF83-BD83-AR83,U82+AF83-BD83-AR83,$BL83-SUM($BN83:BP83))))</f>
        <v>0</v>
      </c>
      <c r="BR83" s="19">
        <f ca="1">IF(V82&lt;=0,0,IF($BL83&lt;=SUM($BN83:BQ83),0,IF($BL83-SUM($BN83:BQ83)&gt;V82+AG83-BE83-AS83,V82+AG83-BE83-AS83,$BL83-SUM($BN83:BQ83))))</f>
        <v>0</v>
      </c>
      <c r="BS83" s="19">
        <f ca="1">IF(W82&lt;=0,0,IF($BL83&lt;=SUM($BN83:BR83),0,IF($BL83-SUM($BN83:BR83)&gt;W82+AH83-BF83-AT83,W82+AH83-BF83-AT83,$BL83-SUM($BN83:BR83))))</f>
        <v>0</v>
      </c>
      <c r="BT83" s="19">
        <f ca="1">IF(X82&lt;=0,0,IF($BL83&lt;=SUM($BN83:BS83),0,IF($BL83-SUM($BN83:BS83)&gt;X82+AI83-BG83-AU83,X82+AI83-BG83-AU83,$BL83-SUM($BN83:BS83))))</f>
        <v>0</v>
      </c>
      <c r="BU83" s="19">
        <f ca="1">IF(Y82&lt;=0,0,IF($BL83&lt;=SUM($BN83:BT83),0,IF($BL83-SUM($BN83:BT83)&gt;Y82+AJ83-BH83-AV83,Y82+AJ83-BH83-AV83,$BL83-SUM($BN83:BT83))))</f>
        <v>0</v>
      </c>
      <c r="BV83" s="19">
        <f ca="1">IF(Z82&lt;=0,0,IF($BL83&lt;=SUM($BN83:BU83),0,IF($BL83-SUM($BN83:BU83)&gt;Z82+AK83-BI83-AW83,Z82+AK83-BI83-AW83,$BL83-SUM($BN83:BU83))))</f>
        <v>0</v>
      </c>
      <c r="BW83" s="19">
        <f ca="1">IF(AA82&lt;=0,0,IF($BL83&lt;=SUM($BN83:BV83),0,IF($BL83-SUM($BN83:BV83)&gt;AA82+AL83-BJ83-AX83,AA82+AL83-BJ83-AX83,$BL83-SUM($BN83:BV83))))</f>
        <v>0</v>
      </c>
    </row>
    <row r="84" spans="1:75" ht="11.1" customHeight="1" x14ac:dyDescent="0.2">
      <c r="A84" s="20" t="str">
        <f t="shared" ca="1" si="10"/>
        <v/>
      </c>
      <c r="B84" s="5" t="e">
        <f t="shared" ca="1" si="11"/>
        <v>#N/A</v>
      </c>
      <c r="C84" s="69" t="str">
        <f ca="1">IF(A84="","",IF(snowball,IF(($E$5-AY84)&lt;0,0,$E$5-AY84),0)+D84)</f>
        <v/>
      </c>
      <c r="D84" s="56"/>
      <c r="E84" s="19">
        <f t="shared" ca="1" si="12"/>
        <v>0</v>
      </c>
      <c r="F84" s="19">
        <f t="shared" ca="1" si="13"/>
        <v>0</v>
      </c>
      <c r="G84" s="19">
        <f t="shared" ca="1" si="14"/>
        <v>0</v>
      </c>
      <c r="H84" s="19">
        <f t="shared" ca="1" si="15"/>
        <v>0</v>
      </c>
      <c r="I84" s="19">
        <f t="shared" ca="1" si="16"/>
        <v>0</v>
      </c>
      <c r="J84" s="19">
        <f t="shared" ca="1" si="17"/>
        <v>0</v>
      </c>
      <c r="K84" s="19">
        <f t="shared" ca="1" si="18"/>
        <v>0</v>
      </c>
      <c r="L84" s="19">
        <f t="shared" ca="1" si="19"/>
        <v>0</v>
      </c>
      <c r="M84" s="19">
        <f t="shared" ca="1" si="20"/>
        <v>0</v>
      </c>
      <c r="N84" s="19">
        <f t="shared" ca="1" si="21"/>
        <v>0</v>
      </c>
      <c r="O84" s="48"/>
      <c r="P84" s="19">
        <f t="shared" ca="1" si="8"/>
        <v>0</v>
      </c>
      <c r="Q84" s="73">
        <f t="shared" ca="1" si="22"/>
        <v>0</v>
      </c>
      <c r="R84" s="19">
        <f t="shared" ca="1" si="23"/>
        <v>0</v>
      </c>
      <c r="S84" s="19">
        <f t="shared" ca="1" si="24"/>
        <v>0</v>
      </c>
      <c r="T84" s="19">
        <f t="shared" ca="1" si="25"/>
        <v>0</v>
      </c>
      <c r="U84" s="19">
        <f t="shared" ca="1" si="26"/>
        <v>0</v>
      </c>
      <c r="V84" s="19">
        <f t="shared" ca="1" si="27"/>
        <v>0</v>
      </c>
      <c r="W84" s="19">
        <f t="shared" ca="1" si="28"/>
        <v>0</v>
      </c>
      <c r="X84" s="19">
        <f t="shared" ca="1" si="29"/>
        <v>0</v>
      </c>
      <c r="Y84" s="19">
        <f t="shared" ca="1" si="30"/>
        <v>0</v>
      </c>
      <c r="Z84" s="19">
        <f t="shared" ca="1" si="31"/>
        <v>0</v>
      </c>
      <c r="AA84" s="19">
        <f t="shared" ca="1" si="32"/>
        <v>0</v>
      </c>
      <c r="AB84" s="2"/>
      <c r="AC84" s="19">
        <f t="shared" ca="1" si="33"/>
        <v>0</v>
      </c>
      <c r="AD84" s="19">
        <f t="shared" ca="1" si="34"/>
        <v>0</v>
      </c>
      <c r="AE84" s="19">
        <f t="shared" ca="1" si="35"/>
        <v>0</v>
      </c>
      <c r="AF84" s="19">
        <f t="shared" ca="1" si="36"/>
        <v>0</v>
      </c>
      <c r="AG84" s="19">
        <f t="shared" ca="1" si="37"/>
        <v>0</v>
      </c>
      <c r="AH84" s="19">
        <f t="shared" ca="1" si="38"/>
        <v>0</v>
      </c>
      <c r="AI84" s="19">
        <f t="shared" ca="1" si="39"/>
        <v>0</v>
      </c>
      <c r="AJ84" s="19">
        <f t="shared" ca="1" si="40"/>
        <v>0</v>
      </c>
      <c r="AK84" s="19">
        <f t="shared" ca="1" si="41"/>
        <v>0</v>
      </c>
      <c r="AL84" s="19">
        <f t="shared" ca="1" si="42"/>
        <v>0</v>
      </c>
      <c r="AM84" s="23">
        <f t="shared" ca="1" si="43"/>
        <v>0</v>
      </c>
      <c r="AN84" s="7"/>
      <c r="AO84" s="19">
        <f t="shared" ca="1" si="44"/>
        <v>0</v>
      </c>
      <c r="AP84" s="19">
        <f t="shared" ca="1" si="45"/>
        <v>0</v>
      </c>
      <c r="AQ84" s="19">
        <f t="shared" ca="1" si="46"/>
        <v>0</v>
      </c>
      <c r="AR84" s="19">
        <f t="shared" ca="1" si="47"/>
        <v>0</v>
      </c>
      <c r="AS84" s="19">
        <f t="shared" ca="1" si="48"/>
        <v>0</v>
      </c>
      <c r="AT84" s="19">
        <f t="shared" ca="1" si="49"/>
        <v>0</v>
      </c>
      <c r="AU84" s="19">
        <f t="shared" ca="1" si="50"/>
        <v>0</v>
      </c>
      <c r="AV84" s="19">
        <f t="shared" ca="1" si="51"/>
        <v>0</v>
      </c>
      <c r="AW84" s="19">
        <f t="shared" ca="1" si="52"/>
        <v>0</v>
      </c>
      <c r="AX84" s="19">
        <f t="shared" ca="1" si="53"/>
        <v>0</v>
      </c>
      <c r="AY84" s="71">
        <f t="shared" ca="1" si="54"/>
        <v>0</v>
      </c>
      <c r="AZ84" s="23"/>
      <c r="BA84" s="55">
        <f ca="1">IF(NOT(snowball),0,IF(OR(E$9=0,R83+AC84-AO84&lt;=E$9),0,MIN(R83+AC84-AO84-E$9,$C84)))</f>
        <v>0</v>
      </c>
      <c r="BB84" s="19">
        <f ca="1">IF(NOT(snowball),0,IF(OR(F$9=0,S83+AD84-AP84&lt;=F$9),0,MIN(S83+AD84-AP84-F$9,$C84-SUM($BA84:BA84))))</f>
        <v>0</v>
      </c>
      <c r="BC84" s="19">
        <f ca="1">IF(NOT(snowball),0,IF(OR(G$9=0,T83+AE84-AQ84&lt;=G$9),0,MIN(T83+AE84-AQ84-G$9,$C84-SUM($BA84:BB84))))</f>
        <v>0</v>
      </c>
      <c r="BD84" s="19">
        <f ca="1">IF(NOT(snowball),0,IF(OR(H$9=0,U83+AF84-AR84&lt;=H$9),0,MIN(U83+AF84-AR84-H$9,$C84-SUM($BA84:BC84))))</f>
        <v>0</v>
      </c>
      <c r="BE84" s="19">
        <f ca="1">IF(NOT(snowball),0,IF(OR(I$9=0,V83+AG84-AS84&lt;=I$9),0,MIN(V83+AG84-AS84-I$9,$C84-SUM($BA84:BD84))))</f>
        <v>0</v>
      </c>
      <c r="BF84" s="19">
        <f ca="1">IF(NOT(snowball),0,IF(OR(J$9=0,W83+AH84-AT84&lt;=J$9),0,MIN(W83+AH84-AT84-J$9,$C84-SUM($BA84:BE84))))</f>
        <v>0</v>
      </c>
      <c r="BG84" s="19">
        <f ca="1">IF(NOT(snowball),0,IF(OR(K$9=0,X83+AI84-AU84&lt;=K$9),0,MIN(X83+AI84-AU84-K$9,$C84-SUM($BA84:BF84))))</f>
        <v>0</v>
      </c>
      <c r="BH84" s="19">
        <f ca="1">IF(NOT(snowball),0,IF(OR(L$9=0,Y83+AJ84-AV84&lt;=L$9),0,MIN(Y83+AJ84-AV84-L$9,$C84-SUM($BA84:BG84))))</f>
        <v>0</v>
      </c>
      <c r="BI84" s="19">
        <f ca="1">IF(NOT(snowball),0,IF(OR(M$9=0,Z83+AK84-AW84&lt;=M$9),0,MIN(Z83+AK84-AW84-M$9,$C84-SUM($BA84:BH84))))</f>
        <v>0</v>
      </c>
      <c r="BJ84" s="19">
        <f ca="1">IF(NOT(snowball),0,IF(OR(N$9=0,AA83+AL84-AX84&lt;=N$9),0,MIN(AA83+AL84-AX84-N$9,$C84-SUM($BA84:BI84))))</f>
        <v>0</v>
      </c>
      <c r="BK84" s="71">
        <f t="shared" ca="1" si="55"/>
        <v>0</v>
      </c>
      <c r="BL84" s="71">
        <f t="shared" ca="1" si="56"/>
        <v>0</v>
      </c>
      <c r="BN84" s="55">
        <f t="shared" ca="1" si="57"/>
        <v>0</v>
      </c>
      <c r="BO84" s="19">
        <f ca="1">IF(S83&lt;=0,0,IF($BL84&lt;=SUM($BN84:BN84),0,IF($BL84-SUM($BN84:BN84)&gt;S83+AD84-BB84-AP84,S83+AD84-BB84-AP84,$BL84-SUM($BN84:BN84))))</f>
        <v>0</v>
      </c>
      <c r="BP84" s="19">
        <f ca="1">IF(T83&lt;=0,0,IF($BL84&lt;=SUM($BN84:BO84),0,IF($BL84-SUM($BN84:BO84)&gt;T83+AE84-BC84-AQ84,T83+AE84-BC84-AQ84,$BL84-SUM($BN84:BO84))))</f>
        <v>0</v>
      </c>
      <c r="BQ84" s="19">
        <f ca="1">IF(U83&lt;=0,0,IF($BL84&lt;=SUM($BN84:BP84),0,IF($BL84-SUM($BN84:BP84)&gt;U83+AF84-BD84-AR84,U83+AF84-BD84-AR84,$BL84-SUM($BN84:BP84))))</f>
        <v>0</v>
      </c>
      <c r="BR84" s="19">
        <f ca="1">IF(V83&lt;=0,0,IF($BL84&lt;=SUM($BN84:BQ84),0,IF($BL84-SUM($BN84:BQ84)&gt;V83+AG84-BE84-AS84,V83+AG84-BE84-AS84,$BL84-SUM($BN84:BQ84))))</f>
        <v>0</v>
      </c>
      <c r="BS84" s="19">
        <f ca="1">IF(W83&lt;=0,0,IF($BL84&lt;=SUM($BN84:BR84),0,IF($BL84-SUM($BN84:BR84)&gt;W83+AH84-BF84-AT84,W83+AH84-BF84-AT84,$BL84-SUM($BN84:BR84))))</f>
        <v>0</v>
      </c>
      <c r="BT84" s="19">
        <f ca="1">IF(X83&lt;=0,0,IF($BL84&lt;=SUM($BN84:BS84),0,IF($BL84-SUM($BN84:BS84)&gt;X83+AI84-BG84-AU84,X83+AI84-BG84-AU84,$BL84-SUM($BN84:BS84))))</f>
        <v>0</v>
      </c>
      <c r="BU84" s="19">
        <f ca="1">IF(Y83&lt;=0,0,IF($BL84&lt;=SUM($BN84:BT84),0,IF($BL84-SUM($BN84:BT84)&gt;Y83+AJ84-BH84-AV84,Y83+AJ84-BH84-AV84,$BL84-SUM($BN84:BT84))))</f>
        <v>0</v>
      </c>
      <c r="BV84" s="19">
        <f ca="1">IF(Z83&lt;=0,0,IF($BL84&lt;=SUM($BN84:BU84),0,IF($BL84-SUM($BN84:BU84)&gt;Z83+AK84-BI84-AW84,Z83+AK84-BI84-AW84,$BL84-SUM($BN84:BU84))))</f>
        <v>0</v>
      </c>
      <c r="BW84" s="19">
        <f ca="1">IF(AA83&lt;=0,0,IF($BL84&lt;=SUM($BN84:BV84),0,IF($BL84-SUM($BN84:BV84)&gt;AA83+AL84-BJ84-AX84,AA83+AL84-BJ84-AX84,$BL84-SUM($BN84:BV84))))</f>
        <v>0</v>
      </c>
    </row>
    <row r="85" spans="1:75" ht="11.1" customHeight="1" x14ac:dyDescent="0.2">
      <c r="A85" s="20" t="str">
        <f t="shared" ca="1" si="10"/>
        <v/>
      </c>
      <c r="B85" s="5" t="e">
        <f t="shared" ca="1" si="11"/>
        <v>#N/A</v>
      </c>
      <c r="C85" s="69" t="str">
        <f ca="1">IF(A85="","",IF(snowball,IF(($E$5-AY85)&lt;0,0,$E$5-AY85),0)+D85)</f>
        <v/>
      </c>
      <c r="D85" s="56"/>
      <c r="E85" s="19">
        <f t="shared" ca="1" si="12"/>
        <v>0</v>
      </c>
      <c r="F85" s="19">
        <f t="shared" ca="1" si="13"/>
        <v>0</v>
      </c>
      <c r="G85" s="19">
        <f t="shared" ca="1" si="14"/>
        <v>0</v>
      </c>
      <c r="H85" s="19">
        <f t="shared" ca="1" si="15"/>
        <v>0</v>
      </c>
      <c r="I85" s="19">
        <f t="shared" ca="1" si="16"/>
        <v>0</v>
      </c>
      <c r="J85" s="19">
        <f t="shared" ca="1" si="17"/>
        <v>0</v>
      </c>
      <c r="K85" s="19">
        <f t="shared" ca="1" si="18"/>
        <v>0</v>
      </c>
      <c r="L85" s="19">
        <f t="shared" ca="1" si="19"/>
        <v>0</v>
      </c>
      <c r="M85" s="19">
        <f t="shared" ca="1" si="20"/>
        <v>0</v>
      </c>
      <c r="N85" s="19">
        <f t="shared" ca="1" si="21"/>
        <v>0</v>
      </c>
      <c r="O85" s="48"/>
      <c r="P85" s="19">
        <f t="shared" ca="1" si="8"/>
        <v>0</v>
      </c>
      <c r="Q85" s="73">
        <f t="shared" ca="1" si="22"/>
        <v>0</v>
      </c>
      <c r="R85" s="19">
        <f t="shared" ca="1" si="23"/>
        <v>0</v>
      </c>
      <c r="S85" s="19">
        <f t="shared" ca="1" si="24"/>
        <v>0</v>
      </c>
      <c r="T85" s="19">
        <f t="shared" ca="1" si="25"/>
        <v>0</v>
      </c>
      <c r="U85" s="19">
        <f t="shared" ca="1" si="26"/>
        <v>0</v>
      </c>
      <c r="V85" s="19">
        <f t="shared" ca="1" si="27"/>
        <v>0</v>
      </c>
      <c r="W85" s="19">
        <f t="shared" ca="1" si="28"/>
        <v>0</v>
      </c>
      <c r="X85" s="19">
        <f t="shared" ca="1" si="29"/>
        <v>0</v>
      </c>
      <c r="Y85" s="19">
        <f t="shared" ca="1" si="30"/>
        <v>0</v>
      </c>
      <c r="Z85" s="19">
        <f t="shared" ca="1" si="31"/>
        <v>0</v>
      </c>
      <c r="AA85" s="19">
        <f t="shared" ca="1" si="32"/>
        <v>0</v>
      </c>
      <c r="AB85" s="2"/>
      <c r="AC85" s="19">
        <f t="shared" ca="1" si="33"/>
        <v>0</v>
      </c>
      <c r="AD85" s="19">
        <f t="shared" ca="1" si="34"/>
        <v>0</v>
      </c>
      <c r="AE85" s="19">
        <f t="shared" ca="1" si="35"/>
        <v>0</v>
      </c>
      <c r="AF85" s="19">
        <f t="shared" ca="1" si="36"/>
        <v>0</v>
      </c>
      <c r="AG85" s="19">
        <f t="shared" ca="1" si="37"/>
        <v>0</v>
      </c>
      <c r="AH85" s="19">
        <f t="shared" ca="1" si="38"/>
        <v>0</v>
      </c>
      <c r="AI85" s="19">
        <f t="shared" ca="1" si="39"/>
        <v>0</v>
      </c>
      <c r="AJ85" s="19">
        <f t="shared" ca="1" si="40"/>
        <v>0</v>
      </c>
      <c r="AK85" s="19">
        <f t="shared" ca="1" si="41"/>
        <v>0</v>
      </c>
      <c r="AL85" s="19">
        <f t="shared" ca="1" si="42"/>
        <v>0</v>
      </c>
      <c r="AM85" s="23">
        <f t="shared" ca="1" si="43"/>
        <v>0</v>
      </c>
      <c r="AN85" s="7"/>
      <c r="AO85" s="19">
        <f t="shared" ca="1" si="44"/>
        <v>0</v>
      </c>
      <c r="AP85" s="19">
        <f t="shared" ca="1" si="45"/>
        <v>0</v>
      </c>
      <c r="AQ85" s="19">
        <f t="shared" ca="1" si="46"/>
        <v>0</v>
      </c>
      <c r="AR85" s="19">
        <f t="shared" ca="1" si="47"/>
        <v>0</v>
      </c>
      <c r="AS85" s="19">
        <f t="shared" ca="1" si="48"/>
        <v>0</v>
      </c>
      <c r="AT85" s="19">
        <f t="shared" ca="1" si="49"/>
        <v>0</v>
      </c>
      <c r="AU85" s="19">
        <f t="shared" ca="1" si="50"/>
        <v>0</v>
      </c>
      <c r="AV85" s="19">
        <f t="shared" ca="1" si="51"/>
        <v>0</v>
      </c>
      <c r="AW85" s="19">
        <f t="shared" ca="1" si="52"/>
        <v>0</v>
      </c>
      <c r="AX85" s="19">
        <f t="shared" ca="1" si="53"/>
        <v>0</v>
      </c>
      <c r="AY85" s="71">
        <f t="shared" ca="1" si="54"/>
        <v>0</v>
      </c>
      <c r="AZ85" s="23"/>
      <c r="BA85" s="55">
        <f ca="1">IF(NOT(snowball),0,IF(OR(E$9=0,R84+AC85-AO85&lt;=E$9),0,MIN(R84+AC85-AO85-E$9,$C85)))</f>
        <v>0</v>
      </c>
      <c r="BB85" s="19">
        <f ca="1">IF(NOT(snowball),0,IF(OR(F$9=0,S84+AD85-AP85&lt;=F$9),0,MIN(S84+AD85-AP85-F$9,$C85-SUM($BA85:BA85))))</f>
        <v>0</v>
      </c>
      <c r="BC85" s="19">
        <f ca="1">IF(NOT(snowball),0,IF(OR(G$9=0,T84+AE85-AQ85&lt;=G$9),0,MIN(T84+AE85-AQ85-G$9,$C85-SUM($BA85:BB85))))</f>
        <v>0</v>
      </c>
      <c r="BD85" s="19">
        <f ca="1">IF(NOT(snowball),0,IF(OR(H$9=0,U84+AF85-AR85&lt;=H$9),0,MIN(U84+AF85-AR85-H$9,$C85-SUM($BA85:BC85))))</f>
        <v>0</v>
      </c>
      <c r="BE85" s="19">
        <f ca="1">IF(NOT(snowball),0,IF(OR(I$9=0,V84+AG85-AS85&lt;=I$9),0,MIN(V84+AG85-AS85-I$9,$C85-SUM($BA85:BD85))))</f>
        <v>0</v>
      </c>
      <c r="BF85" s="19">
        <f ca="1">IF(NOT(snowball),0,IF(OR(J$9=0,W84+AH85-AT85&lt;=J$9),0,MIN(W84+AH85-AT85-J$9,$C85-SUM($BA85:BE85))))</f>
        <v>0</v>
      </c>
      <c r="BG85" s="19">
        <f ca="1">IF(NOT(snowball),0,IF(OR(K$9=0,X84+AI85-AU85&lt;=K$9),0,MIN(X84+AI85-AU85-K$9,$C85-SUM($BA85:BF85))))</f>
        <v>0</v>
      </c>
      <c r="BH85" s="19">
        <f ca="1">IF(NOT(snowball),0,IF(OR(L$9=0,Y84+AJ85-AV85&lt;=L$9),0,MIN(Y84+AJ85-AV85-L$9,$C85-SUM($BA85:BG85))))</f>
        <v>0</v>
      </c>
      <c r="BI85" s="19">
        <f ca="1">IF(NOT(snowball),0,IF(OR(M$9=0,Z84+AK85-AW85&lt;=M$9),0,MIN(Z84+AK85-AW85-M$9,$C85-SUM($BA85:BH85))))</f>
        <v>0</v>
      </c>
      <c r="BJ85" s="19">
        <f ca="1">IF(NOT(snowball),0,IF(OR(N$9=0,AA84+AL85-AX85&lt;=N$9),0,MIN(AA84+AL85-AX85-N$9,$C85-SUM($BA85:BI85))))</f>
        <v>0</v>
      </c>
      <c r="BK85" s="71">
        <f t="shared" ca="1" si="55"/>
        <v>0</v>
      </c>
      <c r="BL85" s="71">
        <f t="shared" ca="1" si="56"/>
        <v>0</v>
      </c>
      <c r="BN85" s="55">
        <f t="shared" ca="1" si="57"/>
        <v>0</v>
      </c>
      <c r="BO85" s="19">
        <f ca="1">IF(S84&lt;=0,0,IF($BL85&lt;=SUM($BN85:BN85),0,IF($BL85-SUM($BN85:BN85)&gt;S84+AD85-BB85-AP85,S84+AD85-BB85-AP85,$BL85-SUM($BN85:BN85))))</f>
        <v>0</v>
      </c>
      <c r="BP85" s="19">
        <f ca="1">IF(T84&lt;=0,0,IF($BL85&lt;=SUM($BN85:BO85),0,IF($BL85-SUM($BN85:BO85)&gt;T84+AE85-BC85-AQ85,T84+AE85-BC85-AQ85,$BL85-SUM($BN85:BO85))))</f>
        <v>0</v>
      </c>
      <c r="BQ85" s="19">
        <f ca="1">IF(U84&lt;=0,0,IF($BL85&lt;=SUM($BN85:BP85),0,IF($BL85-SUM($BN85:BP85)&gt;U84+AF85-BD85-AR85,U84+AF85-BD85-AR85,$BL85-SUM($BN85:BP85))))</f>
        <v>0</v>
      </c>
      <c r="BR85" s="19">
        <f ca="1">IF(V84&lt;=0,0,IF($BL85&lt;=SUM($BN85:BQ85),0,IF($BL85-SUM($BN85:BQ85)&gt;V84+AG85-BE85-AS85,V84+AG85-BE85-AS85,$BL85-SUM($BN85:BQ85))))</f>
        <v>0</v>
      </c>
      <c r="BS85" s="19">
        <f ca="1">IF(W84&lt;=0,0,IF($BL85&lt;=SUM($BN85:BR85),0,IF($BL85-SUM($BN85:BR85)&gt;W84+AH85-BF85-AT85,W84+AH85-BF85-AT85,$BL85-SUM($BN85:BR85))))</f>
        <v>0</v>
      </c>
      <c r="BT85" s="19">
        <f ca="1">IF(X84&lt;=0,0,IF($BL85&lt;=SUM($BN85:BS85),0,IF($BL85-SUM($BN85:BS85)&gt;X84+AI85-BG85-AU85,X84+AI85-BG85-AU85,$BL85-SUM($BN85:BS85))))</f>
        <v>0</v>
      </c>
      <c r="BU85" s="19">
        <f ca="1">IF(Y84&lt;=0,0,IF($BL85&lt;=SUM($BN85:BT85),0,IF($BL85-SUM($BN85:BT85)&gt;Y84+AJ85-BH85-AV85,Y84+AJ85-BH85-AV85,$BL85-SUM($BN85:BT85))))</f>
        <v>0</v>
      </c>
      <c r="BV85" s="19">
        <f ca="1">IF(Z84&lt;=0,0,IF($BL85&lt;=SUM($BN85:BU85),0,IF($BL85-SUM($BN85:BU85)&gt;Z84+AK85-BI85-AW85,Z84+AK85-BI85-AW85,$BL85-SUM($BN85:BU85))))</f>
        <v>0</v>
      </c>
      <c r="BW85" s="19">
        <f ca="1">IF(AA84&lt;=0,0,IF($BL85&lt;=SUM($BN85:BV85),0,IF($BL85-SUM($BN85:BV85)&gt;AA84+AL85-BJ85-AX85,AA84+AL85-BJ85-AX85,$BL85-SUM($BN85:BV85))))</f>
        <v>0</v>
      </c>
    </row>
    <row r="86" spans="1:75" ht="11.1" customHeight="1" x14ac:dyDescent="0.2">
      <c r="A86" s="20" t="str">
        <f t="shared" ca="1" si="10"/>
        <v/>
      </c>
      <c r="B86" s="5" t="e">
        <f t="shared" ca="1" si="11"/>
        <v>#N/A</v>
      </c>
      <c r="C86" s="69" t="str">
        <f ca="1">IF(A86="","",IF(snowball,IF(($E$5-AY86)&lt;0,0,$E$5-AY86),0)+D86)</f>
        <v/>
      </c>
      <c r="D86" s="56"/>
      <c r="E86" s="19">
        <f t="shared" ca="1" si="12"/>
        <v>0</v>
      </c>
      <c r="F86" s="19">
        <f t="shared" ca="1" si="13"/>
        <v>0</v>
      </c>
      <c r="G86" s="19">
        <f t="shared" ca="1" si="14"/>
        <v>0</v>
      </c>
      <c r="H86" s="19">
        <f t="shared" ca="1" si="15"/>
        <v>0</v>
      </c>
      <c r="I86" s="19">
        <f t="shared" ca="1" si="16"/>
        <v>0</v>
      </c>
      <c r="J86" s="19">
        <f t="shared" ca="1" si="17"/>
        <v>0</v>
      </c>
      <c r="K86" s="19">
        <f t="shared" ca="1" si="18"/>
        <v>0</v>
      </c>
      <c r="L86" s="19">
        <f t="shared" ca="1" si="19"/>
        <v>0</v>
      </c>
      <c r="M86" s="19">
        <f t="shared" ca="1" si="20"/>
        <v>0</v>
      </c>
      <c r="N86" s="19">
        <f t="shared" ca="1" si="21"/>
        <v>0</v>
      </c>
      <c r="O86" s="48"/>
      <c r="P86" s="19">
        <f t="shared" ref="P86:P149" ca="1" si="58">SUM(R86:AA86)</f>
        <v>0</v>
      </c>
      <c r="Q86" s="73">
        <f t="shared" ca="1" si="22"/>
        <v>0</v>
      </c>
      <c r="R86" s="19">
        <f t="shared" ca="1" si="23"/>
        <v>0</v>
      </c>
      <c r="S86" s="19">
        <f t="shared" ca="1" si="24"/>
        <v>0</v>
      </c>
      <c r="T86" s="19">
        <f t="shared" ca="1" si="25"/>
        <v>0</v>
      </c>
      <c r="U86" s="19">
        <f t="shared" ca="1" si="26"/>
        <v>0</v>
      </c>
      <c r="V86" s="19">
        <f t="shared" ca="1" si="27"/>
        <v>0</v>
      </c>
      <c r="W86" s="19">
        <f t="shared" ca="1" si="28"/>
        <v>0</v>
      </c>
      <c r="X86" s="19">
        <f t="shared" ca="1" si="29"/>
        <v>0</v>
      </c>
      <c r="Y86" s="19">
        <f t="shared" ca="1" si="30"/>
        <v>0</v>
      </c>
      <c r="Z86" s="19">
        <f t="shared" ca="1" si="31"/>
        <v>0</v>
      </c>
      <c r="AA86" s="19">
        <f t="shared" ca="1" si="32"/>
        <v>0</v>
      </c>
      <c r="AB86" s="2"/>
      <c r="AC86" s="19">
        <f t="shared" ca="1" si="33"/>
        <v>0</v>
      </c>
      <c r="AD86" s="19">
        <f t="shared" ca="1" si="34"/>
        <v>0</v>
      </c>
      <c r="AE86" s="19">
        <f t="shared" ca="1" si="35"/>
        <v>0</v>
      </c>
      <c r="AF86" s="19">
        <f t="shared" ca="1" si="36"/>
        <v>0</v>
      </c>
      <c r="AG86" s="19">
        <f t="shared" ca="1" si="37"/>
        <v>0</v>
      </c>
      <c r="AH86" s="19">
        <f t="shared" ca="1" si="38"/>
        <v>0</v>
      </c>
      <c r="AI86" s="19">
        <f t="shared" ca="1" si="39"/>
        <v>0</v>
      </c>
      <c r="AJ86" s="19">
        <f t="shared" ca="1" si="40"/>
        <v>0</v>
      </c>
      <c r="AK86" s="19">
        <f t="shared" ca="1" si="41"/>
        <v>0</v>
      </c>
      <c r="AL86" s="19">
        <f t="shared" ca="1" si="42"/>
        <v>0</v>
      </c>
      <c r="AM86" s="23">
        <f t="shared" ca="1" si="43"/>
        <v>0</v>
      </c>
      <c r="AN86" s="7"/>
      <c r="AO86" s="19">
        <f t="shared" ca="1" si="44"/>
        <v>0</v>
      </c>
      <c r="AP86" s="19">
        <f t="shared" ca="1" si="45"/>
        <v>0</v>
      </c>
      <c r="AQ86" s="19">
        <f t="shared" ca="1" si="46"/>
        <v>0</v>
      </c>
      <c r="AR86" s="19">
        <f t="shared" ca="1" si="47"/>
        <v>0</v>
      </c>
      <c r="AS86" s="19">
        <f t="shared" ca="1" si="48"/>
        <v>0</v>
      </c>
      <c r="AT86" s="19">
        <f t="shared" ca="1" si="49"/>
        <v>0</v>
      </c>
      <c r="AU86" s="19">
        <f t="shared" ca="1" si="50"/>
        <v>0</v>
      </c>
      <c r="AV86" s="19">
        <f t="shared" ca="1" si="51"/>
        <v>0</v>
      </c>
      <c r="AW86" s="19">
        <f t="shared" ca="1" si="52"/>
        <v>0</v>
      </c>
      <c r="AX86" s="19">
        <f t="shared" ca="1" si="53"/>
        <v>0</v>
      </c>
      <c r="AY86" s="71">
        <f t="shared" ca="1" si="54"/>
        <v>0</v>
      </c>
      <c r="AZ86" s="23"/>
      <c r="BA86" s="55">
        <f ca="1">IF(NOT(snowball),0,IF(OR(E$9=0,R85+AC86-AO86&lt;=E$9),0,MIN(R85+AC86-AO86-E$9,$C86)))</f>
        <v>0</v>
      </c>
      <c r="BB86" s="19">
        <f ca="1">IF(NOT(snowball),0,IF(OR(F$9=0,S85+AD86-AP86&lt;=F$9),0,MIN(S85+AD86-AP86-F$9,$C86-SUM($BA86:BA86))))</f>
        <v>0</v>
      </c>
      <c r="BC86" s="19">
        <f ca="1">IF(NOT(snowball),0,IF(OR(G$9=0,T85+AE86-AQ86&lt;=G$9),0,MIN(T85+AE86-AQ86-G$9,$C86-SUM($BA86:BB86))))</f>
        <v>0</v>
      </c>
      <c r="BD86" s="19">
        <f ca="1">IF(NOT(snowball),0,IF(OR(H$9=0,U85+AF86-AR86&lt;=H$9),0,MIN(U85+AF86-AR86-H$9,$C86-SUM($BA86:BC86))))</f>
        <v>0</v>
      </c>
      <c r="BE86" s="19">
        <f ca="1">IF(NOT(snowball),0,IF(OR(I$9=0,V85+AG86-AS86&lt;=I$9),0,MIN(V85+AG86-AS86-I$9,$C86-SUM($BA86:BD86))))</f>
        <v>0</v>
      </c>
      <c r="BF86" s="19">
        <f ca="1">IF(NOT(snowball),0,IF(OR(J$9=0,W85+AH86-AT86&lt;=J$9),0,MIN(W85+AH86-AT86-J$9,$C86-SUM($BA86:BE86))))</f>
        <v>0</v>
      </c>
      <c r="BG86" s="19">
        <f ca="1">IF(NOT(snowball),0,IF(OR(K$9=0,X85+AI86-AU86&lt;=K$9),0,MIN(X85+AI86-AU86-K$9,$C86-SUM($BA86:BF86))))</f>
        <v>0</v>
      </c>
      <c r="BH86" s="19">
        <f ca="1">IF(NOT(snowball),0,IF(OR(L$9=0,Y85+AJ86-AV86&lt;=L$9),0,MIN(Y85+AJ86-AV86-L$9,$C86-SUM($BA86:BG86))))</f>
        <v>0</v>
      </c>
      <c r="BI86" s="19">
        <f ca="1">IF(NOT(snowball),0,IF(OR(M$9=0,Z85+AK86-AW86&lt;=M$9),0,MIN(Z85+AK86-AW86-M$9,$C86-SUM($BA86:BH86))))</f>
        <v>0</v>
      </c>
      <c r="BJ86" s="19">
        <f ca="1">IF(NOT(snowball),0,IF(OR(N$9=0,AA85+AL86-AX86&lt;=N$9),0,MIN(AA85+AL86-AX86-N$9,$C86-SUM($BA86:BI86))))</f>
        <v>0</v>
      </c>
      <c r="BK86" s="71">
        <f t="shared" ca="1" si="55"/>
        <v>0</v>
      </c>
      <c r="BL86" s="71">
        <f t="shared" ca="1" si="56"/>
        <v>0</v>
      </c>
      <c r="BN86" s="55">
        <f t="shared" ca="1" si="57"/>
        <v>0</v>
      </c>
      <c r="BO86" s="19">
        <f ca="1">IF(S85&lt;=0,0,IF($BL86&lt;=SUM($BN86:BN86),0,IF($BL86-SUM($BN86:BN86)&gt;S85+AD86-BB86-AP86,S85+AD86-BB86-AP86,$BL86-SUM($BN86:BN86))))</f>
        <v>0</v>
      </c>
      <c r="BP86" s="19">
        <f ca="1">IF(T85&lt;=0,0,IF($BL86&lt;=SUM($BN86:BO86),0,IF($BL86-SUM($BN86:BO86)&gt;T85+AE86-BC86-AQ86,T85+AE86-BC86-AQ86,$BL86-SUM($BN86:BO86))))</f>
        <v>0</v>
      </c>
      <c r="BQ86" s="19">
        <f ca="1">IF(U85&lt;=0,0,IF($BL86&lt;=SUM($BN86:BP86),0,IF($BL86-SUM($BN86:BP86)&gt;U85+AF86-BD86-AR86,U85+AF86-BD86-AR86,$BL86-SUM($BN86:BP86))))</f>
        <v>0</v>
      </c>
      <c r="BR86" s="19">
        <f ca="1">IF(V85&lt;=0,0,IF($BL86&lt;=SUM($BN86:BQ86),0,IF($BL86-SUM($BN86:BQ86)&gt;V85+AG86-BE86-AS86,V85+AG86-BE86-AS86,$BL86-SUM($BN86:BQ86))))</f>
        <v>0</v>
      </c>
      <c r="BS86" s="19">
        <f ca="1">IF(W85&lt;=0,0,IF($BL86&lt;=SUM($BN86:BR86),0,IF($BL86-SUM($BN86:BR86)&gt;W85+AH86-BF86-AT86,W85+AH86-BF86-AT86,$BL86-SUM($BN86:BR86))))</f>
        <v>0</v>
      </c>
      <c r="BT86" s="19">
        <f ca="1">IF(X85&lt;=0,0,IF($BL86&lt;=SUM($BN86:BS86),0,IF($BL86-SUM($BN86:BS86)&gt;X85+AI86-BG86-AU86,X85+AI86-BG86-AU86,$BL86-SUM($BN86:BS86))))</f>
        <v>0</v>
      </c>
      <c r="BU86" s="19">
        <f ca="1">IF(Y85&lt;=0,0,IF($BL86&lt;=SUM($BN86:BT86),0,IF($BL86-SUM($BN86:BT86)&gt;Y85+AJ86-BH86-AV86,Y85+AJ86-BH86-AV86,$BL86-SUM($BN86:BT86))))</f>
        <v>0</v>
      </c>
      <c r="BV86" s="19">
        <f ca="1">IF(Z85&lt;=0,0,IF($BL86&lt;=SUM($BN86:BU86),0,IF($BL86-SUM($BN86:BU86)&gt;Z85+AK86-BI86-AW86,Z85+AK86-BI86-AW86,$BL86-SUM($BN86:BU86))))</f>
        <v>0</v>
      </c>
      <c r="BW86" s="19">
        <f ca="1">IF(AA85&lt;=0,0,IF($BL86&lt;=SUM($BN86:BV86),0,IF($BL86-SUM($BN86:BV86)&gt;AA85+AL86-BJ86-AX86,AA85+AL86-BJ86-AX86,$BL86-SUM($BN86:BV86))))</f>
        <v>0</v>
      </c>
    </row>
    <row r="87" spans="1:75" ht="11.1" customHeight="1" x14ac:dyDescent="0.2">
      <c r="A87" s="20" t="str">
        <f t="shared" ref="A87:A150" ca="1" si="59">IF(SUM(R86:AA86)&lt;=0,"",A86+1)</f>
        <v/>
      </c>
      <c r="B87" s="5" t="e">
        <f t="shared" ref="B87:B150" ca="1" si="60">IF(A87="",NA(),DATE(YEAR(B86),MONTH(B86)+1,1))</f>
        <v>#N/A</v>
      </c>
      <c r="C87" s="69" t="str">
        <f ca="1">IF(A87="","",IF(snowball,IF(($E$5-AY87)&lt;0,0,$E$5-AY87),0)+D87)</f>
        <v/>
      </c>
      <c r="D87" s="56"/>
      <c r="E87" s="19">
        <f t="shared" ref="E87:E150" ca="1" si="61">AO87+BN87+BA87</f>
        <v>0</v>
      </c>
      <c r="F87" s="19">
        <f t="shared" ref="F87:F150" ca="1" si="62">AP87+BO87+BB87</f>
        <v>0</v>
      </c>
      <c r="G87" s="19">
        <f t="shared" ref="G87:G150" ca="1" si="63">AQ87+BP87+BC87</f>
        <v>0</v>
      </c>
      <c r="H87" s="19">
        <f t="shared" ref="H87:H150" ca="1" si="64">AR87+BQ87+BD87</f>
        <v>0</v>
      </c>
      <c r="I87" s="19">
        <f t="shared" ref="I87:I150" ca="1" si="65">AS87+BR87+BE87</f>
        <v>0</v>
      </c>
      <c r="J87" s="19">
        <f t="shared" ref="J87:J150" ca="1" si="66">AT87+BS87+BF87</f>
        <v>0</v>
      </c>
      <c r="K87" s="19">
        <f t="shared" ref="K87:K150" ca="1" si="67">AU87+BT87+BG87</f>
        <v>0</v>
      </c>
      <c r="L87" s="19">
        <f t="shared" ref="L87:L150" ca="1" si="68">AV87+BU87+BH87</f>
        <v>0</v>
      </c>
      <c r="M87" s="19">
        <f t="shared" ref="M87:M150" ca="1" si="69">AW87+BV87+BI87</f>
        <v>0</v>
      </c>
      <c r="N87" s="19">
        <f t="shared" ref="N87:N150" ca="1" si="70">AX87+BW87+BJ87</f>
        <v>0</v>
      </c>
      <c r="O87" s="48"/>
      <c r="P87" s="19">
        <f t="shared" ca="1" si="58"/>
        <v>0</v>
      </c>
      <c r="Q87" s="73">
        <f t="shared" ref="Q87:Q150" ca="1" si="71">SUM(E87:N87)</f>
        <v>0</v>
      </c>
      <c r="R87" s="19">
        <f t="shared" ref="R87:R150" ca="1" si="72">IF(E$8=0,0,ROUND(R86-(E87-AC87),2))</f>
        <v>0</v>
      </c>
      <c r="S87" s="19">
        <f t="shared" ref="S87:S150" ca="1" si="73">IF(F$8=0,0,ROUND(S86-(F87-AD87),2))</f>
        <v>0</v>
      </c>
      <c r="T87" s="19">
        <f t="shared" ref="T87:T150" ca="1" si="74">IF(G$8=0,0,ROUND(T86-(G87-AE87),2))</f>
        <v>0</v>
      </c>
      <c r="U87" s="19">
        <f t="shared" ref="U87:U150" ca="1" si="75">IF(H$8=0,0,ROUND(U86-(H87-AF87),2))</f>
        <v>0</v>
      </c>
      <c r="V87" s="19">
        <f t="shared" ref="V87:V150" ca="1" si="76">IF(I$8=0,0,ROUND(V86-(I87-AG87),2))</f>
        <v>0</v>
      </c>
      <c r="W87" s="19">
        <f t="shared" ref="W87:W150" ca="1" si="77">IF(J$8=0,0,ROUND(W86-(J87-AH87),2))</f>
        <v>0</v>
      </c>
      <c r="X87" s="19">
        <f t="shared" ref="X87:X150" ca="1" si="78">IF(K$8=0,0,ROUND(X86-(K87-AI87),2))</f>
        <v>0</v>
      </c>
      <c r="Y87" s="19">
        <f t="shared" ref="Y87:Y150" ca="1" si="79">IF(L$8=0,0,ROUND(Y86-(L87-AJ87),2))</f>
        <v>0</v>
      </c>
      <c r="Z87" s="19">
        <f t="shared" ref="Z87:Z150" ca="1" si="80">IF(M$8=0,0,ROUND(Z86-(M87-AK87),2))</f>
        <v>0</v>
      </c>
      <c r="AA87" s="19">
        <f t="shared" ref="AA87:AA150" ca="1" si="81">IF(N$8=0,0,ROUND(AA86-(N87-AL87),2))</f>
        <v>0</v>
      </c>
      <c r="AB87" s="2"/>
      <c r="AC87" s="19">
        <f t="shared" ref="AC87:AC150" ca="1" si="82">ROUND(R86*E$10/12,2)</f>
        <v>0</v>
      </c>
      <c r="AD87" s="19">
        <f t="shared" ref="AD87:AD150" ca="1" si="83">ROUND(S86*F$10/12,2)</f>
        <v>0</v>
      </c>
      <c r="AE87" s="19">
        <f t="shared" ref="AE87:AE150" ca="1" si="84">ROUND(T86*G$10/12,2)</f>
        <v>0</v>
      </c>
      <c r="AF87" s="19">
        <f t="shared" ref="AF87:AF150" ca="1" si="85">ROUND(U86*H$10/12,2)</f>
        <v>0</v>
      </c>
      <c r="AG87" s="19">
        <f t="shared" ref="AG87:AG150" ca="1" si="86">ROUND(V86*I$10/12,2)</f>
        <v>0</v>
      </c>
      <c r="AH87" s="19">
        <f t="shared" ref="AH87:AH150" ca="1" si="87">ROUND(W86*J$10/12,2)</f>
        <v>0</v>
      </c>
      <c r="AI87" s="19">
        <f t="shared" ref="AI87:AI150" ca="1" si="88">ROUND(X86*K$10/12,2)</f>
        <v>0</v>
      </c>
      <c r="AJ87" s="19">
        <f t="shared" ref="AJ87:AJ150" ca="1" si="89">ROUND(Y86*L$10/12,2)</f>
        <v>0</v>
      </c>
      <c r="AK87" s="19">
        <f t="shared" ref="AK87:AK150" ca="1" si="90">ROUND(Z86*M$10/12,2)</f>
        <v>0</v>
      </c>
      <c r="AL87" s="19">
        <f t="shared" ref="AL87:AL150" ca="1" si="91">ROUND(AA86*N$10/12,2)</f>
        <v>0</v>
      </c>
      <c r="AM87" s="23">
        <f t="shared" ref="AM87:AM150" ca="1" si="92">SUM(AC87:AL87)</f>
        <v>0</v>
      </c>
      <c r="AN87" s="7"/>
      <c r="AO87" s="19">
        <f t="shared" ref="AO87:AO150" ca="1" si="93">IF(R86&gt;0,IF((R86+AC87)&lt;E$11,R86+AC87,E$11),0)</f>
        <v>0</v>
      </c>
      <c r="AP87" s="19">
        <f t="shared" ref="AP87:AP150" ca="1" si="94">IF(S86&gt;0,IF((S86+AD87)&lt;F$11,S86+AD87,F$11),0)</f>
        <v>0</v>
      </c>
      <c r="AQ87" s="19">
        <f t="shared" ref="AQ87:AQ150" ca="1" si="95">IF(T86&gt;0,IF((T86+AE87)&lt;G$11,T86+AE87,G$11),0)</f>
        <v>0</v>
      </c>
      <c r="AR87" s="19">
        <f t="shared" ref="AR87:AR150" ca="1" si="96">IF(U86&gt;0,IF((U86+AF87)&lt;H$11,U86+AF87,H$11),0)</f>
        <v>0</v>
      </c>
      <c r="AS87" s="19">
        <f t="shared" ref="AS87:AS150" ca="1" si="97">IF(V86&gt;0,IF((V86+AG87)&lt;I$11,V86+AG87,I$11),0)</f>
        <v>0</v>
      </c>
      <c r="AT87" s="19">
        <f t="shared" ref="AT87:AT150" ca="1" si="98">IF(W86&gt;0,IF((W86+AH87)&lt;J$11,W86+AH87,J$11),0)</f>
        <v>0</v>
      </c>
      <c r="AU87" s="19">
        <f t="shared" ref="AU87:AU150" ca="1" si="99">IF(X86&gt;0,IF((X86+AI87)&lt;K$11,X86+AI87,K$11),0)</f>
        <v>0</v>
      </c>
      <c r="AV87" s="19">
        <f t="shared" ref="AV87:AV150" ca="1" si="100">IF(Y86&gt;0,IF((Y86+AJ87)&lt;L$11,Y86+AJ87,L$11),0)</f>
        <v>0</v>
      </c>
      <c r="AW87" s="19">
        <f t="shared" ref="AW87:AW150" ca="1" si="101">IF(Z86&gt;0,IF((Z86+AK87)&lt;M$11,Z86+AK87,M$11),0)</f>
        <v>0</v>
      </c>
      <c r="AX87" s="19">
        <f t="shared" ref="AX87:AX150" ca="1" si="102">IF(AA86&gt;0,IF((AA86+AL87)&lt;N$11,AA86+AL87,N$11),0)</f>
        <v>0</v>
      </c>
      <c r="AY87" s="71">
        <f t="shared" ref="AY87:AY150" ca="1" si="103">SUM(AO87:AX87)</f>
        <v>0</v>
      </c>
      <c r="AZ87" s="23"/>
      <c r="BA87" s="55">
        <f ca="1">IF(NOT(snowball),0,IF(OR(E$9=0,R86+AC87-AO87&lt;=E$9),0,MIN(R86+AC87-AO87-E$9,$C87)))</f>
        <v>0</v>
      </c>
      <c r="BB87" s="19">
        <f ca="1">IF(NOT(snowball),0,IF(OR(F$9=0,S86+AD87-AP87&lt;=F$9),0,MIN(S86+AD87-AP87-F$9,$C87-SUM($BA87:BA87))))</f>
        <v>0</v>
      </c>
      <c r="BC87" s="19">
        <f ca="1">IF(NOT(snowball),0,IF(OR(G$9=0,T86+AE87-AQ87&lt;=G$9),0,MIN(T86+AE87-AQ87-G$9,$C87-SUM($BA87:BB87))))</f>
        <v>0</v>
      </c>
      <c r="BD87" s="19">
        <f ca="1">IF(NOT(snowball),0,IF(OR(H$9=0,U86+AF87-AR87&lt;=H$9),0,MIN(U86+AF87-AR87-H$9,$C87-SUM($BA87:BC87))))</f>
        <v>0</v>
      </c>
      <c r="BE87" s="19">
        <f ca="1">IF(NOT(snowball),0,IF(OR(I$9=0,V86+AG87-AS87&lt;=I$9),0,MIN(V86+AG87-AS87-I$9,$C87-SUM($BA87:BD87))))</f>
        <v>0</v>
      </c>
      <c r="BF87" s="19">
        <f ca="1">IF(NOT(snowball),0,IF(OR(J$9=0,W86+AH87-AT87&lt;=J$9),0,MIN(W86+AH87-AT87-J$9,$C87-SUM($BA87:BE87))))</f>
        <v>0</v>
      </c>
      <c r="BG87" s="19">
        <f ca="1">IF(NOT(snowball),0,IF(OR(K$9=0,X86+AI87-AU87&lt;=K$9),0,MIN(X86+AI87-AU87-K$9,$C87-SUM($BA87:BF87))))</f>
        <v>0</v>
      </c>
      <c r="BH87" s="19">
        <f ca="1">IF(NOT(snowball),0,IF(OR(L$9=0,Y86+AJ87-AV87&lt;=L$9),0,MIN(Y86+AJ87-AV87-L$9,$C87-SUM($BA87:BG87))))</f>
        <v>0</v>
      </c>
      <c r="BI87" s="19">
        <f ca="1">IF(NOT(snowball),0,IF(OR(M$9=0,Z86+AK87-AW87&lt;=M$9),0,MIN(Z86+AK87-AW87-M$9,$C87-SUM($BA87:BH87))))</f>
        <v>0</v>
      </c>
      <c r="BJ87" s="19">
        <f ca="1">IF(NOT(snowball),0,IF(OR(N$9=0,AA86+AL87-AX87&lt;=N$9),0,MIN(AA86+AL87-AX87-N$9,$C87-SUM($BA87:BI87))))</f>
        <v>0</v>
      </c>
      <c r="BK87" s="71">
        <f t="shared" ref="BK87:BK150" ca="1" si="104">SUM(BA87:BJ87)</f>
        <v>0</v>
      </c>
      <c r="BL87" s="71">
        <f t="shared" ref="BL87:BL150" ca="1" si="105">SUM($C87,-$BK87)</f>
        <v>0</v>
      </c>
      <c r="BN87" s="55">
        <f t="shared" ref="BN87:BN150" ca="1" si="106">IF(R86&lt;=0,0,IF($BL87&gt;R86+AC87-AO87-BA87,R86+AC87-AO87-BA87,$BL87))</f>
        <v>0</v>
      </c>
      <c r="BO87" s="19">
        <f ca="1">IF(S86&lt;=0,0,IF($BL87&lt;=SUM($BN87:BN87),0,IF($BL87-SUM($BN87:BN87)&gt;S86+AD87-BB87-AP87,S86+AD87-BB87-AP87,$BL87-SUM($BN87:BN87))))</f>
        <v>0</v>
      </c>
      <c r="BP87" s="19">
        <f ca="1">IF(T86&lt;=0,0,IF($BL87&lt;=SUM($BN87:BO87),0,IF($BL87-SUM($BN87:BO87)&gt;T86+AE87-BC87-AQ87,T86+AE87-BC87-AQ87,$BL87-SUM($BN87:BO87))))</f>
        <v>0</v>
      </c>
      <c r="BQ87" s="19">
        <f ca="1">IF(U86&lt;=0,0,IF($BL87&lt;=SUM($BN87:BP87),0,IF($BL87-SUM($BN87:BP87)&gt;U86+AF87-BD87-AR87,U86+AF87-BD87-AR87,$BL87-SUM($BN87:BP87))))</f>
        <v>0</v>
      </c>
      <c r="BR87" s="19">
        <f ca="1">IF(V86&lt;=0,0,IF($BL87&lt;=SUM($BN87:BQ87),0,IF($BL87-SUM($BN87:BQ87)&gt;V86+AG87-BE87-AS87,V86+AG87-BE87-AS87,$BL87-SUM($BN87:BQ87))))</f>
        <v>0</v>
      </c>
      <c r="BS87" s="19">
        <f ca="1">IF(W86&lt;=0,0,IF($BL87&lt;=SUM($BN87:BR87),0,IF($BL87-SUM($BN87:BR87)&gt;W86+AH87-BF87-AT87,W86+AH87-BF87-AT87,$BL87-SUM($BN87:BR87))))</f>
        <v>0</v>
      </c>
      <c r="BT87" s="19">
        <f ca="1">IF(X86&lt;=0,0,IF($BL87&lt;=SUM($BN87:BS87),0,IF($BL87-SUM($BN87:BS87)&gt;X86+AI87-BG87-AU87,X86+AI87-BG87-AU87,$BL87-SUM($BN87:BS87))))</f>
        <v>0</v>
      </c>
      <c r="BU87" s="19">
        <f ca="1">IF(Y86&lt;=0,0,IF($BL87&lt;=SUM($BN87:BT87),0,IF($BL87-SUM($BN87:BT87)&gt;Y86+AJ87-BH87-AV87,Y86+AJ87-BH87-AV87,$BL87-SUM($BN87:BT87))))</f>
        <v>0</v>
      </c>
      <c r="BV87" s="19">
        <f ca="1">IF(Z86&lt;=0,0,IF($BL87&lt;=SUM($BN87:BU87),0,IF($BL87-SUM($BN87:BU87)&gt;Z86+AK87-BI87-AW87,Z86+AK87-BI87-AW87,$BL87-SUM($BN87:BU87))))</f>
        <v>0</v>
      </c>
      <c r="BW87" s="19">
        <f ca="1">IF(AA86&lt;=0,0,IF($BL87&lt;=SUM($BN87:BV87),0,IF($BL87-SUM($BN87:BV87)&gt;AA86+AL87-BJ87-AX87,AA86+AL87-BJ87-AX87,$BL87-SUM($BN87:BV87))))</f>
        <v>0</v>
      </c>
    </row>
    <row r="88" spans="1:75" ht="11.1" customHeight="1" x14ac:dyDescent="0.2">
      <c r="A88" s="20" t="str">
        <f t="shared" ca="1" si="59"/>
        <v/>
      </c>
      <c r="B88" s="5" t="e">
        <f t="shared" ca="1" si="60"/>
        <v>#N/A</v>
      </c>
      <c r="C88" s="69" t="str">
        <f ca="1">IF(A88="","",IF(snowball,IF(($E$5-AY88)&lt;0,0,$E$5-AY88),0)+D88)</f>
        <v/>
      </c>
      <c r="D88" s="56"/>
      <c r="E88" s="19">
        <f t="shared" ca="1" si="61"/>
        <v>0</v>
      </c>
      <c r="F88" s="19">
        <f t="shared" ca="1" si="62"/>
        <v>0</v>
      </c>
      <c r="G88" s="19">
        <f t="shared" ca="1" si="63"/>
        <v>0</v>
      </c>
      <c r="H88" s="19">
        <f t="shared" ca="1" si="64"/>
        <v>0</v>
      </c>
      <c r="I88" s="19">
        <f t="shared" ca="1" si="65"/>
        <v>0</v>
      </c>
      <c r="J88" s="19">
        <f t="shared" ca="1" si="66"/>
        <v>0</v>
      </c>
      <c r="K88" s="19">
        <f t="shared" ca="1" si="67"/>
        <v>0</v>
      </c>
      <c r="L88" s="19">
        <f t="shared" ca="1" si="68"/>
        <v>0</v>
      </c>
      <c r="M88" s="19">
        <f t="shared" ca="1" si="69"/>
        <v>0</v>
      </c>
      <c r="N88" s="19">
        <f t="shared" ca="1" si="70"/>
        <v>0</v>
      </c>
      <c r="O88" s="48"/>
      <c r="P88" s="19">
        <f t="shared" ca="1" si="58"/>
        <v>0</v>
      </c>
      <c r="Q88" s="73">
        <f t="shared" ca="1" si="71"/>
        <v>0</v>
      </c>
      <c r="R88" s="19">
        <f t="shared" ca="1" si="72"/>
        <v>0</v>
      </c>
      <c r="S88" s="19">
        <f t="shared" ca="1" si="73"/>
        <v>0</v>
      </c>
      <c r="T88" s="19">
        <f t="shared" ca="1" si="74"/>
        <v>0</v>
      </c>
      <c r="U88" s="19">
        <f t="shared" ca="1" si="75"/>
        <v>0</v>
      </c>
      <c r="V88" s="19">
        <f t="shared" ca="1" si="76"/>
        <v>0</v>
      </c>
      <c r="W88" s="19">
        <f t="shared" ca="1" si="77"/>
        <v>0</v>
      </c>
      <c r="X88" s="19">
        <f t="shared" ca="1" si="78"/>
        <v>0</v>
      </c>
      <c r="Y88" s="19">
        <f t="shared" ca="1" si="79"/>
        <v>0</v>
      </c>
      <c r="Z88" s="19">
        <f t="shared" ca="1" si="80"/>
        <v>0</v>
      </c>
      <c r="AA88" s="19">
        <f t="shared" ca="1" si="81"/>
        <v>0</v>
      </c>
      <c r="AB88" s="2"/>
      <c r="AC88" s="19">
        <f t="shared" ca="1" si="82"/>
        <v>0</v>
      </c>
      <c r="AD88" s="19">
        <f t="shared" ca="1" si="83"/>
        <v>0</v>
      </c>
      <c r="AE88" s="19">
        <f t="shared" ca="1" si="84"/>
        <v>0</v>
      </c>
      <c r="AF88" s="19">
        <f t="shared" ca="1" si="85"/>
        <v>0</v>
      </c>
      <c r="AG88" s="19">
        <f t="shared" ca="1" si="86"/>
        <v>0</v>
      </c>
      <c r="AH88" s="19">
        <f t="shared" ca="1" si="87"/>
        <v>0</v>
      </c>
      <c r="AI88" s="19">
        <f t="shared" ca="1" si="88"/>
        <v>0</v>
      </c>
      <c r="AJ88" s="19">
        <f t="shared" ca="1" si="89"/>
        <v>0</v>
      </c>
      <c r="AK88" s="19">
        <f t="shared" ca="1" si="90"/>
        <v>0</v>
      </c>
      <c r="AL88" s="19">
        <f t="shared" ca="1" si="91"/>
        <v>0</v>
      </c>
      <c r="AM88" s="23">
        <f t="shared" ca="1" si="92"/>
        <v>0</v>
      </c>
      <c r="AN88" s="7"/>
      <c r="AO88" s="19">
        <f t="shared" ca="1" si="93"/>
        <v>0</v>
      </c>
      <c r="AP88" s="19">
        <f t="shared" ca="1" si="94"/>
        <v>0</v>
      </c>
      <c r="AQ88" s="19">
        <f t="shared" ca="1" si="95"/>
        <v>0</v>
      </c>
      <c r="AR88" s="19">
        <f t="shared" ca="1" si="96"/>
        <v>0</v>
      </c>
      <c r="AS88" s="19">
        <f t="shared" ca="1" si="97"/>
        <v>0</v>
      </c>
      <c r="AT88" s="19">
        <f t="shared" ca="1" si="98"/>
        <v>0</v>
      </c>
      <c r="AU88" s="19">
        <f t="shared" ca="1" si="99"/>
        <v>0</v>
      </c>
      <c r="AV88" s="19">
        <f t="shared" ca="1" si="100"/>
        <v>0</v>
      </c>
      <c r="AW88" s="19">
        <f t="shared" ca="1" si="101"/>
        <v>0</v>
      </c>
      <c r="AX88" s="19">
        <f t="shared" ca="1" si="102"/>
        <v>0</v>
      </c>
      <c r="AY88" s="71">
        <f t="shared" ca="1" si="103"/>
        <v>0</v>
      </c>
      <c r="AZ88" s="23"/>
      <c r="BA88" s="55">
        <f ca="1">IF(NOT(snowball),0,IF(OR(E$9=0,R87+AC88-AO88&lt;=E$9),0,MIN(R87+AC88-AO88-E$9,$C88)))</f>
        <v>0</v>
      </c>
      <c r="BB88" s="19">
        <f ca="1">IF(NOT(snowball),0,IF(OR(F$9=0,S87+AD88-AP88&lt;=F$9),0,MIN(S87+AD88-AP88-F$9,$C88-SUM($BA88:BA88))))</f>
        <v>0</v>
      </c>
      <c r="BC88" s="19">
        <f ca="1">IF(NOT(snowball),0,IF(OR(G$9=0,T87+AE88-AQ88&lt;=G$9),0,MIN(T87+AE88-AQ88-G$9,$C88-SUM($BA88:BB88))))</f>
        <v>0</v>
      </c>
      <c r="BD88" s="19">
        <f ca="1">IF(NOT(snowball),0,IF(OR(H$9=0,U87+AF88-AR88&lt;=H$9),0,MIN(U87+AF88-AR88-H$9,$C88-SUM($BA88:BC88))))</f>
        <v>0</v>
      </c>
      <c r="BE88" s="19">
        <f ca="1">IF(NOT(snowball),0,IF(OR(I$9=0,V87+AG88-AS88&lt;=I$9),0,MIN(V87+AG88-AS88-I$9,$C88-SUM($BA88:BD88))))</f>
        <v>0</v>
      </c>
      <c r="BF88" s="19">
        <f ca="1">IF(NOT(snowball),0,IF(OR(J$9=0,W87+AH88-AT88&lt;=J$9),0,MIN(W87+AH88-AT88-J$9,$C88-SUM($BA88:BE88))))</f>
        <v>0</v>
      </c>
      <c r="BG88" s="19">
        <f ca="1">IF(NOT(snowball),0,IF(OR(K$9=0,X87+AI88-AU88&lt;=K$9),0,MIN(X87+AI88-AU88-K$9,$C88-SUM($BA88:BF88))))</f>
        <v>0</v>
      </c>
      <c r="BH88" s="19">
        <f ca="1">IF(NOT(snowball),0,IF(OR(L$9=0,Y87+AJ88-AV88&lt;=L$9),0,MIN(Y87+AJ88-AV88-L$9,$C88-SUM($BA88:BG88))))</f>
        <v>0</v>
      </c>
      <c r="BI88" s="19">
        <f ca="1">IF(NOT(snowball),0,IF(OR(M$9=0,Z87+AK88-AW88&lt;=M$9),0,MIN(Z87+AK88-AW88-M$9,$C88-SUM($BA88:BH88))))</f>
        <v>0</v>
      </c>
      <c r="BJ88" s="19">
        <f ca="1">IF(NOT(snowball),0,IF(OR(N$9=0,AA87+AL88-AX88&lt;=N$9),0,MIN(AA87+AL88-AX88-N$9,$C88-SUM($BA88:BI88))))</f>
        <v>0</v>
      </c>
      <c r="BK88" s="71">
        <f t="shared" ca="1" si="104"/>
        <v>0</v>
      </c>
      <c r="BL88" s="71">
        <f t="shared" ca="1" si="105"/>
        <v>0</v>
      </c>
      <c r="BN88" s="55">
        <f t="shared" ca="1" si="106"/>
        <v>0</v>
      </c>
      <c r="BO88" s="19">
        <f ca="1">IF(S87&lt;=0,0,IF($BL88&lt;=SUM($BN88:BN88),0,IF($BL88-SUM($BN88:BN88)&gt;S87+AD88-BB88-AP88,S87+AD88-BB88-AP88,$BL88-SUM($BN88:BN88))))</f>
        <v>0</v>
      </c>
      <c r="BP88" s="19">
        <f ca="1">IF(T87&lt;=0,0,IF($BL88&lt;=SUM($BN88:BO88),0,IF($BL88-SUM($BN88:BO88)&gt;T87+AE88-BC88-AQ88,T87+AE88-BC88-AQ88,$BL88-SUM($BN88:BO88))))</f>
        <v>0</v>
      </c>
      <c r="BQ88" s="19">
        <f ca="1">IF(U87&lt;=0,0,IF($BL88&lt;=SUM($BN88:BP88),0,IF($BL88-SUM($BN88:BP88)&gt;U87+AF88-BD88-AR88,U87+AF88-BD88-AR88,$BL88-SUM($BN88:BP88))))</f>
        <v>0</v>
      </c>
      <c r="BR88" s="19">
        <f ca="1">IF(V87&lt;=0,0,IF($BL88&lt;=SUM($BN88:BQ88),0,IF($BL88-SUM($BN88:BQ88)&gt;V87+AG88-BE88-AS88,V87+AG88-BE88-AS88,$BL88-SUM($BN88:BQ88))))</f>
        <v>0</v>
      </c>
      <c r="BS88" s="19">
        <f ca="1">IF(W87&lt;=0,0,IF($BL88&lt;=SUM($BN88:BR88),0,IF($BL88-SUM($BN88:BR88)&gt;W87+AH88-BF88-AT88,W87+AH88-BF88-AT88,$BL88-SUM($BN88:BR88))))</f>
        <v>0</v>
      </c>
      <c r="BT88" s="19">
        <f ca="1">IF(X87&lt;=0,0,IF($BL88&lt;=SUM($BN88:BS88),0,IF($BL88-SUM($BN88:BS88)&gt;X87+AI88-BG88-AU88,X87+AI88-BG88-AU88,$BL88-SUM($BN88:BS88))))</f>
        <v>0</v>
      </c>
      <c r="BU88" s="19">
        <f ca="1">IF(Y87&lt;=0,0,IF($BL88&lt;=SUM($BN88:BT88),0,IF($BL88-SUM($BN88:BT88)&gt;Y87+AJ88-BH88-AV88,Y87+AJ88-BH88-AV88,$BL88-SUM($BN88:BT88))))</f>
        <v>0</v>
      </c>
      <c r="BV88" s="19">
        <f ca="1">IF(Z87&lt;=0,0,IF($BL88&lt;=SUM($BN88:BU88),0,IF($BL88-SUM($BN88:BU88)&gt;Z87+AK88-BI88-AW88,Z87+AK88-BI88-AW88,$BL88-SUM($BN88:BU88))))</f>
        <v>0</v>
      </c>
      <c r="BW88" s="19">
        <f ca="1">IF(AA87&lt;=0,0,IF($BL88&lt;=SUM($BN88:BV88),0,IF($BL88-SUM($BN88:BV88)&gt;AA87+AL88-BJ88-AX88,AA87+AL88-BJ88-AX88,$BL88-SUM($BN88:BV88))))</f>
        <v>0</v>
      </c>
    </row>
    <row r="89" spans="1:75" ht="11.1" customHeight="1" x14ac:dyDescent="0.2">
      <c r="A89" s="20" t="str">
        <f t="shared" ca="1" si="59"/>
        <v/>
      </c>
      <c r="B89" s="5" t="e">
        <f t="shared" ca="1" si="60"/>
        <v>#N/A</v>
      </c>
      <c r="C89" s="69" t="str">
        <f ca="1">IF(A89="","",IF(snowball,IF(($E$5-AY89)&lt;0,0,$E$5-AY89),0)+D89)</f>
        <v/>
      </c>
      <c r="D89" s="56"/>
      <c r="E89" s="19">
        <f t="shared" ca="1" si="61"/>
        <v>0</v>
      </c>
      <c r="F89" s="19">
        <f t="shared" ca="1" si="62"/>
        <v>0</v>
      </c>
      <c r="G89" s="19">
        <f t="shared" ca="1" si="63"/>
        <v>0</v>
      </c>
      <c r="H89" s="19">
        <f t="shared" ca="1" si="64"/>
        <v>0</v>
      </c>
      <c r="I89" s="19">
        <f t="shared" ca="1" si="65"/>
        <v>0</v>
      </c>
      <c r="J89" s="19">
        <f t="shared" ca="1" si="66"/>
        <v>0</v>
      </c>
      <c r="K89" s="19">
        <f t="shared" ca="1" si="67"/>
        <v>0</v>
      </c>
      <c r="L89" s="19">
        <f t="shared" ca="1" si="68"/>
        <v>0</v>
      </c>
      <c r="M89" s="19">
        <f t="shared" ca="1" si="69"/>
        <v>0</v>
      </c>
      <c r="N89" s="19">
        <f t="shared" ca="1" si="70"/>
        <v>0</v>
      </c>
      <c r="O89" s="48"/>
      <c r="P89" s="19">
        <f t="shared" ca="1" si="58"/>
        <v>0</v>
      </c>
      <c r="Q89" s="73">
        <f t="shared" ca="1" si="71"/>
        <v>0</v>
      </c>
      <c r="R89" s="19">
        <f t="shared" ca="1" si="72"/>
        <v>0</v>
      </c>
      <c r="S89" s="19">
        <f t="shared" ca="1" si="73"/>
        <v>0</v>
      </c>
      <c r="T89" s="19">
        <f t="shared" ca="1" si="74"/>
        <v>0</v>
      </c>
      <c r="U89" s="19">
        <f t="shared" ca="1" si="75"/>
        <v>0</v>
      </c>
      <c r="V89" s="19">
        <f t="shared" ca="1" si="76"/>
        <v>0</v>
      </c>
      <c r="W89" s="19">
        <f t="shared" ca="1" si="77"/>
        <v>0</v>
      </c>
      <c r="X89" s="19">
        <f t="shared" ca="1" si="78"/>
        <v>0</v>
      </c>
      <c r="Y89" s="19">
        <f t="shared" ca="1" si="79"/>
        <v>0</v>
      </c>
      <c r="Z89" s="19">
        <f t="shared" ca="1" si="80"/>
        <v>0</v>
      </c>
      <c r="AA89" s="19">
        <f t="shared" ca="1" si="81"/>
        <v>0</v>
      </c>
      <c r="AB89" s="2"/>
      <c r="AC89" s="19">
        <f t="shared" ca="1" si="82"/>
        <v>0</v>
      </c>
      <c r="AD89" s="19">
        <f t="shared" ca="1" si="83"/>
        <v>0</v>
      </c>
      <c r="AE89" s="19">
        <f t="shared" ca="1" si="84"/>
        <v>0</v>
      </c>
      <c r="AF89" s="19">
        <f t="shared" ca="1" si="85"/>
        <v>0</v>
      </c>
      <c r="AG89" s="19">
        <f t="shared" ca="1" si="86"/>
        <v>0</v>
      </c>
      <c r="AH89" s="19">
        <f t="shared" ca="1" si="87"/>
        <v>0</v>
      </c>
      <c r="AI89" s="19">
        <f t="shared" ca="1" si="88"/>
        <v>0</v>
      </c>
      <c r="AJ89" s="19">
        <f t="shared" ca="1" si="89"/>
        <v>0</v>
      </c>
      <c r="AK89" s="19">
        <f t="shared" ca="1" si="90"/>
        <v>0</v>
      </c>
      <c r="AL89" s="19">
        <f t="shared" ca="1" si="91"/>
        <v>0</v>
      </c>
      <c r="AM89" s="23">
        <f t="shared" ca="1" si="92"/>
        <v>0</v>
      </c>
      <c r="AN89" s="7"/>
      <c r="AO89" s="19">
        <f t="shared" ca="1" si="93"/>
        <v>0</v>
      </c>
      <c r="AP89" s="19">
        <f t="shared" ca="1" si="94"/>
        <v>0</v>
      </c>
      <c r="AQ89" s="19">
        <f t="shared" ca="1" si="95"/>
        <v>0</v>
      </c>
      <c r="AR89" s="19">
        <f t="shared" ca="1" si="96"/>
        <v>0</v>
      </c>
      <c r="AS89" s="19">
        <f t="shared" ca="1" si="97"/>
        <v>0</v>
      </c>
      <c r="AT89" s="19">
        <f t="shared" ca="1" si="98"/>
        <v>0</v>
      </c>
      <c r="AU89" s="19">
        <f t="shared" ca="1" si="99"/>
        <v>0</v>
      </c>
      <c r="AV89" s="19">
        <f t="shared" ca="1" si="100"/>
        <v>0</v>
      </c>
      <c r="AW89" s="19">
        <f t="shared" ca="1" si="101"/>
        <v>0</v>
      </c>
      <c r="AX89" s="19">
        <f t="shared" ca="1" si="102"/>
        <v>0</v>
      </c>
      <c r="AY89" s="71">
        <f t="shared" ca="1" si="103"/>
        <v>0</v>
      </c>
      <c r="AZ89" s="23"/>
      <c r="BA89" s="55">
        <f ca="1">IF(NOT(snowball),0,IF(OR(E$9=0,R88+AC89-AO89&lt;=E$9),0,MIN(R88+AC89-AO89-E$9,$C89)))</f>
        <v>0</v>
      </c>
      <c r="BB89" s="19">
        <f ca="1">IF(NOT(snowball),0,IF(OR(F$9=0,S88+AD89-AP89&lt;=F$9),0,MIN(S88+AD89-AP89-F$9,$C89-SUM($BA89:BA89))))</f>
        <v>0</v>
      </c>
      <c r="BC89" s="19">
        <f ca="1">IF(NOT(snowball),0,IF(OR(G$9=0,T88+AE89-AQ89&lt;=G$9),0,MIN(T88+AE89-AQ89-G$9,$C89-SUM($BA89:BB89))))</f>
        <v>0</v>
      </c>
      <c r="BD89" s="19">
        <f ca="1">IF(NOT(snowball),0,IF(OR(H$9=0,U88+AF89-AR89&lt;=H$9),0,MIN(U88+AF89-AR89-H$9,$C89-SUM($BA89:BC89))))</f>
        <v>0</v>
      </c>
      <c r="BE89" s="19">
        <f ca="1">IF(NOT(snowball),0,IF(OR(I$9=0,V88+AG89-AS89&lt;=I$9),0,MIN(V88+AG89-AS89-I$9,$C89-SUM($BA89:BD89))))</f>
        <v>0</v>
      </c>
      <c r="BF89" s="19">
        <f ca="1">IF(NOT(snowball),0,IF(OR(J$9=0,W88+AH89-AT89&lt;=J$9),0,MIN(W88+AH89-AT89-J$9,$C89-SUM($BA89:BE89))))</f>
        <v>0</v>
      </c>
      <c r="BG89" s="19">
        <f ca="1">IF(NOT(snowball),0,IF(OR(K$9=0,X88+AI89-AU89&lt;=K$9),0,MIN(X88+AI89-AU89-K$9,$C89-SUM($BA89:BF89))))</f>
        <v>0</v>
      </c>
      <c r="BH89" s="19">
        <f ca="1">IF(NOT(snowball),0,IF(OR(L$9=0,Y88+AJ89-AV89&lt;=L$9),0,MIN(Y88+AJ89-AV89-L$9,$C89-SUM($BA89:BG89))))</f>
        <v>0</v>
      </c>
      <c r="BI89" s="19">
        <f ca="1">IF(NOT(snowball),0,IF(OR(M$9=0,Z88+AK89-AW89&lt;=M$9),0,MIN(Z88+AK89-AW89-M$9,$C89-SUM($BA89:BH89))))</f>
        <v>0</v>
      </c>
      <c r="BJ89" s="19">
        <f ca="1">IF(NOT(snowball),0,IF(OR(N$9=0,AA88+AL89-AX89&lt;=N$9),0,MIN(AA88+AL89-AX89-N$9,$C89-SUM($BA89:BI89))))</f>
        <v>0</v>
      </c>
      <c r="BK89" s="71">
        <f t="shared" ca="1" si="104"/>
        <v>0</v>
      </c>
      <c r="BL89" s="71">
        <f t="shared" ca="1" si="105"/>
        <v>0</v>
      </c>
      <c r="BN89" s="55">
        <f t="shared" ca="1" si="106"/>
        <v>0</v>
      </c>
      <c r="BO89" s="19">
        <f ca="1">IF(S88&lt;=0,0,IF($BL89&lt;=SUM($BN89:BN89),0,IF($BL89-SUM($BN89:BN89)&gt;S88+AD89-BB89-AP89,S88+AD89-BB89-AP89,$BL89-SUM($BN89:BN89))))</f>
        <v>0</v>
      </c>
      <c r="BP89" s="19">
        <f ca="1">IF(T88&lt;=0,0,IF($BL89&lt;=SUM($BN89:BO89),0,IF($BL89-SUM($BN89:BO89)&gt;T88+AE89-BC89-AQ89,T88+AE89-BC89-AQ89,$BL89-SUM($BN89:BO89))))</f>
        <v>0</v>
      </c>
      <c r="BQ89" s="19">
        <f ca="1">IF(U88&lt;=0,0,IF($BL89&lt;=SUM($BN89:BP89),0,IF($BL89-SUM($BN89:BP89)&gt;U88+AF89-BD89-AR89,U88+AF89-BD89-AR89,$BL89-SUM($BN89:BP89))))</f>
        <v>0</v>
      </c>
      <c r="BR89" s="19">
        <f ca="1">IF(V88&lt;=0,0,IF($BL89&lt;=SUM($BN89:BQ89),0,IF($BL89-SUM($BN89:BQ89)&gt;V88+AG89-BE89-AS89,V88+AG89-BE89-AS89,$BL89-SUM($BN89:BQ89))))</f>
        <v>0</v>
      </c>
      <c r="BS89" s="19">
        <f ca="1">IF(W88&lt;=0,0,IF($BL89&lt;=SUM($BN89:BR89),0,IF($BL89-SUM($BN89:BR89)&gt;W88+AH89-BF89-AT89,W88+AH89-BF89-AT89,$BL89-SUM($BN89:BR89))))</f>
        <v>0</v>
      </c>
      <c r="BT89" s="19">
        <f ca="1">IF(X88&lt;=0,0,IF($BL89&lt;=SUM($BN89:BS89),0,IF($BL89-SUM($BN89:BS89)&gt;X88+AI89-BG89-AU89,X88+AI89-BG89-AU89,$BL89-SUM($BN89:BS89))))</f>
        <v>0</v>
      </c>
      <c r="BU89" s="19">
        <f ca="1">IF(Y88&lt;=0,0,IF($BL89&lt;=SUM($BN89:BT89),0,IF($BL89-SUM($BN89:BT89)&gt;Y88+AJ89-BH89-AV89,Y88+AJ89-BH89-AV89,$BL89-SUM($BN89:BT89))))</f>
        <v>0</v>
      </c>
      <c r="BV89" s="19">
        <f ca="1">IF(Z88&lt;=0,0,IF($BL89&lt;=SUM($BN89:BU89),0,IF($BL89-SUM($BN89:BU89)&gt;Z88+AK89-BI89-AW89,Z88+AK89-BI89-AW89,$BL89-SUM($BN89:BU89))))</f>
        <v>0</v>
      </c>
      <c r="BW89" s="19">
        <f ca="1">IF(AA88&lt;=0,0,IF($BL89&lt;=SUM($BN89:BV89),0,IF($BL89-SUM($BN89:BV89)&gt;AA88+AL89-BJ89-AX89,AA88+AL89-BJ89-AX89,$BL89-SUM($BN89:BV89))))</f>
        <v>0</v>
      </c>
    </row>
    <row r="90" spans="1:75" ht="11.1" customHeight="1" x14ac:dyDescent="0.2">
      <c r="A90" s="20" t="str">
        <f t="shared" ca="1" si="59"/>
        <v/>
      </c>
      <c r="B90" s="5" t="e">
        <f t="shared" ca="1" si="60"/>
        <v>#N/A</v>
      </c>
      <c r="C90" s="69" t="str">
        <f ca="1">IF(A90="","",IF(snowball,IF(($E$5-AY90)&lt;0,0,$E$5-AY90),0)+D90)</f>
        <v/>
      </c>
      <c r="D90" s="56"/>
      <c r="E90" s="19">
        <f t="shared" ca="1" si="61"/>
        <v>0</v>
      </c>
      <c r="F90" s="19">
        <f t="shared" ca="1" si="62"/>
        <v>0</v>
      </c>
      <c r="G90" s="19">
        <f t="shared" ca="1" si="63"/>
        <v>0</v>
      </c>
      <c r="H90" s="19">
        <f t="shared" ca="1" si="64"/>
        <v>0</v>
      </c>
      <c r="I90" s="19">
        <f t="shared" ca="1" si="65"/>
        <v>0</v>
      </c>
      <c r="J90" s="19">
        <f t="shared" ca="1" si="66"/>
        <v>0</v>
      </c>
      <c r="K90" s="19">
        <f t="shared" ca="1" si="67"/>
        <v>0</v>
      </c>
      <c r="L90" s="19">
        <f t="shared" ca="1" si="68"/>
        <v>0</v>
      </c>
      <c r="M90" s="19">
        <f t="shared" ca="1" si="69"/>
        <v>0</v>
      </c>
      <c r="N90" s="19">
        <f t="shared" ca="1" si="70"/>
        <v>0</v>
      </c>
      <c r="O90" s="48"/>
      <c r="P90" s="19">
        <f t="shared" ca="1" si="58"/>
        <v>0</v>
      </c>
      <c r="Q90" s="73">
        <f t="shared" ca="1" si="71"/>
        <v>0</v>
      </c>
      <c r="R90" s="19">
        <f t="shared" ca="1" si="72"/>
        <v>0</v>
      </c>
      <c r="S90" s="19">
        <f t="shared" ca="1" si="73"/>
        <v>0</v>
      </c>
      <c r="T90" s="19">
        <f t="shared" ca="1" si="74"/>
        <v>0</v>
      </c>
      <c r="U90" s="19">
        <f t="shared" ca="1" si="75"/>
        <v>0</v>
      </c>
      <c r="V90" s="19">
        <f t="shared" ca="1" si="76"/>
        <v>0</v>
      </c>
      <c r="W90" s="19">
        <f t="shared" ca="1" si="77"/>
        <v>0</v>
      </c>
      <c r="X90" s="19">
        <f t="shared" ca="1" si="78"/>
        <v>0</v>
      </c>
      <c r="Y90" s="19">
        <f t="shared" ca="1" si="79"/>
        <v>0</v>
      </c>
      <c r="Z90" s="19">
        <f t="shared" ca="1" si="80"/>
        <v>0</v>
      </c>
      <c r="AA90" s="19">
        <f t="shared" ca="1" si="81"/>
        <v>0</v>
      </c>
      <c r="AB90" s="2"/>
      <c r="AC90" s="19">
        <f t="shared" ca="1" si="82"/>
        <v>0</v>
      </c>
      <c r="AD90" s="19">
        <f t="shared" ca="1" si="83"/>
        <v>0</v>
      </c>
      <c r="AE90" s="19">
        <f t="shared" ca="1" si="84"/>
        <v>0</v>
      </c>
      <c r="AF90" s="19">
        <f t="shared" ca="1" si="85"/>
        <v>0</v>
      </c>
      <c r="AG90" s="19">
        <f t="shared" ca="1" si="86"/>
        <v>0</v>
      </c>
      <c r="AH90" s="19">
        <f t="shared" ca="1" si="87"/>
        <v>0</v>
      </c>
      <c r="AI90" s="19">
        <f t="shared" ca="1" si="88"/>
        <v>0</v>
      </c>
      <c r="AJ90" s="19">
        <f t="shared" ca="1" si="89"/>
        <v>0</v>
      </c>
      <c r="AK90" s="19">
        <f t="shared" ca="1" si="90"/>
        <v>0</v>
      </c>
      <c r="AL90" s="19">
        <f t="shared" ca="1" si="91"/>
        <v>0</v>
      </c>
      <c r="AM90" s="23">
        <f t="shared" ca="1" si="92"/>
        <v>0</v>
      </c>
      <c r="AN90" s="7"/>
      <c r="AO90" s="19">
        <f t="shared" ca="1" si="93"/>
        <v>0</v>
      </c>
      <c r="AP90" s="19">
        <f t="shared" ca="1" si="94"/>
        <v>0</v>
      </c>
      <c r="AQ90" s="19">
        <f t="shared" ca="1" si="95"/>
        <v>0</v>
      </c>
      <c r="AR90" s="19">
        <f t="shared" ca="1" si="96"/>
        <v>0</v>
      </c>
      <c r="AS90" s="19">
        <f t="shared" ca="1" si="97"/>
        <v>0</v>
      </c>
      <c r="AT90" s="19">
        <f t="shared" ca="1" si="98"/>
        <v>0</v>
      </c>
      <c r="AU90" s="19">
        <f t="shared" ca="1" si="99"/>
        <v>0</v>
      </c>
      <c r="AV90" s="19">
        <f t="shared" ca="1" si="100"/>
        <v>0</v>
      </c>
      <c r="AW90" s="19">
        <f t="shared" ca="1" si="101"/>
        <v>0</v>
      </c>
      <c r="AX90" s="19">
        <f t="shared" ca="1" si="102"/>
        <v>0</v>
      </c>
      <c r="AY90" s="71">
        <f t="shared" ca="1" si="103"/>
        <v>0</v>
      </c>
      <c r="AZ90" s="23"/>
      <c r="BA90" s="55">
        <f ca="1">IF(NOT(snowball),0,IF(OR(E$9=0,R89+AC90-AO90&lt;=E$9),0,MIN(R89+AC90-AO90-E$9,$C90)))</f>
        <v>0</v>
      </c>
      <c r="BB90" s="19">
        <f ca="1">IF(NOT(snowball),0,IF(OR(F$9=0,S89+AD90-AP90&lt;=F$9),0,MIN(S89+AD90-AP90-F$9,$C90-SUM($BA90:BA90))))</f>
        <v>0</v>
      </c>
      <c r="BC90" s="19">
        <f ca="1">IF(NOT(snowball),0,IF(OR(G$9=0,T89+AE90-AQ90&lt;=G$9),0,MIN(T89+AE90-AQ90-G$9,$C90-SUM($BA90:BB90))))</f>
        <v>0</v>
      </c>
      <c r="BD90" s="19">
        <f ca="1">IF(NOT(snowball),0,IF(OR(H$9=0,U89+AF90-AR90&lt;=H$9),0,MIN(U89+AF90-AR90-H$9,$C90-SUM($BA90:BC90))))</f>
        <v>0</v>
      </c>
      <c r="BE90" s="19">
        <f ca="1">IF(NOT(snowball),0,IF(OR(I$9=0,V89+AG90-AS90&lt;=I$9),0,MIN(V89+AG90-AS90-I$9,$C90-SUM($BA90:BD90))))</f>
        <v>0</v>
      </c>
      <c r="BF90" s="19">
        <f ca="1">IF(NOT(snowball),0,IF(OR(J$9=0,W89+AH90-AT90&lt;=J$9),0,MIN(W89+AH90-AT90-J$9,$C90-SUM($BA90:BE90))))</f>
        <v>0</v>
      </c>
      <c r="BG90" s="19">
        <f ca="1">IF(NOT(snowball),0,IF(OR(K$9=0,X89+AI90-AU90&lt;=K$9),0,MIN(X89+AI90-AU90-K$9,$C90-SUM($BA90:BF90))))</f>
        <v>0</v>
      </c>
      <c r="BH90" s="19">
        <f ca="1">IF(NOT(snowball),0,IF(OR(L$9=0,Y89+AJ90-AV90&lt;=L$9),0,MIN(Y89+AJ90-AV90-L$9,$C90-SUM($BA90:BG90))))</f>
        <v>0</v>
      </c>
      <c r="BI90" s="19">
        <f ca="1">IF(NOT(snowball),0,IF(OR(M$9=0,Z89+AK90-AW90&lt;=M$9),0,MIN(Z89+AK90-AW90-M$9,$C90-SUM($BA90:BH90))))</f>
        <v>0</v>
      </c>
      <c r="BJ90" s="19">
        <f ca="1">IF(NOT(snowball),0,IF(OR(N$9=0,AA89+AL90-AX90&lt;=N$9),0,MIN(AA89+AL90-AX90-N$9,$C90-SUM($BA90:BI90))))</f>
        <v>0</v>
      </c>
      <c r="BK90" s="71">
        <f t="shared" ca="1" si="104"/>
        <v>0</v>
      </c>
      <c r="BL90" s="71">
        <f t="shared" ca="1" si="105"/>
        <v>0</v>
      </c>
      <c r="BN90" s="55">
        <f t="shared" ca="1" si="106"/>
        <v>0</v>
      </c>
      <c r="BO90" s="19">
        <f ca="1">IF(S89&lt;=0,0,IF($BL90&lt;=SUM($BN90:BN90),0,IF($BL90-SUM($BN90:BN90)&gt;S89+AD90-BB90-AP90,S89+AD90-BB90-AP90,$BL90-SUM($BN90:BN90))))</f>
        <v>0</v>
      </c>
      <c r="BP90" s="19">
        <f ca="1">IF(T89&lt;=0,0,IF($BL90&lt;=SUM($BN90:BO90),0,IF($BL90-SUM($BN90:BO90)&gt;T89+AE90-BC90-AQ90,T89+AE90-BC90-AQ90,$BL90-SUM($BN90:BO90))))</f>
        <v>0</v>
      </c>
      <c r="BQ90" s="19">
        <f ca="1">IF(U89&lt;=0,0,IF($BL90&lt;=SUM($BN90:BP90),0,IF($BL90-SUM($BN90:BP90)&gt;U89+AF90-BD90-AR90,U89+AF90-BD90-AR90,$BL90-SUM($BN90:BP90))))</f>
        <v>0</v>
      </c>
      <c r="BR90" s="19">
        <f ca="1">IF(V89&lt;=0,0,IF($BL90&lt;=SUM($BN90:BQ90),0,IF($BL90-SUM($BN90:BQ90)&gt;V89+AG90-BE90-AS90,V89+AG90-BE90-AS90,$BL90-SUM($BN90:BQ90))))</f>
        <v>0</v>
      </c>
      <c r="BS90" s="19">
        <f ca="1">IF(W89&lt;=0,0,IF($BL90&lt;=SUM($BN90:BR90),0,IF($BL90-SUM($BN90:BR90)&gt;W89+AH90-BF90-AT90,W89+AH90-BF90-AT90,$BL90-SUM($BN90:BR90))))</f>
        <v>0</v>
      </c>
      <c r="BT90" s="19">
        <f ca="1">IF(X89&lt;=0,0,IF($BL90&lt;=SUM($BN90:BS90),0,IF($BL90-SUM($BN90:BS90)&gt;X89+AI90-BG90-AU90,X89+AI90-BG90-AU90,$BL90-SUM($BN90:BS90))))</f>
        <v>0</v>
      </c>
      <c r="BU90" s="19">
        <f ca="1">IF(Y89&lt;=0,0,IF($BL90&lt;=SUM($BN90:BT90),0,IF($BL90-SUM($BN90:BT90)&gt;Y89+AJ90-BH90-AV90,Y89+AJ90-BH90-AV90,$BL90-SUM($BN90:BT90))))</f>
        <v>0</v>
      </c>
      <c r="BV90" s="19">
        <f ca="1">IF(Z89&lt;=0,0,IF($BL90&lt;=SUM($BN90:BU90),0,IF($BL90-SUM($BN90:BU90)&gt;Z89+AK90-BI90-AW90,Z89+AK90-BI90-AW90,$BL90-SUM($BN90:BU90))))</f>
        <v>0</v>
      </c>
      <c r="BW90" s="19">
        <f ca="1">IF(AA89&lt;=0,0,IF($BL90&lt;=SUM($BN90:BV90),0,IF($BL90-SUM($BN90:BV90)&gt;AA89+AL90-BJ90-AX90,AA89+AL90-BJ90-AX90,$BL90-SUM($BN90:BV90))))</f>
        <v>0</v>
      </c>
    </row>
    <row r="91" spans="1:75" ht="11.1" customHeight="1" x14ac:dyDescent="0.2">
      <c r="A91" s="20" t="str">
        <f t="shared" ca="1" si="59"/>
        <v/>
      </c>
      <c r="B91" s="5" t="e">
        <f t="shared" ca="1" si="60"/>
        <v>#N/A</v>
      </c>
      <c r="C91" s="69" t="str">
        <f ca="1">IF(A91="","",IF(snowball,IF(($E$5-AY91)&lt;0,0,$E$5-AY91),0)+D91)</f>
        <v/>
      </c>
      <c r="D91" s="56"/>
      <c r="E91" s="19">
        <f t="shared" ca="1" si="61"/>
        <v>0</v>
      </c>
      <c r="F91" s="19">
        <f t="shared" ca="1" si="62"/>
        <v>0</v>
      </c>
      <c r="G91" s="19">
        <f t="shared" ca="1" si="63"/>
        <v>0</v>
      </c>
      <c r="H91" s="19">
        <f t="shared" ca="1" si="64"/>
        <v>0</v>
      </c>
      <c r="I91" s="19">
        <f t="shared" ca="1" si="65"/>
        <v>0</v>
      </c>
      <c r="J91" s="19">
        <f t="shared" ca="1" si="66"/>
        <v>0</v>
      </c>
      <c r="K91" s="19">
        <f t="shared" ca="1" si="67"/>
        <v>0</v>
      </c>
      <c r="L91" s="19">
        <f t="shared" ca="1" si="68"/>
        <v>0</v>
      </c>
      <c r="M91" s="19">
        <f t="shared" ca="1" si="69"/>
        <v>0</v>
      </c>
      <c r="N91" s="19">
        <f t="shared" ca="1" si="70"/>
        <v>0</v>
      </c>
      <c r="O91" s="48"/>
      <c r="P91" s="19">
        <f t="shared" ca="1" si="58"/>
        <v>0</v>
      </c>
      <c r="Q91" s="73">
        <f t="shared" ca="1" si="71"/>
        <v>0</v>
      </c>
      <c r="R91" s="19">
        <f t="shared" ca="1" si="72"/>
        <v>0</v>
      </c>
      <c r="S91" s="19">
        <f t="shared" ca="1" si="73"/>
        <v>0</v>
      </c>
      <c r="T91" s="19">
        <f t="shared" ca="1" si="74"/>
        <v>0</v>
      </c>
      <c r="U91" s="19">
        <f t="shared" ca="1" si="75"/>
        <v>0</v>
      </c>
      <c r="V91" s="19">
        <f t="shared" ca="1" si="76"/>
        <v>0</v>
      </c>
      <c r="W91" s="19">
        <f t="shared" ca="1" si="77"/>
        <v>0</v>
      </c>
      <c r="X91" s="19">
        <f t="shared" ca="1" si="78"/>
        <v>0</v>
      </c>
      <c r="Y91" s="19">
        <f t="shared" ca="1" si="79"/>
        <v>0</v>
      </c>
      <c r="Z91" s="19">
        <f t="shared" ca="1" si="80"/>
        <v>0</v>
      </c>
      <c r="AA91" s="19">
        <f t="shared" ca="1" si="81"/>
        <v>0</v>
      </c>
      <c r="AB91" s="2"/>
      <c r="AC91" s="19">
        <f t="shared" ca="1" si="82"/>
        <v>0</v>
      </c>
      <c r="AD91" s="19">
        <f t="shared" ca="1" si="83"/>
        <v>0</v>
      </c>
      <c r="AE91" s="19">
        <f t="shared" ca="1" si="84"/>
        <v>0</v>
      </c>
      <c r="AF91" s="19">
        <f t="shared" ca="1" si="85"/>
        <v>0</v>
      </c>
      <c r="AG91" s="19">
        <f t="shared" ca="1" si="86"/>
        <v>0</v>
      </c>
      <c r="AH91" s="19">
        <f t="shared" ca="1" si="87"/>
        <v>0</v>
      </c>
      <c r="AI91" s="19">
        <f t="shared" ca="1" si="88"/>
        <v>0</v>
      </c>
      <c r="AJ91" s="19">
        <f t="shared" ca="1" si="89"/>
        <v>0</v>
      </c>
      <c r="AK91" s="19">
        <f t="shared" ca="1" si="90"/>
        <v>0</v>
      </c>
      <c r="AL91" s="19">
        <f t="shared" ca="1" si="91"/>
        <v>0</v>
      </c>
      <c r="AM91" s="23">
        <f t="shared" ca="1" si="92"/>
        <v>0</v>
      </c>
      <c r="AN91" s="7"/>
      <c r="AO91" s="19">
        <f t="shared" ca="1" si="93"/>
        <v>0</v>
      </c>
      <c r="AP91" s="19">
        <f t="shared" ca="1" si="94"/>
        <v>0</v>
      </c>
      <c r="AQ91" s="19">
        <f t="shared" ca="1" si="95"/>
        <v>0</v>
      </c>
      <c r="AR91" s="19">
        <f t="shared" ca="1" si="96"/>
        <v>0</v>
      </c>
      <c r="AS91" s="19">
        <f t="shared" ca="1" si="97"/>
        <v>0</v>
      </c>
      <c r="AT91" s="19">
        <f t="shared" ca="1" si="98"/>
        <v>0</v>
      </c>
      <c r="AU91" s="19">
        <f t="shared" ca="1" si="99"/>
        <v>0</v>
      </c>
      <c r="AV91" s="19">
        <f t="shared" ca="1" si="100"/>
        <v>0</v>
      </c>
      <c r="AW91" s="19">
        <f t="shared" ca="1" si="101"/>
        <v>0</v>
      </c>
      <c r="AX91" s="19">
        <f t="shared" ca="1" si="102"/>
        <v>0</v>
      </c>
      <c r="AY91" s="71">
        <f t="shared" ca="1" si="103"/>
        <v>0</v>
      </c>
      <c r="AZ91" s="23"/>
      <c r="BA91" s="55">
        <f ca="1">IF(NOT(snowball),0,IF(OR(E$9=0,R90+AC91-AO91&lt;=E$9),0,MIN(R90+AC91-AO91-E$9,$C91)))</f>
        <v>0</v>
      </c>
      <c r="BB91" s="19">
        <f ca="1">IF(NOT(snowball),0,IF(OR(F$9=0,S90+AD91-AP91&lt;=F$9),0,MIN(S90+AD91-AP91-F$9,$C91-SUM($BA91:BA91))))</f>
        <v>0</v>
      </c>
      <c r="BC91" s="19">
        <f ca="1">IF(NOT(snowball),0,IF(OR(G$9=0,T90+AE91-AQ91&lt;=G$9),0,MIN(T90+AE91-AQ91-G$9,$C91-SUM($BA91:BB91))))</f>
        <v>0</v>
      </c>
      <c r="BD91" s="19">
        <f ca="1">IF(NOT(snowball),0,IF(OR(H$9=0,U90+AF91-AR91&lt;=H$9),0,MIN(U90+AF91-AR91-H$9,$C91-SUM($BA91:BC91))))</f>
        <v>0</v>
      </c>
      <c r="BE91" s="19">
        <f ca="1">IF(NOT(snowball),0,IF(OR(I$9=0,V90+AG91-AS91&lt;=I$9),0,MIN(V90+AG91-AS91-I$9,$C91-SUM($BA91:BD91))))</f>
        <v>0</v>
      </c>
      <c r="BF91" s="19">
        <f ca="1">IF(NOT(snowball),0,IF(OR(J$9=0,W90+AH91-AT91&lt;=J$9),0,MIN(W90+AH91-AT91-J$9,$C91-SUM($BA91:BE91))))</f>
        <v>0</v>
      </c>
      <c r="BG91" s="19">
        <f ca="1">IF(NOT(snowball),0,IF(OR(K$9=0,X90+AI91-AU91&lt;=K$9),0,MIN(X90+AI91-AU91-K$9,$C91-SUM($BA91:BF91))))</f>
        <v>0</v>
      </c>
      <c r="BH91" s="19">
        <f ca="1">IF(NOT(snowball),0,IF(OR(L$9=0,Y90+AJ91-AV91&lt;=L$9),0,MIN(Y90+AJ91-AV91-L$9,$C91-SUM($BA91:BG91))))</f>
        <v>0</v>
      </c>
      <c r="BI91" s="19">
        <f ca="1">IF(NOT(snowball),0,IF(OR(M$9=0,Z90+AK91-AW91&lt;=M$9),0,MIN(Z90+AK91-AW91-M$9,$C91-SUM($BA91:BH91))))</f>
        <v>0</v>
      </c>
      <c r="BJ91" s="19">
        <f ca="1">IF(NOT(snowball),0,IF(OR(N$9=0,AA90+AL91-AX91&lt;=N$9),0,MIN(AA90+AL91-AX91-N$9,$C91-SUM($BA91:BI91))))</f>
        <v>0</v>
      </c>
      <c r="BK91" s="71">
        <f t="shared" ca="1" si="104"/>
        <v>0</v>
      </c>
      <c r="BL91" s="71">
        <f t="shared" ca="1" si="105"/>
        <v>0</v>
      </c>
      <c r="BN91" s="55">
        <f t="shared" ca="1" si="106"/>
        <v>0</v>
      </c>
      <c r="BO91" s="19">
        <f ca="1">IF(S90&lt;=0,0,IF($BL91&lt;=SUM($BN91:BN91),0,IF($BL91-SUM($BN91:BN91)&gt;S90+AD91-BB91-AP91,S90+AD91-BB91-AP91,$BL91-SUM($BN91:BN91))))</f>
        <v>0</v>
      </c>
      <c r="BP91" s="19">
        <f ca="1">IF(T90&lt;=0,0,IF($BL91&lt;=SUM($BN91:BO91),0,IF($BL91-SUM($BN91:BO91)&gt;T90+AE91-BC91-AQ91,T90+AE91-BC91-AQ91,$BL91-SUM($BN91:BO91))))</f>
        <v>0</v>
      </c>
      <c r="BQ91" s="19">
        <f ca="1">IF(U90&lt;=0,0,IF($BL91&lt;=SUM($BN91:BP91),0,IF($BL91-SUM($BN91:BP91)&gt;U90+AF91-BD91-AR91,U90+AF91-BD91-AR91,$BL91-SUM($BN91:BP91))))</f>
        <v>0</v>
      </c>
      <c r="BR91" s="19">
        <f ca="1">IF(V90&lt;=0,0,IF($BL91&lt;=SUM($BN91:BQ91),0,IF($BL91-SUM($BN91:BQ91)&gt;V90+AG91-BE91-AS91,V90+AG91-BE91-AS91,$BL91-SUM($BN91:BQ91))))</f>
        <v>0</v>
      </c>
      <c r="BS91" s="19">
        <f ca="1">IF(W90&lt;=0,0,IF($BL91&lt;=SUM($BN91:BR91),0,IF($BL91-SUM($BN91:BR91)&gt;W90+AH91-BF91-AT91,W90+AH91-BF91-AT91,$BL91-SUM($BN91:BR91))))</f>
        <v>0</v>
      </c>
      <c r="BT91" s="19">
        <f ca="1">IF(X90&lt;=0,0,IF($BL91&lt;=SUM($BN91:BS91),0,IF($BL91-SUM($BN91:BS91)&gt;X90+AI91-BG91-AU91,X90+AI91-BG91-AU91,$BL91-SUM($BN91:BS91))))</f>
        <v>0</v>
      </c>
      <c r="BU91" s="19">
        <f ca="1">IF(Y90&lt;=0,0,IF($BL91&lt;=SUM($BN91:BT91),0,IF($BL91-SUM($BN91:BT91)&gt;Y90+AJ91-BH91-AV91,Y90+AJ91-BH91-AV91,$BL91-SUM($BN91:BT91))))</f>
        <v>0</v>
      </c>
      <c r="BV91" s="19">
        <f ca="1">IF(Z90&lt;=0,0,IF($BL91&lt;=SUM($BN91:BU91),0,IF($BL91-SUM($BN91:BU91)&gt;Z90+AK91-BI91-AW91,Z90+AK91-BI91-AW91,$BL91-SUM($BN91:BU91))))</f>
        <v>0</v>
      </c>
      <c r="BW91" s="19">
        <f ca="1">IF(AA90&lt;=0,0,IF($BL91&lt;=SUM($BN91:BV91),0,IF($BL91-SUM($BN91:BV91)&gt;AA90+AL91-BJ91-AX91,AA90+AL91-BJ91-AX91,$BL91-SUM($BN91:BV91))))</f>
        <v>0</v>
      </c>
    </row>
    <row r="92" spans="1:75" ht="11.1" customHeight="1" x14ac:dyDescent="0.2">
      <c r="A92" s="20" t="str">
        <f t="shared" ca="1" si="59"/>
        <v/>
      </c>
      <c r="B92" s="5" t="e">
        <f t="shared" ca="1" si="60"/>
        <v>#N/A</v>
      </c>
      <c r="C92" s="69" t="str">
        <f ca="1">IF(A92="","",IF(snowball,IF(($E$5-AY92)&lt;0,0,$E$5-AY92),0)+D92)</f>
        <v/>
      </c>
      <c r="D92" s="56"/>
      <c r="E92" s="19">
        <f t="shared" ca="1" si="61"/>
        <v>0</v>
      </c>
      <c r="F92" s="19">
        <f t="shared" ca="1" si="62"/>
        <v>0</v>
      </c>
      <c r="G92" s="19">
        <f t="shared" ca="1" si="63"/>
        <v>0</v>
      </c>
      <c r="H92" s="19">
        <f t="shared" ca="1" si="64"/>
        <v>0</v>
      </c>
      <c r="I92" s="19">
        <f t="shared" ca="1" si="65"/>
        <v>0</v>
      </c>
      <c r="J92" s="19">
        <f t="shared" ca="1" si="66"/>
        <v>0</v>
      </c>
      <c r="K92" s="19">
        <f t="shared" ca="1" si="67"/>
        <v>0</v>
      </c>
      <c r="L92" s="19">
        <f t="shared" ca="1" si="68"/>
        <v>0</v>
      </c>
      <c r="M92" s="19">
        <f t="shared" ca="1" si="69"/>
        <v>0</v>
      </c>
      <c r="N92" s="19">
        <f t="shared" ca="1" si="70"/>
        <v>0</v>
      </c>
      <c r="O92" s="48"/>
      <c r="P92" s="19">
        <f t="shared" ca="1" si="58"/>
        <v>0</v>
      </c>
      <c r="Q92" s="73">
        <f t="shared" ca="1" si="71"/>
        <v>0</v>
      </c>
      <c r="R92" s="19">
        <f t="shared" ca="1" si="72"/>
        <v>0</v>
      </c>
      <c r="S92" s="19">
        <f t="shared" ca="1" si="73"/>
        <v>0</v>
      </c>
      <c r="T92" s="19">
        <f t="shared" ca="1" si="74"/>
        <v>0</v>
      </c>
      <c r="U92" s="19">
        <f t="shared" ca="1" si="75"/>
        <v>0</v>
      </c>
      <c r="V92" s="19">
        <f t="shared" ca="1" si="76"/>
        <v>0</v>
      </c>
      <c r="W92" s="19">
        <f t="shared" ca="1" si="77"/>
        <v>0</v>
      </c>
      <c r="X92" s="19">
        <f t="shared" ca="1" si="78"/>
        <v>0</v>
      </c>
      <c r="Y92" s="19">
        <f t="shared" ca="1" si="79"/>
        <v>0</v>
      </c>
      <c r="Z92" s="19">
        <f t="shared" ca="1" si="80"/>
        <v>0</v>
      </c>
      <c r="AA92" s="19">
        <f t="shared" ca="1" si="81"/>
        <v>0</v>
      </c>
      <c r="AB92" s="2"/>
      <c r="AC92" s="19">
        <f t="shared" ca="1" si="82"/>
        <v>0</v>
      </c>
      <c r="AD92" s="19">
        <f t="shared" ca="1" si="83"/>
        <v>0</v>
      </c>
      <c r="AE92" s="19">
        <f t="shared" ca="1" si="84"/>
        <v>0</v>
      </c>
      <c r="AF92" s="19">
        <f t="shared" ca="1" si="85"/>
        <v>0</v>
      </c>
      <c r="AG92" s="19">
        <f t="shared" ca="1" si="86"/>
        <v>0</v>
      </c>
      <c r="AH92" s="19">
        <f t="shared" ca="1" si="87"/>
        <v>0</v>
      </c>
      <c r="AI92" s="19">
        <f t="shared" ca="1" si="88"/>
        <v>0</v>
      </c>
      <c r="AJ92" s="19">
        <f t="shared" ca="1" si="89"/>
        <v>0</v>
      </c>
      <c r="AK92" s="19">
        <f t="shared" ca="1" si="90"/>
        <v>0</v>
      </c>
      <c r="AL92" s="19">
        <f t="shared" ca="1" si="91"/>
        <v>0</v>
      </c>
      <c r="AM92" s="23">
        <f t="shared" ca="1" si="92"/>
        <v>0</v>
      </c>
      <c r="AN92" s="7"/>
      <c r="AO92" s="19">
        <f t="shared" ca="1" si="93"/>
        <v>0</v>
      </c>
      <c r="AP92" s="19">
        <f t="shared" ca="1" si="94"/>
        <v>0</v>
      </c>
      <c r="AQ92" s="19">
        <f t="shared" ca="1" si="95"/>
        <v>0</v>
      </c>
      <c r="AR92" s="19">
        <f t="shared" ca="1" si="96"/>
        <v>0</v>
      </c>
      <c r="AS92" s="19">
        <f t="shared" ca="1" si="97"/>
        <v>0</v>
      </c>
      <c r="AT92" s="19">
        <f t="shared" ca="1" si="98"/>
        <v>0</v>
      </c>
      <c r="AU92" s="19">
        <f t="shared" ca="1" si="99"/>
        <v>0</v>
      </c>
      <c r="AV92" s="19">
        <f t="shared" ca="1" si="100"/>
        <v>0</v>
      </c>
      <c r="AW92" s="19">
        <f t="shared" ca="1" si="101"/>
        <v>0</v>
      </c>
      <c r="AX92" s="19">
        <f t="shared" ca="1" si="102"/>
        <v>0</v>
      </c>
      <c r="AY92" s="71">
        <f t="shared" ca="1" si="103"/>
        <v>0</v>
      </c>
      <c r="AZ92" s="23"/>
      <c r="BA92" s="55">
        <f ca="1">IF(NOT(snowball),0,IF(OR(E$9=0,R91+AC92-AO92&lt;=E$9),0,MIN(R91+AC92-AO92-E$9,$C92)))</f>
        <v>0</v>
      </c>
      <c r="BB92" s="19">
        <f ca="1">IF(NOT(snowball),0,IF(OR(F$9=0,S91+AD92-AP92&lt;=F$9),0,MIN(S91+AD92-AP92-F$9,$C92-SUM($BA92:BA92))))</f>
        <v>0</v>
      </c>
      <c r="BC92" s="19">
        <f ca="1">IF(NOT(snowball),0,IF(OR(G$9=0,T91+AE92-AQ92&lt;=G$9),0,MIN(T91+AE92-AQ92-G$9,$C92-SUM($BA92:BB92))))</f>
        <v>0</v>
      </c>
      <c r="BD92" s="19">
        <f ca="1">IF(NOT(snowball),0,IF(OR(H$9=0,U91+AF92-AR92&lt;=H$9),0,MIN(U91+AF92-AR92-H$9,$C92-SUM($BA92:BC92))))</f>
        <v>0</v>
      </c>
      <c r="BE92" s="19">
        <f ca="1">IF(NOT(snowball),0,IF(OR(I$9=0,V91+AG92-AS92&lt;=I$9),0,MIN(V91+AG92-AS92-I$9,$C92-SUM($BA92:BD92))))</f>
        <v>0</v>
      </c>
      <c r="BF92" s="19">
        <f ca="1">IF(NOT(snowball),0,IF(OR(J$9=0,W91+AH92-AT92&lt;=J$9),0,MIN(W91+AH92-AT92-J$9,$C92-SUM($BA92:BE92))))</f>
        <v>0</v>
      </c>
      <c r="BG92" s="19">
        <f ca="1">IF(NOT(snowball),0,IF(OR(K$9=0,X91+AI92-AU92&lt;=K$9),0,MIN(X91+AI92-AU92-K$9,$C92-SUM($BA92:BF92))))</f>
        <v>0</v>
      </c>
      <c r="BH92" s="19">
        <f ca="1">IF(NOT(snowball),0,IF(OR(L$9=0,Y91+AJ92-AV92&lt;=L$9),0,MIN(Y91+AJ92-AV92-L$9,$C92-SUM($BA92:BG92))))</f>
        <v>0</v>
      </c>
      <c r="BI92" s="19">
        <f ca="1">IF(NOT(snowball),0,IF(OR(M$9=0,Z91+AK92-AW92&lt;=M$9),0,MIN(Z91+AK92-AW92-M$9,$C92-SUM($BA92:BH92))))</f>
        <v>0</v>
      </c>
      <c r="BJ92" s="19">
        <f ca="1">IF(NOT(snowball),0,IF(OR(N$9=0,AA91+AL92-AX92&lt;=N$9),0,MIN(AA91+AL92-AX92-N$9,$C92-SUM($BA92:BI92))))</f>
        <v>0</v>
      </c>
      <c r="BK92" s="71">
        <f t="shared" ca="1" si="104"/>
        <v>0</v>
      </c>
      <c r="BL92" s="71">
        <f t="shared" ca="1" si="105"/>
        <v>0</v>
      </c>
      <c r="BN92" s="55">
        <f t="shared" ca="1" si="106"/>
        <v>0</v>
      </c>
      <c r="BO92" s="19">
        <f ca="1">IF(S91&lt;=0,0,IF($BL92&lt;=SUM($BN92:BN92),0,IF($BL92-SUM($BN92:BN92)&gt;S91+AD92-BB92-AP92,S91+AD92-BB92-AP92,$BL92-SUM($BN92:BN92))))</f>
        <v>0</v>
      </c>
      <c r="BP92" s="19">
        <f ca="1">IF(T91&lt;=0,0,IF($BL92&lt;=SUM($BN92:BO92),0,IF($BL92-SUM($BN92:BO92)&gt;T91+AE92-BC92-AQ92,T91+AE92-BC92-AQ92,$BL92-SUM($BN92:BO92))))</f>
        <v>0</v>
      </c>
      <c r="BQ92" s="19">
        <f ca="1">IF(U91&lt;=0,0,IF($BL92&lt;=SUM($BN92:BP92),0,IF($BL92-SUM($BN92:BP92)&gt;U91+AF92-BD92-AR92,U91+AF92-BD92-AR92,$BL92-SUM($BN92:BP92))))</f>
        <v>0</v>
      </c>
      <c r="BR92" s="19">
        <f ca="1">IF(V91&lt;=0,0,IF($BL92&lt;=SUM($BN92:BQ92),0,IF($BL92-SUM($BN92:BQ92)&gt;V91+AG92-BE92-AS92,V91+AG92-BE92-AS92,$BL92-SUM($BN92:BQ92))))</f>
        <v>0</v>
      </c>
      <c r="BS92" s="19">
        <f ca="1">IF(W91&lt;=0,0,IF($BL92&lt;=SUM($BN92:BR92),0,IF($BL92-SUM($BN92:BR92)&gt;W91+AH92-BF92-AT92,W91+AH92-BF92-AT92,$BL92-SUM($BN92:BR92))))</f>
        <v>0</v>
      </c>
      <c r="BT92" s="19">
        <f ca="1">IF(X91&lt;=0,0,IF($BL92&lt;=SUM($BN92:BS92),0,IF($BL92-SUM($BN92:BS92)&gt;X91+AI92-BG92-AU92,X91+AI92-BG92-AU92,$BL92-SUM($BN92:BS92))))</f>
        <v>0</v>
      </c>
      <c r="BU92" s="19">
        <f ca="1">IF(Y91&lt;=0,0,IF($BL92&lt;=SUM($BN92:BT92),0,IF($BL92-SUM($BN92:BT92)&gt;Y91+AJ92-BH92-AV92,Y91+AJ92-BH92-AV92,$BL92-SUM($BN92:BT92))))</f>
        <v>0</v>
      </c>
      <c r="BV92" s="19">
        <f ca="1">IF(Z91&lt;=0,0,IF($BL92&lt;=SUM($BN92:BU92),0,IF($BL92-SUM($BN92:BU92)&gt;Z91+AK92-BI92-AW92,Z91+AK92-BI92-AW92,$BL92-SUM($BN92:BU92))))</f>
        <v>0</v>
      </c>
      <c r="BW92" s="19">
        <f ca="1">IF(AA91&lt;=0,0,IF($BL92&lt;=SUM($BN92:BV92),0,IF($BL92-SUM($BN92:BV92)&gt;AA91+AL92-BJ92-AX92,AA91+AL92-BJ92-AX92,$BL92-SUM($BN92:BV92))))</f>
        <v>0</v>
      </c>
    </row>
    <row r="93" spans="1:75" ht="11.1" customHeight="1" x14ac:dyDescent="0.2">
      <c r="A93" s="20" t="str">
        <f t="shared" ca="1" si="59"/>
        <v/>
      </c>
      <c r="B93" s="5" t="e">
        <f t="shared" ca="1" si="60"/>
        <v>#N/A</v>
      </c>
      <c r="C93" s="69" t="str">
        <f ca="1">IF(A93="","",IF(snowball,IF(($E$5-AY93)&lt;0,0,$E$5-AY93),0)+D93)</f>
        <v/>
      </c>
      <c r="D93" s="56"/>
      <c r="E93" s="19">
        <f t="shared" ca="1" si="61"/>
        <v>0</v>
      </c>
      <c r="F93" s="19">
        <f t="shared" ca="1" si="62"/>
        <v>0</v>
      </c>
      <c r="G93" s="19">
        <f t="shared" ca="1" si="63"/>
        <v>0</v>
      </c>
      <c r="H93" s="19">
        <f t="shared" ca="1" si="64"/>
        <v>0</v>
      </c>
      <c r="I93" s="19">
        <f t="shared" ca="1" si="65"/>
        <v>0</v>
      </c>
      <c r="J93" s="19">
        <f t="shared" ca="1" si="66"/>
        <v>0</v>
      </c>
      <c r="K93" s="19">
        <f t="shared" ca="1" si="67"/>
        <v>0</v>
      </c>
      <c r="L93" s="19">
        <f t="shared" ca="1" si="68"/>
        <v>0</v>
      </c>
      <c r="M93" s="19">
        <f t="shared" ca="1" si="69"/>
        <v>0</v>
      </c>
      <c r="N93" s="19">
        <f t="shared" ca="1" si="70"/>
        <v>0</v>
      </c>
      <c r="O93" s="48"/>
      <c r="P93" s="19">
        <f t="shared" ca="1" si="58"/>
        <v>0</v>
      </c>
      <c r="Q93" s="73">
        <f t="shared" ca="1" si="71"/>
        <v>0</v>
      </c>
      <c r="R93" s="19">
        <f t="shared" ca="1" si="72"/>
        <v>0</v>
      </c>
      <c r="S93" s="19">
        <f t="shared" ca="1" si="73"/>
        <v>0</v>
      </c>
      <c r="T93" s="19">
        <f t="shared" ca="1" si="74"/>
        <v>0</v>
      </c>
      <c r="U93" s="19">
        <f t="shared" ca="1" si="75"/>
        <v>0</v>
      </c>
      <c r="V93" s="19">
        <f t="shared" ca="1" si="76"/>
        <v>0</v>
      </c>
      <c r="W93" s="19">
        <f t="shared" ca="1" si="77"/>
        <v>0</v>
      </c>
      <c r="X93" s="19">
        <f t="shared" ca="1" si="78"/>
        <v>0</v>
      </c>
      <c r="Y93" s="19">
        <f t="shared" ca="1" si="79"/>
        <v>0</v>
      </c>
      <c r="Z93" s="19">
        <f t="shared" ca="1" si="80"/>
        <v>0</v>
      </c>
      <c r="AA93" s="19">
        <f t="shared" ca="1" si="81"/>
        <v>0</v>
      </c>
      <c r="AB93" s="2"/>
      <c r="AC93" s="19">
        <f t="shared" ca="1" si="82"/>
        <v>0</v>
      </c>
      <c r="AD93" s="19">
        <f t="shared" ca="1" si="83"/>
        <v>0</v>
      </c>
      <c r="AE93" s="19">
        <f t="shared" ca="1" si="84"/>
        <v>0</v>
      </c>
      <c r="AF93" s="19">
        <f t="shared" ca="1" si="85"/>
        <v>0</v>
      </c>
      <c r="AG93" s="19">
        <f t="shared" ca="1" si="86"/>
        <v>0</v>
      </c>
      <c r="AH93" s="19">
        <f t="shared" ca="1" si="87"/>
        <v>0</v>
      </c>
      <c r="AI93" s="19">
        <f t="shared" ca="1" si="88"/>
        <v>0</v>
      </c>
      <c r="AJ93" s="19">
        <f t="shared" ca="1" si="89"/>
        <v>0</v>
      </c>
      <c r="AK93" s="19">
        <f t="shared" ca="1" si="90"/>
        <v>0</v>
      </c>
      <c r="AL93" s="19">
        <f t="shared" ca="1" si="91"/>
        <v>0</v>
      </c>
      <c r="AM93" s="23">
        <f t="shared" ca="1" si="92"/>
        <v>0</v>
      </c>
      <c r="AN93" s="7"/>
      <c r="AO93" s="19">
        <f t="shared" ca="1" si="93"/>
        <v>0</v>
      </c>
      <c r="AP93" s="19">
        <f t="shared" ca="1" si="94"/>
        <v>0</v>
      </c>
      <c r="AQ93" s="19">
        <f t="shared" ca="1" si="95"/>
        <v>0</v>
      </c>
      <c r="AR93" s="19">
        <f t="shared" ca="1" si="96"/>
        <v>0</v>
      </c>
      <c r="AS93" s="19">
        <f t="shared" ca="1" si="97"/>
        <v>0</v>
      </c>
      <c r="AT93" s="19">
        <f t="shared" ca="1" si="98"/>
        <v>0</v>
      </c>
      <c r="AU93" s="19">
        <f t="shared" ca="1" si="99"/>
        <v>0</v>
      </c>
      <c r="AV93" s="19">
        <f t="shared" ca="1" si="100"/>
        <v>0</v>
      </c>
      <c r="AW93" s="19">
        <f t="shared" ca="1" si="101"/>
        <v>0</v>
      </c>
      <c r="AX93" s="19">
        <f t="shared" ca="1" si="102"/>
        <v>0</v>
      </c>
      <c r="AY93" s="71">
        <f t="shared" ca="1" si="103"/>
        <v>0</v>
      </c>
      <c r="AZ93" s="23"/>
      <c r="BA93" s="55">
        <f ca="1">IF(NOT(snowball),0,IF(OR(E$9=0,R92+AC93-AO93&lt;=E$9),0,MIN(R92+AC93-AO93-E$9,$C93)))</f>
        <v>0</v>
      </c>
      <c r="BB93" s="19">
        <f ca="1">IF(NOT(snowball),0,IF(OR(F$9=0,S92+AD93-AP93&lt;=F$9),0,MIN(S92+AD93-AP93-F$9,$C93-SUM($BA93:BA93))))</f>
        <v>0</v>
      </c>
      <c r="BC93" s="19">
        <f ca="1">IF(NOT(snowball),0,IF(OR(G$9=0,T92+AE93-AQ93&lt;=G$9),0,MIN(T92+AE93-AQ93-G$9,$C93-SUM($BA93:BB93))))</f>
        <v>0</v>
      </c>
      <c r="BD93" s="19">
        <f ca="1">IF(NOT(snowball),0,IF(OR(H$9=0,U92+AF93-AR93&lt;=H$9),0,MIN(U92+AF93-AR93-H$9,$C93-SUM($BA93:BC93))))</f>
        <v>0</v>
      </c>
      <c r="BE93" s="19">
        <f ca="1">IF(NOT(snowball),0,IF(OR(I$9=0,V92+AG93-AS93&lt;=I$9),0,MIN(V92+AG93-AS93-I$9,$C93-SUM($BA93:BD93))))</f>
        <v>0</v>
      </c>
      <c r="BF93" s="19">
        <f ca="1">IF(NOT(snowball),0,IF(OR(J$9=0,W92+AH93-AT93&lt;=J$9),0,MIN(W92+AH93-AT93-J$9,$C93-SUM($BA93:BE93))))</f>
        <v>0</v>
      </c>
      <c r="BG93" s="19">
        <f ca="1">IF(NOT(snowball),0,IF(OR(K$9=0,X92+AI93-AU93&lt;=K$9),0,MIN(X92+AI93-AU93-K$9,$C93-SUM($BA93:BF93))))</f>
        <v>0</v>
      </c>
      <c r="BH93" s="19">
        <f ca="1">IF(NOT(snowball),0,IF(OR(L$9=0,Y92+AJ93-AV93&lt;=L$9),0,MIN(Y92+AJ93-AV93-L$9,$C93-SUM($BA93:BG93))))</f>
        <v>0</v>
      </c>
      <c r="BI93" s="19">
        <f ca="1">IF(NOT(snowball),0,IF(OR(M$9=0,Z92+AK93-AW93&lt;=M$9),0,MIN(Z92+AK93-AW93-M$9,$C93-SUM($BA93:BH93))))</f>
        <v>0</v>
      </c>
      <c r="BJ93" s="19">
        <f ca="1">IF(NOT(snowball),0,IF(OR(N$9=0,AA92+AL93-AX93&lt;=N$9),0,MIN(AA92+AL93-AX93-N$9,$C93-SUM($BA93:BI93))))</f>
        <v>0</v>
      </c>
      <c r="BK93" s="71">
        <f t="shared" ca="1" si="104"/>
        <v>0</v>
      </c>
      <c r="BL93" s="71">
        <f t="shared" ca="1" si="105"/>
        <v>0</v>
      </c>
      <c r="BN93" s="55">
        <f t="shared" ca="1" si="106"/>
        <v>0</v>
      </c>
      <c r="BO93" s="19">
        <f ca="1">IF(S92&lt;=0,0,IF($BL93&lt;=SUM($BN93:BN93),0,IF($BL93-SUM($BN93:BN93)&gt;S92+AD93-BB93-AP93,S92+AD93-BB93-AP93,$BL93-SUM($BN93:BN93))))</f>
        <v>0</v>
      </c>
      <c r="BP93" s="19">
        <f ca="1">IF(T92&lt;=0,0,IF($BL93&lt;=SUM($BN93:BO93),0,IF($BL93-SUM($BN93:BO93)&gt;T92+AE93-BC93-AQ93,T92+AE93-BC93-AQ93,$BL93-SUM($BN93:BO93))))</f>
        <v>0</v>
      </c>
      <c r="BQ93" s="19">
        <f ca="1">IF(U92&lt;=0,0,IF($BL93&lt;=SUM($BN93:BP93),0,IF($BL93-SUM($BN93:BP93)&gt;U92+AF93-BD93-AR93,U92+AF93-BD93-AR93,$BL93-SUM($BN93:BP93))))</f>
        <v>0</v>
      </c>
      <c r="BR93" s="19">
        <f ca="1">IF(V92&lt;=0,0,IF($BL93&lt;=SUM($BN93:BQ93),0,IF($BL93-SUM($BN93:BQ93)&gt;V92+AG93-BE93-AS93,V92+AG93-BE93-AS93,$BL93-SUM($BN93:BQ93))))</f>
        <v>0</v>
      </c>
      <c r="BS93" s="19">
        <f ca="1">IF(W92&lt;=0,0,IF($BL93&lt;=SUM($BN93:BR93),0,IF($BL93-SUM($BN93:BR93)&gt;W92+AH93-BF93-AT93,W92+AH93-BF93-AT93,$BL93-SUM($BN93:BR93))))</f>
        <v>0</v>
      </c>
      <c r="BT93" s="19">
        <f ca="1">IF(X92&lt;=0,0,IF($BL93&lt;=SUM($BN93:BS93),0,IF($BL93-SUM($BN93:BS93)&gt;X92+AI93-BG93-AU93,X92+AI93-BG93-AU93,$BL93-SUM($BN93:BS93))))</f>
        <v>0</v>
      </c>
      <c r="BU93" s="19">
        <f ca="1">IF(Y92&lt;=0,0,IF($BL93&lt;=SUM($BN93:BT93),0,IF($BL93-SUM($BN93:BT93)&gt;Y92+AJ93-BH93-AV93,Y92+AJ93-BH93-AV93,$BL93-SUM($BN93:BT93))))</f>
        <v>0</v>
      </c>
      <c r="BV93" s="19">
        <f ca="1">IF(Z92&lt;=0,0,IF($BL93&lt;=SUM($BN93:BU93),0,IF($BL93-SUM($BN93:BU93)&gt;Z92+AK93-BI93-AW93,Z92+AK93-BI93-AW93,$BL93-SUM($BN93:BU93))))</f>
        <v>0</v>
      </c>
      <c r="BW93" s="19">
        <f ca="1">IF(AA92&lt;=0,0,IF($BL93&lt;=SUM($BN93:BV93),0,IF($BL93-SUM($BN93:BV93)&gt;AA92+AL93-BJ93-AX93,AA92+AL93-BJ93-AX93,$BL93-SUM($BN93:BV93))))</f>
        <v>0</v>
      </c>
    </row>
    <row r="94" spans="1:75" ht="11.1" customHeight="1" x14ac:dyDescent="0.2">
      <c r="A94" s="20" t="str">
        <f t="shared" ca="1" si="59"/>
        <v/>
      </c>
      <c r="B94" s="5" t="e">
        <f t="shared" ca="1" si="60"/>
        <v>#N/A</v>
      </c>
      <c r="C94" s="69" t="str">
        <f ca="1">IF(A94="","",IF(snowball,IF(($E$5-AY94)&lt;0,0,$E$5-AY94),0)+D94)</f>
        <v/>
      </c>
      <c r="D94" s="56"/>
      <c r="E94" s="19">
        <f t="shared" ca="1" si="61"/>
        <v>0</v>
      </c>
      <c r="F94" s="19">
        <f t="shared" ca="1" si="62"/>
        <v>0</v>
      </c>
      <c r="G94" s="19">
        <f t="shared" ca="1" si="63"/>
        <v>0</v>
      </c>
      <c r="H94" s="19">
        <f t="shared" ca="1" si="64"/>
        <v>0</v>
      </c>
      <c r="I94" s="19">
        <f t="shared" ca="1" si="65"/>
        <v>0</v>
      </c>
      <c r="J94" s="19">
        <f t="shared" ca="1" si="66"/>
        <v>0</v>
      </c>
      <c r="K94" s="19">
        <f t="shared" ca="1" si="67"/>
        <v>0</v>
      </c>
      <c r="L94" s="19">
        <f t="shared" ca="1" si="68"/>
        <v>0</v>
      </c>
      <c r="M94" s="19">
        <f t="shared" ca="1" si="69"/>
        <v>0</v>
      </c>
      <c r="N94" s="19">
        <f t="shared" ca="1" si="70"/>
        <v>0</v>
      </c>
      <c r="O94" s="48"/>
      <c r="P94" s="19">
        <f t="shared" ca="1" si="58"/>
        <v>0</v>
      </c>
      <c r="Q94" s="73">
        <f t="shared" ca="1" si="71"/>
        <v>0</v>
      </c>
      <c r="R94" s="19">
        <f t="shared" ca="1" si="72"/>
        <v>0</v>
      </c>
      <c r="S94" s="19">
        <f t="shared" ca="1" si="73"/>
        <v>0</v>
      </c>
      <c r="T94" s="19">
        <f t="shared" ca="1" si="74"/>
        <v>0</v>
      </c>
      <c r="U94" s="19">
        <f t="shared" ca="1" si="75"/>
        <v>0</v>
      </c>
      <c r="V94" s="19">
        <f t="shared" ca="1" si="76"/>
        <v>0</v>
      </c>
      <c r="W94" s="19">
        <f t="shared" ca="1" si="77"/>
        <v>0</v>
      </c>
      <c r="X94" s="19">
        <f t="shared" ca="1" si="78"/>
        <v>0</v>
      </c>
      <c r="Y94" s="19">
        <f t="shared" ca="1" si="79"/>
        <v>0</v>
      </c>
      <c r="Z94" s="19">
        <f t="shared" ca="1" si="80"/>
        <v>0</v>
      </c>
      <c r="AA94" s="19">
        <f t="shared" ca="1" si="81"/>
        <v>0</v>
      </c>
      <c r="AB94" s="2"/>
      <c r="AC94" s="19">
        <f t="shared" ca="1" si="82"/>
        <v>0</v>
      </c>
      <c r="AD94" s="19">
        <f t="shared" ca="1" si="83"/>
        <v>0</v>
      </c>
      <c r="AE94" s="19">
        <f t="shared" ca="1" si="84"/>
        <v>0</v>
      </c>
      <c r="AF94" s="19">
        <f t="shared" ca="1" si="85"/>
        <v>0</v>
      </c>
      <c r="AG94" s="19">
        <f t="shared" ca="1" si="86"/>
        <v>0</v>
      </c>
      <c r="AH94" s="19">
        <f t="shared" ca="1" si="87"/>
        <v>0</v>
      </c>
      <c r="AI94" s="19">
        <f t="shared" ca="1" si="88"/>
        <v>0</v>
      </c>
      <c r="AJ94" s="19">
        <f t="shared" ca="1" si="89"/>
        <v>0</v>
      </c>
      <c r="AK94" s="19">
        <f t="shared" ca="1" si="90"/>
        <v>0</v>
      </c>
      <c r="AL94" s="19">
        <f t="shared" ca="1" si="91"/>
        <v>0</v>
      </c>
      <c r="AM94" s="23">
        <f t="shared" ca="1" si="92"/>
        <v>0</v>
      </c>
      <c r="AN94" s="7"/>
      <c r="AO94" s="19">
        <f t="shared" ca="1" si="93"/>
        <v>0</v>
      </c>
      <c r="AP94" s="19">
        <f t="shared" ca="1" si="94"/>
        <v>0</v>
      </c>
      <c r="AQ94" s="19">
        <f t="shared" ca="1" si="95"/>
        <v>0</v>
      </c>
      <c r="AR94" s="19">
        <f t="shared" ca="1" si="96"/>
        <v>0</v>
      </c>
      <c r="AS94" s="19">
        <f t="shared" ca="1" si="97"/>
        <v>0</v>
      </c>
      <c r="AT94" s="19">
        <f t="shared" ca="1" si="98"/>
        <v>0</v>
      </c>
      <c r="AU94" s="19">
        <f t="shared" ca="1" si="99"/>
        <v>0</v>
      </c>
      <c r="AV94" s="19">
        <f t="shared" ca="1" si="100"/>
        <v>0</v>
      </c>
      <c r="AW94" s="19">
        <f t="shared" ca="1" si="101"/>
        <v>0</v>
      </c>
      <c r="AX94" s="19">
        <f t="shared" ca="1" si="102"/>
        <v>0</v>
      </c>
      <c r="AY94" s="71">
        <f t="shared" ca="1" si="103"/>
        <v>0</v>
      </c>
      <c r="AZ94" s="23"/>
      <c r="BA94" s="55">
        <f ca="1">IF(NOT(snowball),0,IF(OR(E$9=0,R93+AC94-AO94&lt;=E$9),0,MIN(R93+AC94-AO94-E$9,$C94)))</f>
        <v>0</v>
      </c>
      <c r="BB94" s="19">
        <f ca="1">IF(NOT(snowball),0,IF(OR(F$9=0,S93+AD94-AP94&lt;=F$9),0,MIN(S93+AD94-AP94-F$9,$C94-SUM($BA94:BA94))))</f>
        <v>0</v>
      </c>
      <c r="BC94" s="19">
        <f ca="1">IF(NOT(snowball),0,IF(OR(G$9=0,T93+AE94-AQ94&lt;=G$9),0,MIN(T93+AE94-AQ94-G$9,$C94-SUM($BA94:BB94))))</f>
        <v>0</v>
      </c>
      <c r="BD94" s="19">
        <f ca="1">IF(NOT(snowball),0,IF(OR(H$9=0,U93+AF94-AR94&lt;=H$9),0,MIN(U93+AF94-AR94-H$9,$C94-SUM($BA94:BC94))))</f>
        <v>0</v>
      </c>
      <c r="BE94" s="19">
        <f ca="1">IF(NOT(snowball),0,IF(OR(I$9=0,V93+AG94-AS94&lt;=I$9),0,MIN(V93+AG94-AS94-I$9,$C94-SUM($BA94:BD94))))</f>
        <v>0</v>
      </c>
      <c r="BF94" s="19">
        <f ca="1">IF(NOT(snowball),0,IF(OR(J$9=0,W93+AH94-AT94&lt;=J$9),0,MIN(W93+AH94-AT94-J$9,$C94-SUM($BA94:BE94))))</f>
        <v>0</v>
      </c>
      <c r="BG94" s="19">
        <f ca="1">IF(NOT(snowball),0,IF(OR(K$9=0,X93+AI94-AU94&lt;=K$9),0,MIN(X93+AI94-AU94-K$9,$C94-SUM($BA94:BF94))))</f>
        <v>0</v>
      </c>
      <c r="BH94" s="19">
        <f ca="1">IF(NOT(snowball),0,IF(OR(L$9=0,Y93+AJ94-AV94&lt;=L$9),0,MIN(Y93+AJ94-AV94-L$9,$C94-SUM($BA94:BG94))))</f>
        <v>0</v>
      </c>
      <c r="BI94" s="19">
        <f ca="1">IF(NOT(snowball),0,IF(OR(M$9=0,Z93+AK94-AW94&lt;=M$9),0,MIN(Z93+AK94-AW94-M$9,$C94-SUM($BA94:BH94))))</f>
        <v>0</v>
      </c>
      <c r="BJ94" s="19">
        <f ca="1">IF(NOT(snowball),0,IF(OR(N$9=0,AA93+AL94-AX94&lt;=N$9),0,MIN(AA93+AL94-AX94-N$9,$C94-SUM($BA94:BI94))))</f>
        <v>0</v>
      </c>
      <c r="BK94" s="71">
        <f t="shared" ca="1" si="104"/>
        <v>0</v>
      </c>
      <c r="BL94" s="71">
        <f t="shared" ca="1" si="105"/>
        <v>0</v>
      </c>
      <c r="BN94" s="55">
        <f t="shared" ca="1" si="106"/>
        <v>0</v>
      </c>
      <c r="BO94" s="19">
        <f ca="1">IF(S93&lt;=0,0,IF($BL94&lt;=SUM($BN94:BN94),0,IF($BL94-SUM($BN94:BN94)&gt;S93+AD94-BB94-AP94,S93+AD94-BB94-AP94,$BL94-SUM($BN94:BN94))))</f>
        <v>0</v>
      </c>
      <c r="BP94" s="19">
        <f ca="1">IF(T93&lt;=0,0,IF($BL94&lt;=SUM($BN94:BO94),0,IF($BL94-SUM($BN94:BO94)&gt;T93+AE94-BC94-AQ94,T93+AE94-BC94-AQ94,$BL94-SUM($BN94:BO94))))</f>
        <v>0</v>
      </c>
      <c r="BQ94" s="19">
        <f ca="1">IF(U93&lt;=0,0,IF($BL94&lt;=SUM($BN94:BP94),0,IF($BL94-SUM($BN94:BP94)&gt;U93+AF94-BD94-AR94,U93+AF94-BD94-AR94,$BL94-SUM($BN94:BP94))))</f>
        <v>0</v>
      </c>
      <c r="BR94" s="19">
        <f ca="1">IF(V93&lt;=0,0,IF($BL94&lt;=SUM($BN94:BQ94),0,IF($BL94-SUM($BN94:BQ94)&gt;V93+AG94-BE94-AS94,V93+AG94-BE94-AS94,$BL94-SUM($BN94:BQ94))))</f>
        <v>0</v>
      </c>
      <c r="BS94" s="19">
        <f ca="1">IF(W93&lt;=0,0,IF($BL94&lt;=SUM($BN94:BR94),0,IF($BL94-SUM($BN94:BR94)&gt;W93+AH94-BF94-AT94,W93+AH94-BF94-AT94,$BL94-SUM($BN94:BR94))))</f>
        <v>0</v>
      </c>
      <c r="BT94" s="19">
        <f ca="1">IF(X93&lt;=0,0,IF($BL94&lt;=SUM($BN94:BS94),0,IF($BL94-SUM($BN94:BS94)&gt;X93+AI94-BG94-AU94,X93+AI94-BG94-AU94,$BL94-SUM($BN94:BS94))))</f>
        <v>0</v>
      </c>
      <c r="BU94" s="19">
        <f ca="1">IF(Y93&lt;=0,0,IF($BL94&lt;=SUM($BN94:BT94),0,IF($BL94-SUM($BN94:BT94)&gt;Y93+AJ94-BH94-AV94,Y93+AJ94-BH94-AV94,$BL94-SUM($BN94:BT94))))</f>
        <v>0</v>
      </c>
      <c r="BV94" s="19">
        <f ca="1">IF(Z93&lt;=0,0,IF($BL94&lt;=SUM($BN94:BU94),0,IF($BL94-SUM($BN94:BU94)&gt;Z93+AK94-BI94-AW94,Z93+AK94-BI94-AW94,$BL94-SUM($BN94:BU94))))</f>
        <v>0</v>
      </c>
      <c r="BW94" s="19">
        <f ca="1">IF(AA93&lt;=0,0,IF($BL94&lt;=SUM($BN94:BV94),0,IF($BL94-SUM($BN94:BV94)&gt;AA93+AL94-BJ94-AX94,AA93+AL94-BJ94-AX94,$BL94-SUM($BN94:BV94))))</f>
        <v>0</v>
      </c>
    </row>
    <row r="95" spans="1:75" ht="11.1" customHeight="1" x14ac:dyDescent="0.2">
      <c r="A95" s="20" t="str">
        <f t="shared" ca="1" si="59"/>
        <v/>
      </c>
      <c r="B95" s="5" t="e">
        <f t="shared" ca="1" si="60"/>
        <v>#N/A</v>
      </c>
      <c r="C95" s="69" t="str">
        <f ca="1">IF(A95="","",IF(snowball,IF(($E$5-AY95)&lt;0,0,$E$5-AY95),0)+D95)</f>
        <v/>
      </c>
      <c r="D95" s="56"/>
      <c r="E95" s="19">
        <f t="shared" ca="1" si="61"/>
        <v>0</v>
      </c>
      <c r="F95" s="19">
        <f t="shared" ca="1" si="62"/>
        <v>0</v>
      </c>
      <c r="G95" s="19">
        <f t="shared" ca="1" si="63"/>
        <v>0</v>
      </c>
      <c r="H95" s="19">
        <f t="shared" ca="1" si="64"/>
        <v>0</v>
      </c>
      <c r="I95" s="19">
        <f t="shared" ca="1" si="65"/>
        <v>0</v>
      </c>
      <c r="J95" s="19">
        <f t="shared" ca="1" si="66"/>
        <v>0</v>
      </c>
      <c r="K95" s="19">
        <f t="shared" ca="1" si="67"/>
        <v>0</v>
      </c>
      <c r="L95" s="19">
        <f t="shared" ca="1" si="68"/>
        <v>0</v>
      </c>
      <c r="M95" s="19">
        <f t="shared" ca="1" si="69"/>
        <v>0</v>
      </c>
      <c r="N95" s="19">
        <f t="shared" ca="1" si="70"/>
        <v>0</v>
      </c>
      <c r="O95" s="48"/>
      <c r="P95" s="19">
        <f t="shared" ca="1" si="58"/>
        <v>0</v>
      </c>
      <c r="Q95" s="73">
        <f t="shared" ca="1" si="71"/>
        <v>0</v>
      </c>
      <c r="R95" s="19">
        <f t="shared" ca="1" si="72"/>
        <v>0</v>
      </c>
      <c r="S95" s="19">
        <f t="shared" ca="1" si="73"/>
        <v>0</v>
      </c>
      <c r="T95" s="19">
        <f t="shared" ca="1" si="74"/>
        <v>0</v>
      </c>
      <c r="U95" s="19">
        <f t="shared" ca="1" si="75"/>
        <v>0</v>
      </c>
      <c r="V95" s="19">
        <f t="shared" ca="1" si="76"/>
        <v>0</v>
      </c>
      <c r="W95" s="19">
        <f t="shared" ca="1" si="77"/>
        <v>0</v>
      </c>
      <c r="X95" s="19">
        <f t="shared" ca="1" si="78"/>
        <v>0</v>
      </c>
      <c r="Y95" s="19">
        <f t="shared" ca="1" si="79"/>
        <v>0</v>
      </c>
      <c r="Z95" s="19">
        <f t="shared" ca="1" si="80"/>
        <v>0</v>
      </c>
      <c r="AA95" s="19">
        <f t="shared" ca="1" si="81"/>
        <v>0</v>
      </c>
      <c r="AB95" s="2"/>
      <c r="AC95" s="19">
        <f t="shared" ca="1" si="82"/>
        <v>0</v>
      </c>
      <c r="AD95" s="19">
        <f t="shared" ca="1" si="83"/>
        <v>0</v>
      </c>
      <c r="AE95" s="19">
        <f t="shared" ca="1" si="84"/>
        <v>0</v>
      </c>
      <c r="AF95" s="19">
        <f t="shared" ca="1" si="85"/>
        <v>0</v>
      </c>
      <c r="AG95" s="19">
        <f t="shared" ca="1" si="86"/>
        <v>0</v>
      </c>
      <c r="AH95" s="19">
        <f t="shared" ca="1" si="87"/>
        <v>0</v>
      </c>
      <c r="AI95" s="19">
        <f t="shared" ca="1" si="88"/>
        <v>0</v>
      </c>
      <c r="AJ95" s="19">
        <f t="shared" ca="1" si="89"/>
        <v>0</v>
      </c>
      <c r="AK95" s="19">
        <f t="shared" ca="1" si="90"/>
        <v>0</v>
      </c>
      <c r="AL95" s="19">
        <f t="shared" ca="1" si="91"/>
        <v>0</v>
      </c>
      <c r="AM95" s="23">
        <f t="shared" ca="1" si="92"/>
        <v>0</v>
      </c>
      <c r="AN95" s="7"/>
      <c r="AO95" s="19">
        <f t="shared" ca="1" si="93"/>
        <v>0</v>
      </c>
      <c r="AP95" s="19">
        <f t="shared" ca="1" si="94"/>
        <v>0</v>
      </c>
      <c r="AQ95" s="19">
        <f t="shared" ca="1" si="95"/>
        <v>0</v>
      </c>
      <c r="AR95" s="19">
        <f t="shared" ca="1" si="96"/>
        <v>0</v>
      </c>
      <c r="AS95" s="19">
        <f t="shared" ca="1" si="97"/>
        <v>0</v>
      </c>
      <c r="AT95" s="19">
        <f t="shared" ca="1" si="98"/>
        <v>0</v>
      </c>
      <c r="AU95" s="19">
        <f t="shared" ca="1" si="99"/>
        <v>0</v>
      </c>
      <c r="AV95" s="19">
        <f t="shared" ca="1" si="100"/>
        <v>0</v>
      </c>
      <c r="AW95" s="19">
        <f t="shared" ca="1" si="101"/>
        <v>0</v>
      </c>
      <c r="AX95" s="19">
        <f t="shared" ca="1" si="102"/>
        <v>0</v>
      </c>
      <c r="AY95" s="71">
        <f t="shared" ca="1" si="103"/>
        <v>0</v>
      </c>
      <c r="AZ95" s="23"/>
      <c r="BA95" s="55">
        <f ca="1">IF(NOT(snowball),0,IF(OR(E$9=0,R94+AC95-AO95&lt;=E$9),0,MIN(R94+AC95-AO95-E$9,$C95)))</f>
        <v>0</v>
      </c>
      <c r="BB95" s="19">
        <f ca="1">IF(NOT(snowball),0,IF(OR(F$9=0,S94+AD95-AP95&lt;=F$9),0,MIN(S94+AD95-AP95-F$9,$C95-SUM($BA95:BA95))))</f>
        <v>0</v>
      </c>
      <c r="BC95" s="19">
        <f ca="1">IF(NOT(snowball),0,IF(OR(G$9=0,T94+AE95-AQ95&lt;=G$9),0,MIN(T94+AE95-AQ95-G$9,$C95-SUM($BA95:BB95))))</f>
        <v>0</v>
      </c>
      <c r="BD95" s="19">
        <f ca="1">IF(NOT(snowball),0,IF(OR(H$9=0,U94+AF95-AR95&lt;=H$9),0,MIN(U94+AF95-AR95-H$9,$C95-SUM($BA95:BC95))))</f>
        <v>0</v>
      </c>
      <c r="BE95" s="19">
        <f ca="1">IF(NOT(snowball),0,IF(OR(I$9=0,V94+AG95-AS95&lt;=I$9),0,MIN(V94+AG95-AS95-I$9,$C95-SUM($BA95:BD95))))</f>
        <v>0</v>
      </c>
      <c r="BF95" s="19">
        <f ca="1">IF(NOT(snowball),0,IF(OR(J$9=0,W94+AH95-AT95&lt;=J$9),0,MIN(W94+AH95-AT95-J$9,$C95-SUM($BA95:BE95))))</f>
        <v>0</v>
      </c>
      <c r="BG95" s="19">
        <f ca="1">IF(NOT(snowball),0,IF(OR(K$9=0,X94+AI95-AU95&lt;=K$9),0,MIN(X94+AI95-AU95-K$9,$C95-SUM($BA95:BF95))))</f>
        <v>0</v>
      </c>
      <c r="BH95" s="19">
        <f ca="1">IF(NOT(snowball),0,IF(OR(L$9=0,Y94+AJ95-AV95&lt;=L$9),0,MIN(Y94+AJ95-AV95-L$9,$C95-SUM($BA95:BG95))))</f>
        <v>0</v>
      </c>
      <c r="BI95" s="19">
        <f ca="1">IF(NOT(snowball),0,IF(OR(M$9=0,Z94+AK95-AW95&lt;=M$9),0,MIN(Z94+AK95-AW95-M$9,$C95-SUM($BA95:BH95))))</f>
        <v>0</v>
      </c>
      <c r="BJ95" s="19">
        <f ca="1">IF(NOT(snowball),0,IF(OR(N$9=0,AA94+AL95-AX95&lt;=N$9),0,MIN(AA94+AL95-AX95-N$9,$C95-SUM($BA95:BI95))))</f>
        <v>0</v>
      </c>
      <c r="BK95" s="71">
        <f t="shared" ca="1" si="104"/>
        <v>0</v>
      </c>
      <c r="BL95" s="71">
        <f t="shared" ca="1" si="105"/>
        <v>0</v>
      </c>
      <c r="BN95" s="55">
        <f t="shared" ca="1" si="106"/>
        <v>0</v>
      </c>
      <c r="BO95" s="19">
        <f ca="1">IF(S94&lt;=0,0,IF($BL95&lt;=SUM($BN95:BN95),0,IF($BL95-SUM($BN95:BN95)&gt;S94+AD95-BB95-AP95,S94+AD95-BB95-AP95,$BL95-SUM($BN95:BN95))))</f>
        <v>0</v>
      </c>
      <c r="BP95" s="19">
        <f ca="1">IF(T94&lt;=0,0,IF($BL95&lt;=SUM($BN95:BO95),0,IF($BL95-SUM($BN95:BO95)&gt;T94+AE95-BC95-AQ95,T94+AE95-BC95-AQ95,$BL95-SUM($BN95:BO95))))</f>
        <v>0</v>
      </c>
      <c r="BQ95" s="19">
        <f ca="1">IF(U94&lt;=0,0,IF($BL95&lt;=SUM($BN95:BP95),0,IF($BL95-SUM($BN95:BP95)&gt;U94+AF95-BD95-AR95,U94+AF95-BD95-AR95,$BL95-SUM($BN95:BP95))))</f>
        <v>0</v>
      </c>
      <c r="BR95" s="19">
        <f ca="1">IF(V94&lt;=0,0,IF($BL95&lt;=SUM($BN95:BQ95),0,IF($BL95-SUM($BN95:BQ95)&gt;V94+AG95-BE95-AS95,V94+AG95-BE95-AS95,$BL95-SUM($BN95:BQ95))))</f>
        <v>0</v>
      </c>
      <c r="BS95" s="19">
        <f ca="1">IF(W94&lt;=0,0,IF($BL95&lt;=SUM($BN95:BR95),0,IF($BL95-SUM($BN95:BR95)&gt;W94+AH95-BF95-AT95,W94+AH95-BF95-AT95,$BL95-SUM($BN95:BR95))))</f>
        <v>0</v>
      </c>
      <c r="BT95" s="19">
        <f ca="1">IF(X94&lt;=0,0,IF($BL95&lt;=SUM($BN95:BS95),0,IF($BL95-SUM($BN95:BS95)&gt;X94+AI95-BG95-AU95,X94+AI95-BG95-AU95,$BL95-SUM($BN95:BS95))))</f>
        <v>0</v>
      </c>
      <c r="BU95" s="19">
        <f ca="1">IF(Y94&lt;=0,0,IF($BL95&lt;=SUM($BN95:BT95),0,IF($BL95-SUM($BN95:BT95)&gt;Y94+AJ95-BH95-AV95,Y94+AJ95-BH95-AV95,$BL95-SUM($BN95:BT95))))</f>
        <v>0</v>
      </c>
      <c r="BV95" s="19">
        <f ca="1">IF(Z94&lt;=0,0,IF($BL95&lt;=SUM($BN95:BU95),0,IF($BL95-SUM($BN95:BU95)&gt;Z94+AK95-BI95-AW95,Z94+AK95-BI95-AW95,$BL95-SUM($BN95:BU95))))</f>
        <v>0</v>
      </c>
      <c r="BW95" s="19">
        <f ca="1">IF(AA94&lt;=0,0,IF($BL95&lt;=SUM($BN95:BV95),0,IF($BL95-SUM($BN95:BV95)&gt;AA94+AL95-BJ95-AX95,AA94+AL95-BJ95-AX95,$BL95-SUM($BN95:BV95))))</f>
        <v>0</v>
      </c>
    </row>
    <row r="96" spans="1:75" ht="11.1" customHeight="1" x14ac:dyDescent="0.2">
      <c r="A96" s="20" t="str">
        <f t="shared" ca="1" si="59"/>
        <v/>
      </c>
      <c r="B96" s="5" t="e">
        <f t="shared" ca="1" si="60"/>
        <v>#N/A</v>
      </c>
      <c r="C96" s="69" t="str">
        <f ca="1">IF(A96="","",IF(snowball,IF(($E$5-AY96)&lt;0,0,$E$5-AY96),0)+D96)</f>
        <v/>
      </c>
      <c r="D96" s="56"/>
      <c r="E96" s="19">
        <f t="shared" ca="1" si="61"/>
        <v>0</v>
      </c>
      <c r="F96" s="19">
        <f t="shared" ca="1" si="62"/>
        <v>0</v>
      </c>
      <c r="G96" s="19">
        <f t="shared" ca="1" si="63"/>
        <v>0</v>
      </c>
      <c r="H96" s="19">
        <f t="shared" ca="1" si="64"/>
        <v>0</v>
      </c>
      <c r="I96" s="19">
        <f t="shared" ca="1" si="65"/>
        <v>0</v>
      </c>
      <c r="J96" s="19">
        <f t="shared" ca="1" si="66"/>
        <v>0</v>
      </c>
      <c r="K96" s="19">
        <f t="shared" ca="1" si="67"/>
        <v>0</v>
      </c>
      <c r="L96" s="19">
        <f t="shared" ca="1" si="68"/>
        <v>0</v>
      </c>
      <c r="M96" s="19">
        <f t="shared" ca="1" si="69"/>
        <v>0</v>
      </c>
      <c r="N96" s="19">
        <f t="shared" ca="1" si="70"/>
        <v>0</v>
      </c>
      <c r="O96" s="48"/>
      <c r="P96" s="19">
        <f t="shared" ca="1" si="58"/>
        <v>0</v>
      </c>
      <c r="Q96" s="73">
        <f t="shared" ca="1" si="71"/>
        <v>0</v>
      </c>
      <c r="R96" s="19">
        <f t="shared" ca="1" si="72"/>
        <v>0</v>
      </c>
      <c r="S96" s="19">
        <f t="shared" ca="1" si="73"/>
        <v>0</v>
      </c>
      <c r="T96" s="19">
        <f t="shared" ca="1" si="74"/>
        <v>0</v>
      </c>
      <c r="U96" s="19">
        <f t="shared" ca="1" si="75"/>
        <v>0</v>
      </c>
      <c r="V96" s="19">
        <f t="shared" ca="1" si="76"/>
        <v>0</v>
      </c>
      <c r="W96" s="19">
        <f t="shared" ca="1" si="77"/>
        <v>0</v>
      </c>
      <c r="X96" s="19">
        <f t="shared" ca="1" si="78"/>
        <v>0</v>
      </c>
      <c r="Y96" s="19">
        <f t="shared" ca="1" si="79"/>
        <v>0</v>
      </c>
      <c r="Z96" s="19">
        <f t="shared" ca="1" si="80"/>
        <v>0</v>
      </c>
      <c r="AA96" s="19">
        <f t="shared" ca="1" si="81"/>
        <v>0</v>
      </c>
      <c r="AB96" s="2"/>
      <c r="AC96" s="19">
        <f t="shared" ca="1" si="82"/>
        <v>0</v>
      </c>
      <c r="AD96" s="19">
        <f t="shared" ca="1" si="83"/>
        <v>0</v>
      </c>
      <c r="AE96" s="19">
        <f t="shared" ca="1" si="84"/>
        <v>0</v>
      </c>
      <c r="AF96" s="19">
        <f t="shared" ca="1" si="85"/>
        <v>0</v>
      </c>
      <c r="AG96" s="19">
        <f t="shared" ca="1" si="86"/>
        <v>0</v>
      </c>
      <c r="AH96" s="19">
        <f t="shared" ca="1" si="87"/>
        <v>0</v>
      </c>
      <c r="AI96" s="19">
        <f t="shared" ca="1" si="88"/>
        <v>0</v>
      </c>
      <c r="AJ96" s="19">
        <f t="shared" ca="1" si="89"/>
        <v>0</v>
      </c>
      <c r="AK96" s="19">
        <f t="shared" ca="1" si="90"/>
        <v>0</v>
      </c>
      <c r="AL96" s="19">
        <f t="shared" ca="1" si="91"/>
        <v>0</v>
      </c>
      <c r="AM96" s="23">
        <f t="shared" ca="1" si="92"/>
        <v>0</v>
      </c>
      <c r="AN96" s="7"/>
      <c r="AO96" s="19">
        <f t="shared" ca="1" si="93"/>
        <v>0</v>
      </c>
      <c r="AP96" s="19">
        <f t="shared" ca="1" si="94"/>
        <v>0</v>
      </c>
      <c r="AQ96" s="19">
        <f t="shared" ca="1" si="95"/>
        <v>0</v>
      </c>
      <c r="AR96" s="19">
        <f t="shared" ca="1" si="96"/>
        <v>0</v>
      </c>
      <c r="AS96" s="19">
        <f t="shared" ca="1" si="97"/>
        <v>0</v>
      </c>
      <c r="AT96" s="19">
        <f t="shared" ca="1" si="98"/>
        <v>0</v>
      </c>
      <c r="AU96" s="19">
        <f t="shared" ca="1" si="99"/>
        <v>0</v>
      </c>
      <c r="AV96" s="19">
        <f t="shared" ca="1" si="100"/>
        <v>0</v>
      </c>
      <c r="AW96" s="19">
        <f t="shared" ca="1" si="101"/>
        <v>0</v>
      </c>
      <c r="AX96" s="19">
        <f t="shared" ca="1" si="102"/>
        <v>0</v>
      </c>
      <c r="AY96" s="71">
        <f t="shared" ca="1" si="103"/>
        <v>0</v>
      </c>
      <c r="AZ96" s="23"/>
      <c r="BA96" s="55">
        <f ca="1">IF(NOT(snowball),0,IF(OR(E$9=0,R95+AC96-AO96&lt;=E$9),0,MIN(R95+AC96-AO96-E$9,$C96)))</f>
        <v>0</v>
      </c>
      <c r="BB96" s="19">
        <f ca="1">IF(NOT(snowball),0,IF(OR(F$9=0,S95+AD96-AP96&lt;=F$9),0,MIN(S95+AD96-AP96-F$9,$C96-SUM($BA96:BA96))))</f>
        <v>0</v>
      </c>
      <c r="BC96" s="19">
        <f ca="1">IF(NOT(snowball),0,IF(OR(G$9=0,T95+AE96-AQ96&lt;=G$9),0,MIN(T95+AE96-AQ96-G$9,$C96-SUM($BA96:BB96))))</f>
        <v>0</v>
      </c>
      <c r="BD96" s="19">
        <f ca="1">IF(NOT(snowball),0,IF(OR(H$9=0,U95+AF96-AR96&lt;=H$9),0,MIN(U95+AF96-AR96-H$9,$C96-SUM($BA96:BC96))))</f>
        <v>0</v>
      </c>
      <c r="BE96" s="19">
        <f ca="1">IF(NOT(snowball),0,IF(OR(I$9=0,V95+AG96-AS96&lt;=I$9),0,MIN(V95+AG96-AS96-I$9,$C96-SUM($BA96:BD96))))</f>
        <v>0</v>
      </c>
      <c r="BF96" s="19">
        <f ca="1">IF(NOT(snowball),0,IF(OR(J$9=0,W95+AH96-AT96&lt;=J$9),0,MIN(W95+AH96-AT96-J$9,$C96-SUM($BA96:BE96))))</f>
        <v>0</v>
      </c>
      <c r="BG96" s="19">
        <f ca="1">IF(NOT(snowball),0,IF(OR(K$9=0,X95+AI96-AU96&lt;=K$9),0,MIN(X95+AI96-AU96-K$9,$C96-SUM($BA96:BF96))))</f>
        <v>0</v>
      </c>
      <c r="BH96" s="19">
        <f ca="1">IF(NOT(snowball),0,IF(OR(L$9=0,Y95+AJ96-AV96&lt;=L$9),0,MIN(Y95+AJ96-AV96-L$9,$C96-SUM($BA96:BG96))))</f>
        <v>0</v>
      </c>
      <c r="BI96" s="19">
        <f ca="1">IF(NOT(snowball),0,IF(OR(M$9=0,Z95+AK96-AW96&lt;=M$9),0,MIN(Z95+AK96-AW96-M$9,$C96-SUM($BA96:BH96))))</f>
        <v>0</v>
      </c>
      <c r="BJ96" s="19">
        <f ca="1">IF(NOT(snowball),0,IF(OR(N$9=0,AA95+AL96-AX96&lt;=N$9),0,MIN(AA95+AL96-AX96-N$9,$C96-SUM($BA96:BI96))))</f>
        <v>0</v>
      </c>
      <c r="BK96" s="71">
        <f t="shared" ca="1" si="104"/>
        <v>0</v>
      </c>
      <c r="BL96" s="71">
        <f t="shared" ca="1" si="105"/>
        <v>0</v>
      </c>
      <c r="BN96" s="55">
        <f t="shared" ca="1" si="106"/>
        <v>0</v>
      </c>
      <c r="BO96" s="19">
        <f ca="1">IF(S95&lt;=0,0,IF($BL96&lt;=SUM($BN96:BN96),0,IF($BL96-SUM($BN96:BN96)&gt;S95+AD96-BB96-AP96,S95+AD96-BB96-AP96,$BL96-SUM($BN96:BN96))))</f>
        <v>0</v>
      </c>
      <c r="BP96" s="19">
        <f ca="1">IF(T95&lt;=0,0,IF($BL96&lt;=SUM($BN96:BO96),0,IF($BL96-SUM($BN96:BO96)&gt;T95+AE96-BC96-AQ96,T95+AE96-BC96-AQ96,$BL96-SUM($BN96:BO96))))</f>
        <v>0</v>
      </c>
      <c r="BQ96" s="19">
        <f ca="1">IF(U95&lt;=0,0,IF($BL96&lt;=SUM($BN96:BP96),0,IF($BL96-SUM($BN96:BP96)&gt;U95+AF96-BD96-AR96,U95+AF96-BD96-AR96,$BL96-SUM($BN96:BP96))))</f>
        <v>0</v>
      </c>
      <c r="BR96" s="19">
        <f ca="1">IF(V95&lt;=0,0,IF($BL96&lt;=SUM($BN96:BQ96),0,IF($BL96-SUM($BN96:BQ96)&gt;V95+AG96-BE96-AS96,V95+AG96-BE96-AS96,$BL96-SUM($BN96:BQ96))))</f>
        <v>0</v>
      </c>
      <c r="BS96" s="19">
        <f ca="1">IF(W95&lt;=0,0,IF($BL96&lt;=SUM($BN96:BR96),0,IF($BL96-SUM($BN96:BR96)&gt;W95+AH96-BF96-AT96,W95+AH96-BF96-AT96,$BL96-SUM($BN96:BR96))))</f>
        <v>0</v>
      </c>
      <c r="BT96" s="19">
        <f ca="1">IF(X95&lt;=0,0,IF($BL96&lt;=SUM($BN96:BS96),0,IF($BL96-SUM($BN96:BS96)&gt;X95+AI96-BG96-AU96,X95+AI96-BG96-AU96,$BL96-SUM($BN96:BS96))))</f>
        <v>0</v>
      </c>
      <c r="BU96" s="19">
        <f ca="1">IF(Y95&lt;=0,0,IF($BL96&lt;=SUM($BN96:BT96),0,IF($BL96-SUM($BN96:BT96)&gt;Y95+AJ96-BH96-AV96,Y95+AJ96-BH96-AV96,$BL96-SUM($BN96:BT96))))</f>
        <v>0</v>
      </c>
      <c r="BV96" s="19">
        <f ca="1">IF(Z95&lt;=0,0,IF($BL96&lt;=SUM($BN96:BU96),0,IF($BL96-SUM($BN96:BU96)&gt;Z95+AK96-BI96-AW96,Z95+AK96-BI96-AW96,$BL96-SUM($BN96:BU96))))</f>
        <v>0</v>
      </c>
      <c r="BW96" s="19">
        <f ca="1">IF(AA95&lt;=0,0,IF($BL96&lt;=SUM($BN96:BV96),0,IF($BL96-SUM($BN96:BV96)&gt;AA95+AL96-BJ96-AX96,AA95+AL96-BJ96-AX96,$BL96-SUM($BN96:BV96))))</f>
        <v>0</v>
      </c>
    </row>
    <row r="97" spans="1:75" ht="11.1" customHeight="1" x14ac:dyDescent="0.2">
      <c r="A97" s="20" t="str">
        <f t="shared" ca="1" si="59"/>
        <v/>
      </c>
      <c r="B97" s="5" t="e">
        <f t="shared" ca="1" si="60"/>
        <v>#N/A</v>
      </c>
      <c r="C97" s="69" t="str">
        <f ca="1">IF(A97="","",IF(snowball,IF(($E$5-AY97)&lt;0,0,$E$5-AY97),0)+D97)</f>
        <v/>
      </c>
      <c r="D97" s="56"/>
      <c r="E97" s="19">
        <f t="shared" ca="1" si="61"/>
        <v>0</v>
      </c>
      <c r="F97" s="19">
        <f t="shared" ca="1" si="62"/>
        <v>0</v>
      </c>
      <c r="G97" s="19">
        <f t="shared" ca="1" si="63"/>
        <v>0</v>
      </c>
      <c r="H97" s="19">
        <f t="shared" ca="1" si="64"/>
        <v>0</v>
      </c>
      <c r="I97" s="19">
        <f t="shared" ca="1" si="65"/>
        <v>0</v>
      </c>
      <c r="J97" s="19">
        <f t="shared" ca="1" si="66"/>
        <v>0</v>
      </c>
      <c r="K97" s="19">
        <f t="shared" ca="1" si="67"/>
        <v>0</v>
      </c>
      <c r="L97" s="19">
        <f t="shared" ca="1" si="68"/>
        <v>0</v>
      </c>
      <c r="M97" s="19">
        <f t="shared" ca="1" si="69"/>
        <v>0</v>
      </c>
      <c r="N97" s="19">
        <f t="shared" ca="1" si="70"/>
        <v>0</v>
      </c>
      <c r="O97" s="48"/>
      <c r="P97" s="19">
        <f t="shared" ca="1" si="58"/>
        <v>0</v>
      </c>
      <c r="Q97" s="73">
        <f t="shared" ca="1" si="71"/>
        <v>0</v>
      </c>
      <c r="R97" s="19">
        <f t="shared" ca="1" si="72"/>
        <v>0</v>
      </c>
      <c r="S97" s="19">
        <f t="shared" ca="1" si="73"/>
        <v>0</v>
      </c>
      <c r="T97" s="19">
        <f t="shared" ca="1" si="74"/>
        <v>0</v>
      </c>
      <c r="U97" s="19">
        <f t="shared" ca="1" si="75"/>
        <v>0</v>
      </c>
      <c r="V97" s="19">
        <f t="shared" ca="1" si="76"/>
        <v>0</v>
      </c>
      <c r="W97" s="19">
        <f t="shared" ca="1" si="77"/>
        <v>0</v>
      </c>
      <c r="X97" s="19">
        <f t="shared" ca="1" si="78"/>
        <v>0</v>
      </c>
      <c r="Y97" s="19">
        <f t="shared" ca="1" si="79"/>
        <v>0</v>
      </c>
      <c r="Z97" s="19">
        <f t="shared" ca="1" si="80"/>
        <v>0</v>
      </c>
      <c r="AA97" s="19">
        <f t="shared" ca="1" si="81"/>
        <v>0</v>
      </c>
      <c r="AB97" s="2"/>
      <c r="AC97" s="19">
        <f t="shared" ca="1" si="82"/>
        <v>0</v>
      </c>
      <c r="AD97" s="19">
        <f t="shared" ca="1" si="83"/>
        <v>0</v>
      </c>
      <c r="AE97" s="19">
        <f t="shared" ca="1" si="84"/>
        <v>0</v>
      </c>
      <c r="AF97" s="19">
        <f t="shared" ca="1" si="85"/>
        <v>0</v>
      </c>
      <c r="AG97" s="19">
        <f t="shared" ca="1" si="86"/>
        <v>0</v>
      </c>
      <c r="AH97" s="19">
        <f t="shared" ca="1" si="87"/>
        <v>0</v>
      </c>
      <c r="AI97" s="19">
        <f t="shared" ca="1" si="88"/>
        <v>0</v>
      </c>
      <c r="AJ97" s="19">
        <f t="shared" ca="1" si="89"/>
        <v>0</v>
      </c>
      <c r="AK97" s="19">
        <f t="shared" ca="1" si="90"/>
        <v>0</v>
      </c>
      <c r="AL97" s="19">
        <f t="shared" ca="1" si="91"/>
        <v>0</v>
      </c>
      <c r="AM97" s="23">
        <f t="shared" ca="1" si="92"/>
        <v>0</v>
      </c>
      <c r="AN97" s="7"/>
      <c r="AO97" s="19">
        <f t="shared" ca="1" si="93"/>
        <v>0</v>
      </c>
      <c r="AP97" s="19">
        <f t="shared" ca="1" si="94"/>
        <v>0</v>
      </c>
      <c r="AQ97" s="19">
        <f t="shared" ca="1" si="95"/>
        <v>0</v>
      </c>
      <c r="AR97" s="19">
        <f t="shared" ca="1" si="96"/>
        <v>0</v>
      </c>
      <c r="AS97" s="19">
        <f t="shared" ca="1" si="97"/>
        <v>0</v>
      </c>
      <c r="AT97" s="19">
        <f t="shared" ca="1" si="98"/>
        <v>0</v>
      </c>
      <c r="AU97" s="19">
        <f t="shared" ca="1" si="99"/>
        <v>0</v>
      </c>
      <c r="AV97" s="19">
        <f t="shared" ca="1" si="100"/>
        <v>0</v>
      </c>
      <c r="AW97" s="19">
        <f t="shared" ca="1" si="101"/>
        <v>0</v>
      </c>
      <c r="AX97" s="19">
        <f t="shared" ca="1" si="102"/>
        <v>0</v>
      </c>
      <c r="AY97" s="71">
        <f t="shared" ca="1" si="103"/>
        <v>0</v>
      </c>
      <c r="AZ97" s="23"/>
      <c r="BA97" s="55">
        <f ca="1">IF(NOT(snowball),0,IF(OR(E$9=0,R96+AC97-AO97&lt;=E$9),0,MIN(R96+AC97-AO97-E$9,$C97)))</f>
        <v>0</v>
      </c>
      <c r="BB97" s="19">
        <f ca="1">IF(NOT(snowball),0,IF(OR(F$9=0,S96+AD97-AP97&lt;=F$9),0,MIN(S96+AD97-AP97-F$9,$C97-SUM($BA97:BA97))))</f>
        <v>0</v>
      </c>
      <c r="BC97" s="19">
        <f ca="1">IF(NOT(snowball),0,IF(OR(G$9=0,T96+AE97-AQ97&lt;=G$9),0,MIN(T96+AE97-AQ97-G$9,$C97-SUM($BA97:BB97))))</f>
        <v>0</v>
      </c>
      <c r="BD97" s="19">
        <f ca="1">IF(NOT(snowball),0,IF(OR(H$9=0,U96+AF97-AR97&lt;=H$9),0,MIN(U96+AF97-AR97-H$9,$C97-SUM($BA97:BC97))))</f>
        <v>0</v>
      </c>
      <c r="BE97" s="19">
        <f ca="1">IF(NOT(snowball),0,IF(OR(I$9=0,V96+AG97-AS97&lt;=I$9),0,MIN(V96+AG97-AS97-I$9,$C97-SUM($BA97:BD97))))</f>
        <v>0</v>
      </c>
      <c r="BF97" s="19">
        <f ca="1">IF(NOT(snowball),0,IF(OR(J$9=0,W96+AH97-AT97&lt;=J$9),0,MIN(W96+AH97-AT97-J$9,$C97-SUM($BA97:BE97))))</f>
        <v>0</v>
      </c>
      <c r="BG97" s="19">
        <f ca="1">IF(NOT(snowball),0,IF(OR(K$9=0,X96+AI97-AU97&lt;=K$9),0,MIN(X96+AI97-AU97-K$9,$C97-SUM($BA97:BF97))))</f>
        <v>0</v>
      </c>
      <c r="BH97" s="19">
        <f ca="1">IF(NOT(snowball),0,IF(OR(L$9=0,Y96+AJ97-AV97&lt;=L$9),0,MIN(Y96+AJ97-AV97-L$9,$C97-SUM($BA97:BG97))))</f>
        <v>0</v>
      </c>
      <c r="BI97" s="19">
        <f ca="1">IF(NOT(snowball),0,IF(OR(M$9=0,Z96+AK97-AW97&lt;=M$9),0,MIN(Z96+AK97-AW97-M$9,$C97-SUM($BA97:BH97))))</f>
        <v>0</v>
      </c>
      <c r="BJ97" s="19">
        <f ca="1">IF(NOT(snowball),0,IF(OR(N$9=0,AA96+AL97-AX97&lt;=N$9),0,MIN(AA96+AL97-AX97-N$9,$C97-SUM($BA97:BI97))))</f>
        <v>0</v>
      </c>
      <c r="BK97" s="71">
        <f t="shared" ca="1" si="104"/>
        <v>0</v>
      </c>
      <c r="BL97" s="71">
        <f t="shared" ca="1" si="105"/>
        <v>0</v>
      </c>
      <c r="BN97" s="55">
        <f t="shared" ca="1" si="106"/>
        <v>0</v>
      </c>
      <c r="BO97" s="19">
        <f ca="1">IF(S96&lt;=0,0,IF($BL97&lt;=SUM($BN97:BN97),0,IF($BL97-SUM($BN97:BN97)&gt;S96+AD97-BB97-AP97,S96+AD97-BB97-AP97,$BL97-SUM($BN97:BN97))))</f>
        <v>0</v>
      </c>
      <c r="BP97" s="19">
        <f ca="1">IF(T96&lt;=0,0,IF($BL97&lt;=SUM($BN97:BO97),0,IF($BL97-SUM($BN97:BO97)&gt;T96+AE97-BC97-AQ97,T96+AE97-BC97-AQ97,$BL97-SUM($BN97:BO97))))</f>
        <v>0</v>
      </c>
      <c r="BQ97" s="19">
        <f ca="1">IF(U96&lt;=0,0,IF($BL97&lt;=SUM($BN97:BP97),0,IF($BL97-SUM($BN97:BP97)&gt;U96+AF97-BD97-AR97,U96+AF97-BD97-AR97,$BL97-SUM($BN97:BP97))))</f>
        <v>0</v>
      </c>
      <c r="BR97" s="19">
        <f ca="1">IF(V96&lt;=0,0,IF($BL97&lt;=SUM($BN97:BQ97),0,IF($BL97-SUM($BN97:BQ97)&gt;V96+AG97-BE97-AS97,V96+AG97-BE97-AS97,$BL97-SUM($BN97:BQ97))))</f>
        <v>0</v>
      </c>
      <c r="BS97" s="19">
        <f ca="1">IF(W96&lt;=0,0,IF($BL97&lt;=SUM($BN97:BR97),0,IF($BL97-SUM($BN97:BR97)&gt;W96+AH97-BF97-AT97,W96+AH97-BF97-AT97,$BL97-SUM($BN97:BR97))))</f>
        <v>0</v>
      </c>
      <c r="BT97" s="19">
        <f ca="1">IF(X96&lt;=0,0,IF($BL97&lt;=SUM($BN97:BS97),0,IF($BL97-SUM($BN97:BS97)&gt;X96+AI97-BG97-AU97,X96+AI97-BG97-AU97,$BL97-SUM($BN97:BS97))))</f>
        <v>0</v>
      </c>
      <c r="BU97" s="19">
        <f ca="1">IF(Y96&lt;=0,0,IF($BL97&lt;=SUM($BN97:BT97),0,IF($BL97-SUM($BN97:BT97)&gt;Y96+AJ97-BH97-AV97,Y96+AJ97-BH97-AV97,$BL97-SUM($BN97:BT97))))</f>
        <v>0</v>
      </c>
      <c r="BV97" s="19">
        <f ca="1">IF(Z96&lt;=0,0,IF($BL97&lt;=SUM($BN97:BU97),0,IF($BL97-SUM($BN97:BU97)&gt;Z96+AK97-BI97-AW97,Z96+AK97-BI97-AW97,$BL97-SUM($BN97:BU97))))</f>
        <v>0</v>
      </c>
      <c r="BW97" s="19">
        <f ca="1">IF(AA96&lt;=0,0,IF($BL97&lt;=SUM($BN97:BV97),0,IF($BL97-SUM($BN97:BV97)&gt;AA96+AL97-BJ97-AX97,AA96+AL97-BJ97-AX97,$BL97-SUM($BN97:BV97))))</f>
        <v>0</v>
      </c>
    </row>
    <row r="98" spans="1:75" ht="11.1" customHeight="1" x14ac:dyDescent="0.2">
      <c r="A98" s="20" t="str">
        <f t="shared" ca="1" si="59"/>
        <v/>
      </c>
      <c r="B98" s="5" t="e">
        <f t="shared" ca="1" si="60"/>
        <v>#N/A</v>
      </c>
      <c r="C98" s="69" t="str">
        <f ca="1">IF(A98="","",IF(snowball,IF(($E$5-AY98)&lt;0,0,$E$5-AY98),0)+D98)</f>
        <v/>
      </c>
      <c r="D98" s="56"/>
      <c r="E98" s="19">
        <f t="shared" ca="1" si="61"/>
        <v>0</v>
      </c>
      <c r="F98" s="19">
        <f t="shared" ca="1" si="62"/>
        <v>0</v>
      </c>
      <c r="G98" s="19">
        <f t="shared" ca="1" si="63"/>
        <v>0</v>
      </c>
      <c r="H98" s="19">
        <f t="shared" ca="1" si="64"/>
        <v>0</v>
      </c>
      <c r="I98" s="19">
        <f t="shared" ca="1" si="65"/>
        <v>0</v>
      </c>
      <c r="J98" s="19">
        <f t="shared" ca="1" si="66"/>
        <v>0</v>
      </c>
      <c r="K98" s="19">
        <f t="shared" ca="1" si="67"/>
        <v>0</v>
      </c>
      <c r="L98" s="19">
        <f t="shared" ca="1" si="68"/>
        <v>0</v>
      </c>
      <c r="M98" s="19">
        <f t="shared" ca="1" si="69"/>
        <v>0</v>
      </c>
      <c r="N98" s="19">
        <f t="shared" ca="1" si="70"/>
        <v>0</v>
      </c>
      <c r="O98" s="48"/>
      <c r="P98" s="19">
        <f t="shared" ca="1" si="58"/>
        <v>0</v>
      </c>
      <c r="Q98" s="73">
        <f t="shared" ca="1" si="71"/>
        <v>0</v>
      </c>
      <c r="R98" s="19">
        <f t="shared" ca="1" si="72"/>
        <v>0</v>
      </c>
      <c r="S98" s="19">
        <f t="shared" ca="1" si="73"/>
        <v>0</v>
      </c>
      <c r="T98" s="19">
        <f t="shared" ca="1" si="74"/>
        <v>0</v>
      </c>
      <c r="U98" s="19">
        <f t="shared" ca="1" si="75"/>
        <v>0</v>
      </c>
      <c r="V98" s="19">
        <f t="shared" ca="1" si="76"/>
        <v>0</v>
      </c>
      <c r="W98" s="19">
        <f t="shared" ca="1" si="77"/>
        <v>0</v>
      </c>
      <c r="X98" s="19">
        <f t="shared" ca="1" si="78"/>
        <v>0</v>
      </c>
      <c r="Y98" s="19">
        <f t="shared" ca="1" si="79"/>
        <v>0</v>
      </c>
      <c r="Z98" s="19">
        <f t="shared" ca="1" si="80"/>
        <v>0</v>
      </c>
      <c r="AA98" s="19">
        <f t="shared" ca="1" si="81"/>
        <v>0</v>
      </c>
      <c r="AB98" s="2"/>
      <c r="AC98" s="19">
        <f t="shared" ca="1" si="82"/>
        <v>0</v>
      </c>
      <c r="AD98" s="19">
        <f t="shared" ca="1" si="83"/>
        <v>0</v>
      </c>
      <c r="AE98" s="19">
        <f t="shared" ca="1" si="84"/>
        <v>0</v>
      </c>
      <c r="AF98" s="19">
        <f t="shared" ca="1" si="85"/>
        <v>0</v>
      </c>
      <c r="AG98" s="19">
        <f t="shared" ca="1" si="86"/>
        <v>0</v>
      </c>
      <c r="AH98" s="19">
        <f t="shared" ca="1" si="87"/>
        <v>0</v>
      </c>
      <c r="AI98" s="19">
        <f t="shared" ca="1" si="88"/>
        <v>0</v>
      </c>
      <c r="AJ98" s="19">
        <f t="shared" ca="1" si="89"/>
        <v>0</v>
      </c>
      <c r="AK98" s="19">
        <f t="shared" ca="1" si="90"/>
        <v>0</v>
      </c>
      <c r="AL98" s="19">
        <f t="shared" ca="1" si="91"/>
        <v>0</v>
      </c>
      <c r="AM98" s="23">
        <f t="shared" ca="1" si="92"/>
        <v>0</v>
      </c>
      <c r="AN98" s="7"/>
      <c r="AO98" s="19">
        <f t="shared" ca="1" si="93"/>
        <v>0</v>
      </c>
      <c r="AP98" s="19">
        <f t="shared" ca="1" si="94"/>
        <v>0</v>
      </c>
      <c r="AQ98" s="19">
        <f t="shared" ca="1" si="95"/>
        <v>0</v>
      </c>
      <c r="AR98" s="19">
        <f t="shared" ca="1" si="96"/>
        <v>0</v>
      </c>
      <c r="AS98" s="19">
        <f t="shared" ca="1" si="97"/>
        <v>0</v>
      </c>
      <c r="AT98" s="19">
        <f t="shared" ca="1" si="98"/>
        <v>0</v>
      </c>
      <c r="AU98" s="19">
        <f t="shared" ca="1" si="99"/>
        <v>0</v>
      </c>
      <c r="AV98" s="19">
        <f t="shared" ca="1" si="100"/>
        <v>0</v>
      </c>
      <c r="AW98" s="19">
        <f t="shared" ca="1" si="101"/>
        <v>0</v>
      </c>
      <c r="AX98" s="19">
        <f t="shared" ca="1" si="102"/>
        <v>0</v>
      </c>
      <c r="AY98" s="71">
        <f t="shared" ca="1" si="103"/>
        <v>0</v>
      </c>
      <c r="AZ98" s="23"/>
      <c r="BA98" s="55">
        <f ca="1">IF(NOT(snowball),0,IF(OR(E$9=0,R97+AC98-AO98&lt;=E$9),0,MIN(R97+AC98-AO98-E$9,$C98)))</f>
        <v>0</v>
      </c>
      <c r="BB98" s="19">
        <f ca="1">IF(NOT(snowball),0,IF(OR(F$9=0,S97+AD98-AP98&lt;=F$9),0,MIN(S97+AD98-AP98-F$9,$C98-SUM($BA98:BA98))))</f>
        <v>0</v>
      </c>
      <c r="BC98" s="19">
        <f ca="1">IF(NOT(snowball),0,IF(OR(G$9=0,T97+AE98-AQ98&lt;=G$9),0,MIN(T97+AE98-AQ98-G$9,$C98-SUM($BA98:BB98))))</f>
        <v>0</v>
      </c>
      <c r="BD98" s="19">
        <f ca="1">IF(NOT(snowball),0,IF(OR(H$9=0,U97+AF98-AR98&lt;=H$9),0,MIN(U97+AF98-AR98-H$9,$C98-SUM($BA98:BC98))))</f>
        <v>0</v>
      </c>
      <c r="BE98" s="19">
        <f ca="1">IF(NOT(snowball),0,IF(OR(I$9=0,V97+AG98-AS98&lt;=I$9),0,MIN(V97+AG98-AS98-I$9,$C98-SUM($BA98:BD98))))</f>
        <v>0</v>
      </c>
      <c r="BF98" s="19">
        <f ca="1">IF(NOT(snowball),0,IF(OR(J$9=0,W97+AH98-AT98&lt;=J$9),0,MIN(W97+AH98-AT98-J$9,$C98-SUM($BA98:BE98))))</f>
        <v>0</v>
      </c>
      <c r="BG98" s="19">
        <f ca="1">IF(NOT(snowball),0,IF(OR(K$9=0,X97+AI98-AU98&lt;=K$9),0,MIN(X97+AI98-AU98-K$9,$C98-SUM($BA98:BF98))))</f>
        <v>0</v>
      </c>
      <c r="BH98" s="19">
        <f ca="1">IF(NOT(snowball),0,IF(OR(L$9=0,Y97+AJ98-AV98&lt;=L$9),0,MIN(Y97+AJ98-AV98-L$9,$C98-SUM($BA98:BG98))))</f>
        <v>0</v>
      </c>
      <c r="BI98" s="19">
        <f ca="1">IF(NOT(snowball),0,IF(OR(M$9=0,Z97+AK98-AW98&lt;=M$9),0,MIN(Z97+AK98-AW98-M$9,$C98-SUM($BA98:BH98))))</f>
        <v>0</v>
      </c>
      <c r="BJ98" s="19">
        <f ca="1">IF(NOT(snowball),0,IF(OR(N$9=0,AA97+AL98-AX98&lt;=N$9),0,MIN(AA97+AL98-AX98-N$9,$C98-SUM($BA98:BI98))))</f>
        <v>0</v>
      </c>
      <c r="BK98" s="71">
        <f t="shared" ca="1" si="104"/>
        <v>0</v>
      </c>
      <c r="BL98" s="71">
        <f t="shared" ca="1" si="105"/>
        <v>0</v>
      </c>
      <c r="BN98" s="55">
        <f t="shared" ca="1" si="106"/>
        <v>0</v>
      </c>
      <c r="BO98" s="19">
        <f ca="1">IF(S97&lt;=0,0,IF($BL98&lt;=SUM($BN98:BN98),0,IF($BL98-SUM($BN98:BN98)&gt;S97+AD98-BB98-AP98,S97+AD98-BB98-AP98,$BL98-SUM($BN98:BN98))))</f>
        <v>0</v>
      </c>
      <c r="BP98" s="19">
        <f ca="1">IF(T97&lt;=0,0,IF($BL98&lt;=SUM($BN98:BO98),0,IF($BL98-SUM($BN98:BO98)&gt;T97+AE98-BC98-AQ98,T97+AE98-BC98-AQ98,$BL98-SUM($BN98:BO98))))</f>
        <v>0</v>
      </c>
      <c r="BQ98" s="19">
        <f ca="1">IF(U97&lt;=0,0,IF($BL98&lt;=SUM($BN98:BP98),0,IF($BL98-SUM($BN98:BP98)&gt;U97+AF98-BD98-AR98,U97+AF98-BD98-AR98,$BL98-SUM($BN98:BP98))))</f>
        <v>0</v>
      </c>
      <c r="BR98" s="19">
        <f ca="1">IF(V97&lt;=0,0,IF($BL98&lt;=SUM($BN98:BQ98),0,IF($BL98-SUM($BN98:BQ98)&gt;V97+AG98-BE98-AS98,V97+AG98-BE98-AS98,$BL98-SUM($BN98:BQ98))))</f>
        <v>0</v>
      </c>
      <c r="BS98" s="19">
        <f ca="1">IF(W97&lt;=0,0,IF($BL98&lt;=SUM($BN98:BR98),0,IF($BL98-SUM($BN98:BR98)&gt;W97+AH98-BF98-AT98,W97+AH98-BF98-AT98,$BL98-SUM($BN98:BR98))))</f>
        <v>0</v>
      </c>
      <c r="BT98" s="19">
        <f ca="1">IF(X97&lt;=0,0,IF($BL98&lt;=SUM($BN98:BS98),0,IF($BL98-SUM($BN98:BS98)&gt;X97+AI98-BG98-AU98,X97+AI98-BG98-AU98,$BL98-SUM($BN98:BS98))))</f>
        <v>0</v>
      </c>
      <c r="BU98" s="19">
        <f ca="1">IF(Y97&lt;=0,0,IF($BL98&lt;=SUM($BN98:BT98),0,IF($BL98-SUM($BN98:BT98)&gt;Y97+AJ98-BH98-AV98,Y97+AJ98-BH98-AV98,$BL98-SUM($BN98:BT98))))</f>
        <v>0</v>
      </c>
      <c r="BV98" s="19">
        <f ca="1">IF(Z97&lt;=0,0,IF($BL98&lt;=SUM($BN98:BU98),0,IF($BL98-SUM($BN98:BU98)&gt;Z97+AK98-BI98-AW98,Z97+AK98-BI98-AW98,$BL98-SUM($BN98:BU98))))</f>
        <v>0</v>
      </c>
      <c r="BW98" s="19">
        <f ca="1">IF(AA97&lt;=0,0,IF($BL98&lt;=SUM($BN98:BV98),0,IF($BL98-SUM($BN98:BV98)&gt;AA97+AL98-BJ98-AX98,AA97+AL98-BJ98-AX98,$BL98-SUM($BN98:BV98))))</f>
        <v>0</v>
      </c>
    </row>
    <row r="99" spans="1:75" ht="11.1" customHeight="1" x14ac:dyDescent="0.2">
      <c r="A99" s="20" t="str">
        <f t="shared" ca="1" si="59"/>
        <v/>
      </c>
      <c r="B99" s="5" t="e">
        <f t="shared" ca="1" si="60"/>
        <v>#N/A</v>
      </c>
      <c r="C99" s="69" t="str">
        <f ca="1">IF(A99="","",IF(snowball,IF(($E$5-AY99)&lt;0,0,$E$5-AY99),0)+D99)</f>
        <v/>
      </c>
      <c r="D99" s="56"/>
      <c r="E99" s="19">
        <f t="shared" ca="1" si="61"/>
        <v>0</v>
      </c>
      <c r="F99" s="19">
        <f t="shared" ca="1" si="62"/>
        <v>0</v>
      </c>
      <c r="G99" s="19">
        <f t="shared" ca="1" si="63"/>
        <v>0</v>
      </c>
      <c r="H99" s="19">
        <f t="shared" ca="1" si="64"/>
        <v>0</v>
      </c>
      <c r="I99" s="19">
        <f t="shared" ca="1" si="65"/>
        <v>0</v>
      </c>
      <c r="J99" s="19">
        <f t="shared" ca="1" si="66"/>
        <v>0</v>
      </c>
      <c r="K99" s="19">
        <f t="shared" ca="1" si="67"/>
        <v>0</v>
      </c>
      <c r="L99" s="19">
        <f t="shared" ca="1" si="68"/>
        <v>0</v>
      </c>
      <c r="M99" s="19">
        <f t="shared" ca="1" si="69"/>
        <v>0</v>
      </c>
      <c r="N99" s="19">
        <f t="shared" ca="1" si="70"/>
        <v>0</v>
      </c>
      <c r="O99" s="48"/>
      <c r="P99" s="19">
        <f t="shared" ca="1" si="58"/>
        <v>0</v>
      </c>
      <c r="Q99" s="73">
        <f t="shared" ca="1" si="71"/>
        <v>0</v>
      </c>
      <c r="R99" s="19">
        <f t="shared" ca="1" si="72"/>
        <v>0</v>
      </c>
      <c r="S99" s="19">
        <f t="shared" ca="1" si="73"/>
        <v>0</v>
      </c>
      <c r="T99" s="19">
        <f t="shared" ca="1" si="74"/>
        <v>0</v>
      </c>
      <c r="U99" s="19">
        <f t="shared" ca="1" si="75"/>
        <v>0</v>
      </c>
      <c r="V99" s="19">
        <f t="shared" ca="1" si="76"/>
        <v>0</v>
      </c>
      <c r="W99" s="19">
        <f t="shared" ca="1" si="77"/>
        <v>0</v>
      </c>
      <c r="X99" s="19">
        <f t="shared" ca="1" si="78"/>
        <v>0</v>
      </c>
      <c r="Y99" s="19">
        <f t="shared" ca="1" si="79"/>
        <v>0</v>
      </c>
      <c r="Z99" s="19">
        <f t="shared" ca="1" si="80"/>
        <v>0</v>
      </c>
      <c r="AA99" s="19">
        <f t="shared" ca="1" si="81"/>
        <v>0</v>
      </c>
      <c r="AB99" s="2"/>
      <c r="AC99" s="19">
        <f t="shared" ca="1" si="82"/>
        <v>0</v>
      </c>
      <c r="AD99" s="19">
        <f t="shared" ca="1" si="83"/>
        <v>0</v>
      </c>
      <c r="AE99" s="19">
        <f t="shared" ca="1" si="84"/>
        <v>0</v>
      </c>
      <c r="AF99" s="19">
        <f t="shared" ca="1" si="85"/>
        <v>0</v>
      </c>
      <c r="AG99" s="19">
        <f t="shared" ca="1" si="86"/>
        <v>0</v>
      </c>
      <c r="AH99" s="19">
        <f t="shared" ca="1" si="87"/>
        <v>0</v>
      </c>
      <c r="AI99" s="19">
        <f t="shared" ca="1" si="88"/>
        <v>0</v>
      </c>
      <c r="AJ99" s="19">
        <f t="shared" ca="1" si="89"/>
        <v>0</v>
      </c>
      <c r="AK99" s="19">
        <f t="shared" ca="1" si="90"/>
        <v>0</v>
      </c>
      <c r="AL99" s="19">
        <f t="shared" ca="1" si="91"/>
        <v>0</v>
      </c>
      <c r="AM99" s="23">
        <f t="shared" ca="1" si="92"/>
        <v>0</v>
      </c>
      <c r="AN99" s="7"/>
      <c r="AO99" s="19">
        <f t="shared" ca="1" si="93"/>
        <v>0</v>
      </c>
      <c r="AP99" s="19">
        <f t="shared" ca="1" si="94"/>
        <v>0</v>
      </c>
      <c r="AQ99" s="19">
        <f t="shared" ca="1" si="95"/>
        <v>0</v>
      </c>
      <c r="AR99" s="19">
        <f t="shared" ca="1" si="96"/>
        <v>0</v>
      </c>
      <c r="AS99" s="19">
        <f t="shared" ca="1" si="97"/>
        <v>0</v>
      </c>
      <c r="AT99" s="19">
        <f t="shared" ca="1" si="98"/>
        <v>0</v>
      </c>
      <c r="AU99" s="19">
        <f t="shared" ca="1" si="99"/>
        <v>0</v>
      </c>
      <c r="AV99" s="19">
        <f t="shared" ca="1" si="100"/>
        <v>0</v>
      </c>
      <c r="AW99" s="19">
        <f t="shared" ca="1" si="101"/>
        <v>0</v>
      </c>
      <c r="AX99" s="19">
        <f t="shared" ca="1" si="102"/>
        <v>0</v>
      </c>
      <c r="AY99" s="71">
        <f t="shared" ca="1" si="103"/>
        <v>0</v>
      </c>
      <c r="AZ99" s="23"/>
      <c r="BA99" s="55">
        <f ca="1">IF(NOT(snowball),0,IF(OR(E$9=0,R98+AC99-AO99&lt;=E$9),0,MIN(R98+AC99-AO99-E$9,$C99)))</f>
        <v>0</v>
      </c>
      <c r="BB99" s="19">
        <f ca="1">IF(NOT(snowball),0,IF(OR(F$9=0,S98+AD99-AP99&lt;=F$9),0,MIN(S98+AD99-AP99-F$9,$C99-SUM($BA99:BA99))))</f>
        <v>0</v>
      </c>
      <c r="BC99" s="19">
        <f ca="1">IF(NOT(snowball),0,IF(OR(G$9=0,T98+AE99-AQ99&lt;=G$9),0,MIN(T98+AE99-AQ99-G$9,$C99-SUM($BA99:BB99))))</f>
        <v>0</v>
      </c>
      <c r="BD99" s="19">
        <f ca="1">IF(NOT(snowball),0,IF(OR(H$9=0,U98+AF99-AR99&lt;=H$9),0,MIN(U98+AF99-AR99-H$9,$C99-SUM($BA99:BC99))))</f>
        <v>0</v>
      </c>
      <c r="BE99" s="19">
        <f ca="1">IF(NOT(snowball),0,IF(OR(I$9=0,V98+AG99-AS99&lt;=I$9),0,MIN(V98+AG99-AS99-I$9,$C99-SUM($BA99:BD99))))</f>
        <v>0</v>
      </c>
      <c r="BF99" s="19">
        <f ca="1">IF(NOT(snowball),0,IF(OR(J$9=0,W98+AH99-AT99&lt;=J$9),0,MIN(W98+AH99-AT99-J$9,$C99-SUM($BA99:BE99))))</f>
        <v>0</v>
      </c>
      <c r="BG99" s="19">
        <f ca="1">IF(NOT(snowball),0,IF(OR(K$9=0,X98+AI99-AU99&lt;=K$9),0,MIN(X98+AI99-AU99-K$9,$C99-SUM($BA99:BF99))))</f>
        <v>0</v>
      </c>
      <c r="BH99" s="19">
        <f ca="1">IF(NOT(snowball),0,IF(OR(L$9=0,Y98+AJ99-AV99&lt;=L$9),0,MIN(Y98+AJ99-AV99-L$9,$C99-SUM($BA99:BG99))))</f>
        <v>0</v>
      </c>
      <c r="BI99" s="19">
        <f ca="1">IF(NOT(snowball),0,IF(OR(M$9=0,Z98+AK99-AW99&lt;=M$9),0,MIN(Z98+AK99-AW99-M$9,$C99-SUM($BA99:BH99))))</f>
        <v>0</v>
      </c>
      <c r="BJ99" s="19">
        <f ca="1">IF(NOT(snowball),0,IF(OR(N$9=0,AA98+AL99-AX99&lt;=N$9),0,MIN(AA98+AL99-AX99-N$9,$C99-SUM($BA99:BI99))))</f>
        <v>0</v>
      </c>
      <c r="BK99" s="71">
        <f t="shared" ca="1" si="104"/>
        <v>0</v>
      </c>
      <c r="BL99" s="71">
        <f t="shared" ca="1" si="105"/>
        <v>0</v>
      </c>
      <c r="BN99" s="55">
        <f t="shared" ca="1" si="106"/>
        <v>0</v>
      </c>
      <c r="BO99" s="19">
        <f ca="1">IF(S98&lt;=0,0,IF($BL99&lt;=SUM($BN99:BN99),0,IF($BL99-SUM($BN99:BN99)&gt;S98+AD99-BB99-AP99,S98+AD99-BB99-AP99,$BL99-SUM($BN99:BN99))))</f>
        <v>0</v>
      </c>
      <c r="BP99" s="19">
        <f ca="1">IF(T98&lt;=0,0,IF($BL99&lt;=SUM($BN99:BO99),0,IF($BL99-SUM($BN99:BO99)&gt;T98+AE99-BC99-AQ99,T98+AE99-BC99-AQ99,$BL99-SUM($BN99:BO99))))</f>
        <v>0</v>
      </c>
      <c r="BQ99" s="19">
        <f ca="1">IF(U98&lt;=0,0,IF($BL99&lt;=SUM($BN99:BP99),0,IF($BL99-SUM($BN99:BP99)&gt;U98+AF99-BD99-AR99,U98+AF99-BD99-AR99,$BL99-SUM($BN99:BP99))))</f>
        <v>0</v>
      </c>
      <c r="BR99" s="19">
        <f ca="1">IF(V98&lt;=0,0,IF($BL99&lt;=SUM($BN99:BQ99),0,IF($BL99-SUM($BN99:BQ99)&gt;V98+AG99-BE99-AS99,V98+AG99-BE99-AS99,$BL99-SUM($BN99:BQ99))))</f>
        <v>0</v>
      </c>
      <c r="BS99" s="19">
        <f ca="1">IF(W98&lt;=0,0,IF($BL99&lt;=SUM($BN99:BR99),0,IF($BL99-SUM($BN99:BR99)&gt;W98+AH99-BF99-AT99,W98+AH99-BF99-AT99,$BL99-SUM($BN99:BR99))))</f>
        <v>0</v>
      </c>
      <c r="BT99" s="19">
        <f ca="1">IF(X98&lt;=0,0,IF($BL99&lt;=SUM($BN99:BS99),0,IF($BL99-SUM($BN99:BS99)&gt;X98+AI99-BG99-AU99,X98+AI99-BG99-AU99,$BL99-SUM($BN99:BS99))))</f>
        <v>0</v>
      </c>
      <c r="BU99" s="19">
        <f ca="1">IF(Y98&lt;=0,0,IF($BL99&lt;=SUM($BN99:BT99),0,IF($BL99-SUM($BN99:BT99)&gt;Y98+AJ99-BH99-AV99,Y98+AJ99-BH99-AV99,$BL99-SUM($BN99:BT99))))</f>
        <v>0</v>
      </c>
      <c r="BV99" s="19">
        <f ca="1">IF(Z98&lt;=0,0,IF($BL99&lt;=SUM($BN99:BU99),0,IF($BL99-SUM($BN99:BU99)&gt;Z98+AK99-BI99-AW99,Z98+AK99-BI99-AW99,$BL99-SUM($BN99:BU99))))</f>
        <v>0</v>
      </c>
      <c r="BW99" s="19">
        <f ca="1">IF(AA98&lt;=0,0,IF($BL99&lt;=SUM($BN99:BV99),0,IF($BL99-SUM($BN99:BV99)&gt;AA98+AL99-BJ99-AX99,AA98+AL99-BJ99-AX99,$BL99-SUM($BN99:BV99))))</f>
        <v>0</v>
      </c>
    </row>
    <row r="100" spans="1:75" ht="11.1" customHeight="1" x14ac:dyDescent="0.2">
      <c r="A100" s="20" t="str">
        <f t="shared" ca="1" si="59"/>
        <v/>
      </c>
      <c r="B100" s="5" t="e">
        <f t="shared" ca="1" si="60"/>
        <v>#N/A</v>
      </c>
      <c r="C100" s="69" t="str">
        <f ca="1">IF(A100="","",IF(snowball,IF(($E$5-AY100)&lt;0,0,$E$5-AY100),0)+D100)</f>
        <v/>
      </c>
      <c r="D100" s="56"/>
      <c r="E100" s="19">
        <f t="shared" ca="1" si="61"/>
        <v>0</v>
      </c>
      <c r="F100" s="19">
        <f t="shared" ca="1" si="62"/>
        <v>0</v>
      </c>
      <c r="G100" s="19">
        <f t="shared" ca="1" si="63"/>
        <v>0</v>
      </c>
      <c r="H100" s="19">
        <f t="shared" ca="1" si="64"/>
        <v>0</v>
      </c>
      <c r="I100" s="19">
        <f t="shared" ca="1" si="65"/>
        <v>0</v>
      </c>
      <c r="J100" s="19">
        <f t="shared" ca="1" si="66"/>
        <v>0</v>
      </c>
      <c r="K100" s="19">
        <f t="shared" ca="1" si="67"/>
        <v>0</v>
      </c>
      <c r="L100" s="19">
        <f t="shared" ca="1" si="68"/>
        <v>0</v>
      </c>
      <c r="M100" s="19">
        <f t="shared" ca="1" si="69"/>
        <v>0</v>
      </c>
      <c r="N100" s="19">
        <f t="shared" ca="1" si="70"/>
        <v>0</v>
      </c>
      <c r="O100" s="48"/>
      <c r="P100" s="19">
        <f t="shared" ca="1" si="58"/>
        <v>0</v>
      </c>
      <c r="Q100" s="73">
        <f t="shared" ca="1" si="71"/>
        <v>0</v>
      </c>
      <c r="R100" s="19">
        <f t="shared" ca="1" si="72"/>
        <v>0</v>
      </c>
      <c r="S100" s="19">
        <f t="shared" ca="1" si="73"/>
        <v>0</v>
      </c>
      <c r="T100" s="19">
        <f t="shared" ca="1" si="74"/>
        <v>0</v>
      </c>
      <c r="U100" s="19">
        <f t="shared" ca="1" si="75"/>
        <v>0</v>
      </c>
      <c r="V100" s="19">
        <f t="shared" ca="1" si="76"/>
        <v>0</v>
      </c>
      <c r="W100" s="19">
        <f t="shared" ca="1" si="77"/>
        <v>0</v>
      </c>
      <c r="X100" s="19">
        <f t="shared" ca="1" si="78"/>
        <v>0</v>
      </c>
      <c r="Y100" s="19">
        <f t="shared" ca="1" si="79"/>
        <v>0</v>
      </c>
      <c r="Z100" s="19">
        <f t="shared" ca="1" si="80"/>
        <v>0</v>
      </c>
      <c r="AA100" s="19">
        <f t="shared" ca="1" si="81"/>
        <v>0</v>
      </c>
      <c r="AB100" s="2"/>
      <c r="AC100" s="19">
        <f t="shared" ca="1" si="82"/>
        <v>0</v>
      </c>
      <c r="AD100" s="19">
        <f t="shared" ca="1" si="83"/>
        <v>0</v>
      </c>
      <c r="AE100" s="19">
        <f t="shared" ca="1" si="84"/>
        <v>0</v>
      </c>
      <c r="AF100" s="19">
        <f t="shared" ca="1" si="85"/>
        <v>0</v>
      </c>
      <c r="AG100" s="19">
        <f t="shared" ca="1" si="86"/>
        <v>0</v>
      </c>
      <c r="AH100" s="19">
        <f t="shared" ca="1" si="87"/>
        <v>0</v>
      </c>
      <c r="AI100" s="19">
        <f t="shared" ca="1" si="88"/>
        <v>0</v>
      </c>
      <c r="AJ100" s="19">
        <f t="shared" ca="1" si="89"/>
        <v>0</v>
      </c>
      <c r="AK100" s="19">
        <f t="shared" ca="1" si="90"/>
        <v>0</v>
      </c>
      <c r="AL100" s="19">
        <f t="shared" ca="1" si="91"/>
        <v>0</v>
      </c>
      <c r="AM100" s="23">
        <f t="shared" ca="1" si="92"/>
        <v>0</v>
      </c>
      <c r="AN100" s="7"/>
      <c r="AO100" s="19">
        <f t="shared" ca="1" si="93"/>
        <v>0</v>
      </c>
      <c r="AP100" s="19">
        <f t="shared" ca="1" si="94"/>
        <v>0</v>
      </c>
      <c r="AQ100" s="19">
        <f t="shared" ca="1" si="95"/>
        <v>0</v>
      </c>
      <c r="AR100" s="19">
        <f t="shared" ca="1" si="96"/>
        <v>0</v>
      </c>
      <c r="AS100" s="19">
        <f t="shared" ca="1" si="97"/>
        <v>0</v>
      </c>
      <c r="AT100" s="19">
        <f t="shared" ca="1" si="98"/>
        <v>0</v>
      </c>
      <c r="AU100" s="19">
        <f t="shared" ca="1" si="99"/>
        <v>0</v>
      </c>
      <c r="AV100" s="19">
        <f t="shared" ca="1" si="100"/>
        <v>0</v>
      </c>
      <c r="AW100" s="19">
        <f t="shared" ca="1" si="101"/>
        <v>0</v>
      </c>
      <c r="AX100" s="19">
        <f t="shared" ca="1" si="102"/>
        <v>0</v>
      </c>
      <c r="AY100" s="71">
        <f t="shared" ca="1" si="103"/>
        <v>0</v>
      </c>
      <c r="AZ100" s="23"/>
      <c r="BA100" s="55">
        <f ca="1">IF(NOT(snowball),0,IF(OR(E$9=0,R99+AC100-AO100&lt;=E$9),0,MIN(R99+AC100-AO100-E$9,$C100)))</f>
        <v>0</v>
      </c>
      <c r="BB100" s="19">
        <f ca="1">IF(NOT(snowball),0,IF(OR(F$9=0,S99+AD100-AP100&lt;=F$9),0,MIN(S99+AD100-AP100-F$9,$C100-SUM($BA100:BA100))))</f>
        <v>0</v>
      </c>
      <c r="BC100" s="19">
        <f ca="1">IF(NOT(snowball),0,IF(OR(G$9=0,T99+AE100-AQ100&lt;=G$9),0,MIN(T99+AE100-AQ100-G$9,$C100-SUM($BA100:BB100))))</f>
        <v>0</v>
      </c>
      <c r="BD100" s="19">
        <f ca="1">IF(NOT(snowball),0,IF(OR(H$9=0,U99+AF100-AR100&lt;=H$9),0,MIN(U99+AF100-AR100-H$9,$C100-SUM($BA100:BC100))))</f>
        <v>0</v>
      </c>
      <c r="BE100" s="19">
        <f ca="1">IF(NOT(snowball),0,IF(OR(I$9=0,V99+AG100-AS100&lt;=I$9),0,MIN(V99+AG100-AS100-I$9,$C100-SUM($BA100:BD100))))</f>
        <v>0</v>
      </c>
      <c r="BF100" s="19">
        <f ca="1">IF(NOT(snowball),0,IF(OR(J$9=0,W99+AH100-AT100&lt;=J$9),0,MIN(W99+AH100-AT100-J$9,$C100-SUM($BA100:BE100))))</f>
        <v>0</v>
      </c>
      <c r="BG100" s="19">
        <f ca="1">IF(NOT(snowball),0,IF(OR(K$9=0,X99+AI100-AU100&lt;=K$9),0,MIN(X99+AI100-AU100-K$9,$C100-SUM($BA100:BF100))))</f>
        <v>0</v>
      </c>
      <c r="BH100" s="19">
        <f ca="1">IF(NOT(snowball),0,IF(OR(L$9=0,Y99+AJ100-AV100&lt;=L$9),0,MIN(Y99+AJ100-AV100-L$9,$C100-SUM($BA100:BG100))))</f>
        <v>0</v>
      </c>
      <c r="BI100" s="19">
        <f ca="1">IF(NOT(snowball),0,IF(OR(M$9=0,Z99+AK100-AW100&lt;=M$9),0,MIN(Z99+AK100-AW100-M$9,$C100-SUM($BA100:BH100))))</f>
        <v>0</v>
      </c>
      <c r="BJ100" s="19">
        <f ca="1">IF(NOT(snowball),0,IF(OR(N$9=0,AA99+AL100-AX100&lt;=N$9),0,MIN(AA99+AL100-AX100-N$9,$C100-SUM($BA100:BI100))))</f>
        <v>0</v>
      </c>
      <c r="BK100" s="71">
        <f t="shared" ca="1" si="104"/>
        <v>0</v>
      </c>
      <c r="BL100" s="71">
        <f t="shared" ca="1" si="105"/>
        <v>0</v>
      </c>
      <c r="BN100" s="55">
        <f t="shared" ca="1" si="106"/>
        <v>0</v>
      </c>
      <c r="BO100" s="19">
        <f ca="1">IF(S99&lt;=0,0,IF($BL100&lt;=SUM($BN100:BN100),0,IF($BL100-SUM($BN100:BN100)&gt;S99+AD100-BB100-AP100,S99+AD100-BB100-AP100,$BL100-SUM($BN100:BN100))))</f>
        <v>0</v>
      </c>
      <c r="BP100" s="19">
        <f ca="1">IF(T99&lt;=0,0,IF($BL100&lt;=SUM($BN100:BO100),0,IF($BL100-SUM($BN100:BO100)&gt;T99+AE100-BC100-AQ100,T99+AE100-BC100-AQ100,$BL100-SUM($BN100:BO100))))</f>
        <v>0</v>
      </c>
      <c r="BQ100" s="19">
        <f ca="1">IF(U99&lt;=0,0,IF($BL100&lt;=SUM($BN100:BP100),0,IF($BL100-SUM($BN100:BP100)&gt;U99+AF100-BD100-AR100,U99+AF100-BD100-AR100,$BL100-SUM($BN100:BP100))))</f>
        <v>0</v>
      </c>
      <c r="BR100" s="19">
        <f ca="1">IF(V99&lt;=0,0,IF($BL100&lt;=SUM($BN100:BQ100),0,IF($BL100-SUM($BN100:BQ100)&gt;V99+AG100-BE100-AS100,V99+AG100-BE100-AS100,$BL100-SUM($BN100:BQ100))))</f>
        <v>0</v>
      </c>
      <c r="BS100" s="19">
        <f ca="1">IF(W99&lt;=0,0,IF($BL100&lt;=SUM($BN100:BR100),0,IF($BL100-SUM($BN100:BR100)&gt;W99+AH100-BF100-AT100,W99+AH100-BF100-AT100,$BL100-SUM($BN100:BR100))))</f>
        <v>0</v>
      </c>
      <c r="BT100" s="19">
        <f ca="1">IF(X99&lt;=0,0,IF($BL100&lt;=SUM($BN100:BS100),0,IF($BL100-SUM($BN100:BS100)&gt;X99+AI100-BG100-AU100,X99+AI100-BG100-AU100,$BL100-SUM($BN100:BS100))))</f>
        <v>0</v>
      </c>
      <c r="BU100" s="19">
        <f ca="1">IF(Y99&lt;=0,0,IF($BL100&lt;=SUM($BN100:BT100),0,IF($BL100-SUM($BN100:BT100)&gt;Y99+AJ100-BH100-AV100,Y99+AJ100-BH100-AV100,$BL100-SUM($BN100:BT100))))</f>
        <v>0</v>
      </c>
      <c r="BV100" s="19">
        <f ca="1">IF(Z99&lt;=0,0,IF($BL100&lt;=SUM($BN100:BU100),0,IF($BL100-SUM($BN100:BU100)&gt;Z99+AK100-BI100-AW100,Z99+AK100-BI100-AW100,$BL100-SUM($BN100:BU100))))</f>
        <v>0</v>
      </c>
      <c r="BW100" s="19">
        <f ca="1">IF(AA99&lt;=0,0,IF($BL100&lt;=SUM($BN100:BV100),0,IF($BL100-SUM($BN100:BV100)&gt;AA99+AL100-BJ100-AX100,AA99+AL100-BJ100-AX100,$BL100-SUM($BN100:BV100))))</f>
        <v>0</v>
      </c>
    </row>
    <row r="101" spans="1:75" ht="11.1" customHeight="1" x14ac:dyDescent="0.2">
      <c r="A101" s="20" t="str">
        <f t="shared" ca="1" si="59"/>
        <v/>
      </c>
      <c r="B101" s="5" t="e">
        <f t="shared" ca="1" si="60"/>
        <v>#N/A</v>
      </c>
      <c r="C101" s="69" t="str">
        <f ca="1">IF(A101="","",IF(snowball,IF(($E$5-AY101)&lt;0,0,$E$5-AY101),0)+D101)</f>
        <v/>
      </c>
      <c r="D101" s="56"/>
      <c r="E101" s="19">
        <f t="shared" ca="1" si="61"/>
        <v>0</v>
      </c>
      <c r="F101" s="19">
        <f t="shared" ca="1" si="62"/>
        <v>0</v>
      </c>
      <c r="G101" s="19">
        <f t="shared" ca="1" si="63"/>
        <v>0</v>
      </c>
      <c r="H101" s="19">
        <f t="shared" ca="1" si="64"/>
        <v>0</v>
      </c>
      <c r="I101" s="19">
        <f t="shared" ca="1" si="65"/>
        <v>0</v>
      </c>
      <c r="J101" s="19">
        <f t="shared" ca="1" si="66"/>
        <v>0</v>
      </c>
      <c r="K101" s="19">
        <f t="shared" ca="1" si="67"/>
        <v>0</v>
      </c>
      <c r="L101" s="19">
        <f t="shared" ca="1" si="68"/>
        <v>0</v>
      </c>
      <c r="M101" s="19">
        <f t="shared" ca="1" si="69"/>
        <v>0</v>
      </c>
      <c r="N101" s="19">
        <f t="shared" ca="1" si="70"/>
        <v>0</v>
      </c>
      <c r="O101" s="48"/>
      <c r="P101" s="19">
        <f t="shared" ca="1" si="58"/>
        <v>0</v>
      </c>
      <c r="Q101" s="73">
        <f t="shared" ca="1" si="71"/>
        <v>0</v>
      </c>
      <c r="R101" s="19">
        <f t="shared" ca="1" si="72"/>
        <v>0</v>
      </c>
      <c r="S101" s="19">
        <f t="shared" ca="1" si="73"/>
        <v>0</v>
      </c>
      <c r="T101" s="19">
        <f t="shared" ca="1" si="74"/>
        <v>0</v>
      </c>
      <c r="U101" s="19">
        <f t="shared" ca="1" si="75"/>
        <v>0</v>
      </c>
      <c r="V101" s="19">
        <f t="shared" ca="1" si="76"/>
        <v>0</v>
      </c>
      <c r="W101" s="19">
        <f t="shared" ca="1" si="77"/>
        <v>0</v>
      </c>
      <c r="X101" s="19">
        <f t="shared" ca="1" si="78"/>
        <v>0</v>
      </c>
      <c r="Y101" s="19">
        <f t="shared" ca="1" si="79"/>
        <v>0</v>
      </c>
      <c r="Z101" s="19">
        <f t="shared" ca="1" si="80"/>
        <v>0</v>
      </c>
      <c r="AA101" s="19">
        <f t="shared" ca="1" si="81"/>
        <v>0</v>
      </c>
      <c r="AB101" s="2"/>
      <c r="AC101" s="19">
        <f t="shared" ca="1" si="82"/>
        <v>0</v>
      </c>
      <c r="AD101" s="19">
        <f t="shared" ca="1" si="83"/>
        <v>0</v>
      </c>
      <c r="AE101" s="19">
        <f t="shared" ca="1" si="84"/>
        <v>0</v>
      </c>
      <c r="AF101" s="19">
        <f t="shared" ca="1" si="85"/>
        <v>0</v>
      </c>
      <c r="AG101" s="19">
        <f t="shared" ca="1" si="86"/>
        <v>0</v>
      </c>
      <c r="AH101" s="19">
        <f t="shared" ca="1" si="87"/>
        <v>0</v>
      </c>
      <c r="AI101" s="19">
        <f t="shared" ca="1" si="88"/>
        <v>0</v>
      </c>
      <c r="AJ101" s="19">
        <f t="shared" ca="1" si="89"/>
        <v>0</v>
      </c>
      <c r="AK101" s="19">
        <f t="shared" ca="1" si="90"/>
        <v>0</v>
      </c>
      <c r="AL101" s="19">
        <f t="shared" ca="1" si="91"/>
        <v>0</v>
      </c>
      <c r="AM101" s="23">
        <f t="shared" ca="1" si="92"/>
        <v>0</v>
      </c>
      <c r="AN101" s="7"/>
      <c r="AO101" s="19">
        <f t="shared" ca="1" si="93"/>
        <v>0</v>
      </c>
      <c r="AP101" s="19">
        <f t="shared" ca="1" si="94"/>
        <v>0</v>
      </c>
      <c r="AQ101" s="19">
        <f t="shared" ca="1" si="95"/>
        <v>0</v>
      </c>
      <c r="AR101" s="19">
        <f t="shared" ca="1" si="96"/>
        <v>0</v>
      </c>
      <c r="AS101" s="19">
        <f t="shared" ca="1" si="97"/>
        <v>0</v>
      </c>
      <c r="AT101" s="19">
        <f t="shared" ca="1" si="98"/>
        <v>0</v>
      </c>
      <c r="AU101" s="19">
        <f t="shared" ca="1" si="99"/>
        <v>0</v>
      </c>
      <c r="AV101" s="19">
        <f t="shared" ca="1" si="100"/>
        <v>0</v>
      </c>
      <c r="AW101" s="19">
        <f t="shared" ca="1" si="101"/>
        <v>0</v>
      </c>
      <c r="AX101" s="19">
        <f t="shared" ca="1" si="102"/>
        <v>0</v>
      </c>
      <c r="AY101" s="71">
        <f t="shared" ca="1" si="103"/>
        <v>0</v>
      </c>
      <c r="AZ101" s="23"/>
      <c r="BA101" s="55">
        <f ca="1">IF(NOT(snowball),0,IF(OR(E$9=0,R100+AC101-AO101&lt;=E$9),0,MIN(R100+AC101-AO101-E$9,$C101)))</f>
        <v>0</v>
      </c>
      <c r="BB101" s="19">
        <f ca="1">IF(NOT(snowball),0,IF(OR(F$9=0,S100+AD101-AP101&lt;=F$9),0,MIN(S100+AD101-AP101-F$9,$C101-SUM($BA101:BA101))))</f>
        <v>0</v>
      </c>
      <c r="BC101" s="19">
        <f ca="1">IF(NOT(snowball),0,IF(OR(G$9=0,T100+AE101-AQ101&lt;=G$9),0,MIN(T100+AE101-AQ101-G$9,$C101-SUM($BA101:BB101))))</f>
        <v>0</v>
      </c>
      <c r="BD101" s="19">
        <f ca="1">IF(NOT(snowball),0,IF(OR(H$9=0,U100+AF101-AR101&lt;=H$9),0,MIN(U100+AF101-AR101-H$9,$C101-SUM($BA101:BC101))))</f>
        <v>0</v>
      </c>
      <c r="BE101" s="19">
        <f ca="1">IF(NOT(snowball),0,IF(OR(I$9=0,V100+AG101-AS101&lt;=I$9),0,MIN(V100+AG101-AS101-I$9,$C101-SUM($BA101:BD101))))</f>
        <v>0</v>
      </c>
      <c r="BF101" s="19">
        <f ca="1">IF(NOT(snowball),0,IF(OR(J$9=0,W100+AH101-AT101&lt;=J$9),0,MIN(W100+AH101-AT101-J$9,$C101-SUM($BA101:BE101))))</f>
        <v>0</v>
      </c>
      <c r="BG101" s="19">
        <f ca="1">IF(NOT(snowball),0,IF(OR(K$9=0,X100+AI101-AU101&lt;=K$9),0,MIN(X100+AI101-AU101-K$9,$C101-SUM($BA101:BF101))))</f>
        <v>0</v>
      </c>
      <c r="BH101" s="19">
        <f ca="1">IF(NOT(snowball),0,IF(OR(L$9=0,Y100+AJ101-AV101&lt;=L$9),0,MIN(Y100+AJ101-AV101-L$9,$C101-SUM($BA101:BG101))))</f>
        <v>0</v>
      </c>
      <c r="BI101" s="19">
        <f ca="1">IF(NOT(snowball),0,IF(OR(M$9=0,Z100+AK101-AW101&lt;=M$9),0,MIN(Z100+AK101-AW101-M$9,$C101-SUM($BA101:BH101))))</f>
        <v>0</v>
      </c>
      <c r="BJ101" s="19">
        <f ca="1">IF(NOT(snowball),0,IF(OR(N$9=0,AA100+AL101-AX101&lt;=N$9),0,MIN(AA100+AL101-AX101-N$9,$C101-SUM($BA101:BI101))))</f>
        <v>0</v>
      </c>
      <c r="BK101" s="71">
        <f t="shared" ca="1" si="104"/>
        <v>0</v>
      </c>
      <c r="BL101" s="71">
        <f t="shared" ca="1" si="105"/>
        <v>0</v>
      </c>
      <c r="BN101" s="55">
        <f t="shared" ca="1" si="106"/>
        <v>0</v>
      </c>
      <c r="BO101" s="19">
        <f ca="1">IF(S100&lt;=0,0,IF($BL101&lt;=SUM($BN101:BN101),0,IF($BL101-SUM($BN101:BN101)&gt;S100+AD101-BB101-AP101,S100+AD101-BB101-AP101,$BL101-SUM($BN101:BN101))))</f>
        <v>0</v>
      </c>
      <c r="BP101" s="19">
        <f ca="1">IF(T100&lt;=0,0,IF($BL101&lt;=SUM($BN101:BO101),0,IF($BL101-SUM($BN101:BO101)&gt;T100+AE101-BC101-AQ101,T100+AE101-BC101-AQ101,$BL101-SUM($BN101:BO101))))</f>
        <v>0</v>
      </c>
      <c r="BQ101" s="19">
        <f ca="1">IF(U100&lt;=0,0,IF($BL101&lt;=SUM($BN101:BP101),0,IF($BL101-SUM($BN101:BP101)&gt;U100+AF101-BD101-AR101,U100+AF101-BD101-AR101,$BL101-SUM($BN101:BP101))))</f>
        <v>0</v>
      </c>
      <c r="BR101" s="19">
        <f ca="1">IF(V100&lt;=0,0,IF($BL101&lt;=SUM($BN101:BQ101),0,IF($BL101-SUM($BN101:BQ101)&gt;V100+AG101-BE101-AS101,V100+AG101-BE101-AS101,$BL101-SUM($BN101:BQ101))))</f>
        <v>0</v>
      </c>
      <c r="BS101" s="19">
        <f ca="1">IF(W100&lt;=0,0,IF($BL101&lt;=SUM($BN101:BR101),0,IF($BL101-SUM($BN101:BR101)&gt;W100+AH101-BF101-AT101,W100+AH101-BF101-AT101,$BL101-SUM($BN101:BR101))))</f>
        <v>0</v>
      </c>
      <c r="BT101" s="19">
        <f ca="1">IF(X100&lt;=0,0,IF($BL101&lt;=SUM($BN101:BS101),0,IF($BL101-SUM($BN101:BS101)&gt;X100+AI101-BG101-AU101,X100+AI101-BG101-AU101,$BL101-SUM($BN101:BS101))))</f>
        <v>0</v>
      </c>
      <c r="BU101" s="19">
        <f ca="1">IF(Y100&lt;=0,0,IF($BL101&lt;=SUM($BN101:BT101),0,IF($BL101-SUM($BN101:BT101)&gt;Y100+AJ101-BH101-AV101,Y100+AJ101-BH101-AV101,$BL101-SUM($BN101:BT101))))</f>
        <v>0</v>
      </c>
      <c r="BV101" s="19">
        <f ca="1">IF(Z100&lt;=0,0,IF($BL101&lt;=SUM($BN101:BU101),0,IF($BL101-SUM($BN101:BU101)&gt;Z100+AK101-BI101-AW101,Z100+AK101-BI101-AW101,$BL101-SUM($BN101:BU101))))</f>
        <v>0</v>
      </c>
      <c r="BW101" s="19">
        <f ca="1">IF(AA100&lt;=0,0,IF($BL101&lt;=SUM($BN101:BV101),0,IF($BL101-SUM($BN101:BV101)&gt;AA100+AL101-BJ101-AX101,AA100+AL101-BJ101-AX101,$BL101-SUM($BN101:BV101))))</f>
        <v>0</v>
      </c>
    </row>
    <row r="102" spans="1:75" ht="11.1" customHeight="1" x14ac:dyDescent="0.2">
      <c r="A102" s="20" t="str">
        <f t="shared" ca="1" si="59"/>
        <v/>
      </c>
      <c r="B102" s="5" t="e">
        <f t="shared" ca="1" si="60"/>
        <v>#N/A</v>
      </c>
      <c r="C102" s="69" t="str">
        <f ca="1">IF(A102="","",IF(snowball,IF(($E$5-AY102)&lt;0,0,$E$5-AY102),0)+D102)</f>
        <v/>
      </c>
      <c r="D102" s="56"/>
      <c r="E102" s="19">
        <f t="shared" ca="1" si="61"/>
        <v>0</v>
      </c>
      <c r="F102" s="19">
        <f t="shared" ca="1" si="62"/>
        <v>0</v>
      </c>
      <c r="G102" s="19">
        <f t="shared" ca="1" si="63"/>
        <v>0</v>
      </c>
      <c r="H102" s="19">
        <f t="shared" ca="1" si="64"/>
        <v>0</v>
      </c>
      <c r="I102" s="19">
        <f t="shared" ca="1" si="65"/>
        <v>0</v>
      </c>
      <c r="J102" s="19">
        <f t="shared" ca="1" si="66"/>
        <v>0</v>
      </c>
      <c r="K102" s="19">
        <f t="shared" ca="1" si="67"/>
        <v>0</v>
      </c>
      <c r="L102" s="19">
        <f t="shared" ca="1" si="68"/>
        <v>0</v>
      </c>
      <c r="M102" s="19">
        <f t="shared" ca="1" si="69"/>
        <v>0</v>
      </c>
      <c r="N102" s="19">
        <f t="shared" ca="1" si="70"/>
        <v>0</v>
      </c>
      <c r="O102" s="48"/>
      <c r="P102" s="19">
        <f t="shared" ca="1" si="58"/>
        <v>0</v>
      </c>
      <c r="Q102" s="73">
        <f t="shared" ca="1" si="71"/>
        <v>0</v>
      </c>
      <c r="R102" s="19">
        <f t="shared" ca="1" si="72"/>
        <v>0</v>
      </c>
      <c r="S102" s="19">
        <f t="shared" ca="1" si="73"/>
        <v>0</v>
      </c>
      <c r="T102" s="19">
        <f t="shared" ca="1" si="74"/>
        <v>0</v>
      </c>
      <c r="U102" s="19">
        <f t="shared" ca="1" si="75"/>
        <v>0</v>
      </c>
      <c r="V102" s="19">
        <f t="shared" ca="1" si="76"/>
        <v>0</v>
      </c>
      <c r="W102" s="19">
        <f t="shared" ca="1" si="77"/>
        <v>0</v>
      </c>
      <c r="X102" s="19">
        <f t="shared" ca="1" si="78"/>
        <v>0</v>
      </c>
      <c r="Y102" s="19">
        <f t="shared" ca="1" si="79"/>
        <v>0</v>
      </c>
      <c r="Z102" s="19">
        <f t="shared" ca="1" si="80"/>
        <v>0</v>
      </c>
      <c r="AA102" s="19">
        <f t="shared" ca="1" si="81"/>
        <v>0</v>
      </c>
      <c r="AB102" s="2"/>
      <c r="AC102" s="19">
        <f t="shared" ca="1" si="82"/>
        <v>0</v>
      </c>
      <c r="AD102" s="19">
        <f t="shared" ca="1" si="83"/>
        <v>0</v>
      </c>
      <c r="AE102" s="19">
        <f t="shared" ca="1" si="84"/>
        <v>0</v>
      </c>
      <c r="AF102" s="19">
        <f t="shared" ca="1" si="85"/>
        <v>0</v>
      </c>
      <c r="AG102" s="19">
        <f t="shared" ca="1" si="86"/>
        <v>0</v>
      </c>
      <c r="AH102" s="19">
        <f t="shared" ca="1" si="87"/>
        <v>0</v>
      </c>
      <c r="AI102" s="19">
        <f t="shared" ca="1" si="88"/>
        <v>0</v>
      </c>
      <c r="AJ102" s="19">
        <f t="shared" ca="1" si="89"/>
        <v>0</v>
      </c>
      <c r="AK102" s="19">
        <f t="shared" ca="1" si="90"/>
        <v>0</v>
      </c>
      <c r="AL102" s="19">
        <f t="shared" ca="1" si="91"/>
        <v>0</v>
      </c>
      <c r="AM102" s="23">
        <f t="shared" ca="1" si="92"/>
        <v>0</v>
      </c>
      <c r="AN102" s="7"/>
      <c r="AO102" s="19">
        <f t="shared" ca="1" si="93"/>
        <v>0</v>
      </c>
      <c r="AP102" s="19">
        <f t="shared" ca="1" si="94"/>
        <v>0</v>
      </c>
      <c r="AQ102" s="19">
        <f t="shared" ca="1" si="95"/>
        <v>0</v>
      </c>
      <c r="AR102" s="19">
        <f t="shared" ca="1" si="96"/>
        <v>0</v>
      </c>
      <c r="AS102" s="19">
        <f t="shared" ca="1" si="97"/>
        <v>0</v>
      </c>
      <c r="AT102" s="19">
        <f t="shared" ca="1" si="98"/>
        <v>0</v>
      </c>
      <c r="AU102" s="19">
        <f t="shared" ca="1" si="99"/>
        <v>0</v>
      </c>
      <c r="AV102" s="19">
        <f t="shared" ca="1" si="100"/>
        <v>0</v>
      </c>
      <c r="AW102" s="19">
        <f t="shared" ca="1" si="101"/>
        <v>0</v>
      </c>
      <c r="AX102" s="19">
        <f t="shared" ca="1" si="102"/>
        <v>0</v>
      </c>
      <c r="AY102" s="71">
        <f t="shared" ca="1" si="103"/>
        <v>0</v>
      </c>
      <c r="AZ102" s="23"/>
      <c r="BA102" s="55">
        <f ca="1">IF(NOT(snowball),0,IF(OR(E$9=0,R101+AC102-AO102&lt;=E$9),0,MIN(R101+AC102-AO102-E$9,$C102)))</f>
        <v>0</v>
      </c>
      <c r="BB102" s="19">
        <f ca="1">IF(NOT(snowball),0,IF(OR(F$9=0,S101+AD102-AP102&lt;=F$9),0,MIN(S101+AD102-AP102-F$9,$C102-SUM($BA102:BA102))))</f>
        <v>0</v>
      </c>
      <c r="BC102" s="19">
        <f ca="1">IF(NOT(snowball),0,IF(OR(G$9=0,T101+AE102-AQ102&lt;=G$9),0,MIN(T101+AE102-AQ102-G$9,$C102-SUM($BA102:BB102))))</f>
        <v>0</v>
      </c>
      <c r="BD102" s="19">
        <f ca="1">IF(NOT(snowball),0,IF(OR(H$9=0,U101+AF102-AR102&lt;=H$9),0,MIN(U101+AF102-AR102-H$9,$C102-SUM($BA102:BC102))))</f>
        <v>0</v>
      </c>
      <c r="BE102" s="19">
        <f ca="1">IF(NOT(snowball),0,IF(OR(I$9=0,V101+AG102-AS102&lt;=I$9),0,MIN(V101+AG102-AS102-I$9,$C102-SUM($BA102:BD102))))</f>
        <v>0</v>
      </c>
      <c r="BF102" s="19">
        <f ca="1">IF(NOT(snowball),0,IF(OR(J$9=0,W101+AH102-AT102&lt;=J$9),0,MIN(W101+AH102-AT102-J$9,$C102-SUM($BA102:BE102))))</f>
        <v>0</v>
      </c>
      <c r="BG102" s="19">
        <f ca="1">IF(NOT(snowball),0,IF(OR(K$9=0,X101+AI102-AU102&lt;=K$9),0,MIN(X101+AI102-AU102-K$9,$C102-SUM($BA102:BF102))))</f>
        <v>0</v>
      </c>
      <c r="BH102" s="19">
        <f ca="1">IF(NOT(snowball),0,IF(OR(L$9=0,Y101+AJ102-AV102&lt;=L$9),0,MIN(Y101+AJ102-AV102-L$9,$C102-SUM($BA102:BG102))))</f>
        <v>0</v>
      </c>
      <c r="BI102" s="19">
        <f ca="1">IF(NOT(snowball),0,IF(OR(M$9=0,Z101+AK102-AW102&lt;=M$9),0,MIN(Z101+AK102-AW102-M$9,$C102-SUM($BA102:BH102))))</f>
        <v>0</v>
      </c>
      <c r="BJ102" s="19">
        <f ca="1">IF(NOT(snowball),0,IF(OR(N$9=0,AA101+AL102-AX102&lt;=N$9),0,MIN(AA101+AL102-AX102-N$9,$C102-SUM($BA102:BI102))))</f>
        <v>0</v>
      </c>
      <c r="BK102" s="71">
        <f t="shared" ca="1" si="104"/>
        <v>0</v>
      </c>
      <c r="BL102" s="71">
        <f t="shared" ca="1" si="105"/>
        <v>0</v>
      </c>
      <c r="BN102" s="55">
        <f t="shared" ca="1" si="106"/>
        <v>0</v>
      </c>
      <c r="BO102" s="19">
        <f ca="1">IF(S101&lt;=0,0,IF($BL102&lt;=SUM($BN102:BN102),0,IF($BL102-SUM($BN102:BN102)&gt;S101+AD102-BB102-AP102,S101+AD102-BB102-AP102,$BL102-SUM($BN102:BN102))))</f>
        <v>0</v>
      </c>
      <c r="BP102" s="19">
        <f ca="1">IF(T101&lt;=0,0,IF($BL102&lt;=SUM($BN102:BO102),0,IF($BL102-SUM($BN102:BO102)&gt;T101+AE102-BC102-AQ102,T101+AE102-BC102-AQ102,$BL102-SUM($BN102:BO102))))</f>
        <v>0</v>
      </c>
      <c r="BQ102" s="19">
        <f ca="1">IF(U101&lt;=0,0,IF($BL102&lt;=SUM($BN102:BP102),0,IF($BL102-SUM($BN102:BP102)&gt;U101+AF102-BD102-AR102,U101+AF102-BD102-AR102,$BL102-SUM($BN102:BP102))))</f>
        <v>0</v>
      </c>
      <c r="BR102" s="19">
        <f ca="1">IF(V101&lt;=0,0,IF($BL102&lt;=SUM($BN102:BQ102),0,IF($BL102-SUM($BN102:BQ102)&gt;V101+AG102-BE102-AS102,V101+AG102-BE102-AS102,$BL102-SUM($BN102:BQ102))))</f>
        <v>0</v>
      </c>
      <c r="BS102" s="19">
        <f ca="1">IF(W101&lt;=0,0,IF($BL102&lt;=SUM($BN102:BR102),0,IF($BL102-SUM($BN102:BR102)&gt;W101+AH102-BF102-AT102,W101+AH102-BF102-AT102,$BL102-SUM($BN102:BR102))))</f>
        <v>0</v>
      </c>
      <c r="BT102" s="19">
        <f ca="1">IF(X101&lt;=0,0,IF($BL102&lt;=SUM($BN102:BS102),0,IF($BL102-SUM($BN102:BS102)&gt;X101+AI102-BG102-AU102,X101+AI102-BG102-AU102,$BL102-SUM($BN102:BS102))))</f>
        <v>0</v>
      </c>
      <c r="BU102" s="19">
        <f ca="1">IF(Y101&lt;=0,0,IF($BL102&lt;=SUM($BN102:BT102),0,IF($BL102-SUM($BN102:BT102)&gt;Y101+AJ102-BH102-AV102,Y101+AJ102-BH102-AV102,$BL102-SUM($BN102:BT102))))</f>
        <v>0</v>
      </c>
      <c r="BV102" s="19">
        <f ca="1">IF(Z101&lt;=0,0,IF($BL102&lt;=SUM($BN102:BU102),0,IF($BL102-SUM($BN102:BU102)&gt;Z101+AK102-BI102-AW102,Z101+AK102-BI102-AW102,$BL102-SUM($BN102:BU102))))</f>
        <v>0</v>
      </c>
      <c r="BW102" s="19">
        <f ca="1">IF(AA101&lt;=0,0,IF($BL102&lt;=SUM($BN102:BV102),0,IF($BL102-SUM($BN102:BV102)&gt;AA101+AL102-BJ102-AX102,AA101+AL102-BJ102-AX102,$BL102-SUM($BN102:BV102))))</f>
        <v>0</v>
      </c>
    </row>
    <row r="103" spans="1:75" ht="11.1" customHeight="1" x14ac:dyDescent="0.2">
      <c r="A103" s="20" t="str">
        <f t="shared" ca="1" si="59"/>
        <v/>
      </c>
      <c r="B103" s="5" t="e">
        <f t="shared" ca="1" si="60"/>
        <v>#N/A</v>
      </c>
      <c r="C103" s="69" t="str">
        <f ca="1">IF(A103="","",IF(snowball,IF(($E$5-AY103)&lt;0,0,$E$5-AY103),0)+D103)</f>
        <v/>
      </c>
      <c r="D103" s="56"/>
      <c r="E103" s="19">
        <f t="shared" ca="1" si="61"/>
        <v>0</v>
      </c>
      <c r="F103" s="19">
        <f t="shared" ca="1" si="62"/>
        <v>0</v>
      </c>
      <c r="G103" s="19">
        <f t="shared" ca="1" si="63"/>
        <v>0</v>
      </c>
      <c r="H103" s="19">
        <f t="shared" ca="1" si="64"/>
        <v>0</v>
      </c>
      <c r="I103" s="19">
        <f t="shared" ca="1" si="65"/>
        <v>0</v>
      </c>
      <c r="J103" s="19">
        <f t="shared" ca="1" si="66"/>
        <v>0</v>
      </c>
      <c r="K103" s="19">
        <f t="shared" ca="1" si="67"/>
        <v>0</v>
      </c>
      <c r="L103" s="19">
        <f t="shared" ca="1" si="68"/>
        <v>0</v>
      </c>
      <c r="M103" s="19">
        <f t="shared" ca="1" si="69"/>
        <v>0</v>
      </c>
      <c r="N103" s="19">
        <f t="shared" ca="1" si="70"/>
        <v>0</v>
      </c>
      <c r="O103" s="48"/>
      <c r="P103" s="19">
        <f t="shared" ca="1" si="58"/>
        <v>0</v>
      </c>
      <c r="Q103" s="73">
        <f t="shared" ca="1" si="71"/>
        <v>0</v>
      </c>
      <c r="R103" s="19">
        <f t="shared" ca="1" si="72"/>
        <v>0</v>
      </c>
      <c r="S103" s="19">
        <f t="shared" ca="1" si="73"/>
        <v>0</v>
      </c>
      <c r="T103" s="19">
        <f t="shared" ca="1" si="74"/>
        <v>0</v>
      </c>
      <c r="U103" s="19">
        <f t="shared" ca="1" si="75"/>
        <v>0</v>
      </c>
      <c r="V103" s="19">
        <f t="shared" ca="1" si="76"/>
        <v>0</v>
      </c>
      <c r="W103" s="19">
        <f t="shared" ca="1" si="77"/>
        <v>0</v>
      </c>
      <c r="X103" s="19">
        <f t="shared" ca="1" si="78"/>
        <v>0</v>
      </c>
      <c r="Y103" s="19">
        <f t="shared" ca="1" si="79"/>
        <v>0</v>
      </c>
      <c r="Z103" s="19">
        <f t="shared" ca="1" si="80"/>
        <v>0</v>
      </c>
      <c r="AA103" s="19">
        <f t="shared" ca="1" si="81"/>
        <v>0</v>
      </c>
      <c r="AB103" s="2"/>
      <c r="AC103" s="19">
        <f t="shared" ca="1" si="82"/>
        <v>0</v>
      </c>
      <c r="AD103" s="19">
        <f t="shared" ca="1" si="83"/>
        <v>0</v>
      </c>
      <c r="AE103" s="19">
        <f t="shared" ca="1" si="84"/>
        <v>0</v>
      </c>
      <c r="AF103" s="19">
        <f t="shared" ca="1" si="85"/>
        <v>0</v>
      </c>
      <c r="AG103" s="19">
        <f t="shared" ca="1" si="86"/>
        <v>0</v>
      </c>
      <c r="AH103" s="19">
        <f t="shared" ca="1" si="87"/>
        <v>0</v>
      </c>
      <c r="AI103" s="19">
        <f t="shared" ca="1" si="88"/>
        <v>0</v>
      </c>
      <c r="AJ103" s="19">
        <f t="shared" ca="1" si="89"/>
        <v>0</v>
      </c>
      <c r="AK103" s="19">
        <f t="shared" ca="1" si="90"/>
        <v>0</v>
      </c>
      <c r="AL103" s="19">
        <f t="shared" ca="1" si="91"/>
        <v>0</v>
      </c>
      <c r="AM103" s="23">
        <f t="shared" ca="1" si="92"/>
        <v>0</v>
      </c>
      <c r="AN103" s="7"/>
      <c r="AO103" s="19">
        <f t="shared" ca="1" si="93"/>
        <v>0</v>
      </c>
      <c r="AP103" s="19">
        <f t="shared" ca="1" si="94"/>
        <v>0</v>
      </c>
      <c r="AQ103" s="19">
        <f t="shared" ca="1" si="95"/>
        <v>0</v>
      </c>
      <c r="AR103" s="19">
        <f t="shared" ca="1" si="96"/>
        <v>0</v>
      </c>
      <c r="AS103" s="19">
        <f t="shared" ca="1" si="97"/>
        <v>0</v>
      </c>
      <c r="AT103" s="19">
        <f t="shared" ca="1" si="98"/>
        <v>0</v>
      </c>
      <c r="AU103" s="19">
        <f t="shared" ca="1" si="99"/>
        <v>0</v>
      </c>
      <c r="AV103" s="19">
        <f t="shared" ca="1" si="100"/>
        <v>0</v>
      </c>
      <c r="AW103" s="19">
        <f t="shared" ca="1" si="101"/>
        <v>0</v>
      </c>
      <c r="AX103" s="19">
        <f t="shared" ca="1" si="102"/>
        <v>0</v>
      </c>
      <c r="AY103" s="71">
        <f t="shared" ca="1" si="103"/>
        <v>0</v>
      </c>
      <c r="AZ103" s="23"/>
      <c r="BA103" s="55">
        <f ca="1">IF(NOT(snowball),0,IF(OR(E$9=0,R102+AC103-AO103&lt;=E$9),0,MIN(R102+AC103-AO103-E$9,$C103)))</f>
        <v>0</v>
      </c>
      <c r="BB103" s="19">
        <f ca="1">IF(NOT(snowball),0,IF(OR(F$9=0,S102+AD103-AP103&lt;=F$9),0,MIN(S102+AD103-AP103-F$9,$C103-SUM($BA103:BA103))))</f>
        <v>0</v>
      </c>
      <c r="BC103" s="19">
        <f ca="1">IF(NOT(snowball),0,IF(OR(G$9=0,T102+AE103-AQ103&lt;=G$9),0,MIN(T102+AE103-AQ103-G$9,$C103-SUM($BA103:BB103))))</f>
        <v>0</v>
      </c>
      <c r="BD103" s="19">
        <f ca="1">IF(NOT(snowball),0,IF(OR(H$9=0,U102+AF103-AR103&lt;=H$9),0,MIN(U102+AF103-AR103-H$9,$C103-SUM($BA103:BC103))))</f>
        <v>0</v>
      </c>
      <c r="BE103" s="19">
        <f ca="1">IF(NOT(snowball),0,IF(OR(I$9=0,V102+AG103-AS103&lt;=I$9),0,MIN(V102+AG103-AS103-I$9,$C103-SUM($BA103:BD103))))</f>
        <v>0</v>
      </c>
      <c r="BF103" s="19">
        <f ca="1">IF(NOT(snowball),0,IF(OR(J$9=0,W102+AH103-AT103&lt;=J$9),0,MIN(W102+AH103-AT103-J$9,$C103-SUM($BA103:BE103))))</f>
        <v>0</v>
      </c>
      <c r="BG103" s="19">
        <f ca="1">IF(NOT(snowball),0,IF(OR(K$9=0,X102+AI103-AU103&lt;=K$9),0,MIN(X102+AI103-AU103-K$9,$C103-SUM($BA103:BF103))))</f>
        <v>0</v>
      </c>
      <c r="BH103" s="19">
        <f ca="1">IF(NOT(snowball),0,IF(OR(L$9=0,Y102+AJ103-AV103&lt;=L$9),0,MIN(Y102+AJ103-AV103-L$9,$C103-SUM($BA103:BG103))))</f>
        <v>0</v>
      </c>
      <c r="BI103" s="19">
        <f ca="1">IF(NOT(snowball),0,IF(OR(M$9=0,Z102+AK103-AW103&lt;=M$9),0,MIN(Z102+AK103-AW103-M$9,$C103-SUM($BA103:BH103))))</f>
        <v>0</v>
      </c>
      <c r="BJ103" s="19">
        <f ca="1">IF(NOT(snowball),0,IF(OR(N$9=0,AA102+AL103-AX103&lt;=N$9),0,MIN(AA102+AL103-AX103-N$9,$C103-SUM($BA103:BI103))))</f>
        <v>0</v>
      </c>
      <c r="BK103" s="71">
        <f t="shared" ca="1" si="104"/>
        <v>0</v>
      </c>
      <c r="BL103" s="71">
        <f t="shared" ca="1" si="105"/>
        <v>0</v>
      </c>
      <c r="BN103" s="55">
        <f t="shared" ca="1" si="106"/>
        <v>0</v>
      </c>
      <c r="BO103" s="19">
        <f ca="1">IF(S102&lt;=0,0,IF($BL103&lt;=SUM($BN103:BN103),0,IF($BL103-SUM($BN103:BN103)&gt;S102+AD103-BB103-AP103,S102+AD103-BB103-AP103,$BL103-SUM($BN103:BN103))))</f>
        <v>0</v>
      </c>
      <c r="BP103" s="19">
        <f ca="1">IF(T102&lt;=0,0,IF($BL103&lt;=SUM($BN103:BO103),0,IF($BL103-SUM($BN103:BO103)&gt;T102+AE103-BC103-AQ103,T102+AE103-BC103-AQ103,$BL103-SUM($BN103:BO103))))</f>
        <v>0</v>
      </c>
      <c r="BQ103" s="19">
        <f ca="1">IF(U102&lt;=0,0,IF($BL103&lt;=SUM($BN103:BP103),0,IF($BL103-SUM($BN103:BP103)&gt;U102+AF103-BD103-AR103,U102+AF103-BD103-AR103,$BL103-SUM($BN103:BP103))))</f>
        <v>0</v>
      </c>
      <c r="BR103" s="19">
        <f ca="1">IF(V102&lt;=0,0,IF($BL103&lt;=SUM($BN103:BQ103),0,IF($BL103-SUM($BN103:BQ103)&gt;V102+AG103-BE103-AS103,V102+AG103-BE103-AS103,$BL103-SUM($BN103:BQ103))))</f>
        <v>0</v>
      </c>
      <c r="BS103" s="19">
        <f ca="1">IF(W102&lt;=0,0,IF($BL103&lt;=SUM($BN103:BR103),0,IF($BL103-SUM($BN103:BR103)&gt;W102+AH103-BF103-AT103,W102+AH103-BF103-AT103,$BL103-SUM($BN103:BR103))))</f>
        <v>0</v>
      </c>
      <c r="BT103" s="19">
        <f ca="1">IF(X102&lt;=0,0,IF($BL103&lt;=SUM($BN103:BS103),0,IF($BL103-SUM($BN103:BS103)&gt;X102+AI103-BG103-AU103,X102+AI103-BG103-AU103,$BL103-SUM($BN103:BS103))))</f>
        <v>0</v>
      </c>
      <c r="BU103" s="19">
        <f ca="1">IF(Y102&lt;=0,0,IF($BL103&lt;=SUM($BN103:BT103),0,IF($BL103-SUM($BN103:BT103)&gt;Y102+AJ103-BH103-AV103,Y102+AJ103-BH103-AV103,$BL103-SUM($BN103:BT103))))</f>
        <v>0</v>
      </c>
      <c r="BV103" s="19">
        <f ca="1">IF(Z102&lt;=0,0,IF($BL103&lt;=SUM($BN103:BU103),0,IF($BL103-SUM($BN103:BU103)&gt;Z102+AK103-BI103-AW103,Z102+AK103-BI103-AW103,$BL103-SUM($BN103:BU103))))</f>
        <v>0</v>
      </c>
      <c r="BW103" s="19">
        <f ca="1">IF(AA102&lt;=0,0,IF($BL103&lt;=SUM($BN103:BV103),0,IF($BL103-SUM($BN103:BV103)&gt;AA102+AL103-BJ103-AX103,AA102+AL103-BJ103-AX103,$BL103-SUM($BN103:BV103))))</f>
        <v>0</v>
      </c>
    </row>
    <row r="104" spans="1:75" ht="11.1" customHeight="1" x14ac:dyDescent="0.2">
      <c r="A104" s="20" t="str">
        <f t="shared" ca="1" si="59"/>
        <v/>
      </c>
      <c r="B104" s="5" t="e">
        <f t="shared" ca="1" si="60"/>
        <v>#N/A</v>
      </c>
      <c r="C104" s="69" t="str">
        <f ca="1">IF(A104="","",IF(snowball,IF(($E$5-AY104)&lt;0,0,$E$5-AY104),0)+D104)</f>
        <v/>
      </c>
      <c r="D104" s="56"/>
      <c r="E104" s="19">
        <f t="shared" ca="1" si="61"/>
        <v>0</v>
      </c>
      <c r="F104" s="19">
        <f t="shared" ca="1" si="62"/>
        <v>0</v>
      </c>
      <c r="G104" s="19">
        <f t="shared" ca="1" si="63"/>
        <v>0</v>
      </c>
      <c r="H104" s="19">
        <f t="shared" ca="1" si="64"/>
        <v>0</v>
      </c>
      <c r="I104" s="19">
        <f t="shared" ca="1" si="65"/>
        <v>0</v>
      </c>
      <c r="J104" s="19">
        <f t="shared" ca="1" si="66"/>
        <v>0</v>
      </c>
      <c r="K104" s="19">
        <f t="shared" ca="1" si="67"/>
        <v>0</v>
      </c>
      <c r="L104" s="19">
        <f t="shared" ca="1" si="68"/>
        <v>0</v>
      </c>
      <c r="M104" s="19">
        <f t="shared" ca="1" si="69"/>
        <v>0</v>
      </c>
      <c r="N104" s="19">
        <f t="shared" ca="1" si="70"/>
        <v>0</v>
      </c>
      <c r="O104" s="48"/>
      <c r="P104" s="19">
        <f t="shared" ca="1" si="58"/>
        <v>0</v>
      </c>
      <c r="Q104" s="73">
        <f t="shared" ca="1" si="71"/>
        <v>0</v>
      </c>
      <c r="R104" s="19">
        <f t="shared" ca="1" si="72"/>
        <v>0</v>
      </c>
      <c r="S104" s="19">
        <f t="shared" ca="1" si="73"/>
        <v>0</v>
      </c>
      <c r="T104" s="19">
        <f t="shared" ca="1" si="74"/>
        <v>0</v>
      </c>
      <c r="U104" s="19">
        <f t="shared" ca="1" si="75"/>
        <v>0</v>
      </c>
      <c r="V104" s="19">
        <f t="shared" ca="1" si="76"/>
        <v>0</v>
      </c>
      <c r="W104" s="19">
        <f t="shared" ca="1" si="77"/>
        <v>0</v>
      </c>
      <c r="X104" s="19">
        <f t="shared" ca="1" si="78"/>
        <v>0</v>
      </c>
      <c r="Y104" s="19">
        <f t="shared" ca="1" si="79"/>
        <v>0</v>
      </c>
      <c r="Z104" s="19">
        <f t="shared" ca="1" si="80"/>
        <v>0</v>
      </c>
      <c r="AA104" s="19">
        <f t="shared" ca="1" si="81"/>
        <v>0</v>
      </c>
      <c r="AB104" s="2"/>
      <c r="AC104" s="19">
        <f t="shared" ca="1" si="82"/>
        <v>0</v>
      </c>
      <c r="AD104" s="19">
        <f t="shared" ca="1" si="83"/>
        <v>0</v>
      </c>
      <c r="AE104" s="19">
        <f t="shared" ca="1" si="84"/>
        <v>0</v>
      </c>
      <c r="AF104" s="19">
        <f t="shared" ca="1" si="85"/>
        <v>0</v>
      </c>
      <c r="AG104" s="19">
        <f t="shared" ca="1" si="86"/>
        <v>0</v>
      </c>
      <c r="AH104" s="19">
        <f t="shared" ca="1" si="87"/>
        <v>0</v>
      </c>
      <c r="AI104" s="19">
        <f t="shared" ca="1" si="88"/>
        <v>0</v>
      </c>
      <c r="AJ104" s="19">
        <f t="shared" ca="1" si="89"/>
        <v>0</v>
      </c>
      <c r="AK104" s="19">
        <f t="shared" ca="1" si="90"/>
        <v>0</v>
      </c>
      <c r="AL104" s="19">
        <f t="shared" ca="1" si="91"/>
        <v>0</v>
      </c>
      <c r="AM104" s="23">
        <f t="shared" ca="1" si="92"/>
        <v>0</v>
      </c>
      <c r="AN104" s="7"/>
      <c r="AO104" s="19">
        <f t="shared" ca="1" si="93"/>
        <v>0</v>
      </c>
      <c r="AP104" s="19">
        <f t="shared" ca="1" si="94"/>
        <v>0</v>
      </c>
      <c r="AQ104" s="19">
        <f t="shared" ca="1" si="95"/>
        <v>0</v>
      </c>
      <c r="AR104" s="19">
        <f t="shared" ca="1" si="96"/>
        <v>0</v>
      </c>
      <c r="AS104" s="19">
        <f t="shared" ca="1" si="97"/>
        <v>0</v>
      </c>
      <c r="AT104" s="19">
        <f t="shared" ca="1" si="98"/>
        <v>0</v>
      </c>
      <c r="AU104" s="19">
        <f t="shared" ca="1" si="99"/>
        <v>0</v>
      </c>
      <c r="AV104" s="19">
        <f t="shared" ca="1" si="100"/>
        <v>0</v>
      </c>
      <c r="AW104" s="19">
        <f t="shared" ca="1" si="101"/>
        <v>0</v>
      </c>
      <c r="AX104" s="19">
        <f t="shared" ca="1" si="102"/>
        <v>0</v>
      </c>
      <c r="AY104" s="71">
        <f t="shared" ca="1" si="103"/>
        <v>0</v>
      </c>
      <c r="AZ104" s="23"/>
      <c r="BA104" s="55">
        <f ca="1">IF(NOT(snowball),0,IF(OR(E$9=0,R103+AC104-AO104&lt;=E$9),0,MIN(R103+AC104-AO104-E$9,$C104)))</f>
        <v>0</v>
      </c>
      <c r="BB104" s="19">
        <f ca="1">IF(NOT(snowball),0,IF(OR(F$9=0,S103+AD104-AP104&lt;=F$9),0,MIN(S103+AD104-AP104-F$9,$C104-SUM($BA104:BA104))))</f>
        <v>0</v>
      </c>
      <c r="BC104" s="19">
        <f ca="1">IF(NOT(snowball),0,IF(OR(G$9=0,T103+AE104-AQ104&lt;=G$9),0,MIN(T103+AE104-AQ104-G$9,$C104-SUM($BA104:BB104))))</f>
        <v>0</v>
      </c>
      <c r="BD104" s="19">
        <f ca="1">IF(NOT(snowball),0,IF(OR(H$9=0,U103+AF104-AR104&lt;=H$9),0,MIN(U103+AF104-AR104-H$9,$C104-SUM($BA104:BC104))))</f>
        <v>0</v>
      </c>
      <c r="BE104" s="19">
        <f ca="1">IF(NOT(snowball),0,IF(OR(I$9=0,V103+AG104-AS104&lt;=I$9),0,MIN(V103+AG104-AS104-I$9,$C104-SUM($BA104:BD104))))</f>
        <v>0</v>
      </c>
      <c r="BF104" s="19">
        <f ca="1">IF(NOT(snowball),0,IF(OR(J$9=0,W103+AH104-AT104&lt;=J$9),0,MIN(W103+AH104-AT104-J$9,$C104-SUM($BA104:BE104))))</f>
        <v>0</v>
      </c>
      <c r="BG104" s="19">
        <f ca="1">IF(NOT(snowball),0,IF(OR(K$9=0,X103+AI104-AU104&lt;=K$9),0,MIN(X103+AI104-AU104-K$9,$C104-SUM($BA104:BF104))))</f>
        <v>0</v>
      </c>
      <c r="BH104" s="19">
        <f ca="1">IF(NOT(snowball),0,IF(OR(L$9=0,Y103+AJ104-AV104&lt;=L$9),0,MIN(Y103+AJ104-AV104-L$9,$C104-SUM($BA104:BG104))))</f>
        <v>0</v>
      </c>
      <c r="BI104" s="19">
        <f ca="1">IF(NOT(snowball),0,IF(OR(M$9=0,Z103+AK104-AW104&lt;=M$9),0,MIN(Z103+AK104-AW104-M$9,$C104-SUM($BA104:BH104))))</f>
        <v>0</v>
      </c>
      <c r="BJ104" s="19">
        <f ca="1">IF(NOT(snowball),0,IF(OR(N$9=0,AA103+AL104-AX104&lt;=N$9),0,MIN(AA103+AL104-AX104-N$9,$C104-SUM($BA104:BI104))))</f>
        <v>0</v>
      </c>
      <c r="BK104" s="71">
        <f t="shared" ca="1" si="104"/>
        <v>0</v>
      </c>
      <c r="BL104" s="71">
        <f t="shared" ca="1" si="105"/>
        <v>0</v>
      </c>
      <c r="BN104" s="55">
        <f t="shared" ca="1" si="106"/>
        <v>0</v>
      </c>
      <c r="BO104" s="19">
        <f ca="1">IF(S103&lt;=0,0,IF($BL104&lt;=SUM($BN104:BN104),0,IF($BL104-SUM($BN104:BN104)&gt;S103+AD104-BB104-AP104,S103+AD104-BB104-AP104,$BL104-SUM($BN104:BN104))))</f>
        <v>0</v>
      </c>
      <c r="BP104" s="19">
        <f ca="1">IF(T103&lt;=0,0,IF($BL104&lt;=SUM($BN104:BO104),0,IF($BL104-SUM($BN104:BO104)&gt;T103+AE104-BC104-AQ104,T103+AE104-BC104-AQ104,$BL104-SUM($BN104:BO104))))</f>
        <v>0</v>
      </c>
      <c r="BQ104" s="19">
        <f ca="1">IF(U103&lt;=0,0,IF($BL104&lt;=SUM($BN104:BP104),0,IF($BL104-SUM($BN104:BP104)&gt;U103+AF104-BD104-AR104,U103+AF104-BD104-AR104,$BL104-SUM($BN104:BP104))))</f>
        <v>0</v>
      </c>
      <c r="BR104" s="19">
        <f ca="1">IF(V103&lt;=0,0,IF($BL104&lt;=SUM($BN104:BQ104),0,IF($BL104-SUM($BN104:BQ104)&gt;V103+AG104-BE104-AS104,V103+AG104-BE104-AS104,$BL104-SUM($BN104:BQ104))))</f>
        <v>0</v>
      </c>
      <c r="BS104" s="19">
        <f ca="1">IF(W103&lt;=0,0,IF($BL104&lt;=SUM($BN104:BR104),0,IF($BL104-SUM($BN104:BR104)&gt;W103+AH104-BF104-AT104,W103+AH104-BF104-AT104,$BL104-SUM($BN104:BR104))))</f>
        <v>0</v>
      </c>
      <c r="BT104" s="19">
        <f ca="1">IF(X103&lt;=0,0,IF($BL104&lt;=SUM($BN104:BS104),0,IF($BL104-SUM($BN104:BS104)&gt;X103+AI104-BG104-AU104,X103+AI104-BG104-AU104,$BL104-SUM($BN104:BS104))))</f>
        <v>0</v>
      </c>
      <c r="BU104" s="19">
        <f ca="1">IF(Y103&lt;=0,0,IF($BL104&lt;=SUM($BN104:BT104),0,IF($BL104-SUM($BN104:BT104)&gt;Y103+AJ104-BH104-AV104,Y103+AJ104-BH104-AV104,$BL104-SUM($BN104:BT104))))</f>
        <v>0</v>
      </c>
      <c r="BV104" s="19">
        <f ca="1">IF(Z103&lt;=0,0,IF($BL104&lt;=SUM($BN104:BU104),0,IF($BL104-SUM($BN104:BU104)&gt;Z103+AK104-BI104-AW104,Z103+AK104-BI104-AW104,$BL104-SUM($BN104:BU104))))</f>
        <v>0</v>
      </c>
      <c r="BW104" s="19">
        <f ca="1">IF(AA103&lt;=0,0,IF($BL104&lt;=SUM($BN104:BV104),0,IF($BL104-SUM($BN104:BV104)&gt;AA103+AL104-BJ104-AX104,AA103+AL104-BJ104-AX104,$BL104-SUM($BN104:BV104))))</f>
        <v>0</v>
      </c>
    </row>
    <row r="105" spans="1:75" ht="11.1" customHeight="1" x14ac:dyDescent="0.2">
      <c r="A105" s="20" t="str">
        <f t="shared" ca="1" si="59"/>
        <v/>
      </c>
      <c r="B105" s="5" t="e">
        <f t="shared" ca="1" si="60"/>
        <v>#N/A</v>
      </c>
      <c r="C105" s="69" t="str">
        <f ca="1">IF(A105="","",IF(snowball,IF(($E$5-AY105)&lt;0,0,$E$5-AY105),0)+D105)</f>
        <v/>
      </c>
      <c r="D105" s="56"/>
      <c r="E105" s="19">
        <f t="shared" ca="1" si="61"/>
        <v>0</v>
      </c>
      <c r="F105" s="19">
        <f t="shared" ca="1" si="62"/>
        <v>0</v>
      </c>
      <c r="G105" s="19">
        <f t="shared" ca="1" si="63"/>
        <v>0</v>
      </c>
      <c r="H105" s="19">
        <f t="shared" ca="1" si="64"/>
        <v>0</v>
      </c>
      <c r="I105" s="19">
        <f t="shared" ca="1" si="65"/>
        <v>0</v>
      </c>
      <c r="J105" s="19">
        <f t="shared" ca="1" si="66"/>
        <v>0</v>
      </c>
      <c r="K105" s="19">
        <f t="shared" ca="1" si="67"/>
        <v>0</v>
      </c>
      <c r="L105" s="19">
        <f t="shared" ca="1" si="68"/>
        <v>0</v>
      </c>
      <c r="M105" s="19">
        <f t="shared" ca="1" si="69"/>
        <v>0</v>
      </c>
      <c r="N105" s="19">
        <f t="shared" ca="1" si="70"/>
        <v>0</v>
      </c>
      <c r="O105" s="48"/>
      <c r="P105" s="19">
        <f t="shared" ca="1" si="58"/>
        <v>0</v>
      </c>
      <c r="Q105" s="73">
        <f t="shared" ca="1" si="71"/>
        <v>0</v>
      </c>
      <c r="R105" s="19">
        <f t="shared" ca="1" si="72"/>
        <v>0</v>
      </c>
      <c r="S105" s="19">
        <f t="shared" ca="1" si="73"/>
        <v>0</v>
      </c>
      <c r="T105" s="19">
        <f t="shared" ca="1" si="74"/>
        <v>0</v>
      </c>
      <c r="U105" s="19">
        <f t="shared" ca="1" si="75"/>
        <v>0</v>
      </c>
      <c r="V105" s="19">
        <f t="shared" ca="1" si="76"/>
        <v>0</v>
      </c>
      <c r="W105" s="19">
        <f t="shared" ca="1" si="77"/>
        <v>0</v>
      </c>
      <c r="X105" s="19">
        <f t="shared" ca="1" si="78"/>
        <v>0</v>
      </c>
      <c r="Y105" s="19">
        <f t="shared" ca="1" si="79"/>
        <v>0</v>
      </c>
      <c r="Z105" s="19">
        <f t="shared" ca="1" si="80"/>
        <v>0</v>
      </c>
      <c r="AA105" s="19">
        <f t="shared" ca="1" si="81"/>
        <v>0</v>
      </c>
      <c r="AB105" s="2"/>
      <c r="AC105" s="19">
        <f t="shared" ca="1" si="82"/>
        <v>0</v>
      </c>
      <c r="AD105" s="19">
        <f t="shared" ca="1" si="83"/>
        <v>0</v>
      </c>
      <c r="AE105" s="19">
        <f t="shared" ca="1" si="84"/>
        <v>0</v>
      </c>
      <c r="AF105" s="19">
        <f t="shared" ca="1" si="85"/>
        <v>0</v>
      </c>
      <c r="AG105" s="19">
        <f t="shared" ca="1" si="86"/>
        <v>0</v>
      </c>
      <c r="AH105" s="19">
        <f t="shared" ca="1" si="87"/>
        <v>0</v>
      </c>
      <c r="AI105" s="19">
        <f t="shared" ca="1" si="88"/>
        <v>0</v>
      </c>
      <c r="AJ105" s="19">
        <f t="shared" ca="1" si="89"/>
        <v>0</v>
      </c>
      <c r="AK105" s="19">
        <f t="shared" ca="1" si="90"/>
        <v>0</v>
      </c>
      <c r="AL105" s="19">
        <f t="shared" ca="1" si="91"/>
        <v>0</v>
      </c>
      <c r="AM105" s="23">
        <f t="shared" ca="1" si="92"/>
        <v>0</v>
      </c>
      <c r="AN105" s="7"/>
      <c r="AO105" s="19">
        <f t="shared" ca="1" si="93"/>
        <v>0</v>
      </c>
      <c r="AP105" s="19">
        <f t="shared" ca="1" si="94"/>
        <v>0</v>
      </c>
      <c r="AQ105" s="19">
        <f t="shared" ca="1" si="95"/>
        <v>0</v>
      </c>
      <c r="AR105" s="19">
        <f t="shared" ca="1" si="96"/>
        <v>0</v>
      </c>
      <c r="AS105" s="19">
        <f t="shared" ca="1" si="97"/>
        <v>0</v>
      </c>
      <c r="AT105" s="19">
        <f t="shared" ca="1" si="98"/>
        <v>0</v>
      </c>
      <c r="AU105" s="19">
        <f t="shared" ca="1" si="99"/>
        <v>0</v>
      </c>
      <c r="AV105" s="19">
        <f t="shared" ca="1" si="100"/>
        <v>0</v>
      </c>
      <c r="AW105" s="19">
        <f t="shared" ca="1" si="101"/>
        <v>0</v>
      </c>
      <c r="AX105" s="19">
        <f t="shared" ca="1" si="102"/>
        <v>0</v>
      </c>
      <c r="AY105" s="71">
        <f t="shared" ca="1" si="103"/>
        <v>0</v>
      </c>
      <c r="AZ105" s="23"/>
      <c r="BA105" s="55">
        <f ca="1">IF(NOT(snowball),0,IF(OR(E$9=0,R104+AC105-AO105&lt;=E$9),0,MIN(R104+AC105-AO105-E$9,$C105)))</f>
        <v>0</v>
      </c>
      <c r="BB105" s="19">
        <f ca="1">IF(NOT(snowball),0,IF(OR(F$9=0,S104+AD105-AP105&lt;=F$9),0,MIN(S104+AD105-AP105-F$9,$C105-SUM($BA105:BA105))))</f>
        <v>0</v>
      </c>
      <c r="BC105" s="19">
        <f ca="1">IF(NOT(snowball),0,IF(OR(G$9=0,T104+AE105-AQ105&lt;=G$9),0,MIN(T104+AE105-AQ105-G$9,$C105-SUM($BA105:BB105))))</f>
        <v>0</v>
      </c>
      <c r="BD105" s="19">
        <f ca="1">IF(NOT(snowball),0,IF(OR(H$9=0,U104+AF105-AR105&lt;=H$9),0,MIN(U104+AF105-AR105-H$9,$C105-SUM($BA105:BC105))))</f>
        <v>0</v>
      </c>
      <c r="BE105" s="19">
        <f ca="1">IF(NOT(snowball),0,IF(OR(I$9=0,V104+AG105-AS105&lt;=I$9),0,MIN(V104+AG105-AS105-I$9,$C105-SUM($BA105:BD105))))</f>
        <v>0</v>
      </c>
      <c r="BF105" s="19">
        <f ca="1">IF(NOT(snowball),0,IF(OR(J$9=0,W104+AH105-AT105&lt;=J$9),0,MIN(W104+AH105-AT105-J$9,$C105-SUM($BA105:BE105))))</f>
        <v>0</v>
      </c>
      <c r="BG105" s="19">
        <f ca="1">IF(NOT(snowball),0,IF(OR(K$9=0,X104+AI105-AU105&lt;=K$9),0,MIN(X104+AI105-AU105-K$9,$C105-SUM($BA105:BF105))))</f>
        <v>0</v>
      </c>
      <c r="BH105" s="19">
        <f ca="1">IF(NOT(snowball),0,IF(OR(L$9=0,Y104+AJ105-AV105&lt;=L$9),0,MIN(Y104+AJ105-AV105-L$9,$C105-SUM($BA105:BG105))))</f>
        <v>0</v>
      </c>
      <c r="BI105" s="19">
        <f ca="1">IF(NOT(snowball),0,IF(OR(M$9=0,Z104+AK105-AW105&lt;=M$9),0,MIN(Z104+AK105-AW105-M$9,$C105-SUM($BA105:BH105))))</f>
        <v>0</v>
      </c>
      <c r="BJ105" s="19">
        <f ca="1">IF(NOT(snowball),0,IF(OR(N$9=0,AA104+AL105-AX105&lt;=N$9),0,MIN(AA104+AL105-AX105-N$9,$C105-SUM($BA105:BI105))))</f>
        <v>0</v>
      </c>
      <c r="BK105" s="71">
        <f t="shared" ca="1" si="104"/>
        <v>0</v>
      </c>
      <c r="BL105" s="71">
        <f t="shared" ca="1" si="105"/>
        <v>0</v>
      </c>
      <c r="BN105" s="55">
        <f t="shared" ca="1" si="106"/>
        <v>0</v>
      </c>
      <c r="BO105" s="19">
        <f ca="1">IF(S104&lt;=0,0,IF($BL105&lt;=SUM($BN105:BN105),0,IF($BL105-SUM($BN105:BN105)&gt;S104+AD105-BB105-AP105,S104+AD105-BB105-AP105,$BL105-SUM($BN105:BN105))))</f>
        <v>0</v>
      </c>
      <c r="BP105" s="19">
        <f ca="1">IF(T104&lt;=0,0,IF($BL105&lt;=SUM($BN105:BO105),0,IF($BL105-SUM($BN105:BO105)&gt;T104+AE105-BC105-AQ105,T104+AE105-BC105-AQ105,$BL105-SUM($BN105:BO105))))</f>
        <v>0</v>
      </c>
      <c r="BQ105" s="19">
        <f ca="1">IF(U104&lt;=0,0,IF($BL105&lt;=SUM($BN105:BP105),0,IF($BL105-SUM($BN105:BP105)&gt;U104+AF105-BD105-AR105,U104+AF105-BD105-AR105,$BL105-SUM($BN105:BP105))))</f>
        <v>0</v>
      </c>
      <c r="BR105" s="19">
        <f ca="1">IF(V104&lt;=0,0,IF($BL105&lt;=SUM($BN105:BQ105),0,IF($BL105-SUM($BN105:BQ105)&gt;V104+AG105-BE105-AS105,V104+AG105-BE105-AS105,$BL105-SUM($BN105:BQ105))))</f>
        <v>0</v>
      </c>
      <c r="BS105" s="19">
        <f ca="1">IF(W104&lt;=0,0,IF($BL105&lt;=SUM($BN105:BR105),0,IF($BL105-SUM($BN105:BR105)&gt;W104+AH105-BF105-AT105,W104+AH105-BF105-AT105,$BL105-SUM($BN105:BR105))))</f>
        <v>0</v>
      </c>
      <c r="BT105" s="19">
        <f ca="1">IF(X104&lt;=0,0,IF($BL105&lt;=SUM($BN105:BS105),0,IF($BL105-SUM($BN105:BS105)&gt;X104+AI105-BG105-AU105,X104+AI105-BG105-AU105,$BL105-SUM($BN105:BS105))))</f>
        <v>0</v>
      </c>
      <c r="BU105" s="19">
        <f ca="1">IF(Y104&lt;=0,0,IF($BL105&lt;=SUM($BN105:BT105),0,IF($BL105-SUM($BN105:BT105)&gt;Y104+AJ105-BH105-AV105,Y104+AJ105-BH105-AV105,$BL105-SUM($BN105:BT105))))</f>
        <v>0</v>
      </c>
      <c r="BV105" s="19">
        <f ca="1">IF(Z104&lt;=0,0,IF($BL105&lt;=SUM($BN105:BU105),0,IF($BL105-SUM($BN105:BU105)&gt;Z104+AK105-BI105-AW105,Z104+AK105-BI105-AW105,$BL105-SUM($BN105:BU105))))</f>
        <v>0</v>
      </c>
      <c r="BW105" s="19">
        <f ca="1">IF(AA104&lt;=0,0,IF($BL105&lt;=SUM($BN105:BV105),0,IF($BL105-SUM($BN105:BV105)&gt;AA104+AL105-BJ105-AX105,AA104+AL105-BJ105-AX105,$BL105-SUM($BN105:BV105))))</f>
        <v>0</v>
      </c>
    </row>
    <row r="106" spans="1:75" ht="11.1" customHeight="1" x14ac:dyDescent="0.2">
      <c r="A106" s="20" t="str">
        <f t="shared" ca="1" si="59"/>
        <v/>
      </c>
      <c r="B106" s="5" t="e">
        <f t="shared" ca="1" si="60"/>
        <v>#N/A</v>
      </c>
      <c r="C106" s="69" t="str">
        <f ca="1">IF(A106="","",IF(snowball,IF(($E$5-AY106)&lt;0,0,$E$5-AY106),0)+D106)</f>
        <v/>
      </c>
      <c r="D106" s="56"/>
      <c r="E106" s="19">
        <f t="shared" ca="1" si="61"/>
        <v>0</v>
      </c>
      <c r="F106" s="19">
        <f t="shared" ca="1" si="62"/>
        <v>0</v>
      </c>
      <c r="G106" s="19">
        <f t="shared" ca="1" si="63"/>
        <v>0</v>
      </c>
      <c r="H106" s="19">
        <f t="shared" ca="1" si="64"/>
        <v>0</v>
      </c>
      <c r="I106" s="19">
        <f t="shared" ca="1" si="65"/>
        <v>0</v>
      </c>
      <c r="J106" s="19">
        <f t="shared" ca="1" si="66"/>
        <v>0</v>
      </c>
      <c r="K106" s="19">
        <f t="shared" ca="1" si="67"/>
        <v>0</v>
      </c>
      <c r="L106" s="19">
        <f t="shared" ca="1" si="68"/>
        <v>0</v>
      </c>
      <c r="M106" s="19">
        <f t="shared" ca="1" si="69"/>
        <v>0</v>
      </c>
      <c r="N106" s="19">
        <f t="shared" ca="1" si="70"/>
        <v>0</v>
      </c>
      <c r="O106" s="48"/>
      <c r="P106" s="19">
        <f t="shared" ca="1" si="58"/>
        <v>0</v>
      </c>
      <c r="Q106" s="73">
        <f t="shared" ca="1" si="71"/>
        <v>0</v>
      </c>
      <c r="R106" s="19">
        <f t="shared" ca="1" si="72"/>
        <v>0</v>
      </c>
      <c r="S106" s="19">
        <f t="shared" ca="1" si="73"/>
        <v>0</v>
      </c>
      <c r="T106" s="19">
        <f t="shared" ca="1" si="74"/>
        <v>0</v>
      </c>
      <c r="U106" s="19">
        <f t="shared" ca="1" si="75"/>
        <v>0</v>
      </c>
      <c r="V106" s="19">
        <f t="shared" ca="1" si="76"/>
        <v>0</v>
      </c>
      <c r="W106" s="19">
        <f t="shared" ca="1" si="77"/>
        <v>0</v>
      </c>
      <c r="X106" s="19">
        <f t="shared" ca="1" si="78"/>
        <v>0</v>
      </c>
      <c r="Y106" s="19">
        <f t="shared" ca="1" si="79"/>
        <v>0</v>
      </c>
      <c r="Z106" s="19">
        <f t="shared" ca="1" si="80"/>
        <v>0</v>
      </c>
      <c r="AA106" s="19">
        <f t="shared" ca="1" si="81"/>
        <v>0</v>
      </c>
      <c r="AB106" s="2"/>
      <c r="AC106" s="19">
        <f t="shared" ca="1" si="82"/>
        <v>0</v>
      </c>
      <c r="AD106" s="19">
        <f t="shared" ca="1" si="83"/>
        <v>0</v>
      </c>
      <c r="AE106" s="19">
        <f t="shared" ca="1" si="84"/>
        <v>0</v>
      </c>
      <c r="AF106" s="19">
        <f t="shared" ca="1" si="85"/>
        <v>0</v>
      </c>
      <c r="AG106" s="19">
        <f t="shared" ca="1" si="86"/>
        <v>0</v>
      </c>
      <c r="AH106" s="19">
        <f t="shared" ca="1" si="87"/>
        <v>0</v>
      </c>
      <c r="AI106" s="19">
        <f t="shared" ca="1" si="88"/>
        <v>0</v>
      </c>
      <c r="AJ106" s="19">
        <f t="shared" ca="1" si="89"/>
        <v>0</v>
      </c>
      <c r="AK106" s="19">
        <f t="shared" ca="1" si="90"/>
        <v>0</v>
      </c>
      <c r="AL106" s="19">
        <f t="shared" ca="1" si="91"/>
        <v>0</v>
      </c>
      <c r="AM106" s="23">
        <f t="shared" ca="1" si="92"/>
        <v>0</v>
      </c>
      <c r="AN106" s="7"/>
      <c r="AO106" s="19">
        <f t="shared" ca="1" si="93"/>
        <v>0</v>
      </c>
      <c r="AP106" s="19">
        <f t="shared" ca="1" si="94"/>
        <v>0</v>
      </c>
      <c r="AQ106" s="19">
        <f t="shared" ca="1" si="95"/>
        <v>0</v>
      </c>
      <c r="AR106" s="19">
        <f t="shared" ca="1" si="96"/>
        <v>0</v>
      </c>
      <c r="AS106" s="19">
        <f t="shared" ca="1" si="97"/>
        <v>0</v>
      </c>
      <c r="AT106" s="19">
        <f t="shared" ca="1" si="98"/>
        <v>0</v>
      </c>
      <c r="AU106" s="19">
        <f t="shared" ca="1" si="99"/>
        <v>0</v>
      </c>
      <c r="AV106" s="19">
        <f t="shared" ca="1" si="100"/>
        <v>0</v>
      </c>
      <c r="AW106" s="19">
        <f t="shared" ca="1" si="101"/>
        <v>0</v>
      </c>
      <c r="AX106" s="19">
        <f t="shared" ca="1" si="102"/>
        <v>0</v>
      </c>
      <c r="AY106" s="71">
        <f t="shared" ca="1" si="103"/>
        <v>0</v>
      </c>
      <c r="AZ106" s="23"/>
      <c r="BA106" s="55">
        <f ca="1">IF(NOT(snowball),0,IF(OR(E$9=0,R105+AC106-AO106&lt;=E$9),0,MIN(R105+AC106-AO106-E$9,$C106)))</f>
        <v>0</v>
      </c>
      <c r="BB106" s="19">
        <f ca="1">IF(NOT(snowball),0,IF(OR(F$9=0,S105+AD106-AP106&lt;=F$9),0,MIN(S105+AD106-AP106-F$9,$C106-SUM($BA106:BA106))))</f>
        <v>0</v>
      </c>
      <c r="BC106" s="19">
        <f ca="1">IF(NOT(snowball),0,IF(OR(G$9=0,T105+AE106-AQ106&lt;=G$9),0,MIN(T105+AE106-AQ106-G$9,$C106-SUM($BA106:BB106))))</f>
        <v>0</v>
      </c>
      <c r="BD106" s="19">
        <f ca="1">IF(NOT(snowball),0,IF(OR(H$9=0,U105+AF106-AR106&lt;=H$9),0,MIN(U105+AF106-AR106-H$9,$C106-SUM($BA106:BC106))))</f>
        <v>0</v>
      </c>
      <c r="BE106" s="19">
        <f ca="1">IF(NOT(snowball),0,IF(OR(I$9=0,V105+AG106-AS106&lt;=I$9),0,MIN(V105+AG106-AS106-I$9,$C106-SUM($BA106:BD106))))</f>
        <v>0</v>
      </c>
      <c r="BF106" s="19">
        <f ca="1">IF(NOT(snowball),0,IF(OR(J$9=0,W105+AH106-AT106&lt;=J$9),0,MIN(W105+AH106-AT106-J$9,$C106-SUM($BA106:BE106))))</f>
        <v>0</v>
      </c>
      <c r="BG106" s="19">
        <f ca="1">IF(NOT(snowball),0,IF(OR(K$9=0,X105+AI106-AU106&lt;=K$9),0,MIN(X105+AI106-AU106-K$9,$C106-SUM($BA106:BF106))))</f>
        <v>0</v>
      </c>
      <c r="BH106" s="19">
        <f ca="1">IF(NOT(snowball),0,IF(OR(L$9=0,Y105+AJ106-AV106&lt;=L$9),0,MIN(Y105+AJ106-AV106-L$9,$C106-SUM($BA106:BG106))))</f>
        <v>0</v>
      </c>
      <c r="BI106" s="19">
        <f ca="1">IF(NOT(snowball),0,IF(OR(M$9=0,Z105+AK106-AW106&lt;=M$9),0,MIN(Z105+AK106-AW106-M$9,$C106-SUM($BA106:BH106))))</f>
        <v>0</v>
      </c>
      <c r="BJ106" s="19">
        <f ca="1">IF(NOT(snowball),0,IF(OR(N$9=0,AA105+AL106-AX106&lt;=N$9),0,MIN(AA105+AL106-AX106-N$9,$C106-SUM($BA106:BI106))))</f>
        <v>0</v>
      </c>
      <c r="BK106" s="71">
        <f t="shared" ca="1" si="104"/>
        <v>0</v>
      </c>
      <c r="BL106" s="71">
        <f t="shared" ca="1" si="105"/>
        <v>0</v>
      </c>
      <c r="BN106" s="55">
        <f t="shared" ca="1" si="106"/>
        <v>0</v>
      </c>
      <c r="BO106" s="19">
        <f ca="1">IF(S105&lt;=0,0,IF($BL106&lt;=SUM($BN106:BN106),0,IF($BL106-SUM($BN106:BN106)&gt;S105+AD106-BB106-AP106,S105+AD106-BB106-AP106,$BL106-SUM($BN106:BN106))))</f>
        <v>0</v>
      </c>
      <c r="BP106" s="19">
        <f ca="1">IF(T105&lt;=0,0,IF($BL106&lt;=SUM($BN106:BO106),0,IF($BL106-SUM($BN106:BO106)&gt;T105+AE106-BC106-AQ106,T105+AE106-BC106-AQ106,$BL106-SUM($BN106:BO106))))</f>
        <v>0</v>
      </c>
      <c r="BQ106" s="19">
        <f ca="1">IF(U105&lt;=0,0,IF($BL106&lt;=SUM($BN106:BP106),0,IF($BL106-SUM($BN106:BP106)&gt;U105+AF106-BD106-AR106,U105+AF106-BD106-AR106,$BL106-SUM($BN106:BP106))))</f>
        <v>0</v>
      </c>
      <c r="BR106" s="19">
        <f ca="1">IF(V105&lt;=0,0,IF($BL106&lt;=SUM($BN106:BQ106),0,IF($BL106-SUM($BN106:BQ106)&gt;V105+AG106-BE106-AS106,V105+AG106-BE106-AS106,$BL106-SUM($BN106:BQ106))))</f>
        <v>0</v>
      </c>
      <c r="BS106" s="19">
        <f ca="1">IF(W105&lt;=0,0,IF($BL106&lt;=SUM($BN106:BR106),0,IF($BL106-SUM($BN106:BR106)&gt;W105+AH106-BF106-AT106,W105+AH106-BF106-AT106,$BL106-SUM($BN106:BR106))))</f>
        <v>0</v>
      </c>
      <c r="BT106" s="19">
        <f ca="1">IF(X105&lt;=0,0,IF($BL106&lt;=SUM($BN106:BS106),0,IF($BL106-SUM($BN106:BS106)&gt;X105+AI106-BG106-AU106,X105+AI106-BG106-AU106,$BL106-SUM($BN106:BS106))))</f>
        <v>0</v>
      </c>
      <c r="BU106" s="19">
        <f ca="1">IF(Y105&lt;=0,0,IF($BL106&lt;=SUM($BN106:BT106),0,IF($BL106-SUM($BN106:BT106)&gt;Y105+AJ106-BH106-AV106,Y105+AJ106-BH106-AV106,$BL106-SUM($BN106:BT106))))</f>
        <v>0</v>
      </c>
      <c r="BV106" s="19">
        <f ca="1">IF(Z105&lt;=0,0,IF($BL106&lt;=SUM($BN106:BU106),0,IF($BL106-SUM($BN106:BU106)&gt;Z105+AK106-BI106-AW106,Z105+AK106-BI106-AW106,$BL106-SUM($BN106:BU106))))</f>
        <v>0</v>
      </c>
      <c r="BW106" s="19">
        <f ca="1">IF(AA105&lt;=0,0,IF($BL106&lt;=SUM($BN106:BV106),0,IF($BL106-SUM($BN106:BV106)&gt;AA105+AL106-BJ106-AX106,AA105+AL106-BJ106-AX106,$BL106-SUM($BN106:BV106))))</f>
        <v>0</v>
      </c>
    </row>
    <row r="107" spans="1:75" ht="11.1" customHeight="1" x14ac:dyDescent="0.2">
      <c r="A107" s="20" t="str">
        <f t="shared" ca="1" si="59"/>
        <v/>
      </c>
      <c r="B107" s="5" t="e">
        <f t="shared" ca="1" si="60"/>
        <v>#N/A</v>
      </c>
      <c r="C107" s="69" t="str">
        <f ca="1">IF(A107="","",IF(snowball,IF(($E$5-AY107)&lt;0,0,$E$5-AY107),0)+D107)</f>
        <v/>
      </c>
      <c r="D107" s="56"/>
      <c r="E107" s="19">
        <f t="shared" ca="1" si="61"/>
        <v>0</v>
      </c>
      <c r="F107" s="19">
        <f t="shared" ca="1" si="62"/>
        <v>0</v>
      </c>
      <c r="G107" s="19">
        <f t="shared" ca="1" si="63"/>
        <v>0</v>
      </c>
      <c r="H107" s="19">
        <f t="shared" ca="1" si="64"/>
        <v>0</v>
      </c>
      <c r="I107" s="19">
        <f t="shared" ca="1" si="65"/>
        <v>0</v>
      </c>
      <c r="J107" s="19">
        <f t="shared" ca="1" si="66"/>
        <v>0</v>
      </c>
      <c r="K107" s="19">
        <f t="shared" ca="1" si="67"/>
        <v>0</v>
      </c>
      <c r="L107" s="19">
        <f t="shared" ca="1" si="68"/>
        <v>0</v>
      </c>
      <c r="M107" s="19">
        <f t="shared" ca="1" si="69"/>
        <v>0</v>
      </c>
      <c r="N107" s="19">
        <f t="shared" ca="1" si="70"/>
        <v>0</v>
      </c>
      <c r="O107" s="48"/>
      <c r="P107" s="19">
        <f t="shared" ca="1" si="58"/>
        <v>0</v>
      </c>
      <c r="Q107" s="73">
        <f t="shared" ca="1" si="71"/>
        <v>0</v>
      </c>
      <c r="R107" s="19">
        <f t="shared" ca="1" si="72"/>
        <v>0</v>
      </c>
      <c r="S107" s="19">
        <f t="shared" ca="1" si="73"/>
        <v>0</v>
      </c>
      <c r="T107" s="19">
        <f t="shared" ca="1" si="74"/>
        <v>0</v>
      </c>
      <c r="U107" s="19">
        <f t="shared" ca="1" si="75"/>
        <v>0</v>
      </c>
      <c r="V107" s="19">
        <f t="shared" ca="1" si="76"/>
        <v>0</v>
      </c>
      <c r="W107" s="19">
        <f t="shared" ca="1" si="77"/>
        <v>0</v>
      </c>
      <c r="X107" s="19">
        <f t="shared" ca="1" si="78"/>
        <v>0</v>
      </c>
      <c r="Y107" s="19">
        <f t="shared" ca="1" si="79"/>
        <v>0</v>
      </c>
      <c r="Z107" s="19">
        <f t="shared" ca="1" si="80"/>
        <v>0</v>
      </c>
      <c r="AA107" s="19">
        <f t="shared" ca="1" si="81"/>
        <v>0</v>
      </c>
      <c r="AB107" s="2"/>
      <c r="AC107" s="19">
        <f t="shared" ca="1" si="82"/>
        <v>0</v>
      </c>
      <c r="AD107" s="19">
        <f t="shared" ca="1" si="83"/>
        <v>0</v>
      </c>
      <c r="AE107" s="19">
        <f t="shared" ca="1" si="84"/>
        <v>0</v>
      </c>
      <c r="AF107" s="19">
        <f t="shared" ca="1" si="85"/>
        <v>0</v>
      </c>
      <c r="AG107" s="19">
        <f t="shared" ca="1" si="86"/>
        <v>0</v>
      </c>
      <c r="AH107" s="19">
        <f t="shared" ca="1" si="87"/>
        <v>0</v>
      </c>
      <c r="AI107" s="19">
        <f t="shared" ca="1" si="88"/>
        <v>0</v>
      </c>
      <c r="AJ107" s="19">
        <f t="shared" ca="1" si="89"/>
        <v>0</v>
      </c>
      <c r="AK107" s="19">
        <f t="shared" ca="1" si="90"/>
        <v>0</v>
      </c>
      <c r="AL107" s="19">
        <f t="shared" ca="1" si="91"/>
        <v>0</v>
      </c>
      <c r="AM107" s="23">
        <f t="shared" ca="1" si="92"/>
        <v>0</v>
      </c>
      <c r="AN107" s="7"/>
      <c r="AO107" s="19">
        <f t="shared" ca="1" si="93"/>
        <v>0</v>
      </c>
      <c r="AP107" s="19">
        <f t="shared" ca="1" si="94"/>
        <v>0</v>
      </c>
      <c r="AQ107" s="19">
        <f t="shared" ca="1" si="95"/>
        <v>0</v>
      </c>
      <c r="AR107" s="19">
        <f t="shared" ca="1" si="96"/>
        <v>0</v>
      </c>
      <c r="AS107" s="19">
        <f t="shared" ca="1" si="97"/>
        <v>0</v>
      </c>
      <c r="AT107" s="19">
        <f t="shared" ca="1" si="98"/>
        <v>0</v>
      </c>
      <c r="AU107" s="19">
        <f t="shared" ca="1" si="99"/>
        <v>0</v>
      </c>
      <c r="AV107" s="19">
        <f t="shared" ca="1" si="100"/>
        <v>0</v>
      </c>
      <c r="AW107" s="19">
        <f t="shared" ca="1" si="101"/>
        <v>0</v>
      </c>
      <c r="AX107" s="19">
        <f t="shared" ca="1" si="102"/>
        <v>0</v>
      </c>
      <c r="AY107" s="71">
        <f t="shared" ca="1" si="103"/>
        <v>0</v>
      </c>
      <c r="AZ107" s="23"/>
      <c r="BA107" s="55">
        <f ca="1">IF(NOT(snowball),0,IF(OR(E$9=0,R106+AC107-AO107&lt;=E$9),0,MIN(R106+AC107-AO107-E$9,$C107)))</f>
        <v>0</v>
      </c>
      <c r="BB107" s="19">
        <f ca="1">IF(NOT(snowball),0,IF(OR(F$9=0,S106+AD107-AP107&lt;=F$9),0,MIN(S106+AD107-AP107-F$9,$C107-SUM($BA107:BA107))))</f>
        <v>0</v>
      </c>
      <c r="BC107" s="19">
        <f ca="1">IF(NOT(snowball),0,IF(OR(G$9=0,T106+AE107-AQ107&lt;=G$9),0,MIN(T106+AE107-AQ107-G$9,$C107-SUM($BA107:BB107))))</f>
        <v>0</v>
      </c>
      <c r="BD107" s="19">
        <f ca="1">IF(NOT(snowball),0,IF(OR(H$9=0,U106+AF107-AR107&lt;=H$9),0,MIN(U106+AF107-AR107-H$9,$C107-SUM($BA107:BC107))))</f>
        <v>0</v>
      </c>
      <c r="BE107" s="19">
        <f ca="1">IF(NOT(snowball),0,IF(OR(I$9=0,V106+AG107-AS107&lt;=I$9),0,MIN(V106+AG107-AS107-I$9,$C107-SUM($BA107:BD107))))</f>
        <v>0</v>
      </c>
      <c r="BF107" s="19">
        <f ca="1">IF(NOT(snowball),0,IF(OR(J$9=0,W106+AH107-AT107&lt;=J$9),0,MIN(W106+AH107-AT107-J$9,$C107-SUM($BA107:BE107))))</f>
        <v>0</v>
      </c>
      <c r="BG107" s="19">
        <f ca="1">IF(NOT(snowball),0,IF(OR(K$9=0,X106+AI107-AU107&lt;=K$9),0,MIN(X106+AI107-AU107-K$9,$C107-SUM($BA107:BF107))))</f>
        <v>0</v>
      </c>
      <c r="BH107" s="19">
        <f ca="1">IF(NOT(snowball),0,IF(OR(L$9=0,Y106+AJ107-AV107&lt;=L$9),0,MIN(Y106+AJ107-AV107-L$9,$C107-SUM($BA107:BG107))))</f>
        <v>0</v>
      </c>
      <c r="BI107" s="19">
        <f ca="1">IF(NOT(snowball),0,IF(OR(M$9=0,Z106+AK107-AW107&lt;=M$9),0,MIN(Z106+AK107-AW107-M$9,$C107-SUM($BA107:BH107))))</f>
        <v>0</v>
      </c>
      <c r="BJ107" s="19">
        <f ca="1">IF(NOT(snowball),0,IF(OR(N$9=0,AA106+AL107-AX107&lt;=N$9),0,MIN(AA106+AL107-AX107-N$9,$C107-SUM($BA107:BI107))))</f>
        <v>0</v>
      </c>
      <c r="BK107" s="71">
        <f t="shared" ca="1" si="104"/>
        <v>0</v>
      </c>
      <c r="BL107" s="71">
        <f t="shared" ca="1" si="105"/>
        <v>0</v>
      </c>
      <c r="BN107" s="55">
        <f t="shared" ca="1" si="106"/>
        <v>0</v>
      </c>
      <c r="BO107" s="19">
        <f ca="1">IF(S106&lt;=0,0,IF($BL107&lt;=SUM($BN107:BN107),0,IF($BL107-SUM($BN107:BN107)&gt;S106+AD107-BB107-AP107,S106+AD107-BB107-AP107,$BL107-SUM($BN107:BN107))))</f>
        <v>0</v>
      </c>
      <c r="BP107" s="19">
        <f ca="1">IF(T106&lt;=0,0,IF($BL107&lt;=SUM($BN107:BO107),0,IF($BL107-SUM($BN107:BO107)&gt;T106+AE107-BC107-AQ107,T106+AE107-BC107-AQ107,$BL107-SUM($BN107:BO107))))</f>
        <v>0</v>
      </c>
      <c r="BQ107" s="19">
        <f ca="1">IF(U106&lt;=0,0,IF($BL107&lt;=SUM($BN107:BP107),0,IF($BL107-SUM($BN107:BP107)&gt;U106+AF107-BD107-AR107,U106+AF107-BD107-AR107,$BL107-SUM($BN107:BP107))))</f>
        <v>0</v>
      </c>
      <c r="BR107" s="19">
        <f ca="1">IF(V106&lt;=0,0,IF($BL107&lt;=SUM($BN107:BQ107),0,IF($BL107-SUM($BN107:BQ107)&gt;V106+AG107-BE107-AS107,V106+AG107-BE107-AS107,$BL107-SUM($BN107:BQ107))))</f>
        <v>0</v>
      </c>
      <c r="BS107" s="19">
        <f ca="1">IF(W106&lt;=0,0,IF($BL107&lt;=SUM($BN107:BR107),0,IF($BL107-SUM($BN107:BR107)&gt;W106+AH107-BF107-AT107,W106+AH107-BF107-AT107,$BL107-SUM($BN107:BR107))))</f>
        <v>0</v>
      </c>
      <c r="BT107" s="19">
        <f ca="1">IF(X106&lt;=0,0,IF($BL107&lt;=SUM($BN107:BS107),0,IF($BL107-SUM($BN107:BS107)&gt;X106+AI107-BG107-AU107,X106+AI107-BG107-AU107,$BL107-SUM($BN107:BS107))))</f>
        <v>0</v>
      </c>
      <c r="BU107" s="19">
        <f ca="1">IF(Y106&lt;=0,0,IF($BL107&lt;=SUM($BN107:BT107),0,IF($BL107-SUM($BN107:BT107)&gt;Y106+AJ107-BH107-AV107,Y106+AJ107-BH107-AV107,$BL107-SUM($BN107:BT107))))</f>
        <v>0</v>
      </c>
      <c r="BV107" s="19">
        <f ca="1">IF(Z106&lt;=0,0,IF($BL107&lt;=SUM($BN107:BU107),0,IF($BL107-SUM($BN107:BU107)&gt;Z106+AK107-BI107-AW107,Z106+AK107-BI107-AW107,$BL107-SUM($BN107:BU107))))</f>
        <v>0</v>
      </c>
      <c r="BW107" s="19">
        <f ca="1">IF(AA106&lt;=0,0,IF($BL107&lt;=SUM($BN107:BV107),0,IF($BL107-SUM($BN107:BV107)&gt;AA106+AL107-BJ107-AX107,AA106+AL107-BJ107-AX107,$BL107-SUM($BN107:BV107))))</f>
        <v>0</v>
      </c>
    </row>
    <row r="108" spans="1:75" ht="11.1" customHeight="1" x14ac:dyDescent="0.2">
      <c r="A108" s="20" t="str">
        <f t="shared" ca="1" si="59"/>
        <v/>
      </c>
      <c r="B108" s="5" t="e">
        <f t="shared" ca="1" si="60"/>
        <v>#N/A</v>
      </c>
      <c r="C108" s="69" t="str">
        <f ca="1">IF(A108="","",IF(snowball,IF(($E$5-AY108)&lt;0,0,$E$5-AY108),0)+D108)</f>
        <v/>
      </c>
      <c r="D108" s="56"/>
      <c r="E108" s="19">
        <f t="shared" ca="1" si="61"/>
        <v>0</v>
      </c>
      <c r="F108" s="19">
        <f t="shared" ca="1" si="62"/>
        <v>0</v>
      </c>
      <c r="G108" s="19">
        <f t="shared" ca="1" si="63"/>
        <v>0</v>
      </c>
      <c r="H108" s="19">
        <f t="shared" ca="1" si="64"/>
        <v>0</v>
      </c>
      <c r="I108" s="19">
        <f t="shared" ca="1" si="65"/>
        <v>0</v>
      </c>
      <c r="J108" s="19">
        <f t="shared" ca="1" si="66"/>
        <v>0</v>
      </c>
      <c r="K108" s="19">
        <f t="shared" ca="1" si="67"/>
        <v>0</v>
      </c>
      <c r="L108" s="19">
        <f t="shared" ca="1" si="68"/>
        <v>0</v>
      </c>
      <c r="M108" s="19">
        <f t="shared" ca="1" si="69"/>
        <v>0</v>
      </c>
      <c r="N108" s="19">
        <f t="shared" ca="1" si="70"/>
        <v>0</v>
      </c>
      <c r="O108" s="48"/>
      <c r="P108" s="19">
        <f t="shared" ca="1" si="58"/>
        <v>0</v>
      </c>
      <c r="Q108" s="73">
        <f t="shared" ca="1" si="71"/>
        <v>0</v>
      </c>
      <c r="R108" s="19">
        <f t="shared" ca="1" si="72"/>
        <v>0</v>
      </c>
      <c r="S108" s="19">
        <f t="shared" ca="1" si="73"/>
        <v>0</v>
      </c>
      <c r="T108" s="19">
        <f t="shared" ca="1" si="74"/>
        <v>0</v>
      </c>
      <c r="U108" s="19">
        <f t="shared" ca="1" si="75"/>
        <v>0</v>
      </c>
      <c r="V108" s="19">
        <f t="shared" ca="1" si="76"/>
        <v>0</v>
      </c>
      <c r="W108" s="19">
        <f t="shared" ca="1" si="77"/>
        <v>0</v>
      </c>
      <c r="X108" s="19">
        <f t="shared" ca="1" si="78"/>
        <v>0</v>
      </c>
      <c r="Y108" s="19">
        <f t="shared" ca="1" si="79"/>
        <v>0</v>
      </c>
      <c r="Z108" s="19">
        <f t="shared" ca="1" si="80"/>
        <v>0</v>
      </c>
      <c r="AA108" s="19">
        <f t="shared" ca="1" si="81"/>
        <v>0</v>
      </c>
      <c r="AB108" s="2"/>
      <c r="AC108" s="19">
        <f t="shared" ca="1" si="82"/>
        <v>0</v>
      </c>
      <c r="AD108" s="19">
        <f t="shared" ca="1" si="83"/>
        <v>0</v>
      </c>
      <c r="AE108" s="19">
        <f t="shared" ca="1" si="84"/>
        <v>0</v>
      </c>
      <c r="AF108" s="19">
        <f t="shared" ca="1" si="85"/>
        <v>0</v>
      </c>
      <c r="AG108" s="19">
        <f t="shared" ca="1" si="86"/>
        <v>0</v>
      </c>
      <c r="AH108" s="19">
        <f t="shared" ca="1" si="87"/>
        <v>0</v>
      </c>
      <c r="AI108" s="19">
        <f t="shared" ca="1" si="88"/>
        <v>0</v>
      </c>
      <c r="AJ108" s="19">
        <f t="shared" ca="1" si="89"/>
        <v>0</v>
      </c>
      <c r="AK108" s="19">
        <f t="shared" ca="1" si="90"/>
        <v>0</v>
      </c>
      <c r="AL108" s="19">
        <f t="shared" ca="1" si="91"/>
        <v>0</v>
      </c>
      <c r="AM108" s="23">
        <f t="shared" ca="1" si="92"/>
        <v>0</v>
      </c>
      <c r="AN108" s="7"/>
      <c r="AO108" s="19">
        <f t="shared" ca="1" si="93"/>
        <v>0</v>
      </c>
      <c r="AP108" s="19">
        <f t="shared" ca="1" si="94"/>
        <v>0</v>
      </c>
      <c r="AQ108" s="19">
        <f t="shared" ca="1" si="95"/>
        <v>0</v>
      </c>
      <c r="AR108" s="19">
        <f t="shared" ca="1" si="96"/>
        <v>0</v>
      </c>
      <c r="AS108" s="19">
        <f t="shared" ca="1" si="97"/>
        <v>0</v>
      </c>
      <c r="AT108" s="19">
        <f t="shared" ca="1" si="98"/>
        <v>0</v>
      </c>
      <c r="AU108" s="19">
        <f t="shared" ca="1" si="99"/>
        <v>0</v>
      </c>
      <c r="AV108" s="19">
        <f t="shared" ca="1" si="100"/>
        <v>0</v>
      </c>
      <c r="AW108" s="19">
        <f t="shared" ca="1" si="101"/>
        <v>0</v>
      </c>
      <c r="AX108" s="19">
        <f t="shared" ca="1" si="102"/>
        <v>0</v>
      </c>
      <c r="AY108" s="71">
        <f t="shared" ca="1" si="103"/>
        <v>0</v>
      </c>
      <c r="AZ108" s="23"/>
      <c r="BA108" s="55">
        <f ca="1">IF(NOT(snowball),0,IF(OR(E$9=0,R107+AC108-AO108&lt;=E$9),0,MIN(R107+AC108-AO108-E$9,$C108)))</f>
        <v>0</v>
      </c>
      <c r="BB108" s="19">
        <f ca="1">IF(NOT(snowball),0,IF(OR(F$9=0,S107+AD108-AP108&lt;=F$9),0,MIN(S107+AD108-AP108-F$9,$C108-SUM($BA108:BA108))))</f>
        <v>0</v>
      </c>
      <c r="BC108" s="19">
        <f ca="1">IF(NOT(snowball),0,IF(OR(G$9=0,T107+AE108-AQ108&lt;=G$9),0,MIN(T107+AE108-AQ108-G$9,$C108-SUM($BA108:BB108))))</f>
        <v>0</v>
      </c>
      <c r="BD108" s="19">
        <f ca="1">IF(NOT(snowball),0,IF(OR(H$9=0,U107+AF108-AR108&lt;=H$9),0,MIN(U107+AF108-AR108-H$9,$C108-SUM($BA108:BC108))))</f>
        <v>0</v>
      </c>
      <c r="BE108" s="19">
        <f ca="1">IF(NOT(snowball),0,IF(OR(I$9=0,V107+AG108-AS108&lt;=I$9),0,MIN(V107+AG108-AS108-I$9,$C108-SUM($BA108:BD108))))</f>
        <v>0</v>
      </c>
      <c r="BF108" s="19">
        <f ca="1">IF(NOT(snowball),0,IF(OR(J$9=0,W107+AH108-AT108&lt;=J$9),0,MIN(W107+AH108-AT108-J$9,$C108-SUM($BA108:BE108))))</f>
        <v>0</v>
      </c>
      <c r="BG108" s="19">
        <f ca="1">IF(NOT(snowball),0,IF(OR(K$9=0,X107+AI108-AU108&lt;=K$9),0,MIN(X107+AI108-AU108-K$9,$C108-SUM($BA108:BF108))))</f>
        <v>0</v>
      </c>
      <c r="BH108" s="19">
        <f ca="1">IF(NOT(snowball),0,IF(OR(L$9=0,Y107+AJ108-AV108&lt;=L$9),0,MIN(Y107+AJ108-AV108-L$9,$C108-SUM($BA108:BG108))))</f>
        <v>0</v>
      </c>
      <c r="BI108" s="19">
        <f ca="1">IF(NOT(snowball),0,IF(OR(M$9=0,Z107+AK108-AW108&lt;=M$9),0,MIN(Z107+AK108-AW108-M$9,$C108-SUM($BA108:BH108))))</f>
        <v>0</v>
      </c>
      <c r="BJ108" s="19">
        <f ca="1">IF(NOT(snowball),0,IF(OR(N$9=0,AA107+AL108-AX108&lt;=N$9),0,MIN(AA107+AL108-AX108-N$9,$C108-SUM($BA108:BI108))))</f>
        <v>0</v>
      </c>
      <c r="BK108" s="71">
        <f t="shared" ca="1" si="104"/>
        <v>0</v>
      </c>
      <c r="BL108" s="71">
        <f t="shared" ca="1" si="105"/>
        <v>0</v>
      </c>
      <c r="BN108" s="55">
        <f t="shared" ca="1" si="106"/>
        <v>0</v>
      </c>
      <c r="BO108" s="19">
        <f ca="1">IF(S107&lt;=0,0,IF($BL108&lt;=SUM($BN108:BN108),0,IF($BL108-SUM($BN108:BN108)&gt;S107+AD108-BB108-AP108,S107+AD108-BB108-AP108,$BL108-SUM($BN108:BN108))))</f>
        <v>0</v>
      </c>
      <c r="BP108" s="19">
        <f ca="1">IF(T107&lt;=0,0,IF($BL108&lt;=SUM($BN108:BO108),0,IF($BL108-SUM($BN108:BO108)&gt;T107+AE108-BC108-AQ108,T107+AE108-BC108-AQ108,$BL108-SUM($BN108:BO108))))</f>
        <v>0</v>
      </c>
      <c r="BQ108" s="19">
        <f ca="1">IF(U107&lt;=0,0,IF($BL108&lt;=SUM($BN108:BP108),0,IF($BL108-SUM($BN108:BP108)&gt;U107+AF108-BD108-AR108,U107+AF108-BD108-AR108,$BL108-SUM($BN108:BP108))))</f>
        <v>0</v>
      </c>
      <c r="BR108" s="19">
        <f ca="1">IF(V107&lt;=0,0,IF($BL108&lt;=SUM($BN108:BQ108),0,IF($BL108-SUM($BN108:BQ108)&gt;V107+AG108-BE108-AS108,V107+AG108-BE108-AS108,$BL108-SUM($BN108:BQ108))))</f>
        <v>0</v>
      </c>
      <c r="BS108" s="19">
        <f ca="1">IF(W107&lt;=0,0,IF($BL108&lt;=SUM($BN108:BR108),0,IF($BL108-SUM($BN108:BR108)&gt;W107+AH108-BF108-AT108,W107+AH108-BF108-AT108,$BL108-SUM($BN108:BR108))))</f>
        <v>0</v>
      </c>
      <c r="BT108" s="19">
        <f ca="1">IF(X107&lt;=0,0,IF($BL108&lt;=SUM($BN108:BS108),0,IF($BL108-SUM($BN108:BS108)&gt;X107+AI108-BG108-AU108,X107+AI108-BG108-AU108,$BL108-SUM($BN108:BS108))))</f>
        <v>0</v>
      </c>
      <c r="BU108" s="19">
        <f ca="1">IF(Y107&lt;=0,0,IF($BL108&lt;=SUM($BN108:BT108),0,IF($BL108-SUM($BN108:BT108)&gt;Y107+AJ108-BH108-AV108,Y107+AJ108-BH108-AV108,$BL108-SUM($BN108:BT108))))</f>
        <v>0</v>
      </c>
      <c r="BV108" s="19">
        <f ca="1">IF(Z107&lt;=0,0,IF($BL108&lt;=SUM($BN108:BU108),0,IF($BL108-SUM($BN108:BU108)&gt;Z107+AK108-BI108-AW108,Z107+AK108-BI108-AW108,$BL108-SUM($BN108:BU108))))</f>
        <v>0</v>
      </c>
      <c r="BW108" s="19">
        <f ca="1">IF(AA107&lt;=0,0,IF($BL108&lt;=SUM($BN108:BV108),0,IF($BL108-SUM($BN108:BV108)&gt;AA107+AL108-BJ108-AX108,AA107+AL108-BJ108-AX108,$BL108-SUM($BN108:BV108))))</f>
        <v>0</v>
      </c>
    </row>
    <row r="109" spans="1:75" ht="11.1" customHeight="1" x14ac:dyDescent="0.2">
      <c r="A109" s="20" t="str">
        <f t="shared" ca="1" si="59"/>
        <v/>
      </c>
      <c r="B109" s="5" t="e">
        <f t="shared" ca="1" si="60"/>
        <v>#N/A</v>
      </c>
      <c r="C109" s="69" t="str">
        <f ca="1">IF(A109="","",IF(snowball,IF(($E$5-AY109)&lt;0,0,$E$5-AY109),0)+D109)</f>
        <v/>
      </c>
      <c r="D109" s="56"/>
      <c r="E109" s="19">
        <f t="shared" ca="1" si="61"/>
        <v>0</v>
      </c>
      <c r="F109" s="19">
        <f t="shared" ca="1" si="62"/>
        <v>0</v>
      </c>
      <c r="G109" s="19">
        <f t="shared" ca="1" si="63"/>
        <v>0</v>
      </c>
      <c r="H109" s="19">
        <f t="shared" ca="1" si="64"/>
        <v>0</v>
      </c>
      <c r="I109" s="19">
        <f t="shared" ca="1" si="65"/>
        <v>0</v>
      </c>
      <c r="J109" s="19">
        <f t="shared" ca="1" si="66"/>
        <v>0</v>
      </c>
      <c r="K109" s="19">
        <f t="shared" ca="1" si="67"/>
        <v>0</v>
      </c>
      <c r="L109" s="19">
        <f t="shared" ca="1" si="68"/>
        <v>0</v>
      </c>
      <c r="M109" s="19">
        <f t="shared" ca="1" si="69"/>
        <v>0</v>
      </c>
      <c r="N109" s="19">
        <f t="shared" ca="1" si="70"/>
        <v>0</v>
      </c>
      <c r="O109" s="48"/>
      <c r="P109" s="19">
        <f t="shared" ca="1" si="58"/>
        <v>0</v>
      </c>
      <c r="Q109" s="73">
        <f t="shared" ca="1" si="71"/>
        <v>0</v>
      </c>
      <c r="R109" s="19">
        <f t="shared" ca="1" si="72"/>
        <v>0</v>
      </c>
      <c r="S109" s="19">
        <f t="shared" ca="1" si="73"/>
        <v>0</v>
      </c>
      <c r="T109" s="19">
        <f t="shared" ca="1" si="74"/>
        <v>0</v>
      </c>
      <c r="U109" s="19">
        <f t="shared" ca="1" si="75"/>
        <v>0</v>
      </c>
      <c r="V109" s="19">
        <f t="shared" ca="1" si="76"/>
        <v>0</v>
      </c>
      <c r="W109" s="19">
        <f t="shared" ca="1" si="77"/>
        <v>0</v>
      </c>
      <c r="X109" s="19">
        <f t="shared" ca="1" si="78"/>
        <v>0</v>
      </c>
      <c r="Y109" s="19">
        <f t="shared" ca="1" si="79"/>
        <v>0</v>
      </c>
      <c r="Z109" s="19">
        <f t="shared" ca="1" si="80"/>
        <v>0</v>
      </c>
      <c r="AA109" s="19">
        <f t="shared" ca="1" si="81"/>
        <v>0</v>
      </c>
      <c r="AB109" s="2"/>
      <c r="AC109" s="19">
        <f t="shared" ca="1" si="82"/>
        <v>0</v>
      </c>
      <c r="AD109" s="19">
        <f t="shared" ca="1" si="83"/>
        <v>0</v>
      </c>
      <c r="AE109" s="19">
        <f t="shared" ca="1" si="84"/>
        <v>0</v>
      </c>
      <c r="AF109" s="19">
        <f t="shared" ca="1" si="85"/>
        <v>0</v>
      </c>
      <c r="AG109" s="19">
        <f t="shared" ca="1" si="86"/>
        <v>0</v>
      </c>
      <c r="AH109" s="19">
        <f t="shared" ca="1" si="87"/>
        <v>0</v>
      </c>
      <c r="AI109" s="19">
        <f t="shared" ca="1" si="88"/>
        <v>0</v>
      </c>
      <c r="AJ109" s="19">
        <f t="shared" ca="1" si="89"/>
        <v>0</v>
      </c>
      <c r="AK109" s="19">
        <f t="shared" ca="1" si="90"/>
        <v>0</v>
      </c>
      <c r="AL109" s="19">
        <f t="shared" ca="1" si="91"/>
        <v>0</v>
      </c>
      <c r="AM109" s="23">
        <f t="shared" ca="1" si="92"/>
        <v>0</v>
      </c>
      <c r="AN109" s="7"/>
      <c r="AO109" s="19">
        <f t="shared" ca="1" si="93"/>
        <v>0</v>
      </c>
      <c r="AP109" s="19">
        <f t="shared" ca="1" si="94"/>
        <v>0</v>
      </c>
      <c r="AQ109" s="19">
        <f t="shared" ca="1" si="95"/>
        <v>0</v>
      </c>
      <c r="AR109" s="19">
        <f t="shared" ca="1" si="96"/>
        <v>0</v>
      </c>
      <c r="AS109" s="19">
        <f t="shared" ca="1" si="97"/>
        <v>0</v>
      </c>
      <c r="AT109" s="19">
        <f t="shared" ca="1" si="98"/>
        <v>0</v>
      </c>
      <c r="AU109" s="19">
        <f t="shared" ca="1" si="99"/>
        <v>0</v>
      </c>
      <c r="AV109" s="19">
        <f t="shared" ca="1" si="100"/>
        <v>0</v>
      </c>
      <c r="AW109" s="19">
        <f t="shared" ca="1" si="101"/>
        <v>0</v>
      </c>
      <c r="AX109" s="19">
        <f t="shared" ca="1" si="102"/>
        <v>0</v>
      </c>
      <c r="AY109" s="71">
        <f t="shared" ca="1" si="103"/>
        <v>0</v>
      </c>
      <c r="AZ109" s="23"/>
      <c r="BA109" s="55">
        <f ca="1">IF(NOT(snowball),0,IF(OR(E$9=0,R108+AC109-AO109&lt;=E$9),0,MIN(R108+AC109-AO109-E$9,$C109)))</f>
        <v>0</v>
      </c>
      <c r="BB109" s="19">
        <f ca="1">IF(NOT(snowball),0,IF(OR(F$9=0,S108+AD109-AP109&lt;=F$9),0,MIN(S108+AD109-AP109-F$9,$C109-SUM($BA109:BA109))))</f>
        <v>0</v>
      </c>
      <c r="BC109" s="19">
        <f ca="1">IF(NOT(snowball),0,IF(OR(G$9=0,T108+AE109-AQ109&lt;=G$9),0,MIN(T108+AE109-AQ109-G$9,$C109-SUM($BA109:BB109))))</f>
        <v>0</v>
      </c>
      <c r="BD109" s="19">
        <f ca="1">IF(NOT(snowball),0,IF(OR(H$9=0,U108+AF109-AR109&lt;=H$9),0,MIN(U108+AF109-AR109-H$9,$C109-SUM($BA109:BC109))))</f>
        <v>0</v>
      </c>
      <c r="BE109" s="19">
        <f ca="1">IF(NOT(snowball),0,IF(OR(I$9=0,V108+AG109-AS109&lt;=I$9),0,MIN(V108+AG109-AS109-I$9,$C109-SUM($BA109:BD109))))</f>
        <v>0</v>
      </c>
      <c r="BF109" s="19">
        <f ca="1">IF(NOT(snowball),0,IF(OR(J$9=0,W108+AH109-AT109&lt;=J$9),0,MIN(W108+AH109-AT109-J$9,$C109-SUM($BA109:BE109))))</f>
        <v>0</v>
      </c>
      <c r="BG109" s="19">
        <f ca="1">IF(NOT(snowball),0,IF(OR(K$9=0,X108+AI109-AU109&lt;=K$9),0,MIN(X108+AI109-AU109-K$9,$C109-SUM($BA109:BF109))))</f>
        <v>0</v>
      </c>
      <c r="BH109" s="19">
        <f ca="1">IF(NOT(snowball),0,IF(OR(L$9=0,Y108+AJ109-AV109&lt;=L$9),0,MIN(Y108+AJ109-AV109-L$9,$C109-SUM($BA109:BG109))))</f>
        <v>0</v>
      </c>
      <c r="BI109" s="19">
        <f ca="1">IF(NOT(snowball),0,IF(OR(M$9=0,Z108+AK109-AW109&lt;=M$9),0,MIN(Z108+AK109-AW109-M$9,$C109-SUM($BA109:BH109))))</f>
        <v>0</v>
      </c>
      <c r="BJ109" s="19">
        <f ca="1">IF(NOT(snowball),0,IF(OR(N$9=0,AA108+AL109-AX109&lt;=N$9),0,MIN(AA108+AL109-AX109-N$9,$C109-SUM($BA109:BI109))))</f>
        <v>0</v>
      </c>
      <c r="BK109" s="71">
        <f t="shared" ca="1" si="104"/>
        <v>0</v>
      </c>
      <c r="BL109" s="71">
        <f t="shared" ca="1" si="105"/>
        <v>0</v>
      </c>
      <c r="BN109" s="55">
        <f t="shared" ca="1" si="106"/>
        <v>0</v>
      </c>
      <c r="BO109" s="19">
        <f ca="1">IF(S108&lt;=0,0,IF($BL109&lt;=SUM($BN109:BN109),0,IF($BL109-SUM($BN109:BN109)&gt;S108+AD109-BB109-AP109,S108+AD109-BB109-AP109,$BL109-SUM($BN109:BN109))))</f>
        <v>0</v>
      </c>
      <c r="BP109" s="19">
        <f ca="1">IF(T108&lt;=0,0,IF($BL109&lt;=SUM($BN109:BO109),0,IF($BL109-SUM($BN109:BO109)&gt;T108+AE109-BC109-AQ109,T108+AE109-BC109-AQ109,$BL109-SUM($BN109:BO109))))</f>
        <v>0</v>
      </c>
      <c r="BQ109" s="19">
        <f ca="1">IF(U108&lt;=0,0,IF($BL109&lt;=SUM($BN109:BP109),0,IF($BL109-SUM($BN109:BP109)&gt;U108+AF109-BD109-AR109,U108+AF109-BD109-AR109,$BL109-SUM($BN109:BP109))))</f>
        <v>0</v>
      </c>
      <c r="BR109" s="19">
        <f ca="1">IF(V108&lt;=0,0,IF($BL109&lt;=SUM($BN109:BQ109),0,IF($BL109-SUM($BN109:BQ109)&gt;V108+AG109-BE109-AS109,V108+AG109-BE109-AS109,$BL109-SUM($BN109:BQ109))))</f>
        <v>0</v>
      </c>
      <c r="BS109" s="19">
        <f ca="1">IF(W108&lt;=0,0,IF($BL109&lt;=SUM($BN109:BR109),0,IF($BL109-SUM($BN109:BR109)&gt;W108+AH109-BF109-AT109,W108+AH109-BF109-AT109,$BL109-SUM($BN109:BR109))))</f>
        <v>0</v>
      </c>
      <c r="BT109" s="19">
        <f ca="1">IF(X108&lt;=0,0,IF($BL109&lt;=SUM($BN109:BS109),0,IF($BL109-SUM($BN109:BS109)&gt;X108+AI109-BG109-AU109,X108+AI109-BG109-AU109,$BL109-SUM($BN109:BS109))))</f>
        <v>0</v>
      </c>
      <c r="BU109" s="19">
        <f ca="1">IF(Y108&lt;=0,0,IF($BL109&lt;=SUM($BN109:BT109),0,IF($BL109-SUM($BN109:BT109)&gt;Y108+AJ109-BH109-AV109,Y108+AJ109-BH109-AV109,$BL109-SUM($BN109:BT109))))</f>
        <v>0</v>
      </c>
      <c r="BV109" s="19">
        <f ca="1">IF(Z108&lt;=0,0,IF($BL109&lt;=SUM($BN109:BU109),0,IF($BL109-SUM($BN109:BU109)&gt;Z108+AK109-BI109-AW109,Z108+AK109-BI109-AW109,$BL109-SUM($BN109:BU109))))</f>
        <v>0</v>
      </c>
      <c r="BW109" s="19">
        <f ca="1">IF(AA108&lt;=0,0,IF($BL109&lt;=SUM($BN109:BV109),0,IF($BL109-SUM($BN109:BV109)&gt;AA108+AL109-BJ109-AX109,AA108+AL109-BJ109-AX109,$BL109-SUM($BN109:BV109))))</f>
        <v>0</v>
      </c>
    </row>
    <row r="110" spans="1:75" ht="11.1" customHeight="1" x14ac:dyDescent="0.2">
      <c r="A110" s="20" t="str">
        <f t="shared" ca="1" si="59"/>
        <v/>
      </c>
      <c r="B110" s="5" t="e">
        <f t="shared" ca="1" si="60"/>
        <v>#N/A</v>
      </c>
      <c r="C110" s="69" t="str">
        <f ca="1">IF(A110="","",IF(snowball,IF(($E$5-AY110)&lt;0,0,$E$5-AY110),0)+D110)</f>
        <v/>
      </c>
      <c r="D110" s="56"/>
      <c r="E110" s="19">
        <f t="shared" ca="1" si="61"/>
        <v>0</v>
      </c>
      <c r="F110" s="19">
        <f t="shared" ca="1" si="62"/>
        <v>0</v>
      </c>
      <c r="G110" s="19">
        <f t="shared" ca="1" si="63"/>
        <v>0</v>
      </c>
      <c r="H110" s="19">
        <f t="shared" ca="1" si="64"/>
        <v>0</v>
      </c>
      <c r="I110" s="19">
        <f t="shared" ca="1" si="65"/>
        <v>0</v>
      </c>
      <c r="J110" s="19">
        <f t="shared" ca="1" si="66"/>
        <v>0</v>
      </c>
      <c r="K110" s="19">
        <f t="shared" ca="1" si="67"/>
        <v>0</v>
      </c>
      <c r="L110" s="19">
        <f t="shared" ca="1" si="68"/>
        <v>0</v>
      </c>
      <c r="M110" s="19">
        <f t="shared" ca="1" si="69"/>
        <v>0</v>
      </c>
      <c r="N110" s="19">
        <f t="shared" ca="1" si="70"/>
        <v>0</v>
      </c>
      <c r="O110" s="48"/>
      <c r="P110" s="19">
        <f t="shared" ca="1" si="58"/>
        <v>0</v>
      </c>
      <c r="Q110" s="73">
        <f t="shared" ca="1" si="71"/>
        <v>0</v>
      </c>
      <c r="R110" s="19">
        <f t="shared" ca="1" si="72"/>
        <v>0</v>
      </c>
      <c r="S110" s="19">
        <f t="shared" ca="1" si="73"/>
        <v>0</v>
      </c>
      <c r="T110" s="19">
        <f t="shared" ca="1" si="74"/>
        <v>0</v>
      </c>
      <c r="U110" s="19">
        <f t="shared" ca="1" si="75"/>
        <v>0</v>
      </c>
      <c r="V110" s="19">
        <f t="shared" ca="1" si="76"/>
        <v>0</v>
      </c>
      <c r="W110" s="19">
        <f t="shared" ca="1" si="77"/>
        <v>0</v>
      </c>
      <c r="X110" s="19">
        <f t="shared" ca="1" si="78"/>
        <v>0</v>
      </c>
      <c r="Y110" s="19">
        <f t="shared" ca="1" si="79"/>
        <v>0</v>
      </c>
      <c r="Z110" s="19">
        <f t="shared" ca="1" si="80"/>
        <v>0</v>
      </c>
      <c r="AA110" s="19">
        <f t="shared" ca="1" si="81"/>
        <v>0</v>
      </c>
      <c r="AB110" s="2"/>
      <c r="AC110" s="19">
        <f t="shared" ca="1" si="82"/>
        <v>0</v>
      </c>
      <c r="AD110" s="19">
        <f t="shared" ca="1" si="83"/>
        <v>0</v>
      </c>
      <c r="AE110" s="19">
        <f t="shared" ca="1" si="84"/>
        <v>0</v>
      </c>
      <c r="AF110" s="19">
        <f t="shared" ca="1" si="85"/>
        <v>0</v>
      </c>
      <c r="AG110" s="19">
        <f t="shared" ca="1" si="86"/>
        <v>0</v>
      </c>
      <c r="AH110" s="19">
        <f t="shared" ca="1" si="87"/>
        <v>0</v>
      </c>
      <c r="AI110" s="19">
        <f t="shared" ca="1" si="88"/>
        <v>0</v>
      </c>
      <c r="AJ110" s="19">
        <f t="shared" ca="1" si="89"/>
        <v>0</v>
      </c>
      <c r="AK110" s="19">
        <f t="shared" ca="1" si="90"/>
        <v>0</v>
      </c>
      <c r="AL110" s="19">
        <f t="shared" ca="1" si="91"/>
        <v>0</v>
      </c>
      <c r="AM110" s="23">
        <f t="shared" ca="1" si="92"/>
        <v>0</v>
      </c>
      <c r="AN110" s="7"/>
      <c r="AO110" s="19">
        <f t="shared" ca="1" si="93"/>
        <v>0</v>
      </c>
      <c r="AP110" s="19">
        <f t="shared" ca="1" si="94"/>
        <v>0</v>
      </c>
      <c r="AQ110" s="19">
        <f t="shared" ca="1" si="95"/>
        <v>0</v>
      </c>
      <c r="AR110" s="19">
        <f t="shared" ca="1" si="96"/>
        <v>0</v>
      </c>
      <c r="AS110" s="19">
        <f t="shared" ca="1" si="97"/>
        <v>0</v>
      </c>
      <c r="AT110" s="19">
        <f t="shared" ca="1" si="98"/>
        <v>0</v>
      </c>
      <c r="AU110" s="19">
        <f t="shared" ca="1" si="99"/>
        <v>0</v>
      </c>
      <c r="AV110" s="19">
        <f t="shared" ca="1" si="100"/>
        <v>0</v>
      </c>
      <c r="AW110" s="19">
        <f t="shared" ca="1" si="101"/>
        <v>0</v>
      </c>
      <c r="AX110" s="19">
        <f t="shared" ca="1" si="102"/>
        <v>0</v>
      </c>
      <c r="AY110" s="71">
        <f t="shared" ca="1" si="103"/>
        <v>0</v>
      </c>
      <c r="AZ110" s="23"/>
      <c r="BA110" s="55">
        <f ca="1">IF(NOT(snowball),0,IF(OR(E$9=0,R109+AC110-AO110&lt;=E$9),0,MIN(R109+AC110-AO110-E$9,$C110)))</f>
        <v>0</v>
      </c>
      <c r="BB110" s="19">
        <f ca="1">IF(NOT(snowball),0,IF(OR(F$9=0,S109+AD110-AP110&lt;=F$9),0,MIN(S109+AD110-AP110-F$9,$C110-SUM($BA110:BA110))))</f>
        <v>0</v>
      </c>
      <c r="BC110" s="19">
        <f ca="1">IF(NOT(snowball),0,IF(OR(G$9=0,T109+AE110-AQ110&lt;=G$9),0,MIN(T109+AE110-AQ110-G$9,$C110-SUM($BA110:BB110))))</f>
        <v>0</v>
      </c>
      <c r="BD110" s="19">
        <f ca="1">IF(NOT(snowball),0,IF(OR(H$9=0,U109+AF110-AR110&lt;=H$9),0,MIN(U109+AF110-AR110-H$9,$C110-SUM($BA110:BC110))))</f>
        <v>0</v>
      </c>
      <c r="BE110" s="19">
        <f ca="1">IF(NOT(snowball),0,IF(OR(I$9=0,V109+AG110-AS110&lt;=I$9),0,MIN(V109+AG110-AS110-I$9,$C110-SUM($BA110:BD110))))</f>
        <v>0</v>
      </c>
      <c r="BF110" s="19">
        <f ca="1">IF(NOT(snowball),0,IF(OR(J$9=0,W109+AH110-AT110&lt;=J$9),0,MIN(W109+AH110-AT110-J$9,$C110-SUM($BA110:BE110))))</f>
        <v>0</v>
      </c>
      <c r="BG110" s="19">
        <f ca="1">IF(NOT(snowball),0,IF(OR(K$9=0,X109+AI110-AU110&lt;=K$9),0,MIN(X109+AI110-AU110-K$9,$C110-SUM($BA110:BF110))))</f>
        <v>0</v>
      </c>
      <c r="BH110" s="19">
        <f ca="1">IF(NOT(snowball),0,IF(OR(L$9=0,Y109+AJ110-AV110&lt;=L$9),0,MIN(Y109+AJ110-AV110-L$9,$C110-SUM($BA110:BG110))))</f>
        <v>0</v>
      </c>
      <c r="BI110" s="19">
        <f ca="1">IF(NOT(snowball),0,IF(OR(M$9=0,Z109+AK110-AW110&lt;=M$9),0,MIN(Z109+AK110-AW110-M$9,$C110-SUM($BA110:BH110))))</f>
        <v>0</v>
      </c>
      <c r="BJ110" s="19">
        <f ca="1">IF(NOT(snowball),0,IF(OR(N$9=0,AA109+AL110-AX110&lt;=N$9),0,MIN(AA109+AL110-AX110-N$9,$C110-SUM($BA110:BI110))))</f>
        <v>0</v>
      </c>
      <c r="BK110" s="71">
        <f t="shared" ca="1" si="104"/>
        <v>0</v>
      </c>
      <c r="BL110" s="71">
        <f t="shared" ca="1" si="105"/>
        <v>0</v>
      </c>
      <c r="BN110" s="55">
        <f t="shared" ca="1" si="106"/>
        <v>0</v>
      </c>
      <c r="BO110" s="19">
        <f ca="1">IF(S109&lt;=0,0,IF($BL110&lt;=SUM($BN110:BN110),0,IF($BL110-SUM($BN110:BN110)&gt;S109+AD110-BB110-AP110,S109+AD110-BB110-AP110,$BL110-SUM($BN110:BN110))))</f>
        <v>0</v>
      </c>
      <c r="BP110" s="19">
        <f ca="1">IF(T109&lt;=0,0,IF($BL110&lt;=SUM($BN110:BO110),0,IF($BL110-SUM($BN110:BO110)&gt;T109+AE110-BC110-AQ110,T109+AE110-BC110-AQ110,$BL110-SUM($BN110:BO110))))</f>
        <v>0</v>
      </c>
      <c r="BQ110" s="19">
        <f ca="1">IF(U109&lt;=0,0,IF($BL110&lt;=SUM($BN110:BP110),0,IF($BL110-SUM($BN110:BP110)&gt;U109+AF110-BD110-AR110,U109+AF110-BD110-AR110,$BL110-SUM($BN110:BP110))))</f>
        <v>0</v>
      </c>
      <c r="BR110" s="19">
        <f ca="1">IF(V109&lt;=0,0,IF($BL110&lt;=SUM($BN110:BQ110),0,IF($BL110-SUM($BN110:BQ110)&gt;V109+AG110-BE110-AS110,V109+AG110-BE110-AS110,$BL110-SUM($BN110:BQ110))))</f>
        <v>0</v>
      </c>
      <c r="BS110" s="19">
        <f ca="1">IF(W109&lt;=0,0,IF($BL110&lt;=SUM($BN110:BR110),0,IF($BL110-SUM($BN110:BR110)&gt;W109+AH110-BF110-AT110,W109+AH110-BF110-AT110,$BL110-SUM($BN110:BR110))))</f>
        <v>0</v>
      </c>
      <c r="BT110" s="19">
        <f ca="1">IF(X109&lt;=0,0,IF($BL110&lt;=SUM($BN110:BS110),0,IF($BL110-SUM($BN110:BS110)&gt;X109+AI110-BG110-AU110,X109+AI110-BG110-AU110,$BL110-SUM($BN110:BS110))))</f>
        <v>0</v>
      </c>
      <c r="BU110" s="19">
        <f ca="1">IF(Y109&lt;=0,0,IF($BL110&lt;=SUM($BN110:BT110),0,IF($BL110-SUM($BN110:BT110)&gt;Y109+AJ110-BH110-AV110,Y109+AJ110-BH110-AV110,$BL110-SUM($BN110:BT110))))</f>
        <v>0</v>
      </c>
      <c r="BV110" s="19">
        <f ca="1">IF(Z109&lt;=0,0,IF($BL110&lt;=SUM($BN110:BU110),0,IF($BL110-SUM($BN110:BU110)&gt;Z109+AK110-BI110-AW110,Z109+AK110-BI110-AW110,$BL110-SUM($BN110:BU110))))</f>
        <v>0</v>
      </c>
      <c r="BW110" s="19">
        <f ca="1">IF(AA109&lt;=0,0,IF($BL110&lt;=SUM($BN110:BV110),0,IF($BL110-SUM($BN110:BV110)&gt;AA109+AL110-BJ110-AX110,AA109+AL110-BJ110-AX110,$BL110-SUM($BN110:BV110))))</f>
        <v>0</v>
      </c>
    </row>
    <row r="111" spans="1:75" ht="11.1" customHeight="1" x14ac:dyDescent="0.2">
      <c r="A111" s="20" t="str">
        <f t="shared" ca="1" si="59"/>
        <v/>
      </c>
      <c r="B111" s="5" t="e">
        <f t="shared" ca="1" si="60"/>
        <v>#N/A</v>
      </c>
      <c r="C111" s="69" t="str">
        <f ca="1">IF(A111="","",IF(snowball,IF(($E$5-AY111)&lt;0,0,$E$5-AY111),0)+D111)</f>
        <v/>
      </c>
      <c r="D111" s="56"/>
      <c r="E111" s="19">
        <f t="shared" ca="1" si="61"/>
        <v>0</v>
      </c>
      <c r="F111" s="19">
        <f t="shared" ca="1" si="62"/>
        <v>0</v>
      </c>
      <c r="G111" s="19">
        <f t="shared" ca="1" si="63"/>
        <v>0</v>
      </c>
      <c r="H111" s="19">
        <f t="shared" ca="1" si="64"/>
        <v>0</v>
      </c>
      <c r="I111" s="19">
        <f t="shared" ca="1" si="65"/>
        <v>0</v>
      </c>
      <c r="J111" s="19">
        <f t="shared" ca="1" si="66"/>
        <v>0</v>
      </c>
      <c r="K111" s="19">
        <f t="shared" ca="1" si="67"/>
        <v>0</v>
      </c>
      <c r="L111" s="19">
        <f t="shared" ca="1" si="68"/>
        <v>0</v>
      </c>
      <c r="M111" s="19">
        <f t="shared" ca="1" si="69"/>
        <v>0</v>
      </c>
      <c r="N111" s="19">
        <f t="shared" ca="1" si="70"/>
        <v>0</v>
      </c>
      <c r="O111" s="48"/>
      <c r="P111" s="19">
        <f t="shared" ca="1" si="58"/>
        <v>0</v>
      </c>
      <c r="Q111" s="73">
        <f t="shared" ca="1" si="71"/>
        <v>0</v>
      </c>
      <c r="R111" s="19">
        <f t="shared" ca="1" si="72"/>
        <v>0</v>
      </c>
      <c r="S111" s="19">
        <f t="shared" ca="1" si="73"/>
        <v>0</v>
      </c>
      <c r="T111" s="19">
        <f t="shared" ca="1" si="74"/>
        <v>0</v>
      </c>
      <c r="U111" s="19">
        <f t="shared" ca="1" si="75"/>
        <v>0</v>
      </c>
      <c r="V111" s="19">
        <f t="shared" ca="1" si="76"/>
        <v>0</v>
      </c>
      <c r="W111" s="19">
        <f t="shared" ca="1" si="77"/>
        <v>0</v>
      </c>
      <c r="X111" s="19">
        <f t="shared" ca="1" si="78"/>
        <v>0</v>
      </c>
      <c r="Y111" s="19">
        <f t="shared" ca="1" si="79"/>
        <v>0</v>
      </c>
      <c r="Z111" s="19">
        <f t="shared" ca="1" si="80"/>
        <v>0</v>
      </c>
      <c r="AA111" s="19">
        <f t="shared" ca="1" si="81"/>
        <v>0</v>
      </c>
      <c r="AB111" s="2"/>
      <c r="AC111" s="19">
        <f t="shared" ca="1" si="82"/>
        <v>0</v>
      </c>
      <c r="AD111" s="19">
        <f t="shared" ca="1" si="83"/>
        <v>0</v>
      </c>
      <c r="AE111" s="19">
        <f t="shared" ca="1" si="84"/>
        <v>0</v>
      </c>
      <c r="AF111" s="19">
        <f t="shared" ca="1" si="85"/>
        <v>0</v>
      </c>
      <c r="AG111" s="19">
        <f t="shared" ca="1" si="86"/>
        <v>0</v>
      </c>
      <c r="AH111" s="19">
        <f t="shared" ca="1" si="87"/>
        <v>0</v>
      </c>
      <c r="AI111" s="19">
        <f t="shared" ca="1" si="88"/>
        <v>0</v>
      </c>
      <c r="AJ111" s="19">
        <f t="shared" ca="1" si="89"/>
        <v>0</v>
      </c>
      <c r="AK111" s="19">
        <f t="shared" ca="1" si="90"/>
        <v>0</v>
      </c>
      <c r="AL111" s="19">
        <f t="shared" ca="1" si="91"/>
        <v>0</v>
      </c>
      <c r="AM111" s="23">
        <f t="shared" ca="1" si="92"/>
        <v>0</v>
      </c>
      <c r="AN111" s="7"/>
      <c r="AO111" s="19">
        <f t="shared" ca="1" si="93"/>
        <v>0</v>
      </c>
      <c r="AP111" s="19">
        <f t="shared" ca="1" si="94"/>
        <v>0</v>
      </c>
      <c r="AQ111" s="19">
        <f t="shared" ca="1" si="95"/>
        <v>0</v>
      </c>
      <c r="AR111" s="19">
        <f t="shared" ca="1" si="96"/>
        <v>0</v>
      </c>
      <c r="AS111" s="19">
        <f t="shared" ca="1" si="97"/>
        <v>0</v>
      </c>
      <c r="AT111" s="19">
        <f t="shared" ca="1" si="98"/>
        <v>0</v>
      </c>
      <c r="AU111" s="19">
        <f t="shared" ca="1" si="99"/>
        <v>0</v>
      </c>
      <c r="AV111" s="19">
        <f t="shared" ca="1" si="100"/>
        <v>0</v>
      </c>
      <c r="AW111" s="19">
        <f t="shared" ca="1" si="101"/>
        <v>0</v>
      </c>
      <c r="AX111" s="19">
        <f t="shared" ca="1" si="102"/>
        <v>0</v>
      </c>
      <c r="AY111" s="71">
        <f t="shared" ca="1" si="103"/>
        <v>0</v>
      </c>
      <c r="AZ111" s="23"/>
      <c r="BA111" s="55">
        <f ca="1">IF(NOT(snowball),0,IF(OR(E$9=0,R110+AC111-AO111&lt;=E$9),0,MIN(R110+AC111-AO111-E$9,$C111)))</f>
        <v>0</v>
      </c>
      <c r="BB111" s="19">
        <f ca="1">IF(NOT(snowball),0,IF(OR(F$9=0,S110+AD111-AP111&lt;=F$9),0,MIN(S110+AD111-AP111-F$9,$C111-SUM($BA111:BA111))))</f>
        <v>0</v>
      </c>
      <c r="BC111" s="19">
        <f ca="1">IF(NOT(snowball),0,IF(OR(G$9=0,T110+AE111-AQ111&lt;=G$9),0,MIN(T110+AE111-AQ111-G$9,$C111-SUM($BA111:BB111))))</f>
        <v>0</v>
      </c>
      <c r="BD111" s="19">
        <f ca="1">IF(NOT(snowball),0,IF(OR(H$9=0,U110+AF111-AR111&lt;=H$9),0,MIN(U110+AF111-AR111-H$9,$C111-SUM($BA111:BC111))))</f>
        <v>0</v>
      </c>
      <c r="BE111" s="19">
        <f ca="1">IF(NOT(snowball),0,IF(OR(I$9=0,V110+AG111-AS111&lt;=I$9),0,MIN(V110+AG111-AS111-I$9,$C111-SUM($BA111:BD111))))</f>
        <v>0</v>
      </c>
      <c r="BF111" s="19">
        <f ca="1">IF(NOT(snowball),0,IF(OR(J$9=0,W110+AH111-AT111&lt;=J$9),0,MIN(W110+AH111-AT111-J$9,$C111-SUM($BA111:BE111))))</f>
        <v>0</v>
      </c>
      <c r="BG111" s="19">
        <f ca="1">IF(NOT(snowball),0,IF(OR(K$9=0,X110+AI111-AU111&lt;=K$9),0,MIN(X110+AI111-AU111-K$9,$C111-SUM($BA111:BF111))))</f>
        <v>0</v>
      </c>
      <c r="BH111" s="19">
        <f ca="1">IF(NOT(snowball),0,IF(OR(L$9=0,Y110+AJ111-AV111&lt;=L$9),0,MIN(Y110+AJ111-AV111-L$9,$C111-SUM($BA111:BG111))))</f>
        <v>0</v>
      </c>
      <c r="BI111" s="19">
        <f ca="1">IF(NOT(snowball),0,IF(OR(M$9=0,Z110+AK111-AW111&lt;=M$9),0,MIN(Z110+AK111-AW111-M$9,$C111-SUM($BA111:BH111))))</f>
        <v>0</v>
      </c>
      <c r="BJ111" s="19">
        <f ca="1">IF(NOT(snowball),0,IF(OR(N$9=0,AA110+AL111-AX111&lt;=N$9),0,MIN(AA110+AL111-AX111-N$9,$C111-SUM($BA111:BI111))))</f>
        <v>0</v>
      </c>
      <c r="BK111" s="71">
        <f t="shared" ca="1" si="104"/>
        <v>0</v>
      </c>
      <c r="BL111" s="71">
        <f t="shared" ca="1" si="105"/>
        <v>0</v>
      </c>
      <c r="BN111" s="55">
        <f t="shared" ca="1" si="106"/>
        <v>0</v>
      </c>
      <c r="BO111" s="19">
        <f ca="1">IF(S110&lt;=0,0,IF($BL111&lt;=SUM($BN111:BN111),0,IF($BL111-SUM($BN111:BN111)&gt;S110+AD111-BB111-AP111,S110+AD111-BB111-AP111,$BL111-SUM($BN111:BN111))))</f>
        <v>0</v>
      </c>
      <c r="BP111" s="19">
        <f ca="1">IF(T110&lt;=0,0,IF($BL111&lt;=SUM($BN111:BO111),0,IF($BL111-SUM($BN111:BO111)&gt;T110+AE111-BC111-AQ111,T110+AE111-BC111-AQ111,$BL111-SUM($BN111:BO111))))</f>
        <v>0</v>
      </c>
      <c r="BQ111" s="19">
        <f ca="1">IF(U110&lt;=0,0,IF($BL111&lt;=SUM($BN111:BP111),0,IF($BL111-SUM($BN111:BP111)&gt;U110+AF111-BD111-AR111,U110+AF111-BD111-AR111,$BL111-SUM($BN111:BP111))))</f>
        <v>0</v>
      </c>
      <c r="BR111" s="19">
        <f ca="1">IF(V110&lt;=0,0,IF($BL111&lt;=SUM($BN111:BQ111),0,IF($BL111-SUM($BN111:BQ111)&gt;V110+AG111-BE111-AS111,V110+AG111-BE111-AS111,$BL111-SUM($BN111:BQ111))))</f>
        <v>0</v>
      </c>
      <c r="BS111" s="19">
        <f ca="1">IF(W110&lt;=0,0,IF($BL111&lt;=SUM($BN111:BR111),0,IF($BL111-SUM($BN111:BR111)&gt;W110+AH111-BF111-AT111,W110+AH111-BF111-AT111,$BL111-SUM($BN111:BR111))))</f>
        <v>0</v>
      </c>
      <c r="BT111" s="19">
        <f ca="1">IF(X110&lt;=0,0,IF($BL111&lt;=SUM($BN111:BS111),0,IF($BL111-SUM($BN111:BS111)&gt;X110+AI111-BG111-AU111,X110+AI111-BG111-AU111,$BL111-SUM($BN111:BS111))))</f>
        <v>0</v>
      </c>
      <c r="BU111" s="19">
        <f ca="1">IF(Y110&lt;=0,0,IF($BL111&lt;=SUM($BN111:BT111),0,IF($BL111-SUM($BN111:BT111)&gt;Y110+AJ111-BH111-AV111,Y110+AJ111-BH111-AV111,$BL111-SUM($BN111:BT111))))</f>
        <v>0</v>
      </c>
      <c r="BV111" s="19">
        <f ca="1">IF(Z110&lt;=0,0,IF($BL111&lt;=SUM($BN111:BU111),0,IF($BL111-SUM($BN111:BU111)&gt;Z110+AK111-BI111-AW111,Z110+AK111-BI111-AW111,$BL111-SUM($BN111:BU111))))</f>
        <v>0</v>
      </c>
      <c r="BW111" s="19">
        <f ca="1">IF(AA110&lt;=0,0,IF($BL111&lt;=SUM($BN111:BV111),0,IF($BL111-SUM($BN111:BV111)&gt;AA110+AL111-BJ111-AX111,AA110+AL111-BJ111-AX111,$BL111-SUM($BN111:BV111))))</f>
        <v>0</v>
      </c>
    </row>
    <row r="112" spans="1:75" ht="11.1" customHeight="1" x14ac:dyDescent="0.2">
      <c r="A112" s="20" t="str">
        <f t="shared" ca="1" si="59"/>
        <v/>
      </c>
      <c r="B112" s="5" t="e">
        <f t="shared" ca="1" si="60"/>
        <v>#N/A</v>
      </c>
      <c r="C112" s="69" t="str">
        <f ca="1">IF(A112="","",IF(snowball,IF(($E$5-AY112)&lt;0,0,$E$5-AY112),0)+D112)</f>
        <v/>
      </c>
      <c r="D112" s="56"/>
      <c r="E112" s="19">
        <f t="shared" ca="1" si="61"/>
        <v>0</v>
      </c>
      <c r="F112" s="19">
        <f t="shared" ca="1" si="62"/>
        <v>0</v>
      </c>
      <c r="G112" s="19">
        <f t="shared" ca="1" si="63"/>
        <v>0</v>
      </c>
      <c r="H112" s="19">
        <f t="shared" ca="1" si="64"/>
        <v>0</v>
      </c>
      <c r="I112" s="19">
        <f t="shared" ca="1" si="65"/>
        <v>0</v>
      </c>
      <c r="J112" s="19">
        <f t="shared" ca="1" si="66"/>
        <v>0</v>
      </c>
      <c r="K112" s="19">
        <f t="shared" ca="1" si="67"/>
        <v>0</v>
      </c>
      <c r="L112" s="19">
        <f t="shared" ca="1" si="68"/>
        <v>0</v>
      </c>
      <c r="M112" s="19">
        <f t="shared" ca="1" si="69"/>
        <v>0</v>
      </c>
      <c r="N112" s="19">
        <f t="shared" ca="1" si="70"/>
        <v>0</v>
      </c>
      <c r="O112" s="48"/>
      <c r="P112" s="19">
        <f t="shared" ca="1" si="58"/>
        <v>0</v>
      </c>
      <c r="Q112" s="73">
        <f t="shared" ca="1" si="71"/>
        <v>0</v>
      </c>
      <c r="R112" s="19">
        <f t="shared" ca="1" si="72"/>
        <v>0</v>
      </c>
      <c r="S112" s="19">
        <f t="shared" ca="1" si="73"/>
        <v>0</v>
      </c>
      <c r="T112" s="19">
        <f t="shared" ca="1" si="74"/>
        <v>0</v>
      </c>
      <c r="U112" s="19">
        <f t="shared" ca="1" si="75"/>
        <v>0</v>
      </c>
      <c r="V112" s="19">
        <f t="shared" ca="1" si="76"/>
        <v>0</v>
      </c>
      <c r="W112" s="19">
        <f t="shared" ca="1" si="77"/>
        <v>0</v>
      </c>
      <c r="X112" s="19">
        <f t="shared" ca="1" si="78"/>
        <v>0</v>
      </c>
      <c r="Y112" s="19">
        <f t="shared" ca="1" si="79"/>
        <v>0</v>
      </c>
      <c r="Z112" s="19">
        <f t="shared" ca="1" si="80"/>
        <v>0</v>
      </c>
      <c r="AA112" s="19">
        <f t="shared" ca="1" si="81"/>
        <v>0</v>
      </c>
      <c r="AB112" s="2"/>
      <c r="AC112" s="19">
        <f t="shared" ca="1" si="82"/>
        <v>0</v>
      </c>
      <c r="AD112" s="19">
        <f t="shared" ca="1" si="83"/>
        <v>0</v>
      </c>
      <c r="AE112" s="19">
        <f t="shared" ca="1" si="84"/>
        <v>0</v>
      </c>
      <c r="AF112" s="19">
        <f t="shared" ca="1" si="85"/>
        <v>0</v>
      </c>
      <c r="AG112" s="19">
        <f t="shared" ca="1" si="86"/>
        <v>0</v>
      </c>
      <c r="AH112" s="19">
        <f t="shared" ca="1" si="87"/>
        <v>0</v>
      </c>
      <c r="AI112" s="19">
        <f t="shared" ca="1" si="88"/>
        <v>0</v>
      </c>
      <c r="AJ112" s="19">
        <f t="shared" ca="1" si="89"/>
        <v>0</v>
      </c>
      <c r="AK112" s="19">
        <f t="shared" ca="1" si="90"/>
        <v>0</v>
      </c>
      <c r="AL112" s="19">
        <f t="shared" ca="1" si="91"/>
        <v>0</v>
      </c>
      <c r="AM112" s="23">
        <f t="shared" ca="1" si="92"/>
        <v>0</v>
      </c>
      <c r="AN112" s="7"/>
      <c r="AO112" s="19">
        <f t="shared" ca="1" si="93"/>
        <v>0</v>
      </c>
      <c r="AP112" s="19">
        <f t="shared" ca="1" si="94"/>
        <v>0</v>
      </c>
      <c r="AQ112" s="19">
        <f t="shared" ca="1" si="95"/>
        <v>0</v>
      </c>
      <c r="AR112" s="19">
        <f t="shared" ca="1" si="96"/>
        <v>0</v>
      </c>
      <c r="AS112" s="19">
        <f t="shared" ca="1" si="97"/>
        <v>0</v>
      </c>
      <c r="AT112" s="19">
        <f t="shared" ca="1" si="98"/>
        <v>0</v>
      </c>
      <c r="AU112" s="19">
        <f t="shared" ca="1" si="99"/>
        <v>0</v>
      </c>
      <c r="AV112" s="19">
        <f t="shared" ca="1" si="100"/>
        <v>0</v>
      </c>
      <c r="AW112" s="19">
        <f t="shared" ca="1" si="101"/>
        <v>0</v>
      </c>
      <c r="AX112" s="19">
        <f t="shared" ca="1" si="102"/>
        <v>0</v>
      </c>
      <c r="AY112" s="71">
        <f t="shared" ca="1" si="103"/>
        <v>0</v>
      </c>
      <c r="AZ112" s="23"/>
      <c r="BA112" s="55">
        <f ca="1">IF(NOT(snowball),0,IF(OR(E$9=0,R111+AC112-AO112&lt;=E$9),0,MIN(R111+AC112-AO112-E$9,$C112)))</f>
        <v>0</v>
      </c>
      <c r="BB112" s="19">
        <f ca="1">IF(NOT(snowball),0,IF(OR(F$9=0,S111+AD112-AP112&lt;=F$9),0,MIN(S111+AD112-AP112-F$9,$C112-SUM($BA112:BA112))))</f>
        <v>0</v>
      </c>
      <c r="BC112" s="19">
        <f ca="1">IF(NOT(snowball),0,IF(OR(G$9=0,T111+AE112-AQ112&lt;=G$9),0,MIN(T111+AE112-AQ112-G$9,$C112-SUM($BA112:BB112))))</f>
        <v>0</v>
      </c>
      <c r="BD112" s="19">
        <f ca="1">IF(NOT(snowball),0,IF(OR(H$9=0,U111+AF112-AR112&lt;=H$9),0,MIN(U111+AF112-AR112-H$9,$C112-SUM($BA112:BC112))))</f>
        <v>0</v>
      </c>
      <c r="BE112" s="19">
        <f ca="1">IF(NOT(snowball),0,IF(OR(I$9=0,V111+AG112-AS112&lt;=I$9),0,MIN(V111+AG112-AS112-I$9,$C112-SUM($BA112:BD112))))</f>
        <v>0</v>
      </c>
      <c r="BF112" s="19">
        <f ca="1">IF(NOT(snowball),0,IF(OR(J$9=0,W111+AH112-AT112&lt;=J$9),0,MIN(W111+AH112-AT112-J$9,$C112-SUM($BA112:BE112))))</f>
        <v>0</v>
      </c>
      <c r="BG112" s="19">
        <f ca="1">IF(NOT(snowball),0,IF(OR(K$9=0,X111+AI112-AU112&lt;=K$9),0,MIN(X111+AI112-AU112-K$9,$C112-SUM($BA112:BF112))))</f>
        <v>0</v>
      </c>
      <c r="BH112" s="19">
        <f ca="1">IF(NOT(snowball),0,IF(OR(L$9=0,Y111+AJ112-AV112&lt;=L$9),0,MIN(Y111+AJ112-AV112-L$9,$C112-SUM($BA112:BG112))))</f>
        <v>0</v>
      </c>
      <c r="BI112" s="19">
        <f ca="1">IF(NOT(snowball),0,IF(OR(M$9=0,Z111+AK112-AW112&lt;=M$9),0,MIN(Z111+AK112-AW112-M$9,$C112-SUM($BA112:BH112))))</f>
        <v>0</v>
      </c>
      <c r="BJ112" s="19">
        <f ca="1">IF(NOT(snowball),0,IF(OR(N$9=0,AA111+AL112-AX112&lt;=N$9),0,MIN(AA111+AL112-AX112-N$9,$C112-SUM($BA112:BI112))))</f>
        <v>0</v>
      </c>
      <c r="BK112" s="71">
        <f t="shared" ca="1" si="104"/>
        <v>0</v>
      </c>
      <c r="BL112" s="71">
        <f t="shared" ca="1" si="105"/>
        <v>0</v>
      </c>
      <c r="BN112" s="55">
        <f t="shared" ca="1" si="106"/>
        <v>0</v>
      </c>
      <c r="BO112" s="19">
        <f ca="1">IF(S111&lt;=0,0,IF($BL112&lt;=SUM($BN112:BN112),0,IF($BL112-SUM($BN112:BN112)&gt;S111+AD112-BB112-AP112,S111+AD112-BB112-AP112,$BL112-SUM($BN112:BN112))))</f>
        <v>0</v>
      </c>
      <c r="BP112" s="19">
        <f ca="1">IF(T111&lt;=0,0,IF($BL112&lt;=SUM($BN112:BO112),0,IF($BL112-SUM($BN112:BO112)&gt;T111+AE112-BC112-AQ112,T111+AE112-BC112-AQ112,$BL112-SUM($BN112:BO112))))</f>
        <v>0</v>
      </c>
      <c r="BQ112" s="19">
        <f ca="1">IF(U111&lt;=0,0,IF($BL112&lt;=SUM($BN112:BP112),0,IF($BL112-SUM($BN112:BP112)&gt;U111+AF112-BD112-AR112,U111+AF112-BD112-AR112,$BL112-SUM($BN112:BP112))))</f>
        <v>0</v>
      </c>
      <c r="BR112" s="19">
        <f ca="1">IF(V111&lt;=0,0,IF($BL112&lt;=SUM($BN112:BQ112),0,IF($BL112-SUM($BN112:BQ112)&gt;V111+AG112-BE112-AS112,V111+AG112-BE112-AS112,$BL112-SUM($BN112:BQ112))))</f>
        <v>0</v>
      </c>
      <c r="BS112" s="19">
        <f ca="1">IF(W111&lt;=0,0,IF($BL112&lt;=SUM($BN112:BR112),0,IF($BL112-SUM($BN112:BR112)&gt;W111+AH112-BF112-AT112,W111+AH112-BF112-AT112,$BL112-SUM($BN112:BR112))))</f>
        <v>0</v>
      </c>
      <c r="BT112" s="19">
        <f ca="1">IF(X111&lt;=0,0,IF($BL112&lt;=SUM($BN112:BS112),0,IF($BL112-SUM($BN112:BS112)&gt;X111+AI112-BG112-AU112,X111+AI112-BG112-AU112,$BL112-SUM($BN112:BS112))))</f>
        <v>0</v>
      </c>
      <c r="BU112" s="19">
        <f ca="1">IF(Y111&lt;=0,0,IF($BL112&lt;=SUM($BN112:BT112),0,IF($BL112-SUM($BN112:BT112)&gt;Y111+AJ112-BH112-AV112,Y111+AJ112-BH112-AV112,$BL112-SUM($BN112:BT112))))</f>
        <v>0</v>
      </c>
      <c r="BV112" s="19">
        <f ca="1">IF(Z111&lt;=0,0,IF($BL112&lt;=SUM($BN112:BU112),0,IF($BL112-SUM($BN112:BU112)&gt;Z111+AK112-BI112-AW112,Z111+AK112-BI112-AW112,$BL112-SUM($BN112:BU112))))</f>
        <v>0</v>
      </c>
      <c r="BW112" s="19">
        <f ca="1">IF(AA111&lt;=0,0,IF($BL112&lt;=SUM($BN112:BV112),0,IF($BL112-SUM($BN112:BV112)&gt;AA111+AL112-BJ112-AX112,AA111+AL112-BJ112-AX112,$BL112-SUM($BN112:BV112))))</f>
        <v>0</v>
      </c>
    </row>
    <row r="113" spans="1:75" ht="11.1" customHeight="1" x14ac:dyDescent="0.2">
      <c r="A113" s="20" t="str">
        <f t="shared" ca="1" si="59"/>
        <v/>
      </c>
      <c r="B113" s="5" t="e">
        <f t="shared" ca="1" si="60"/>
        <v>#N/A</v>
      </c>
      <c r="C113" s="69" t="str">
        <f ca="1">IF(A113="","",IF(snowball,IF(($E$5-AY113)&lt;0,0,$E$5-AY113),0)+D113)</f>
        <v/>
      </c>
      <c r="D113" s="56"/>
      <c r="E113" s="19">
        <f t="shared" ca="1" si="61"/>
        <v>0</v>
      </c>
      <c r="F113" s="19">
        <f t="shared" ca="1" si="62"/>
        <v>0</v>
      </c>
      <c r="G113" s="19">
        <f t="shared" ca="1" si="63"/>
        <v>0</v>
      </c>
      <c r="H113" s="19">
        <f t="shared" ca="1" si="64"/>
        <v>0</v>
      </c>
      <c r="I113" s="19">
        <f t="shared" ca="1" si="65"/>
        <v>0</v>
      </c>
      <c r="J113" s="19">
        <f t="shared" ca="1" si="66"/>
        <v>0</v>
      </c>
      <c r="K113" s="19">
        <f t="shared" ca="1" si="67"/>
        <v>0</v>
      </c>
      <c r="L113" s="19">
        <f t="shared" ca="1" si="68"/>
        <v>0</v>
      </c>
      <c r="M113" s="19">
        <f t="shared" ca="1" si="69"/>
        <v>0</v>
      </c>
      <c r="N113" s="19">
        <f t="shared" ca="1" si="70"/>
        <v>0</v>
      </c>
      <c r="O113" s="48"/>
      <c r="P113" s="19">
        <f t="shared" ca="1" si="58"/>
        <v>0</v>
      </c>
      <c r="Q113" s="73">
        <f t="shared" ca="1" si="71"/>
        <v>0</v>
      </c>
      <c r="R113" s="19">
        <f t="shared" ca="1" si="72"/>
        <v>0</v>
      </c>
      <c r="S113" s="19">
        <f t="shared" ca="1" si="73"/>
        <v>0</v>
      </c>
      <c r="T113" s="19">
        <f t="shared" ca="1" si="74"/>
        <v>0</v>
      </c>
      <c r="U113" s="19">
        <f t="shared" ca="1" si="75"/>
        <v>0</v>
      </c>
      <c r="V113" s="19">
        <f t="shared" ca="1" si="76"/>
        <v>0</v>
      </c>
      <c r="W113" s="19">
        <f t="shared" ca="1" si="77"/>
        <v>0</v>
      </c>
      <c r="X113" s="19">
        <f t="shared" ca="1" si="78"/>
        <v>0</v>
      </c>
      <c r="Y113" s="19">
        <f t="shared" ca="1" si="79"/>
        <v>0</v>
      </c>
      <c r="Z113" s="19">
        <f t="shared" ca="1" si="80"/>
        <v>0</v>
      </c>
      <c r="AA113" s="19">
        <f t="shared" ca="1" si="81"/>
        <v>0</v>
      </c>
      <c r="AB113" s="2"/>
      <c r="AC113" s="19">
        <f t="shared" ca="1" si="82"/>
        <v>0</v>
      </c>
      <c r="AD113" s="19">
        <f t="shared" ca="1" si="83"/>
        <v>0</v>
      </c>
      <c r="AE113" s="19">
        <f t="shared" ca="1" si="84"/>
        <v>0</v>
      </c>
      <c r="AF113" s="19">
        <f t="shared" ca="1" si="85"/>
        <v>0</v>
      </c>
      <c r="AG113" s="19">
        <f t="shared" ca="1" si="86"/>
        <v>0</v>
      </c>
      <c r="AH113" s="19">
        <f t="shared" ca="1" si="87"/>
        <v>0</v>
      </c>
      <c r="AI113" s="19">
        <f t="shared" ca="1" si="88"/>
        <v>0</v>
      </c>
      <c r="AJ113" s="19">
        <f t="shared" ca="1" si="89"/>
        <v>0</v>
      </c>
      <c r="AK113" s="19">
        <f t="shared" ca="1" si="90"/>
        <v>0</v>
      </c>
      <c r="AL113" s="19">
        <f t="shared" ca="1" si="91"/>
        <v>0</v>
      </c>
      <c r="AM113" s="23">
        <f t="shared" ca="1" si="92"/>
        <v>0</v>
      </c>
      <c r="AN113" s="7"/>
      <c r="AO113" s="19">
        <f t="shared" ca="1" si="93"/>
        <v>0</v>
      </c>
      <c r="AP113" s="19">
        <f t="shared" ca="1" si="94"/>
        <v>0</v>
      </c>
      <c r="AQ113" s="19">
        <f t="shared" ca="1" si="95"/>
        <v>0</v>
      </c>
      <c r="AR113" s="19">
        <f t="shared" ca="1" si="96"/>
        <v>0</v>
      </c>
      <c r="AS113" s="19">
        <f t="shared" ca="1" si="97"/>
        <v>0</v>
      </c>
      <c r="AT113" s="19">
        <f t="shared" ca="1" si="98"/>
        <v>0</v>
      </c>
      <c r="AU113" s="19">
        <f t="shared" ca="1" si="99"/>
        <v>0</v>
      </c>
      <c r="AV113" s="19">
        <f t="shared" ca="1" si="100"/>
        <v>0</v>
      </c>
      <c r="AW113" s="19">
        <f t="shared" ca="1" si="101"/>
        <v>0</v>
      </c>
      <c r="AX113" s="19">
        <f t="shared" ca="1" si="102"/>
        <v>0</v>
      </c>
      <c r="AY113" s="71">
        <f t="shared" ca="1" si="103"/>
        <v>0</v>
      </c>
      <c r="AZ113" s="23"/>
      <c r="BA113" s="55">
        <f ca="1">IF(NOT(snowball),0,IF(OR(E$9=0,R112+AC113-AO113&lt;=E$9),0,MIN(R112+AC113-AO113-E$9,$C113)))</f>
        <v>0</v>
      </c>
      <c r="BB113" s="19">
        <f ca="1">IF(NOT(snowball),0,IF(OR(F$9=0,S112+AD113-AP113&lt;=F$9),0,MIN(S112+AD113-AP113-F$9,$C113-SUM($BA113:BA113))))</f>
        <v>0</v>
      </c>
      <c r="BC113" s="19">
        <f ca="1">IF(NOT(snowball),0,IF(OR(G$9=0,T112+AE113-AQ113&lt;=G$9),0,MIN(T112+AE113-AQ113-G$9,$C113-SUM($BA113:BB113))))</f>
        <v>0</v>
      </c>
      <c r="BD113" s="19">
        <f ca="1">IF(NOT(snowball),0,IF(OR(H$9=0,U112+AF113-AR113&lt;=H$9),0,MIN(U112+AF113-AR113-H$9,$C113-SUM($BA113:BC113))))</f>
        <v>0</v>
      </c>
      <c r="BE113" s="19">
        <f ca="1">IF(NOT(snowball),0,IF(OR(I$9=0,V112+AG113-AS113&lt;=I$9),0,MIN(V112+AG113-AS113-I$9,$C113-SUM($BA113:BD113))))</f>
        <v>0</v>
      </c>
      <c r="BF113" s="19">
        <f ca="1">IF(NOT(snowball),0,IF(OR(J$9=0,W112+AH113-AT113&lt;=J$9),0,MIN(W112+AH113-AT113-J$9,$C113-SUM($BA113:BE113))))</f>
        <v>0</v>
      </c>
      <c r="BG113" s="19">
        <f ca="1">IF(NOT(snowball),0,IF(OR(K$9=0,X112+AI113-AU113&lt;=K$9),0,MIN(X112+AI113-AU113-K$9,$C113-SUM($BA113:BF113))))</f>
        <v>0</v>
      </c>
      <c r="BH113" s="19">
        <f ca="1">IF(NOT(snowball),0,IF(OR(L$9=0,Y112+AJ113-AV113&lt;=L$9),0,MIN(Y112+AJ113-AV113-L$9,$C113-SUM($BA113:BG113))))</f>
        <v>0</v>
      </c>
      <c r="BI113" s="19">
        <f ca="1">IF(NOT(snowball),0,IF(OR(M$9=0,Z112+AK113-AW113&lt;=M$9),0,MIN(Z112+AK113-AW113-M$9,$C113-SUM($BA113:BH113))))</f>
        <v>0</v>
      </c>
      <c r="BJ113" s="19">
        <f ca="1">IF(NOT(snowball),0,IF(OR(N$9=0,AA112+AL113-AX113&lt;=N$9),0,MIN(AA112+AL113-AX113-N$9,$C113-SUM($BA113:BI113))))</f>
        <v>0</v>
      </c>
      <c r="BK113" s="71">
        <f t="shared" ca="1" si="104"/>
        <v>0</v>
      </c>
      <c r="BL113" s="71">
        <f t="shared" ca="1" si="105"/>
        <v>0</v>
      </c>
      <c r="BN113" s="55">
        <f t="shared" ca="1" si="106"/>
        <v>0</v>
      </c>
      <c r="BO113" s="19">
        <f ca="1">IF(S112&lt;=0,0,IF($BL113&lt;=SUM($BN113:BN113),0,IF($BL113-SUM($BN113:BN113)&gt;S112+AD113-BB113-AP113,S112+AD113-BB113-AP113,$BL113-SUM($BN113:BN113))))</f>
        <v>0</v>
      </c>
      <c r="BP113" s="19">
        <f ca="1">IF(T112&lt;=0,0,IF($BL113&lt;=SUM($BN113:BO113),0,IF($BL113-SUM($BN113:BO113)&gt;T112+AE113-BC113-AQ113,T112+AE113-BC113-AQ113,$BL113-SUM($BN113:BO113))))</f>
        <v>0</v>
      </c>
      <c r="BQ113" s="19">
        <f ca="1">IF(U112&lt;=0,0,IF($BL113&lt;=SUM($BN113:BP113),0,IF($BL113-SUM($BN113:BP113)&gt;U112+AF113-BD113-AR113,U112+AF113-BD113-AR113,$BL113-SUM($BN113:BP113))))</f>
        <v>0</v>
      </c>
      <c r="BR113" s="19">
        <f ca="1">IF(V112&lt;=0,0,IF($BL113&lt;=SUM($BN113:BQ113),0,IF($BL113-SUM($BN113:BQ113)&gt;V112+AG113-BE113-AS113,V112+AG113-BE113-AS113,$BL113-SUM($BN113:BQ113))))</f>
        <v>0</v>
      </c>
      <c r="BS113" s="19">
        <f ca="1">IF(W112&lt;=0,0,IF($BL113&lt;=SUM($BN113:BR113),0,IF($BL113-SUM($BN113:BR113)&gt;W112+AH113-BF113-AT113,W112+AH113-BF113-AT113,$BL113-SUM($BN113:BR113))))</f>
        <v>0</v>
      </c>
      <c r="BT113" s="19">
        <f ca="1">IF(X112&lt;=0,0,IF($BL113&lt;=SUM($BN113:BS113),0,IF($BL113-SUM($BN113:BS113)&gt;X112+AI113-BG113-AU113,X112+AI113-BG113-AU113,$BL113-SUM($BN113:BS113))))</f>
        <v>0</v>
      </c>
      <c r="BU113" s="19">
        <f ca="1">IF(Y112&lt;=0,0,IF($BL113&lt;=SUM($BN113:BT113),0,IF($BL113-SUM($BN113:BT113)&gt;Y112+AJ113-BH113-AV113,Y112+AJ113-BH113-AV113,$BL113-SUM($BN113:BT113))))</f>
        <v>0</v>
      </c>
      <c r="BV113" s="19">
        <f ca="1">IF(Z112&lt;=0,0,IF($BL113&lt;=SUM($BN113:BU113),0,IF($BL113-SUM($BN113:BU113)&gt;Z112+AK113-BI113-AW113,Z112+AK113-BI113-AW113,$BL113-SUM($BN113:BU113))))</f>
        <v>0</v>
      </c>
      <c r="BW113" s="19">
        <f ca="1">IF(AA112&lt;=0,0,IF($BL113&lt;=SUM($BN113:BV113),0,IF($BL113-SUM($BN113:BV113)&gt;AA112+AL113-BJ113-AX113,AA112+AL113-BJ113-AX113,$BL113-SUM($BN113:BV113))))</f>
        <v>0</v>
      </c>
    </row>
    <row r="114" spans="1:75" ht="11.1" customHeight="1" x14ac:dyDescent="0.2">
      <c r="A114" s="20" t="str">
        <f t="shared" ca="1" si="59"/>
        <v/>
      </c>
      <c r="B114" s="5" t="e">
        <f t="shared" ca="1" si="60"/>
        <v>#N/A</v>
      </c>
      <c r="C114" s="69" t="str">
        <f ca="1">IF(A114="","",IF(snowball,IF(($E$5-AY114)&lt;0,0,$E$5-AY114),0)+D114)</f>
        <v/>
      </c>
      <c r="D114" s="56"/>
      <c r="E114" s="19">
        <f t="shared" ca="1" si="61"/>
        <v>0</v>
      </c>
      <c r="F114" s="19">
        <f t="shared" ca="1" si="62"/>
        <v>0</v>
      </c>
      <c r="G114" s="19">
        <f t="shared" ca="1" si="63"/>
        <v>0</v>
      </c>
      <c r="H114" s="19">
        <f t="shared" ca="1" si="64"/>
        <v>0</v>
      </c>
      <c r="I114" s="19">
        <f t="shared" ca="1" si="65"/>
        <v>0</v>
      </c>
      <c r="J114" s="19">
        <f t="shared" ca="1" si="66"/>
        <v>0</v>
      </c>
      <c r="K114" s="19">
        <f t="shared" ca="1" si="67"/>
        <v>0</v>
      </c>
      <c r="L114" s="19">
        <f t="shared" ca="1" si="68"/>
        <v>0</v>
      </c>
      <c r="M114" s="19">
        <f t="shared" ca="1" si="69"/>
        <v>0</v>
      </c>
      <c r="N114" s="19">
        <f t="shared" ca="1" si="70"/>
        <v>0</v>
      </c>
      <c r="O114" s="48"/>
      <c r="P114" s="19">
        <f t="shared" ca="1" si="58"/>
        <v>0</v>
      </c>
      <c r="Q114" s="73">
        <f t="shared" ca="1" si="71"/>
        <v>0</v>
      </c>
      <c r="R114" s="19">
        <f t="shared" ca="1" si="72"/>
        <v>0</v>
      </c>
      <c r="S114" s="19">
        <f t="shared" ca="1" si="73"/>
        <v>0</v>
      </c>
      <c r="T114" s="19">
        <f t="shared" ca="1" si="74"/>
        <v>0</v>
      </c>
      <c r="U114" s="19">
        <f t="shared" ca="1" si="75"/>
        <v>0</v>
      </c>
      <c r="V114" s="19">
        <f t="shared" ca="1" si="76"/>
        <v>0</v>
      </c>
      <c r="W114" s="19">
        <f t="shared" ca="1" si="77"/>
        <v>0</v>
      </c>
      <c r="X114" s="19">
        <f t="shared" ca="1" si="78"/>
        <v>0</v>
      </c>
      <c r="Y114" s="19">
        <f t="shared" ca="1" si="79"/>
        <v>0</v>
      </c>
      <c r="Z114" s="19">
        <f t="shared" ca="1" si="80"/>
        <v>0</v>
      </c>
      <c r="AA114" s="19">
        <f t="shared" ca="1" si="81"/>
        <v>0</v>
      </c>
      <c r="AB114" s="2"/>
      <c r="AC114" s="19">
        <f t="shared" ca="1" si="82"/>
        <v>0</v>
      </c>
      <c r="AD114" s="19">
        <f t="shared" ca="1" si="83"/>
        <v>0</v>
      </c>
      <c r="AE114" s="19">
        <f t="shared" ca="1" si="84"/>
        <v>0</v>
      </c>
      <c r="AF114" s="19">
        <f t="shared" ca="1" si="85"/>
        <v>0</v>
      </c>
      <c r="AG114" s="19">
        <f t="shared" ca="1" si="86"/>
        <v>0</v>
      </c>
      <c r="AH114" s="19">
        <f t="shared" ca="1" si="87"/>
        <v>0</v>
      </c>
      <c r="AI114" s="19">
        <f t="shared" ca="1" si="88"/>
        <v>0</v>
      </c>
      <c r="AJ114" s="19">
        <f t="shared" ca="1" si="89"/>
        <v>0</v>
      </c>
      <c r="AK114" s="19">
        <f t="shared" ca="1" si="90"/>
        <v>0</v>
      </c>
      <c r="AL114" s="19">
        <f t="shared" ca="1" si="91"/>
        <v>0</v>
      </c>
      <c r="AM114" s="23">
        <f t="shared" ca="1" si="92"/>
        <v>0</v>
      </c>
      <c r="AN114" s="7"/>
      <c r="AO114" s="19">
        <f t="shared" ca="1" si="93"/>
        <v>0</v>
      </c>
      <c r="AP114" s="19">
        <f t="shared" ca="1" si="94"/>
        <v>0</v>
      </c>
      <c r="AQ114" s="19">
        <f t="shared" ca="1" si="95"/>
        <v>0</v>
      </c>
      <c r="AR114" s="19">
        <f t="shared" ca="1" si="96"/>
        <v>0</v>
      </c>
      <c r="AS114" s="19">
        <f t="shared" ca="1" si="97"/>
        <v>0</v>
      </c>
      <c r="AT114" s="19">
        <f t="shared" ca="1" si="98"/>
        <v>0</v>
      </c>
      <c r="AU114" s="19">
        <f t="shared" ca="1" si="99"/>
        <v>0</v>
      </c>
      <c r="AV114" s="19">
        <f t="shared" ca="1" si="100"/>
        <v>0</v>
      </c>
      <c r="AW114" s="19">
        <f t="shared" ca="1" si="101"/>
        <v>0</v>
      </c>
      <c r="AX114" s="19">
        <f t="shared" ca="1" si="102"/>
        <v>0</v>
      </c>
      <c r="AY114" s="71">
        <f t="shared" ca="1" si="103"/>
        <v>0</v>
      </c>
      <c r="AZ114" s="23"/>
      <c r="BA114" s="55">
        <f ca="1">IF(NOT(snowball),0,IF(OR(E$9=0,R113+AC114-AO114&lt;=E$9),0,MIN(R113+AC114-AO114-E$9,$C114)))</f>
        <v>0</v>
      </c>
      <c r="BB114" s="19">
        <f ca="1">IF(NOT(snowball),0,IF(OR(F$9=0,S113+AD114-AP114&lt;=F$9),0,MIN(S113+AD114-AP114-F$9,$C114-SUM($BA114:BA114))))</f>
        <v>0</v>
      </c>
      <c r="BC114" s="19">
        <f ca="1">IF(NOT(snowball),0,IF(OR(G$9=0,T113+AE114-AQ114&lt;=G$9),0,MIN(T113+AE114-AQ114-G$9,$C114-SUM($BA114:BB114))))</f>
        <v>0</v>
      </c>
      <c r="BD114" s="19">
        <f ca="1">IF(NOT(snowball),0,IF(OR(H$9=0,U113+AF114-AR114&lt;=H$9),0,MIN(U113+AF114-AR114-H$9,$C114-SUM($BA114:BC114))))</f>
        <v>0</v>
      </c>
      <c r="BE114" s="19">
        <f ca="1">IF(NOT(snowball),0,IF(OR(I$9=0,V113+AG114-AS114&lt;=I$9),0,MIN(V113+AG114-AS114-I$9,$C114-SUM($BA114:BD114))))</f>
        <v>0</v>
      </c>
      <c r="BF114" s="19">
        <f ca="1">IF(NOT(snowball),0,IF(OR(J$9=0,W113+AH114-AT114&lt;=J$9),0,MIN(W113+AH114-AT114-J$9,$C114-SUM($BA114:BE114))))</f>
        <v>0</v>
      </c>
      <c r="BG114" s="19">
        <f ca="1">IF(NOT(snowball),0,IF(OR(K$9=0,X113+AI114-AU114&lt;=K$9),0,MIN(X113+AI114-AU114-K$9,$C114-SUM($BA114:BF114))))</f>
        <v>0</v>
      </c>
      <c r="BH114" s="19">
        <f ca="1">IF(NOT(snowball),0,IF(OR(L$9=0,Y113+AJ114-AV114&lt;=L$9),0,MIN(Y113+AJ114-AV114-L$9,$C114-SUM($BA114:BG114))))</f>
        <v>0</v>
      </c>
      <c r="BI114" s="19">
        <f ca="1">IF(NOT(snowball),0,IF(OR(M$9=0,Z113+AK114-AW114&lt;=M$9),0,MIN(Z113+AK114-AW114-M$9,$C114-SUM($BA114:BH114))))</f>
        <v>0</v>
      </c>
      <c r="BJ114" s="19">
        <f ca="1">IF(NOT(snowball),0,IF(OR(N$9=0,AA113+AL114-AX114&lt;=N$9),0,MIN(AA113+AL114-AX114-N$9,$C114-SUM($BA114:BI114))))</f>
        <v>0</v>
      </c>
      <c r="BK114" s="71">
        <f t="shared" ca="1" si="104"/>
        <v>0</v>
      </c>
      <c r="BL114" s="71">
        <f t="shared" ca="1" si="105"/>
        <v>0</v>
      </c>
      <c r="BN114" s="55">
        <f t="shared" ca="1" si="106"/>
        <v>0</v>
      </c>
      <c r="BO114" s="19">
        <f ca="1">IF(S113&lt;=0,0,IF($BL114&lt;=SUM($BN114:BN114),0,IF($BL114-SUM($BN114:BN114)&gt;S113+AD114-BB114-AP114,S113+AD114-BB114-AP114,$BL114-SUM($BN114:BN114))))</f>
        <v>0</v>
      </c>
      <c r="BP114" s="19">
        <f ca="1">IF(T113&lt;=0,0,IF($BL114&lt;=SUM($BN114:BO114),0,IF($BL114-SUM($BN114:BO114)&gt;T113+AE114-BC114-AQ114,T113+AE114-BC114-AQ114,$BL114-SUM($BN114:BO114))))</f>
        <v>0</v>
      </c>
      <c r="BQ114" s="19">
        <f ca="1">IF(U113&lt;=0,0,IF($BL114&lt;=SUM($BN114:BP114),0,IF($BL114-SUM($BN114:BP114)&gt;U113+AF114-BD114-AR114,U113+AF114-BD114-AR114,$BL114-SUM($BN114:BP114))))</f>
        <v>0</v>
      </c>
      <c r="BR114" s="19">
        <f ca="1">IF(V113&lt;=0,0,IF($BL114&lt;=SUM($BN114:BQ114),0,IF($BL114-SUM($BN114:BQ114)&gt;V113+AG114-BE114-AS114,V113+AG114-BE114-AS114,$BL114-SUM($BN114:BQ114))))</f>
        <v>0</v>
      </c>
      <c r="BS114" s="19">
        <f ca="1">IF(W113&lt;=0,0,IF($BL114&lt;=SUM($BN114:BR114),0,IF($BL114-SUM($BN114:BR114)&gt;W113+AH114-BF114-AT114,W113+AH114-BF114-AT114,$BL114-SUM($BN114:BR114))))</f>
        <v>0</v>
      </c>
      <c r="BT114" s="19">
        <f ca="1">IF(X113&lt;=0,0,IF($BL114&lt;=SUM($BN114:BS114),0,IF($BL114-SUM($BN114:BS114)&gt;X113+AI114-BG114-AU114,X113+AI114-BG114-AU114,$BL114-SUM($BN114:BS114))))</f>
        <v>0</v>
      </c>
      <c r="BU114" s="19">
        <f ca="1">IF(Y113&lt;=0,0,IF($BL114&lt;=SUM($BN114:BT114),0,IF($BL114-SUM($BN114:BT114)&gt;Y113+AJ114-BH114-AV114,Y113+AJ114-BH114-AV114,$BL114-SUM($BN114:BT114))))</f>
        <v>0</v>
      </c>
      <c r="BV114" s="19">
        <f ca="1">IF(Z113&lt;=0,0,IF($BL114&lt;=SUM($BN114:BU114),0,IF($BL114-SUM($BN114:BU114)&gt;Z113+AK114-BI114-AW114,Z113+AK114-BI114-AW114,$BL114-SUM($BN114:BU114))))</f>
        <v>0</v>
      </c>
      <c r="BW114" s="19">
        <f ca="1">IF(AA113&lt;=0,0,IF($BL114&lt;=SUM($BN114:BV114),0,IF($BL114-SUM($BN114:BV114)&gt;AA113+AL114-BJ114-AX114,AA113+AL114-BJ114-AX114,$BL114-SUM($BN114:BV114))))</f>
        <v>0</v>
      </c>
    </row>
    <row r="115" spans="1:75" ht="11.1" customHeight="1" x14ac:dyDescent="0.2">
      <c r="A115" s="20" t="str">
        <f t="shared" ca="1" si="59"/>
        <v/>
      </c>
      <c r="B115" s="5" t="e">
        <f t="shared" ca="1" si="60"/>
        <v>#N/A</v>
      </c>
      <c r="C115" s="69" t="str">
        <f ca="1">IF(A115="","",IF(snowball,IF(($E$5-AY115)&lt;0,0,$E$5-AY115),0)+D115)</f>
        <v/>
      </c>
      <c r="D115" s="56"/>
      <c r="E115" s="19">
        <f t="shared" ca="1" si="61"/>
        <v>0</v>
      </c>
      <c r="F115" s="19">
        <f t="shared" ca="1" si="62"/>
        <v>0</v>
      </c>
      <c r="G115" s="19">
        <f t="shared" ca="1" si="63"/>
        <v>0</v>
      </c>
      <c r="H115" s="19">
        <f t="shared" ca="1" si="64"/>
        <v>0</v>
      </c>
      <c r="I115" s="19">
        <f t="shared" ca="1" si="65"/>
        <v>0</v>
      </c>
      <c r="J115" s="19">
        <f t="shared" ca="1" si="66"/>
        <v>0</v>
      </c>
      <c r="K115" s="19">
        <f t="shared" ca="1" si="67"/>
        <v>0</v>
      </c>
      <c r="L115" s="19">
        <f t="shared" ca="1" si="68"/>
        <v>0</v>
      </c>
      <c r="M115" s="19">
        <f t="shared" ca="1" si="69"/>
        <v>0</v>
      </c>
      <c r="N115" s="19">
        <f t="shared" ca="1" si="70"/>
        <v>0</v>
      </c>
      <c r="O115" s="48"/>
      <c r="P115" s="19">
        <f t="shared" ca="1" si="58"/>
        <v>0</v>
      </c>
      <c r="Q115" s="73">
        <f t="shared" ca="1" si="71"/>
        <v>0</v>
      </c>
      <c r="R115" s="19">
        <f t="shared" ca="1" si="72"/>
        <v>0</v>
      </c>
      <c r="S115" s="19">
        <f t="shared" ca="1" si="73"/>
        <v>0</v>
      </c>
      <c r="T115" s="19">
        <f t="shared" ca="1" si="74"/>
        <v>0</v>
      </c>
      <c r="U115" s="19">
        <f t="shared" ca="1" si="75"/>
        <v>0</v>
      </c>
      <c r="V115" s="19">
        <f t="shared" ca="1" si="76"/>
        <v>0</v>
      </c>
      <c r="W115" s="19">
        <f t="shared" ca="1" si="77"/>
        <v>0</v>
      </c>
      <c r="X115" s="19">
        <f t="shared" ca="1" si="78"/>
        <v>0</v>
      </c>
      <c r="Y115" s="19">
        <f t="shared" ca="1" si="79"/>
        <v>0</v>
      </c>
      <c r="Z115" s="19">
        <f t="shared" ca="1" si="80"/>
        <v>0</v>
      </c>
      <c r="AA115" s="19">
        <f t="shared" ca="1" si="81"/>
        <v>0</v>
      </c>
      <c r="AB115" s="2"/>
      <c r="AC115" s="19">
        <f t="shared" ca="1" si="82"/>
        <v>0</v>
      </c>
      <c r="AD115" s="19">
        <f t="shared" ca="1" si="83"/>
        <v>0</v>
      </c>
      <c r="AE115" s="19">
        <f t="shared" ca="1" si="84"/>
        <v>0</v>
      </c>
      <c r="AF115" s="19">
        <f t="shared" ca="1" si="85"/>
        <v>0</v>
      </c>
      <c r="AG115" s="19">
        <f t="shared" ca="1" si="86"/>
        <v>0</v>
      </c>
      <c r="AH115" s="19">
        <f t="shared" ca="1" si="87"/>
        <v>0</v>
      </c>
      <c r="AI115" s="19">
        <f t="shared" ca="1" si="88"/>
        <v>0</v>
      </c>
      <c r="AJ115" s="19">
        <f t="shared" ca="1" si="89"/>
        <v>0</v>
      </c>
      <c r="AK115" s="19">
        <f t="shared" ca="1" si="90"/>
        <v>0</v>
      </c>
      <c r="AL115" s="19">
        <f t="shared" ca="1" si="91"/>
        <v>0</v>
      </c>
      <c r="AM115" s="23">
        <f t="shared" ca="1" si="92"/>
        <v>0</v>
      </c>
      <c r="AN115" s="7"/>
      <c r="AO115" s="19">
        <f t="shared" ca="1" si="93"/>
        <v>0</v>
      </c>
      <c r="AP115" s="19">
        <f t="shared" ca="1" si="94"/>
        <v>0</v>
      </c>
      <c r="AQ115" s="19">
        <f t="shared" ca="1" si="95"/>
        <v>0</v>
      </c>
      <c r="AR115" s="19">
        <f t="shared" ca="1" si="96"/>
        <v>0</v>
      </c>
      <c r="AS115" s="19">
        <f t="shared" ca="1" si="97"/>
        <v>0</v>
      </c>
      <c r="AT115" s="19">
        <f t="shared" ca="1" si="98"/>
        <v>0</v>
      </c>
      <c r="AU115" s="19">
        <f t="shared" ca="1" si="99"/>
        <v>0</v>
      </c>
      <c r="AV115" s="19">
        <f t="shared" ca="1" si="100"/>
        <v>0</v>
      </c>
      <c r="AW115" s="19">
        <f t="shared" ca="1" si="101"/>
        <v>0</v>
      </c>
      <c r="AX115" s="19">
        <f t="shared" ca="1" si="102"/>
        <v>0</v>
      </c>
      <c r="AY115" s="71">
        <f t="shared" ca="1" si="103"/>
        <v>0</v>
      </c>
      <c r="AZ115" s="23"/>
      <c r="BA115" s="55">
        <f ca="1">IF(NOT(snowball),0,IF(OR(E$9=0,R114+AC115-AO115&lt;=E$9),0,MIN(R114+AC115-AO115-E$9,$C115)))</f>
        <v>0</v>
      </c>
      <c r="BB115" s="19">
        <f ca="1">IF(NOT(snowball),0,IF(OR(F$9=0,S114+AD115-AP115&lt;=F$9),0,MIN(S114+AD115-AP115-F$9,$C115-SUM($BA115:BA115))))</f>
        <v>0</v>
      </c>
      <c r="BC115" s="19">
        <f ca="1">IF(NOT(snowball),0,IF(OR(G$9=0,T114+AE115-AQ115&lt;=G$9),0,MIN(T114+AE115-AQ115-G$9,$C115-SUM($BA115:BB115))))</f>
        <v>0</v>
      </c>
      <c r="BD115" s="19">
        <f ca="1">IF(NOT(snowball),0,IF(OR(H$9=0,U114+AF115-AR115&lt;=H$9),0,MIN(U114+AF115-AR115-H$9,$C115-SUM($BA115:BC115))))</f>
        <v>0</v>
      </c>
      <c r="BE115" s="19">
        <f ca="1">IF(NOT(snowball),0,IF(OR(I$9=0,V114+AG115-AS115&lt;=I$9),0,MIN(V114+AG115-AS115-I$9,$C115-SUM($BA115:BD115))))</f>
        <v>0</v>
      </c>
      <c r="BF115" s="19">
        <f ca="1">IF(NOT(snowball),0,IF(OR(J$9=0,W114+AH115-AT115&lt;=J$9),0,MIN(W114+AH115-AT115-J$9,$C115-SUM($BA115:BE115))))</f>
        <v>0</v>
      </c>
      <c r="BG115" s="19">
        <f ca="1">IF(NOT(snowball),0,IF(OR(K$9=0,X114+AI115-AU115&lt;=K$9),0,MIN(X114+AI115-AU115-K$9,$C115-SUM($BA115:BF115))))</f>
        <v>0</v>
      </c>
      <c r="BH115" s="19">
        <f ca="1">IF(NOT(snowball),0,IF(OR(L$9=0,Y114+AJ115-AV115&lt;=L$9),0,MIN(Y114+AJ115-AV115-L$9,$C115-SUM($BA115:BG115))))</f>
        <v>0</v>
      </c>
      <c r="BI115" s="19">
        <f ca="1">IF(NOT(snowball),0,IF(OR(M$9=0,Z114+AK115-AW115&lt;=M$9),0,MIN(Z114+AK115-AW115-M$9,$C115-SUM($BA115:BH115))))</f>
        <v>0</v>
      </c>
      <c r="BJ115" s="19">
        <f ca="1">IF(NOT(snowball),0,IF(OR(N$9=0,AA114+AL115-AX115&lt;=N$9),0,MIN(AA114+AL115-AX115-N$9,$C115-SUM($BA115:BI115))))</f>
        <v>0</v>
      </c>
      <c r="BK115" s="71">
        <f t="shared" ca="1" si="104"/>
        <v>0</v>
      </c>
      <c r="BL115" s="71">
        <f t="shared" ca="1" si="105"/>
        <v>0</v>
      </c>
      <c r="BN115" s="55">
        <f t="shared" ca="1" si="106"/>
        <v>0</v>
      </c>
      <c r="BO115" s="19">
        <f ca="1">IF(S114&lt;=0,0,IF($BL115&lt;=SUM($BN115:BN115),0,IF($BL115-SUM($BN115:BN115)&gt;S114+AD115-BB115-AP115,S114+AD115-BB115-AP115,$BL115-SUM($BN115:BN115))))</f>
        <v>0</v>
      </c>
      <c r="BP115" s="19">
        <f ca="1">IF(T114&lt;=0,0,IF($BL115&lt;=SUM($BN115:BO115),0,IF($BL115-SUM($BN115:BO115)&gt;T114+AE115-BC115-AQ115,T114+AE115-BC115-AQ115,$BL115-SUM($BN115:BO115))))</f>
        <v>0</v>
      </c>
      <c r="BQ115" s="19">
        <f ca="1">IF(U114&lt;=0,0,IF($BL115&lt;=SUM($BN115:BP115),0,IF($BL115-SUM($BN115:BP115)&gt;U114+AF115-BD115-AR115,U114+AF115-BD115-AR115,$BL115-SUM($BN115:BP115))))</f>
        <v>0</v>
      </c>
      <c r="BR115" s="19">
        <f ca="1">IF(V114&lt;=0,0,IF($BL115&lt;=SUM($BN115:BQ115),0,IF($BL115-SUM($BN115:BQ115)&gt;V114+AG115-BE115-AS115,V114+AG115-BE115-AS115,$BL115-SUM($BN115:BQ115))))</f>
        <v>0</v>
      </c>
      <c r="BS115" s="19">
        <f ca="1">IF(W114&lt;=0,0,IF($BL115&lt;=SUM($BN115:BR115),0,IF($BL115-SUM($BN115:BR115)&gt;W114+AH115-BF115-AT115,W114+AH115-BF115-AT115,$BL115-SUM($BN115:BR115))))</f>
        <v>0</v>
      </c>
      <c r="BT115" s="19">
        <f ca="1">IF(X114&lt;=0,0,IF($BL115&lt;=SUM($BN115:BS115),0,IF($BL115-SUM($BN115:BS115)&gt;X114+AI115-BG115-AU115,X114+AI115-BG115-AU115,$BL115-SUM($BN115:BS115))))</f>
        <v>0</v>
      </c>
      <c r="BU115" s="19">
        <f ca="1">IF(Y114&lt;=0,0,IF($BL115&lt;=SUM($BN115:BT115),0,IF($BL115-SUM($BN115:BT115)&gt;Y114+AJ115-BH115-AV115,Y114+AJ115-BH115-AV115,$BL115-SUM($BN115:BT115))))</f>
        <v>0</v>
      </c>
      <c r="BV115" s="19">
        <f ca="1">IF(Z114&lt;=0,0,IF($BL115&lt;=SUM($BN115:BU115),0,IF($BL115-SUM($BN115:BU115)&gt;Z114+AK115-BI115-AW115,Z114+AK115-BI115-AW115,$BL115-SUM($BN115:BU115))))</f>
        <v>0</v>
      </c>
      <c r="BW115" s="19">
        <f ca="1">IF(AA114&lt;=0,0,IF($BL115&lt;=SUM($BN115:BV115),0,IF($BL115-SUM($BN115:BV115)&gt;AA114+AL115-BJ115-AX115,AA114+AL115-BJ115-AX115,$BL115-SUM($BN115:BV115))))</f>
        <v>0</v>
      </c>
    </row>
    <row r="116" spans="1:75" ht="11.1" customHeight="1" x14ac:dyDescent="0.2">
      <c r="A116" s="20" t="str">
        <f t="shared" ca="1" si="59"/>
        <v/>
      </c>
      <c r="B116" s="5" t="e">
        <f t="shared" ca="1" si="60"/>
        <v>#N/A</v>
      </c>
      <c r="C116" s="69" t="str">
        <f ca="1">IF(A116="","",IF(snowball,IF(($E$5-AY116)&lt;0,0,$E$5-AY116),0)+D116)</f>
        <v/>
      </c>
      <c r="D116" s="56"/>
      <c r="E116" s="19">
        <f t="shared" ca="1" si="61"/>
        <v>0</v>
      </c>
      <c r="F116" s="19">
        <f t="shared" ca="1" si="62"/>
        <v>0</v>
      </c>
      <c r="G116" s="19">
        <f t="shared" ca="1" si="63"/>
        <v>0</v>
      </c>
      <c r="H116" s="19">
        <f t="shared" ca="1" si="64"/>
        <v>0</v>
      </c>
      <c r="I116" s="19">
        <f t="shared" ca="1" si="65"/>
        <v>0</v>
      </c>
      <c r="J116" s="19">
        <f t="shared" ca="1" si="66"/>
        <v>0</v>
      </c>
      <c r="K116" s="19">
        <f t="shared" ca="1" si="67"/>
        <v>0</v>
      </c>
      <c r="L116" s="19">
        <f t="shared" ca="1" si="68"/>
        <v>0</v>
      </c>
      <c r="M116" s="19">
        <f t="shared" ca="1" si="69"/>
        <v>0</v>
      </c>
      <c r="N116" s="19">
        <f t="shared" ca="1" si="70"/>
        <v>0</v>
      </c>
      <c r="O116" s="48"/>
      <c r="P116" s="19">
        <f t="shared" ca="1" si="58"/>
        <v>0</v>
      </c>
      <c r="Q116" s="73">
        <f t="shared" ca="1" si="71"/>
        <v>0</v>
      </c>
      <c r="R116" s="19">
        <f t="shared" ca="1" si="72"/>
        <v>0</v>
      </c>
      <c r="S116" s="19">
        <f t="shared" ca="1" si="73"/>
        <v>0</v>
      </c>
      <c r="T116" s="19">
        <f t="shared" ca="1" si="74"/>
        <v>0</v>
      </c>
      <c r="U116" s="19">
        <f t="shared" ca="1" si="75"/>
        <v>0</v>
      </c>
      <c r="V116" s="19">
        <f t="shared" ca="1" si="76"/>
        <v>0</v>
      </c>
      <c r="W116" s="19">
        <f t="shared" ca="1" si="77"/>
        <v>0</v>
      </c>
      <c r="X116" s="19">
        <f t="shared" ca="1" si="78"/>
        <v>0</v>
      </c>
      <c r="Y116" s="19">
        <f t="shared" ca="1" si="79"/>
        <v>0</v>
      </c>
      <c r="Z116" s="19">
        <f t="shared" ca="1" si="80"/>
        <v>0</v>
      </c>
      <c r="AA116" s="19">
        <f t="shared" ca="1" si="81"/>
        <v>0</v>
      </c>
      <c r="AB116" s="2"/>
      <c r="AC116" s="19">
        <f t="shared" ca="1" si="82"/>
        <v>0</v>
      </c>
      <c r="AD116" s="19">
        <f t="shared" ca="1" si="83"/>
        <v>0</v>
      </c>
      <c r="AE116" s="19">
        <f t="shared" ca="1" si="84"/>
        <v>0</v>
      </c>
      <c r="AF116" s="19">
        <f t="shared" ca="1" si="85"/>
        <v>0</v>
      </c>
      <c r="AG116" s="19">
        <f t="shared" ca="1" si="86"/>
        <v>0</v>
      </c>
      <c r="AH116" s="19">
        <f t="shared" ca="1" si="87"/>
        <v>0</v>
      </c>
      <c r="AI116" s="19">
        <f t="shared" ca="1" si="88"/>
        <v>0</v>
      </c>
      <c r="AJ116" s="19">
        <f t="shared" ca="1" si="89"/>
        <v>0</v>
      </c>
      <c r="AK116" s="19">
        <f t="shared" ca="1" si="90"/>
        <v>0</v>
      </c>
      <c r="AL116" s="19">
        <f t="shared" ca="1" si="91"/>
        <v>0</v>
      </c>
      <c r="AM116" s="23">
        <f t="shared" ca="1" si="92"/>
        <v>0</v>
      </c>
      <c r="AN116" s="7"/>
      <c r="AO116" s="19">
        <f t="shared" ca="1" si="93"/>
        <v>0</v>
      </c>
      <c r="AP116" s="19">
        <f t="shared" ca="1" si="94"/>
        <v>0</v>
      </c>
      <c r="AQ116" s="19">
        <f t="shared" ca="1" si="95"/>
        <v>0</v>
      </c>
      <c r="AR116" s="19">
        <f t="shared" ca="1" si="96"/>
        <v>0</v>
      </c>
      <c r="AS116" s="19">
        <f t="shared" ca="1" si="97"/>
        <v>0</v>
      </c>
      <c r="AT116" s="19">
        <f t="shared" ca="1" si="98"/>
        <v>0</v>
      </c>
      <c r="AU116" s="19">
        <f t="shared" ca="1" si="99"/>
        <v>0</v>
      </c>
      <c r="AV116" s="19">
        <f t="shared" ca="1" si="100"/>
        <v>0</v>
      </c>
      <c r="AW116" s="19">
        <f t="shared" ca="1" si="101"/>
        <v>0</v>
      </c>
      <c r="AX116" s="19">
        <f t="shared" ca="1" si="102"/>
        <v>0</v>
      </c>
      <c r="AY116" s="71">
        <f t="shared" ca="1" si="103"/>
        <v>0</v>
      </c>
      <c r="AZ116" s="23"/>
      <c r="BA116" s="55">
        <f ca="1">IF(NOT(snowball),0,IF(OR(E$9=0,R115+AC116-AO116&lt;=E$9),0,MIN(R115+AC116-AO116-E$9,$C116)))</f>
        <v>0</v>
      </c>
      <c r="BB116" s="19">
        <f ca="1">IF(NOT(snowball),0,IF(OR(F$9=0,S115+AD116-AP116&lt;=F$9),0,MIN(S115+AD116-AP116-F$9,$C116-SUM($BA116:BA116))))</f>
        <v>0</v>
      </c>
      <c r="BC116" s="19">
        <f ca="1">IF(NOT(snowball),0,IF(OR(G$9=0,T115+AE116-AQ116&lt;=G$9),0,MIN(T115+AE116-AQ116-G$9,$C116-SUM($BA116:BB116))))</f>
        <v>0</v>
      </c>
      <c r="BD116" s="19">
        <f ca="1">IF(NOT(snowball),0,IF(OR(H$9=0,U115+AF116-AR116&lt;=H$9),0,MIN(U115+AF116-AR116-H$9,$C116-SUM($BA116:BC116))))</f>
        <v>0</v>
      </c>
      <c r="BE116" s="19">
        <f ca="1">IF(NOT(snowball),0,IF(OR(I$9=0,V115+AG116-AS116&lt;=I$9),0,MIN(V115+AG116-AS116-I$9,$C116-SUM($BA116:BD116))))</f>
        <v>0</v>
      </c>
      <c r="BF116" s="19">
        <f ca="1">IF(NOT(snowball),0,IF(OR(J$9=0,W115+AH116-AT116&lt;=J$9),0,MIN(W115+AH116-AT116-J$9,$C116-SUM($BA116:BE116))))</f>
        <v>0</v>
      </c>
      <c r="BG116" s="19">
        <f ca="1">IF(NOT(snowball),0,IF(OR(K$9=0,X115+AI116-AU116&lt;=K$9),0,MIN(X115+AI116-AU116-K$9,$C116-SUM($BA116:BF116))))</f>
        <v>0</v>
      </c>
      <c r="BH116" s="19">
        <f ca="1">IF(NOT(snowball),0,IF(OR(L$9=0,Y115+AJ116-AV116&lt;=L$9),0,MIN(Y115+AJ116-AV116-L$9,$C116-SUM($BA116:BG116))))</f>
        <v>0</v>
      </c>
      <c r="BI116" s="19">
        <f ca="1">IF(NOT(snowball),0,IF(OR(M$9=0,Z115+AK116-AW116&lt;=M$9),0,MIN(Z115+AK116-AW116-M$9,$C116-SUM($BA116:BH116))))</f>
        <v>0</v>
      </c>
      <c r="BJ116" s="19">
        <f ca="1">IF(NOT(snowball),0,IF(OR(N$9=0,AA115+AL116-AX116&lt;=N$9),0,MIN(AA115+AL116-AX116-N$9,$C116-SUM($BA116:BI116))))</f>
        <v>0</v>
      </c>
      <c r="BK116" s="71">
        <f t="shared" ca="1" si="104"/>
        <v>0</v>
      </c>
      <c r="BL116" s="71">
        <f t="shared" ca="1" si="105"/>
        <v>0</v>
      </c>
      <c r="BN116" s="55">
        <f t="shared" ca="1" si="106"/>
        <v>0</v>
      </c>
      <c r="BO116" s="19">
        <f ca="1">IF(S115&lt;=0,0,IF($BL116&lt;=SUM($BN116:BN116),0,IF($BL116-SUM($BN116:BN116)&gt;S115+AD116-BB116-AP116,S115+AD116-BB116-AP116,$BL116-SUM($BN116:BN116))))</f>
        <v>0</v>
      </c>
      <c r="BP116" s="19">
        <f ca="1">IF(T115&lt;=0,0,IF($BL116&lt;=SUM($BN116:BO116),0,IF($BL116-SUM($BN116:BO116)&gt;T115+AE116-BC116-AQ116,T115+AE116-BC116-AQ116,$BL116-SUM($BN116:BO116))))</f>
        <v>0</v>
      </c>
      <c r="BQ116" s="19">
        <f ca="1">IF(U115&lt;=0,0,IF($BL116&lt;=SUM($BN116:BP116),0,IF($BL116-SUM($BN116:BP116)&gt;U115+AF116-BD116-AR116,U115+AF116-BD116-AR116,$BL116-SUM($BN116:BP116))))</f>
        <v>0</v>
      </c>
      <c r="BR116" s="19">
        <f ca="1">IF(V115&lt;=0,0,IF($BL116&lt;=SUM($BN116:BQ116),0,IF($BL116-SUM($BN116:BQ116)&gt;V115+AG116-BE116-AS116,V115+AG116-BE116-AS116,$BL116-SUM($BN116:BQ116))))</f>
        <v>0</v>
      </c>
      <c r="BS116" s="19">
        <f ca="1">IF(W115&lt;=0,0,IF($BL116&lt;=SUM($BN116:BR116),0,IF($BL116-SUM($BN116:BR116)&gt;W115+AH116-BF116-AT116,W115+AH116-BF116-AT116,$BL116-SUM($BN116:BR116))))</f>
        <v>0</v>
      </c>
      <c r="BT116" s="19">
        <f ca="1">IF(X115&lt;=0,0,IF($BL116&lt;=SUM($BN116:BS116),0,IF($BL116-SUM($BN116:BS116)&gt;X115+AI116-BG116-AU116,X115+AI116-BG116-AU116,$BL116-SUM($BN116:BS116))))</f>
        <v>0</v>
      </c>
      <c r="BU116" s="19">
        <f ca="1">IF(Y115&lt;=0,0,IF($BL116&lt;=SUM($BN116:BT116),0,IF($BL116-SUM($BN116:BT116)&gt;Y115+AJ116-BH116-AV116,Y115+AJ116-BH116-AV116,$BL116-SUM($BN116:BT116))))</f>
        <v>0</v>
      </c>
      <c r="BV116" s="19">
        <f ca="1">IF(Z115&lt;=0,0,IF($BL116&lt;=SUM($BN116:BU116),0,IF($BL116-SUM($BN116:BU116)&gt;Z115+AK116-BI116-AW116,Z115+AK116-BI116-AW116,$BL116-SUM($BN116:BU116))))</f>
        <v>0</v>
      </c>
      <c r="BW116" s="19">
        <f ca="1">IF(AA115&lt;=0,0,IF($BL116&lt;=SUM($BN116:BV116),0,IF($BL116-SUM($BN116:BV116)&gt;AA115+AL116-BJ116-AX116,AA115+AL116-BJ116-AX116,$BL116-SUM($BN116:BV116))))</f>
        <v>0</v>
      </c>
    </row>
    <row r="117" spans="1:75" ht="11.1" customHeight="1" x14ac:dyDescent="0.2">
      <c r="A117" s="20" t="str">
        <f t="shared" ca="1" si="59"/>
        <v/>
      </c>
      <c r="B117" s="5" t="e">
        <f t="shared" ca="1" si="60"/>
        <v>#N/A</v>
      </c>
      <c r="C117" s="69" t="str">
        <f ca="1">IF(A117="","",IF(snowball,IF(($E$5-AY117)&lt;0,0,$E$5-AY117),0)+D117)</f>
        <v/>
      </c>
      <c r="D117" s="56"/>
      <c r="E117" s="19">
        <f t="shared" ca="1" si="61"/>
        <v>0</v>
      </c>
      <c r="F117" s="19">
        <f t="shared" ca="1" si="62"/>
        <v>0</v>
      </c>
      <c r="G117" s="19">
        <f t="shared" ca="1" si="63"/>
        <v>0</v>
      </c>
      <c r="H117" s="19">
        <f t="shared" ca="1" si="64"/>
        <v>0</v>
      </c>
      <c r="I117" s="19">
        <f t="shared" ca="1" si="65"/>
        <v>0</v>
      </c>
      <c r="J117" s="19">
        <f t="shared" ca="1" si="66"/>
        <v>0</v>
      </c>
      <c r="K117" s="19">
        <f t="shared" ca="1" si="67"/>
        <v>0</v>
      </c>
      <c r="L117" s="19">
        <f t="shared" ca="1" si="68"/>
        <v>0</v>
      </c>
      <c r="M117" s="19">
        <f t="shared" ca="1" si="69"/>
        <v>0</v>
      </c>
      <c r="N117" s="19">
        <f t="shared" ca="1" si="70"/>
        <v>0</v>
      </c>
      <c r="O117" s="48"/>
      <c r="P117" s="19">
        <f t="shared" ca="1" si="58"/>
        <v>0</v>
      </c>
      <c r="Q117" s="73">
        <f t="shared" ca="1" si="71"/>
        <v>0</v>
      </c>
      <c r="R117" s="19">
        <f t="shared" ca="1" si="72"/>
        <v>0</v>
      </c>
      <c r="S117" s="19">
        <f t="shared" ca="1" si="73"/>
        <v>0</v>
      </c>
      <c r="T117" s="19">
        <f t="shared" ca="1" si="74"/>
        <v>0</v>
      </c>
      <c r="U117" s="19">
        <f t="shared" ca="1" si="75"/>
        <v>0</v>
      </c>
      <c r="V117" s="19">
        <f t="shared" ca="1" si="76"/>
        <v>0</v>
      </c>
      <c r="W117" s="19">
        <f t="shared" ca="1" si="77"/>
        <v>0</v>
      </c>
      <c r="X117" s="19">
        <f t="shared" ca="1" si="78"/>
        <v>0</v>
      </c>
      <c r="Y117" s="19">
        <f t="shared" ca="1" si="79"/>
        <v>0</v>
      </c>
      <c r="Z117" s="19">
        <f t="shared" ca="1" si="80"/>
        <v>0</v>
      </c>
      <c r="AA117" s="19">
        <f t="shared" ca="1" si="81"/>
        <v>0</v>
      </c>
      <c r="AB117" s="2"/>
      <c r="AC117" s="19">
        <f t="shared" ca="1" si="82"/>
        <v>0</v>
      </c>
      <c r="AD117" s="19">
        <f t="shared" ca="1" si="83"/>
        <v>0</v>
      </c>
      <c r="AE117" s="19">
        <f t="shared" ca="1" si="84"/>
        <v>0</v>
      </c>
      <c r="AF117" s="19">
        <f t="shared" ca="1" si="85"/>
        <v>0</v>
      </c>
      <c r="AG117" s="19">
        <f t="shared" ca="1" si="86"/>
        <v>0</v>
      </c>
      <c r="AH117" s="19">
        <f t="shared" ca="1" si="87"/>
        <v>0</v>
      </c>
      <c r="AI117" s="19">
        <f t="shared" ca="1" si="88"/>
        <v>0</v>
      </c>
      <c r="AJ117" s="19">
        <f t="shared" ca="1" si="89"/>
        <v>0</v>
      </c>
      <c r="AK117" s="19">
        <f t="shared" ca="1" si="90"/>
        <v>0</v>
      </c>
      <c r="AL117" s="19">
        <f t="shared" ca="1" si="91"/>
        <v>0</v>
      </c>
      <c r="AM117" s="23">
        <f t="shared" ca="1" si="92"/>
        <v>0</v>
      </c>
      <c r="AN117" s="7"/>
      <c r="AO117" s="19">
        <f t="shared" ca="1" si="93"/>
        <v>0</v>
      </c>
      <c r="AP117" s="19">
        <f t="shared" ca="1" si="94"/>
        <v>0</v>
      </c>
      <c r="AQ117" s="19">
        <f t="shared" ca="1" si="95"/>
        <v>0</v>
      </c>
      <c r="AR117" s="19">
        <f t="shared" ca="1" si="96"/>
        <v>0</v>
      </c>
      <c r="AS117" s="19">
        <f t="shared" ca="1" si="97"/>
        <v>0</v>
      </c>
      <c r="AT117" s="19">
        <f t="shared" ca="1" si="98"/>
        <v>0</v>
      </c>
      <c r="AU117" s="19">
        <f t="shared" ca="1" si="99"/>
        <v>0</v>
      </c>
      <c r="AV117" s="19">
        <f t="shared" ca="1" si="100"/>
        <v>0</v>
      </c>
      <c r="AW117" s="19">
        <f t="shared" ca="1" si="101"/>
        <v>0</v>
      </c>
      <c r="AX117" s="19">
        <f t="shared" ca="1" si="102"/>
        <v>0</v>
      </c>
      <c r="AY117" s="71">
        <f t="shared" ca="1" si="103"/>
        <v>0</v>
      </c>
      <c r="AZ117" s="23"/>
      <c r="BA117" s="55">
        <f ca="1">IF(NOT(snowball),0,IF(OR(E$9=0,R116+AC117-AO117&lt;=E$9),0,MIN(R116+AC117-AO117-E$9,$C117)))</f>
        <v>0</v>
      </c>
      <c r="BB117" s="19">
        <f ca="1">IF(NOT(snowball),0,IF(OR(F$9=0,S116+AD117-AP117&lt;=F$9),0,MIN(S116+AD117-AP117-F$9,$C117-SUM($BA117:BA117))))</f>
        <v>0</v>
      </c>
      <c r="BC117" s="19">
        <f ca="1">IF(NOT(snowball),0,IF(OR(G$9=0,T116+AE117-AQ117&lt;=G$9),0,MIN(T116+AE117-AQ117-G$9,$C117-SUM($BA117:BB117))))</f>
        <v>0</v>
      </c>
      <c r="BD117" s="19">
        <f ca="1">IF(NOT(snowball),0,IF(OR(H$9=0,U116+AF117-AR117&lt;=H$9),0,MIN(U116+AF117-AR117-H$9,$C117-SUM($BA117:BC117))))</f>
        <v>0</v>
      </c>
      <c r="BE117" s="19">
        <f ca="1">IF(NOT(snowball),0,IF(OR(I$9=0,V116+AG117-AS117&lt;=I$9),0,MIN(V116+AG117-AS117-I$9,$C117-SUM($BA117:BD117))))</f>
        <v>0</v>
      </c>
      <c r="BF117" s="19">
        <f ca="1">IF(NOT(snowball),0,IF(OR(J$9=0,W116+AH117-AT117&lt;=J$9),0,MIN(W116+AH117-AT117-J$9,$C117-SUM($BA117:BE117))))</f>
        <v>0</v>
      </c>
      <c r="BG117" s="19">
        <f ca="1">IF(NOT(snowball),0,IF(OR(K$9=0,X116+AI117-AU117&lt;=K$9),0,MIN(X116+AI117-AU117-K$9,$C117-SUM($BA117:BF117))))</f>
        <v>0</v>
      </c>
      <c r="BH117" s="19">
        <f ca="1">IF(NOT(snowball),0,IF(OR(L$9=0,Y116+AJ117-AV117&lt;=L$9),0,MIN(Y116+AJ117-AV117-L$9,$C117-SUM($BA117:BG117))))</f>
        <v>0</v>
      </c>
      <c r="BI117" s="19">
        <f ca="1">IF(NOT(snowball),0,IF(OR(M$9=0,Z116+AK117-AW117&lt;=M$9),0,MIN(Z116+AK117-AW117-M$9,$C117-SUM($BA117:BH117))))</f>
        <v>0</v>
      </c>
      <c r="BJ117" s="19">
        <f ca="1">IF(NOT(snowball),0,IF(OR(N$9=0,AA116+AL117-AX117&lt;=N$9),0,MIN(AA116+AL117-AX117-N$9,$C117-SUM($BA117:BI117))))</f>
        <v>0</v>
      </c>
      <c r="BK117" s="71">
        <f t="shared" ca="1" si="104"/>
        <v>0</v>
      </c>
      <c r="BL117" s="71">
        <f t="shared" ca="1" si="105"/>
        <v>0</v>
      </c>
      <c r="BN117" s="55">
        <f t="shared" ca="1" si="106"/>
        <v>0</v>
      </c>
      <c r="BO117" s="19">
        <f ca="1">IF(S116&lt;=0,0,IF($BL117&lt;=SUM($BN117:BN117),0,IF($BL117-SUM($BN117:BN117)&gt;S116+AD117-BB117-AP117,S116+AD117-BB117-AP117,$BL117-SUM($BN117:BN117))))</f>
        <v>0</v>
      </c>
      <c r="BP117" s="19">
        <f ca="1">IF(T116&lt;=0,0,IF($BL117&lt;=SUM($BN117:BO117),0,IF($BL117-SUM($BN117:BO117)&gt;T116+AE117-BC117-AQ117,T116+AE117-BC117-AQ117,$BL117-SUM($BN117:BO117))))</f>
        <v>0</v>
      </c>
      <c r="BQ117" s="19">
        <f ca="1">IF(U116&lt;=0,0,IF($BL117&lt;=SUM($BN117:BP117),0,IF($BL117-SUM($BN117:BP117)&gt;U116+AF117-BD117-AR117,U116+AF117-BD117-AR117,$BL117-SUM($BN117:BP117))))</f>
        <v>0</v>
      </c>
      <c r="BR117" s="19">
        <f ca="1">IF(V116&lt;=0,0,IF($BL117&lt;=SUM($BN117:BQ117),0,IF($BL117-SUM($BN117:BQ117)&gt;V116+AG117-BE117-AS117,V116+AG117-BE117-AS117,$BL117-SUM($BN117:BQ117))))</f>
        <v>0</v>
      </c>
      <c r="BS117" s="19">
        <f ca="1">IF(W116&lt;=0,0,IF($BL117&lt;=SUM($BN117:BR117),0,IF($BL117-SUM($BN117:BR117)&gt;W116+AH117-BF117-AT117,W116+AH117-BF117-AT117,$BL117-SUM($BN117:BR117))))</f>
        <v>0</v>
      </c>
      <c r="BT117" s="19">
        <f ca="1">IF(X116&lt;=0,0,IF($BL117&lt;=SUM($BN117:BS117),0,IF($BL117-SUM($BN117:BS117)&gt;X116+AI117-BG117-AU117,X116+AI117-BG117-AU117,$BL117-SUM($BN117:BS117))))</f>
        <v>0</v>
      </c>
      <c r="BU117" s="19">
        <f ca="1">IF(Y116&lt;=0,0,IF($BL117&lt;=SUM($BN117:BT117),0,IF($BL117-SUM($BN117:BT117)&gt;Y116+AJ117-BH117-AV117,Y116+AJ117-BH117-AV117,$BL117-SUM($BN117:BT117))))</f>
        <v>0</v>
      </c>
      <c r="BV117" s="19">
        <f ca="1">IF(Z116&lt;=0,0,IF($BL117&lt;=SUM($BN117:BU117),0,IF($BL117-SUM($BN117:BU117)&gt;Z116+AK117-BI117-AW117,Z116+AK117-BI117-AW117,$BL117-SUM($BN117:BU117))))</f>
        <v>0</v>
      </c>
      <c r="BW117" s="19">
        <f ca="1">IF(AA116&lt;=0,0,IF($BL117&lt;=SUM($BN117:BV117),0,IF($BL117-SUM($BN117:BV117)&gt;AA116+AL117-BJ117-AX117,AA116+AL117-BJ117-AX117,$BL117-SUM($BN117:BV117))))</f>
        <v>0</v>
      </c>
    </row>
    <row r="118" spans="1:75" ht="11.1" customHeight="1" x14ac:dyDescent="0.2">
      <c r="A118" s="20" t="str">
        <f t="shared" ca="1" si="59"/>
        <v/>
      </c>
      <c r="B118" s="5" t="e">
        <f t="shared" ca="1" si="60"/>
        <v>#N/A</v>
      </c>
      <c r="C118" s="69" t="str">
        <f ca="1">IF(A118="","",IF(snowball,IF(($E$5-AY118)&lt;0,0,$E$5-AY118),0)+D118)</f>
        <v/>
      </c>
      <c r="D118" s="56"/>
      <c r="E118" s="19">
        <f t="shared" ca="1" si="61"/>
        <v>0</v>
      </c>
      <c r="F118" s="19">
        <f t="shared" ca="1" si="62"/>
        <v>0</v>
      </c>
      <c r="G118" s="19">
        <f t="shared" ca="1" si="63"/>
        <v>0</v>
      </c>
      <c r="H118" s="19">
        <f t="shared" ca="1" si="64"/>
        <v>0</v>
      </c>
      <c r="I118" s="19">
        <f t="shared" ca="1" si="65"/>
        <v>0</v>
      </c>
      <c r="J118" s="19">
        <f t="shared" ca="1" si="66"/>
        <v>0</v>
      </c>
      <c r="K118" s="19">
        <f t="shared" ca="1" si="67"/>
        <v>0</v>
      </c>
      <c r="L118" s="19">
        <f t="shared" ca="1" si="68"/>
        <v>0</v>
      </c>
      <c r="M118" s="19">
        <f t="shared" ca="1" si="69"/>
        <v>0</v>
      </c>
      <c r="N118" s="19">
        <f t="shared" ca="1" si="70"/>
        <v>0</v>
      </c>
      <c r="O118" s="48"/>
      <c r="P118" s="19">
        <f t="shared" ca="1" si="58"/>
        <v>0</v>
      </c>
      <c r="Q118" s="73">
        <f t="shared" ca="1" si="71"/>
        <v>0</v>
      </c>
      <c r="R118" s="19">
        <f t="shared" ca="1" si="72"/>
        <v>0</v>
      </c>
      <c r="S118" s="19">
        <f t="shared" ca="1" si="73"/>
        <v>0</v>
      </c>
      <c r="T118" s="19">
        <f t="shared" ca="1" si="74"/>
        <v>0</v>
      </c>
      <c r="U118" s="19">
        <f t="shared" ca="1" si="75"/>
        <v>0</v>
      </c>
      <c r="V118" s="19">
        <f t="shared" ca="1" si="76"/>
        <v>0</v>
      </c>
      <c r="W118" s="19">
        <f t="shared" ca="1" si="77"/>
        <v>0</v>
      </c>
      <c r="X118" s="19">
        <f t="shared" ca="1" si="78"/>
        <v>0</v>
      </c>
      <c r="Y118" s="19">
        <f t="shared" ca="1" si="79"/>
        <v>0</v>
      </c>
      <c r="Z118" s="19">
        <f t="shared" ca="1" si="80"/>
        <v>0</v>
      </c>
      <c r="AA118" s="19">
        <f t="shared" ca="1" si="81"/>
        <v>0</v>
      </c>
      <c r="AB118" s="2"/>
      <c r="AC118" s="19">
        <f t="shared" ca="1" si="82"/>
        <v>0</v>
      </c>
      <c r="AD118" s="19">
        <f t="shared" ca="1" si="83"/>
        <v>0</v>
      </c>
      <c r="AE118" s="19">
        <f t="shared" ca="1" si="84"/>
        <v>0</v>
      </c>
      <c r="AF118" s="19">
        <f t="shared" ca="1" si="85"/>
        <v>0</v>
      </c>
      <c r="AG118" s="19">
        <f t="shared" ca="1" si="86"/>
        <v>0</v>
      </c>
      <c r="AH118" s="19">
        <f t="shared" ca="1" si="87"/>
        <v>0</v>
      </c>
      <c r="AI118" s="19">
        <f t="shared" ca="1" si="88"/>
        <v>0</v>
      </c>
      <c r="AJ118" s="19">
        <f t="shared" ca="1" si="89"/>
        <v>0</v>
      </c>
      <c r="AK118" s="19">
        <f t="shared" ca="1" si="90"/>
        <v>0</v>
      </c>
      <c r="AL118" s="19">
        <f t="shared" ca="1" si="91"/>
        <v>0</v>
      </c>
      <c r="AM118" s="23">
        <f t="shared" ca="1" si="92"/>
        <v>0</v>
      </c>
      <c r="AN118" s="7"/>
      <c r="AO118" s="19">
        <f t="shared" ca="1" si="93"/>
        <v>0</v>
      </c>
      <c r="AP118" s="19">
        <f t="shared" ca="1" si="94"/>
        <v>0</v>
      </c>
      <c r="AQ118" s="19">
        <f t="shared" ca="1" si="95"/>
        <v>0</v>
      </c>
      <c r="AR118" s="19">
        <f t="shared" ca="1" si="96"/>
        <v>0</v>
      </c>
      <c r="AS118" s="19">
        <f t="shared" ca="1" si="97"/>
        <v>0</v>
      </c>
      <c r="AT118" s="19">
        <f t="shared" ca="1" si="98"/>
        <v>0</v>
      </c>
      <c r="AU118" s="19">
        <f t="shared" ca="1" si="99"/>
        <v>0</v>
      </c>
      <c r="AV118" s="19">
        <f t="shared" ca="1" si="100"/>
        <v>0</v>
      </c>
      <c r="AW118" s="19">
        <f t="shared" ca="1" si="101"/>
        <v>0</v>
      </c>
      <c r="AX118" s="19">
        <f t="shared" ca="1" si="102"/>
        <v>0</v>
      </c>
      <c r="AY118" s="71">
        <f t="shared" ca="1" si="103"/>
        <v>0</v>
      </c>
      <c r="AZ118" s="23"/>
      <c r="BA118" s="55">
        <f ca="1">IF(NOT(snowball),0,IF(OR(E$9=0,R117+AC118-AO118&lt;=E$9),0,MIN(R117+AC118-AO118-E$9,$C118)))</f>
        <v>0</v>
      </c>
      <c r="BB118" s="19">
        <f ca="1">IF(NOT(snowball),0,IF(OR(F$9=0,S117+AD118-AP118&lt;=F$9),0,MIN(S117+AD118-AP118-F$9,$C118-SUM($BA118:BA118))))</f>
        <v>0</v>
      </c>
      <c r="BC118" s="19">
        <f ca="1">IF(NOT(snowball),0,IF(OR(G$9=0,T117+AE118-AQ118&lt;=G$9),0,MIN(T117+AE118-AQ118-G$9,$C118-SUM($BA118:BB118))))</f>
        <v>0</v>
      </c>
      <c r="BD118" s="19">
        <f ca="1">IF(NOT(snowball),0,IF(OR(H$9=0,U117+AF118-AR118&lt;=H$9),0,MIN(U117+AF118-AR118-H$9,$C118-SUM($BA118:BC118))))</f>
        <v>0</v>
      </c>
      <c r="BE118" s="19">
        <f ca="1">IF(NOT(snowball),0,IF(OR(I$9=0,V117+AG118-AS118&lt;=I$9),0,MIN(V117+AG118-AS118-I$9,$C118-SUM($BA118:BD118))))</f>
        <v>0</v>
      </c>
      <c r="BF118" s="19">
        <f ca="1">IF(NOT(snowball),0,IF(OR(J$9=0,W117+AH118-AT118&lt;=J$9),0,MIN(W117+AH118-AT118-J$9,$C118-SUM($BA118:BE118))))</f>
        <v>0</v>
      </c>
      <c r="BG118" s="19">
        <f ca="1">IF(NOT(snowball),0,IF(OR(K$9=0,X117+AI118-AU118&lt;=K$9),0,MIN(X117+AI118-AU118-K$9,$C118-SUM($BA118:BF118))))</f>
        <v>0</v>
      </c>
      <c r="BH118" s="19">
        <f ca="1">IF(NOT(snowball),0,IF(OR(L$9=0,Y117+AJ118-AV118&lt;=L$9),0,MIN(Y117+AJ118-AV118-L$9,$C118-SUM($BA118:BG118))))</f>
        <v>0</v>
      </c>
      <c r="BI118" s="19">
        <f ca="1">IF(NOT(snowball),0,IF(OR(M$9=0,Z117+AK118-AW118&lt;=M$9),0,MIN(Z117+AK118-AW118-M$9,$C118-SUM($BA118:BH118))))</f>
        <v>0</v>
      </c>
      <c r="BJ118" s="19">
        <f ca="1">IF(NOT(snowball),0,IF(OR(N$9=0,AA117+AL118-AX118&lt;=N$9),0,MIN(AA117+AL118-AX118-N$9,$C118-SUM($BA118:BI118))))</f>
        <v>0</v>
      </c>
      <c r="BK118" s="71">
        <f t="shared" ca="1" si="104"/>
        <v>0</v>
      </c>
      <c r="BL118" s="71">
        <f t="shared" ca="1" si="105"/>
        <v>0</v>
      </c>
      <c r="BN118" s="55">
        <f t="shared" ca="1" si="106"/>
        <v>0</v>
      </c>
      <c r="BO118" s="19">
        <f ca="1">IF(S117&lt;=0,0,IF($BL118&lt;=SUM($BN118:BN118),0,IF($BL118-SUM($BN118:BN118)&gt;S117+AD118-BB118-AP118,S117+AD118-BB118-AP118,$BL118-SUM($BN118:BN118))))</f>
        <v>0</v>
      </c>
      <c r="BP118" s="19">
        <f ca="1">IF(T117&lt;=0,0,IF($BL118&lt;=SUM($BN118:BO118),0,IF($BL118-SUM($BN118:BO118)&gt;T117+AE118-BC118-AQ118,T117+AE118-BC118-AQ118,$BL118-SUM($BN118:BO118))))</f>
        <v>0</v>
      </c>
      <c r="BQ118" s="19">
        <f ca="1">IF(U117&lt;=0,0,IF($BL118&lt;=SUM($BN118:BP118),0,IF($BL118-SUM($BN118:BP118)&gt;U117+AF118-BD118-AR118,U117+AF118-BD118-AR118,$BL118-SUM($BN118:BP118))))</f>
        <v>0</v>
      </c>
      <c r="BR118" s="19">
        <f ca="1">IF(V117&lt;=0,0,IF($BL118&lt;=SUM($BN118:BQ118),0,IF($BL118-SUM($BN118:BQ118)&gt;V117+AG118-BE118-AS118,V117+AG118-BE118-AS118,$BL118-SUM($BN118:BQ118))))</f>
        <v>0</v>
      </c>
      <c r="BS118" s="19">
        <f ca="1">IF(W117&lt;=0,0,IF($BL118&lt;=SUM($BN118:BR118),0,IF($BL118-SUM($BN118:BR118)&gt;W117+AH118-BF118-AT118,W117+AH118-BF118-AT118,$BL118-SUM($BN118:BR118))))</f>
        <v>0</v>
      </c>
      <c r="BT118" s="19">
        <f ca="1">IF(X117&lt;=0,0,IF($BL118&lt;=SUM($BN118:BS118),0,IF($BL118-SUM($BN118:BS118)&gt;X117+AI118-BG118-AU118,X117+AI118-BG118-AU118,$BL118-SUM($BN118:BS118))))</f>
        <v>0</v>
      </c>
      <c r="BU118" s="19">
        <f ca="1">IF(Y117&lt;=0,0,IF($BL118&lt;=SUM($BN118:BT118),0,IF($BL118-SUM($BN118:BT118)&gt;Y117+AJ118-BH118-AV118,Y117+AJ118-BH118-AV118,$BL118-SUM($BN118:BT118))))</f>
        <v>0</v>
      </c>
      <c r="BV118" s="19">
        <f ca="1">IF(Z117&lt;=0,0,IF($BL118&lt;=SUM($BN118:BU118),0,IF($BL118-SUM($BN118:BU118)&gt;Z117+AK118-BI118-AW118,Z117+AK118-BI118-AW118,$BL118-SUM($BN118:BU118))))</f>
        <v>0</v>
      </c>
      <c r="BW118" s="19">
        <f ca="1">IF(AA117&lt;=0,0,IF($BL118&lt;=SUM($BN118:BV118),0,IF($BL118-SUM($BN118:BV118)&gt;AA117+AL118-BJ118-AX118,AA117+AL118-BJ118-AX118,$BL118-SUM($BN118:BV118))))</f>
        <v>0</v>
      </c>
    </row>
    <row r="119" spans="1:75" ht="11.1" customHeight="1" x14ac:dyDescent="0.2">
      <c r="A119" s="20" t="str">
        <f t="shared" ca="1" si="59"/>
        <v/>
      </c>
      <c r="B119" s="5" t="e">
        <f t="shared" ca="1" si="60"/>
        <v>#N/A</v>
      </c>
      <c r="C119" s="69" t="str">
        <f ca="1">IF(A119="","",IF(snowball,IF(($E$5-AY119)&lt;0,0,$E$5-AY119),0)+D119)</f>
        <v/>
      </c>
      <c r="D119" s="56"/>
      <c r="E119" s="19">
        <f t="shared" ca="1" si="61"/>
        <v>0</v>
      </c>
      <c r="F119" s="19">
        <f t="shared" ca="1" si="62"/>
        <v>0</v>
      </c>
      <c r="G119" s="19">
        <f t="shared" ca="1" si="63"/>
        <v>0</v>
      </c>
      <c r="H119" s="19">
        <f t="shared" ca="1" si="64"/>
        <v>0</v>
      </c>
      <c r="I119" s="19">
        <f t="shared" ca="1" si="65"/>
        <v>0</v>
      </c>
      <c r="J119" s="19">
        <f t="shared" ca="1" si="66"/>
        <v>0</v>
      </c>
      <c r="K119" s="19">
        <f t="shared" ca="1" si="67"/>
        <v>0</v>
      </c>
      <c r="L119" s="19">
        <f t="shared" ca="1" si="68"/>
        <v>0</v>
      </c>
      <c r="M119" s="19">
        <f t="shared" ca="1" si="69"/>
        <v>0</v>
      </c>
      <c r="N119" s="19">
        <f t="shared" ca="1" si="70"/>
        <v>0</v>
      </c>
      <c r="O119" s="48"/>
      <c r="P119" s="19">
        <f t="shared" ca="1" si="58"/>
        <v>0</v>
      </c>
      <c r="Q119" s="73">
        <f t="shared" ca="1" si="71"/>
        <v>0</v>
      </c>
      <c r="R119" s="19">
        <f t="shared" ca="1" si="72"/>
        <v>0</v>
      </c>
      <c r="S119" s="19">
        <f t="shared" ca="1" si="73"/>
        <v>0</v>
      </c>
      <c r="T119" s="19">
        <f t="shared" ca="1" si="74"/>
        <v>0</v>
      </c>
      <c r="U119" s="19">
        <f t="shared" ca="1" si="75"/>
        <v>0</v>
      </c>
      <c r="V119" s="19">
        <f t="shared" ca="1" si="76"/>
        <v>0</v>
      </c>
      <c r="W119" s="19">
        <f t="shared" ca="1" si="77"/>
        <v>0</v>
      </c>
      <c r="X119" s="19">
        <f t="shared" ca="1" si="78"/>
        <v>0</v>
      </c>
      <c r="Y119" s="19">
        <f t="shared" ca="1" si="79"/>
        <v>0</v>
      </c>
      <c r="Z119" s="19">
        <f t="shared" ca="1" si="80"/>
        <v>0</v>
      </c>
      <c r="AA119" s="19">
        <f t="shared" ca="1" si="81"/>
        <v>0</v>
      </c>
      <c r="AB119" s="2"/>
      <c r="AC119" s="19">
        <f t="shared" ca="1" si="82"/>
        <v>0</v>
      </c>
      <c r="AD119" s="19">
        <f t="shared" ca="1" si="83"/>
        <v>0</v>
      </c>
      <c r="AE119" s="19">
        <f t="shared" ca="1" si="84"/>
        <v>0</v>
      </c>
      <c r="AF119" s="19">
        <f t="shared" ca="1" si="85"/>
        <v>0</v>
      </c>
      <c r="AG119" s="19">
        <f t="shared" ca="1" si="86"/>
        <v>0</v>
      </c>
      <c r="AH119" s="19">
        <f t="shared" ca="1" si="87"/>
        <v>0</v>
      </c>
      <c r="AI119" s="19">
        <f t="shared" ca="1" si="88"/>
        <v>0</v>
      </c>
      <c r="AJ119" s="19">
        <f t="shared" ca="1" si="89"/>
        <v>0</v>
      </c>
      <c r="AK119" s="19">
        <f t="shared" ca="1" si="90"/>
        <v>0</v>
      </c>
      <c r="AL119" s="19">
        <f t="shared" ca="1" si="91"/>
        <v>0</v>
      </c>
      <c r="AM119" s="23">
        <f t="shared" ca="1" si="92"/>
        <v>0</v>
      </c>
      <c r="AN119" s="7"/>
      <c r="AO119" s="19">
        <f t="shared" ca="1" si="93"/>
        <v>0</v>
      </c>
      <c r="AP119" s="19">
        <f t="shared" ca="1" si="94"/>
        <v>0</v>
      </c>
      <c r="AQ119" s="19">
        <f t="shared" ca="1" si="95"/>
        <v>0</v>
      </c>
      <c r="AR119" s="19">
        <f t="shared" ca="1" si="96"/>
        <v>0</v>
      </c>
      <c r="AS119" s="19">
        <f t="shared" ca="1" si="97"/>
        <v>0</v>
      </c>
      <c r="AT119" s="19">
        <f t="shared" ca="1" si="98"/>
        <v>0</v>
      </c>
      <c r="AU119" s="19">
        <f t="shared" ca="1" si="99"/>
        <v>0</v>
      </c>
      <c r="AV119" s="19">
        <f t="shared" ca="1" si="100"/>
        <v>0</v>
      </c>
      <c r="AW119" s="19">
        <f t="shared" ca="1" si="101"/>
        <v>0</v>
      </c>
      <c r="AX119" s="19">
        <f t="shared" ca="1" si="102"/>
        <v>0</v>
      </c>
      <c r="AY119" s="71">
        <f t="shared" ca="1" si="103"/>
        <v>0</v>
      </c>
      <c r="AZ119" s="23"/>
      <c r="BA119" s="55">
        <f ca="1">IF(NOT(snowball),0,IF(OR(E$9=0,R118+AC119-AO119&lt;=E$9),0,MIN(R118+AC119-AO119-E$9,$C119)))</f>
        <v>0</v>
      </c>
      <c r="BB119" s="19">
        <f ca="1">IF(NOT(snowball),0,IF(OR(F$9=0,S118+AD119-AP119&lt;=F$9),0,MIN(S118+AD119-AP119-F$9,$C119-SUM($BA119:BA119))))</f>
        <v>0</v>
      </c>
      <c r="BC119" s="19">
        <f ca="1">IF(NOT(snowball),0,IF(OR(G$9=0,T118+AE119-AQ119&lt;=G$9),0,MIN(T118+AE119-AQ119-G$9,$C119-SUM($BA119:BB119))))</f>
        <v>0</v>
      </c>
      <c r="BD119" s="19">
        <f ca="1">IF(NOT(snowball),0,IF(OR(H$9=0,U118+AF119-AR119&lt;=H$9),0,MIN(U118+AF119-AR119-H$9,$C119-SUM($BA119:BC119))))</f>
        <v>0</v>
      </c>
      <c r="BE119" s="19">
        <f ca="1">IF(NOT(snowball),0,IF(OR(I$9=0,V118+AG119-AS119&lt;=I$9),0,MIN(V118+AG119-AS119-I$9,$C119-SUM($BA119:BD119))))</f>
        <v>0</v>
      </c>
      <c r="BF119" s="19">
        <f ca="1">IF(NOT(snowball),0,IF(OR(J$9=0,W118+AH119-AT119&lt;=J$9),0,MIN(W118+AH119-AT119-J$9,$C119-SUM($BA119:BE119))))</f>
        <v>0</v>
      </c>
      <c r="BG119" s="19">
        <f ca="1">IF(NOT(snowball),0,IF(OR(K$9=0,X118+AI119-AU119&lt;=K$9),0,MIN(X118+AI119-AU119-K$9,$C119-SUM($BA119:BF119))))</f>
        <v>0</v>
      </c>
      <c r="BH119" s="19">
        <f ca="1">IF(NOT(snowball),0,IF(OR(L$9=0,Y118+AJ119-AV119&lt;=L$9),0,MIN(Y118+AJ119-AV119-L$9,$C119-SUM($BA119:BG119))))</f>
        <v>0</v>
      </c>
      <c r="BI119" s="19">
        <f ca="1">IF(NOT(snowball),0,IF(OR(M$9=0,Z118+AK119-AW119&lt;=M$9),0,MIN(Z118+AK119-AW119-M$9,$C119-SUM($BA119:BH119))))</f>
        <v>0</v>
      </c>
      <c r="BJ119" s="19">
        <f ca="1">IF(NOT(snowball),0,IF(OR(N$9=0,AA118+AL119-AX119&lt;=N$9),0,MIN(AA118+AL119-AX119-N$9,$C119-SUM($BA119:BI119))))</f>
        <v>0</v>
      </c>
      <c r="BK119" s="71">
        <f t="shared" ca="1" si="104"/>
        <v>0</v>
      </c>
      <c r="BL119" s="71">
        <f t="shared" ca="1" si="105"/>
        <v>0</v>
      </c>
      <c r="BN119" s="55">
        <f t="shared" ca="1" si="106"/>
        <v>0</v>
      </c>
      <c r="BO119" s="19">
        <f ca="1">IF(S118&lt;=0,0,IF($BL119&lt;=SUM($BN119:BN119),0,IF($BL119-SUM($BN119:BN119)&gt;S118+AD119-BB119-AP119,S118+AD119-BB119-AP119,$BL119-SUM($BN119:BN119))))</f>
        <v>0</v>
      </c>
      <c r="BP119" s="19">
        <f ca="1">IF(T118&lt;=0,0,IF($BL119&lt;=SUM($BN119:BO119),0,IF($BL119-SUM($BN119:BO119)&gt;T118+AE119-BC119-AQ119,T118+AE119-BC119-AQ119,$BL119-SUM($BN119:BO119))))</f>
        <v>0</v>
      </c>
      <c r="BQ119" s="19">
        <f ca="1">IF(U118&lt;=0,0,IF($BL119&lt;=SUM($BN119:BP119),0,IF($BL119-SUM($BN119:BP119)&gt;U118+AF119-BD119-AR119,U118+AF119-BD119-AR119,$BL119-SUM($BN119:BP119))))</f>
        <v>0</v>
      </c>
      <c r="BR119" s="19">
        <f ca="1">IF(V118&lt;=0,0,IF($BL119&lt;=SUM($BN119:BQ119),0,IF($BL119-SUM($BN119:BQ119)&gt;V118+AG119-BE119-AS119,V118+AG119-BE119-AS119,$BL119-SUM($BN119:BQ119))))</f>
        <v>0</v>
      </c>
      <c r="BS119" s="19">
        <f ca="1">IF(W118&lt;=0,0,IF($BL119&lt;=SUM($BN119:BR119),0,IF($BL119-SUM($BN119:BR119)&gt;W118+AH119-BF119-AT119,W118+AH119-BF119-AT119,$BL119-SUM($BN119:BR119))))</f>
        <v>0</v>
      </c>
      <c r="BT119" s="19">
        <f ca="1">IF(X118&lt;=0,0,IF($BL119&lt;=SUM($BN119:BS119),0,IF($BL119-SUM($BN119:BS119)&gt;X118+AI119-BG119-AU119,X118+AI119-BG119-AU119,$BL119-SUM($BN119:BS119))))</f>
        <v>0</v>
      </c>
      <c r="BU119" s="19">
        <f ca="1">IF(Y118&lt;=0,0,IF($BL119&lt;=SUM($BN119:BT119),0,IF($BL119-SUM($BN119:BT119)&gt;Y118+AJ119-BH119-AV119,Y118+AJ119-BH119-AV119,$BL119-SUM($BN119:BT119))))</f>
        <v>0</v>
      </c>
      <c r="BV119" s="19">
        <f ca="1">IF(Z118&lt;=0,0,IF($BL119&lt;=SUM($BN119:BU119),0,IF($BL119-SUM($BN119:BU119)&gt;Z118+AK119-BI119-AW119,Z118+AK119-BI119-AW119,$BL119-SUM($BN119:BU119))))</f>
        <v>0</v>
      </c>
      <c r="BW119" s="19">
        <f ca="1">IF(AA118&lt;=0,0,IF($BL119&lt;=SUM($BN119:BV119),0,IF($BL119-SUM($BN119:BV119)&gt;AA118+AL119-BJ119-AX119,AA118+AL119-BJ119-AX119,$BL119-SUM($BN119:BV119))))</f>
        <v>0</v>
      </c>
    </row>
    <row r="120" spans="1:75" ht="11.1" customHeight="1" x14ac:dyDescent="0.2">
      <c r="A120" s="20" t="str">
        <f t="shared" ca="1" si="59"/>
        <v/>
      </c>
      <c r="B120" s="5" t="e">
        <f t="shared" ca="1" si="60"/>
        <v>#N/A</v>
      </c>
      <c r="C120" s="69" t="str">
        <f ca="1">IF(A120="","",IF(snowball,IF(($E$5-AY120)&lt;0,0,$E$5-AY120),0)+D120)</f>
        <v/>
      </c>
      <c r="D120" s="56"/>
      <c r="E120" s="19">
        <f t="shared" ca="1" si="61"/>
        <v>0</v>
      </c>
      <c r="F120" s="19">
        <f t="shared" ca="1" si="62"/>
        <v>0</v>
      </c>
      <c r="G120" s="19">
        <f t="shared" ca="1" si="63"/>
        <v>0</v>
      </c>
      <c r="H120" s="19">
        <f t="shared" ca="1" si="64"/>
        <v>0</v>
      </c>
      <c r="I120" s="19">
        <f t="shared" ca="1" si="65"/>
        <v>0</v>
      </c>
      <c r="J120" s="19">
        <f t="shared" ca="1" si="66"/>
        <v>0</v>
      </c>
      <c r="K120" s="19">
        <f t="shared" ca="1" si="67"/>
        <v>0</v>
      </c>
      <c r="L120" s="19">
        <f t="shared" ca="1" si="68"/>
        <v>0</v>
      </c>
      <c r="M120" s="19">
        <f t="shared" ca="1" si="69"/>
        <v>0</v>
      </c>
      <c r="N120" s="19">
        <f t="shared" ca="1" si="70"/>
        <v>0</v>
      </c>
      <c r="O120" s="48"/>
      <c r="P120" s="19">
        <f t="shared" ca="1" si="58"/>
        <v>0</v>
      </c>
      <c r="Q120" s="73">
        <f t="shared" ca="1" si="71"/>
        <v>0</v>
      </c>
      <c r="R120" s="19">
        <f t="shared" ca="1" si="72"/>
        <v>0</v>
      </c>
      <c r="S120" s="19">
        <f t="shared" ca="1" si="73"/>
        <v>0</v>
      </c>
      <c r="T120" s="19">
        <f t="shared" ca="1" si="74"/>
        <v>0</v>
      </c>
      <c r="U120" s="19">
        <f t="shared" ca="1" si="75"/>
        <v>0</v>
      </c>
      <c r="V120" s="19">
        <f t="shared" ca="1" si="76"/>
        <v>0</v>
      </c>
      <c r="W120" s="19">
        <f t="shared" ca="1" si="77"/>
        <v>0</v>
      </c>
      <c r="X120" s="19">
        <f t="shared" ca="1" si="78"/>
        <v>0</v>
      </c>
      <c r="Y120" s="19">
        <f t="shared" ca="1" si="79"/>
        <v>0</v>
      </c>
      <c r="Z120" s="19">
        <f t="shared" ca="1" si="80"/>
        <v>0</v>
      </c>
      <c r="AA120" s="19">
        <f t="shared" ca="1" si="81"/>
        <v>0</v>
      </c>
      <c r="AB120" s="2"/>
      <c r="AC120" s="19">
        <f t="shared" ca="1" si="82"/>
        <v>0</v>
      </c>
      <c r="AD120" s="19">
        <f t="shared" ca="1" si="83"/>
        <v>0</v>
      </c>
      <c r="AE120" s="19">
        <f t="shared" ca="1" si="84"/>
        <v>0</v>
      </c>
      <c r="AF120" s="19">
        <f t="shared" ca="1" si="85"/>
        <v>0</v>
      </c>
      <c r="AG120" s="19">
        <f t="shared" ca="1" si="86"/>
        <v>0</v>
      </c>
      <c r="AH120" s="19">
        <f t="shared" ca="1" si="87"/>
        <v>0</v>
      </c>
      <c r="AI120" s="19">
        <f t="shared" ca="1" si="88"/>
        <v>0</v>
      </c>
      <c r="AJ120" s="19">
        <f t="shared" ca="1" si="89"/>
        <v>0</v>
      </c>
      <c r="AK120" s="19">
        <f t="shared" ca="1" si="90"/>
        <v>0</v>
      </c>
      <c r="AL120" s="19">
        <f t="shared" ca="1" si="91"/>
        <v>0</v>
      </c>
      <c r="AM120" s="23">
        <f t="shared" ca="1" si="92"/>
        <v>0</v>
      </c>
      <c r="AN120" s="7"/>
      <c r="AO120" s="19">
        <f t="shared" ca="1" si="93"/>
        <v>0</v>
      </c>
      <c r="AP120" s="19">
        <f t="shared" ca="1" si="94"/>
        <v>0</v>
      </c>
      <c r="AQ120" s="19">
        <f t="shared" ca="1" si="95"/>
        <v>0</v>
      </c>
      <c r="AR120" s="19">
        <f t="shared" ca="1" si="96"/>
        <v>0</v>
      </c>
      <c r="AS120" s="19">
        <f t="shared" ca="1" si="97"/>
        <v>0</v>
      </c>
      <c r="AT120" s="19">
        <f t="shared" ca="1" si="98"/>
        <v>0</v>
      </c>
      <c r="AU120" s="19">
        <f t="shared" ca="1" si="99"/>
        <v>0</v>
      </c>
      <c r="AV120" s="19">
        <f t="shared" ca="1" si="100"/>
        <v>0</v>
      </c>
      <c r="AW120" s="19">
        <f t="shared" ca="1" si="101"/>
        <v>0</v>
      </c>
      <c r="AX120" s="19">
        <f t="shared" ca="1" si="102"/>
        <v>0</v>
      </c>
      <c r="AY120" s="71">
        <f t="shared" ca="1" si="103"/>
        <v>0</v>
      </c>
      <c r="AZ120" s="23"/>
      <c r="BA120" s="55">
        <f ca="1">IF(NOT(snowball),0,IF(OR(E$9=0,R119+AC120-AO120&lt;=E$9),0,MIN(R119+AC120-AO120-E$9,$C120)))</f>
        <v>0</v>
      </c>
      <c r="BB120" s="19">
        <f ca="1">IF(NOT(snowball),0,IF(OR(F$9=0,S119+AD120-AP120&lt;=F$9),0,MIN(S119+AD120-AP120-F$9,$C120-SUM($BA120:BA120))))</f>
        <v>0</v>
      </c>
      <c r="BC120" s="19">
        <f ca="1">IF(NOT(snowball),0,IF(OR(G$9=0,T119+AE120-AQ120&lt;=G$9),0,MIN(T119+AE120-AQ120-G$9,$C120-SUM($BA120:BB120))))</f>
        <v>0</v>
      </c>
      <c r="BD120" s="19">
        <f ca="1">IF(NOT(snowball),0,IF(OR(H$9=0,U119+AF120-AR120&lt;=H$9),0,MIN(U119+AF120-AR120-H$9,$C120-SUM($BA120:BC120))))</f>
        <v>0</v>
      </c>
      <c r="BE120" s="19">
        <f ca="1">IF(NOT(snowball),0,IF(OR(I$9=0,V119+AG120-AS120&lt;=I$9),0,MIN(V119+AG120-AS120-I$9,$C120-SUM($BA120:BD120))))</f>
        <v>0</v>
      </c>
      <c r="BF120" s="19">
        <f ca="1">IF(NOT(snowball),0,IF(OR(J$9=0,W119+AH120-AT120&lt;=J$9),0,MIN(W119+AH120-AT120-J$9,$C120-SUM($BA120:BE120))))</f>
        <v>0</v>
      </c>
      <c r="BG120" s="19">
        <f ca="1">IF(NOT(snowball),0,IF(OR(K$9=0,X119+AI120-AU120&lt;=K$9),0,MIN(X119+AI120-AU120-K$9,$C120-SUM($BA120:BF120))))</f>
        <v>0</v>
      </c>
      <c r="BH120" s="19">
        <f ca="1">IF(NOT(snowball),0,IF(OR(L$9=0,Y119+AJ120-AV120&lt;=L$9),0,MIN(Y119+AJ120-AV120-L$9,$C120-SUM($BA120:BG120))))</f>
        <v>0</v>
      </c>
      <c r="BI120" s="19">
        <f ca="1">IF(NOT(snowball),0,IF(OR(M$9=0,Z119+AK120-AW120&lt;=M$9),0,MIN(Z119+AK120-AW120-M$9,$C120-SUM($BA120:BH120))))</f>
        <v>0</v>
      </c>
      <c r="BJ120" s="19">
        <f ca="1">IF(NOT(snowball),0,IF(OR(N$9=0,AA119+AL120-AX120&lt;=N$9),0,MIN(AA119+AL120-AX120-N$9,$C120-SUM($BA120:BI120))))</f>
        <v>0</v>
      </c>
      <c r="BK120" s="71">
        <f t="shared" ca="1" si="104"/>
        <v>0</v>
      </c>
      <c r="BL120" s="71">
        <f t="shared" ca="1" si="105"/>
        <v>0</v>
      </c>
      <c r="BN120" s="55">
        <f t="shared" ca="1" si="106"/>
        <v>0</v>
      </c>
      <c r="BO120" s="19">
        <f ca="1">IF(S119&lt;=0,0,IF($BL120&lt;=SUM($BN120:BN120),0,IF($BL120-SUM($BN120:BN120)&gt;S119+AD120-BB120-AP120,S119+AD120-BB120-AP120,$BL120-SUM($BN120:BN120))))</f>
        <v>0</v>
      </c>
      <c r="BP120" s="19">
        <f ca="1">IF(T119&lt;=0,0,IF($BL120&lt;=SUM($BN120:BO120),0,IF($BL120-SUM($BN120:BO120)&gt;T119+AE120-BC120-AQ120,T119+AE120-BC120-AQ120,$BL120-SUM($BN120:BO120))))</f>
        <v>0</v>
      </c>
      <c r="BQ120" s="19">
        <f ca="1">IF(U119&lt;=0,0,IF($BL120&lt;=SUM($BN120:BP120),0,IF($BL120-SUM($BN120:BP120)&gt;U119+AF120-BD120-AR120,U119+AF120-BD120-AR120,$BL120-SUM($BN120:BP120))))</f>
        <v>0</v>
      </c>
      <c r="BR120" s="19">
        <f ca="1">IF(V119&lt;=0,0,IF($BL120&lt;=SUM($BN120:BQ120),0,IF($BL120-SUM($BN120:BQ120)&gt;V119+AG120-BE120-AS120,V119+AG120-BE120-AS120,$BL120-SUM($BN120:BQ120))))</f>
        <v>0</v>
      </c>
      <c r="BS120" s="19">
        <f ca="1">IF(W119&lt;=0,0,IF($BL120&lt;=SUM($BN120:BR120),0,IF($BL120-SUM($BN120:BR120)&gt;W119+AH120-BF120-AT120,W119+AH120-BF120-AT120,$BL120-SUM($BN120:BR120))))</f>
        <v>0</v>
      </c>
      <c r="BT120" s="19">
        <f ca="1">IF(X119&lt;=0,0,IF($BL120&lt;=SUM($BN120:BS120),0,IF($BL120-SUM($BN120:BS120)&gt;X119+AI120-BG120-AU120,X119+AI120-BG120-AU120,$BL120-SUM($BN120:BS120))))</f>
        <v>0</v>
      </c>
      <c r="BU120" s="19">
        <f ca="1">IF(Y119&lt;=0,0,IF($BL120&lt;=SUM($BN120:BT120),0,IF($BL120-SUM($BN120:BT120)&gt;Y119+AJ120-BH120-AV120,Y119+AJ120-BH120-AV120,$BL120-SUM($BN120:BT120))))</f>
        <v>0</v>
      </c>
      <c r="BV120" s="19">
        <f ca="1">IF(Z119&lt;=0,0,IF($BL120&lt;=SUM($BN120:BU120),0,IF($BL120-SUM($BN120:BU120)&gt;Z119+AK120-BI120-AW120,Z119+AK120-BI120-AW120,$BL120-SUM($BN120:BU120))))</f>
        <v>0</v>
      </c>
      <c r="BW120" s="19">
        <f ca="1">IF(AA119&lt;=0,0,IF($BL120&lt;=SUM($BN120:BV120),0,IF($BL120-SUM($BN120:BV120)&gt;AA119+AL120-BJ120-AX120,AA119+AL120-BJ120-AX120,$BL120-SUM($BN120:BV120))))</f>
        <v>0</v>
      </c>
    </row>
    <row r="121" spans="1:75" ht="11.1" customHeight="1" x14ac:dyDescent="0.2">
      <c r="A121" s="20" t="str">
        <f t="shared" ca="1" si="59"/>
        <v/>
      </c>
      <c r="B121" s="5" t="e">
        <f t="shared" ca="1" si="60"/>
        <v>#N/A</v>
      </c>
      <c r="C121" s="69" t="str">
        <f ca="1">IF(A121="","",IF(snowball,IF(($E$5-AY121)&lt;0,0,$E$5-AY121),0)+D121)</f>
        <v/>
      </c>
      <c r="D121" s="56"/>
      <c r="E121" s="19">
        <f t="shared" ca="1" si="61"/>
        <v>0</v>
      </c>
      <c r="F121" s="19">
        <f t="shared" ca="1" si="62"/>
        <v>0</v>
      </c>
      <c r="G121" s="19">
        <f t="shared" ca="1" si="63"/>
        <v>0</v>
      </c>
      <c r="H121" s="19">
        <f t="shared" ca="1" si="64"/>
        <v>0</v>
      </c>
      <c r="I121" s="19">
        <f t="shared" ca="1" si="65"/>
        <v>0</v>
      </c>
      <c r="J121" s="19">
        <f t="shared" ca="1" si="66"/>
        <v>0</v>
      </c>
      <c r="K121" s="19">
        <f t="shared" ca="1" si="67"/>
        <v>0</v>
      </c>
      <c r="L121" s="19">
        <f t="shared" ca="1" si="68"/>
        <v>0</v>
      </c>
      <c r="M121" s="19">
        <f t="shared" ca="1" si="69"/>
        <v>0</v>
      </c>
      <c r="N121" s="19">
        <f t="shared" ca="1" si="70"/>
        <v>0</v>
      </c>
      <c r="O121" s="48"/>
      <c r="P121" s="19">
        <f t="shared" ca="1" si="58"/>
        <v>0</v>
      </c>
      <c r="Q121" s="73">
        <f t="shared" ca="1" si="71"/>
        <v>0</v>
      </c>
      <c r="R121" s="19">
        <f t="shared" ca="1" si="72"/>
        <v>0</v>
      </c>
      <c r="S121" s="19">
        <f t="shared" ca="1" si="73"/>
        <v>0</v>
      </c>
      <c r="T121" s="19">
        <f t="shared" ca="1" si="74"/>
        <v>0</v>
      </c>
      <c r="U121" s="19">
        <f t="shared" ca="1" si="75"/>
        <v>0</v>
      </c>
      <c r="V121" s="19">
        <f t="shared" ca="1" si="76"/>
        <v>0</v>
      </c>
      <c r="W121" s="19">
        <f t="shared" ca="1" si="77"/>
        <v>0</v>
      </c>
      <c r="X121" s="19">
        <f t="shared" ca="1" si="78"/>
        <v>0</v>
      </c>
      <c r="Y121" s="19">
        <f t="shared" ca="1" si="79"/>
        <v>0</v>
      </c>
      <c r="Z121" s="19">
        <f t="shared" ca="1" si="80"/>
        <v>0</v>
      </c>
      <c r="AA121" s="19">
        <f t="shared" ca="1" si="81"/>
        <v>0</v>
      </c>
      <c r="AB121" s="2"/>
      <c r="AC121" s="19">
        <f t="shared" ca="1" si="82"/>
        <v>0</v>
      </c>
      <c r="AD121" s="19">
        <f t="shared" ca="1" si="83"/>
        <v>0</v>
      </c>
      <c r="AE121" s="19">
        <f t="shared" ca="1" si="84"/>
        <v>0</v>
      </c>
      <c r="AF121" s="19">
        <f t="shared" ca="1" si="85"/>
        <v>0</v>
      </c>
      <c r="AG121" s="19">
        <f t="shared" ca="1" si="86"/>
        <v>0</v>
      </c>
      <c r="AH121" s="19">
        <f t="shared" ca="1" si="87"/>
        <v>0</v>
      </c>
      <c r="AI121" s="19">
        <f t="shared" ca="1" si="88"/>
        <v>0</v>
      </c>
      <c r="AJ121" s="19">
        <f t="shared" ca="1" si="89"/>
        <v>0</v>
      </c>
      <c r="AK121" s="19">
        <f t="shared" ca="1" si="90"/>
        <v>0</v>
      </c>
      <c r="AL121" s="19">
        <f t="shared" ca="1" si="91"/>
        <v>0</v>
      </c>
      <c r="AM121" s="23">
        <f t="shared" ca="1" si="92"/>
        <v>0</v>
      </c>
      <c r="AN121" s="7"/>
      <c r="AO121" s="19">
        <f t="shared" ca="1" si="93"/>
        <v>0</v>
      </c>
      <c r="AP121" s="19">
        <f t="shared" ca="1" si="94"/>
        <v>0</v>
      </c>
      <c r="AQ121" s="19">
        <f t="shared" ca="1" si="95"/>
        <v>0</v>
      </c>
      <c r="AR121" s="19">
        <f t="shared" ca="1" si="96"/>
        <v>0</v>
      </c>
      <c r="AS121" s="19">
        <f t="shared" ca="1" si="97"/>
        <v>0</v>
      </c>
      <c r="AT121" s="19">
        <f t="shared" ca="1" si="98"/>
        <v>0</v>
      </c>
      <c r="AU121" s="19">
        <f t="shared" ca="1" si="99"/>
        <v>0</v>
      </c>
      <c r="AV121" s="19">
        <f t="shared" ca="1" si="100"/>
        <v>0</v>
      </c>
      <c r="AW121" s="19">
        <f t="shared" ca="1" si="101"/>
        <v>0</v>
      </c>
      <c r="AX121" s="19">
        <f t="shared" ca="1" si="102"/>
        <v>0</v>
      </c>
      <c r="AY121" s="71">
        <f t="shared" ca="1" si="103"/>
        <v>0</v>
      </c>
      <c r="AZ121" s="23"/>
      <c r="BA121" s="55">
        <f ca="1">IF(NOT(snowball),0,IF(OR(E$9=0,R120+AC121-AO121&lt;=E$9),0,MIN(R120+AC121-AO121-E$9,$C121)))</f>
        <v>0</v>
      </c>
      <c r="BB121" s="19">
        <f ca="1">IF(NOT(snowball),0,IF(OR(F$9=0,S120+AD121-AP121&lt;=F$9),0,MIN(S120+AD121-AP121-F$9,$C121-SUM($BA121:BA121))))</f>
        <v>0</v>
      </c>
      <c r="BC121" s="19">
        <f ca="1">IF(NOT(snowball),0,IF(OR(G$9=0,T120+AE121-AQ121&lt;=G$9),0,MIN(T120+AE121-AQ121-G$9,$C121-SUM($BA121:BB121))))</f>
        <v>0</v>
      </c>
      <c r="BD121" s="19">
        <f ca="1">IF(NOT(snowball),0,IF(OR(H$9=0,U120+AF121-AR121&lt;=H$9),0,MIN(U120+AF121-AR121-H$9,$C121-SUM($BA121:BC121))))</f>
        <v>0</v>
      </c>
      <c r="BE121" s="19">
        <f ca="1">IF(NOT(snowball),0,IF(OR(I$9=0,V120+AG121-AS121&lt;=I$9),0,MIN(V120+AG121-AS121-I$9,$C121-SUM($BA121:BD121))))</f>
        <v>0</v>
      </c>
      <c r="BF121" s="19">
        <f ca="1">IF(NOT(snowball),0,IF(OR(J$9=0,W120+AH121-AT121&lt;=J$9),0,MIN(W120+AH121-AT121-J$9,$C121-SUM($BA121:BE121))))</f>
        <v>0</v>
      </c>
      <c r="BG121" s="19">
        <f ca="1">IF(NOT(snowball),0,IF(OR(K$9=0,X120+AI121-AU121&lt;=K$9),0,MIN(X120+AI121-AU121-K$9,$C121-SUM($BA121:BF121))))</f>
        <v>0</v>
      </c>
      <c r="BH121" s="19">
        <f ca="1">IF(NOT(snowball),0,IF(OR(L$9=0,Y120+AJ121-AV121&lt;=L$9),0,MIN(Y120+AJ121-AV121-L$9,$C121-SUM($BA121:BG121))))</f>
        <v>0</v>
      </c>
      <c r="BI121" s="19">
        <f ca="1">IF(NOT(snowball),0,IF(OR(M$9=0,Z120+AK121-AW121&lt;=M$9),0,MIN(Z120+AK121-AW121-M$9,$C121-SUM($BA121:BH121))))</f>
        <v>0</v>
      </c>
      <c r="BJ121" s="19">
        <f ca="1">IF(NOT(snowball),0,IF(OR(N$9=0,AA120+AL121-AX121&lt;=N$9),0,MIN(AA120+AL121-AX121-N$9,$C121-SUM($BA121:BI121))))</f>
        <v>0</v>
      </c>
      <c r="BK121" s="71">
        <f t="shared" ca="1" si="104"/>
        <v>0</v>
      </c>
      <c r="BL121" s="71">
        <f t="shared" ca="1" si="105"/>
        <v>0</v>
      </c>
      <c r="BN121" s="55">
        <f t="shared" ca="1" si="106"/>
        <v>0</v>
      </c>
      <c r="BO121" s="19">
        <f ca="1">IF(S120&lt;=0,0,IF($BL121&lt;=SUM($BN121:BN121),0,IF($BL121-SUM($BN121:BN121)&gt;S120+AD121-BB121-AP121,S120+AD121-BB121-AP121,$BL121-SUM($BN121:BN121))))</f>
        <v>0</v>
      </c>
      <c r="BP121" s="19">
        <f ca="1">IF(T120&lt;=0,0,IF($BL121&lt;=SUM($BN121:BO121),0,IF($BL121-SUM($BN121:BO121)&gt;T120+AE121-BC121-AQ121,T120+AE121-BC121-AQ121,$BL121-SUM($BN121:BO121))))</f>
        <v>0</v>
      </c>
      <c r="BQ121" s="19">
        <f ca="1">IF(U120&lt;=0,0,IF($BL121&lt;=SUM($BN121:BP121),0,IF($BL121-SUM($BN121:BP121)&gt;U120+AF121-BD121-AR121,U120+AF121-BD121-AR121,$BL121-SUM($BN121:BP121))))</f>
        <v>0</v>
      </c>
      <c r="BR121" s="19">
        <f ca="1">IF(V120&lt;=0,0,IF($BL121&lt;=SUM($BN121:BQ121),0,IF($BL121-SUM($BN121:BQ121)&gt;V120+AG121-BE121-AS121,V120+AG121-BE121-AS121,$BL121-SUM($BN121:BQ121))))</f>
        <v>0</v>
      </c>
      <c r="BS121" s="19">
        <f ca="1">IF(W120&lt;=0,0,IF($BL121&lt;=SUM($BN121:BR121),0,IF($BL121-SUM($BN121:BR121)&gt;W120+AH121-BF121-AT121,W120+AH121-BF121-AT121,$BL121-SUM($BN121:BR121))))</f>
        <v>0</v>
      </c>
      <c r="BT121" s="19">
        <f ca="1">IF(X120&lt;=0,0,IF($BL121&lt;=SUM($BN121:BS121),0,IF($BL121-SUM($BN121:BS121)&gt;X120+AI121-BG121-AU121,X120+AI121-BG121-AU121,$BL121-SUM($BN121:BS121))))</f>
        <v>0</v>
      </c>
      <c r="BU121" s="19">
        <f ca="1">IF(Y120&lt;=0,0,IF($BL121&lt;=SUM($BN121:BT121),0,IF($BL121-SUM($BN121:BT121)&gt;Y120+AJ121-BH121-AV121,Y120+AJ121-BH121-AV121,$BL121-SUM($BN121:BT121))))</f>
        <v>0</v>
      </c>
      <c r="BV121" s="19">
        <f ca="1">IF(Z120&lt;=0,0,IF($BL121&lt;=SUM($BN121:BU121),0,IF($BL121-SUM($BN121:BU121)&gt;Z120+AK121-BI121-AW121,Z120+AK121-BI121-AW121,$BL121-SUM($BN121:BU121))))</f>
        <v>0</v>
      </c>
      <c r="BW121" s="19">
        <f ca="1">IF(AA120&lt;=0,0,IF($BL121&lt;=SUM($BN121:BV121),0,IF($BL121-SUM($BN121:BV121)&gt;AA120+AL121-BJ121-AX121,AA120+AL121-BJ121-AX121,$BL121-SUM($BN121:BV121))))</f>
        <v>0</v>
      </c>
    </row>
    <row r="122" spans="1:75" ht="11.1" customHeight="1" x14ac:dyDescent="0.2">
      <c r="A122" s="20" t="str">
        <f t="shared" ca="1" si="59"/>
        <v/>
      </c>
      <c r="B122" s="5" t="e">
        <f t="shared" ca="1" si="60"/>
        <v>#N/A</v>
      </c>
      <c r="C122" s="69" t="str">
        <f ca="1">IF(A122="","",IF(snowball,IF(($E$5-AY122)&lt;0,0,$E$5-AY122),0)+D122)</f>
        <v/>
      </c>
      <c r="D122" s="56"/>
      <c r="E122" s="19">
        <f t="shared" ca="1" si="61"/>
        <v>0</v>
      </c>
      <c r="F122" s="19">
        <f t="shared" ca="1" si="62"/>
        <v>0</v>
      </c>
      <c r="G122" s="19">
        <f t="shared" ca="1" si="63"/>
        <v>0</v>
      </c>
      <c r="H122" s="19">
        <f t="shared" ca="1" si="64"/>
        <v>0</v>
      </c>
      <c r="I122" s="19">
        <f t="shared" ca="1" si="65"/>
        <v>0</v>
      </c>
      <c r="J122" s="19">
        <f t="shared" ca="1" si="66"/>
        <v>0</v>
      </c>
      <c r="K122" s="19">
        <f t="shared" ca="1" si="67"/>
        <v>0</v>
      </c>
      <c r="L122" s="19">
        <f t="shared" ca="1" si="68"/>
        <v>0</v>
      </c>
      <c r="M122" s="19">
        <f t="shared" ca="1" si="69"/>
        <v>0</v>
      </c>
      <c r="N122" s="19">
        <f t="shared" ca="1" si="70"/>
        <v>0</v>
      </c>
      <c r="O122" s="48"/>
      <c r="P122" s="19">
        <f t="shared" ca="1" si="58"/>
        <v>0</v>
      </c>
      <c r="Q122" s="73">
        <f t="shared" ca="1" si="71"/>
        <v>0</v>
      </c>
      <c r="R122" s="19">
        <f t="shared" ca="1" si="72"/>
        <v>0</v>
      </c>
      <c r="S122" s="19">
        <f t="shared" ca="1" si="73"/>
        <v>0</v>
      </c>
      <c r="T122" s="19">
        <f t="shared" ca="1" si="74"/>
        <v>0</v>
      </c>
      <c r="U122" s="19">
        <f t="shared" ca="1" si="75"/>
        <v>0</v>
      </c>
      <c r="V122" s="19">
        <f t="shared" ca="1" si="76"/>
        <v>0</v>
      </c>
      <c r="W122" s="19">
        <f t="shared" ca="1" si="77"/>
        <v>0</v>
      </c>
      <c r="X122" s="19">
        <f t="shared" ca="1" si="78"/>
        <v>0</v>
      </c>
      <c r="Y122" s="19">
        <f t="shared" ca="1" si="79"/>
        <v>0</v>
      </c>
      <c r="Z122" s="19">
        <f t="shared" ca="1" si="80"/>
        <v>0</v>
      </c>
      <c r="AA122" s="19">
        <f t="shared" ca="1" si="81"/>
        <v>0</v>
      </c>
      <c r="AB122" s="2"/>
      <c r="AC122" s="19">
        <f t="shared" ca="1" si="82"/>
        <v>0</v>
      </c>
      <c r="AD122" s="19">
        <f t="shared" ca="1" si="83"/>
        <v>0</v>
      </c>
      <c r="AE122" s="19">
        <f t="shared" ca="1" si="84"/>
        <v>0</v>
      </c>
      <c r="AF122" s="19">
        <f t="shared" ca="1" si="85"/>
        <v>0</v>
      </c>
      <c r="AG122" s="19">
        <f t="shared" ca="1" si="86"/>
        <v>0</v>
      </c>
      <c r="AH122" s="19">
        <f t="shared" ca="1" si="87"/>
        <v>0</v>
      </c>
      <c r="AI122" s="19">
        <f t="shared" ca="1" si="88"/>
        <v>0</v>
      </c>
      <c r="AJ122" s="19">
        <f t="shared" ca="1" si="89"/>
        <v>0</v>
      </c>
      <c r="AK122" s="19">
        <f t="shared" ca="1" si="90"/>
        <v>0</v>
      </c>
      <c r="AL122" s="19">
        <f t="shared" ca="1" si="91"/>
        <v>0</v>
      </c>
      <c r="AM122" s="23">
        <f t="shared" ca="1" si="92"/>
        <v>0</v>
      </c>
      <c r="AN122" s="7"/>
      <c r="AO122" s="19">
        <f t="shared" ca="1" si="93"/>
        <v>0</v>
      </c>
      <c r="AP122" s="19">
        <f t="shared" ca="1" si="94"/>
        <v>0</v>
      </c>
      <c r="AQ122" s="19">
        <f t="shared" ca="1" si="95"/>
        <v>0</v>
      </c>
      <c r="AR122" s="19">
        <f t="shared" ca="1" si="96"/>
        <v>0</v>
      </c>
      <c r="AS122" s="19">
        <f t="shared" ca="1" si="97"/>
        <v>0</v>
      </c>
      <c r="AT122" s="19">
        <f t="shared" ca="1" si="98"/>
        <v>0</v>
      </c>
      <c r="AU122" s="19">
        <f t="shared" ca="1" si="99"/>
        <v>0</v>
      </c>
      <c r="AV122" s="19">
        <f t="shared" ca="1" si="100"/>
        <v>0</v>
      </c>
      <c r="AW122" s="19">
        <f t="shared" ca="1" si="101"/>
        <v>0</v>
      </c>
      <c r="AX122" s="19">
        <f t="shared" ca="1" si="102"/>
        <v>0</v>
      </c>
      <c r="AY122" s="71">
        <f t="shared" ca="1" si="103"/>
        <v>0</v>
      </c>
      <c r="AZ122" s="23"/>
      <c r="BA122" s="55">
        <f ca="1">IF(NOT(snowball),0,IF(OR(E$9=0,R121+AC122-AO122&lt;=E$9),0,MIN(R121+AC122-AO122-E$9,$C122)))</f>
        <v>0</v>
      </c>
      <c r="BB122" s="19">
        <f ca="1">IF(NOT(snowball),0,IF(OR(F$9=0,S121+AD122-AP122&lt;=F$9),0,MIN(S121+AD122-AP122-F$9,$C122-SUM($BA122:BA122))))</f>
        <v>0</v>
      </c>
      <c r="BC122" s="19">
        <f ca="1">IF(NOT(snowball),0,IF(OR(G$9=0,T121+AE122-AQ122&lt;=G$9),0,MIN(T121+AE122-AQ122-G$9,$C122-SUM($BA122:BB122))))</f>
        <v>0</v>
      </c>
      <c r="BD122" s="19">
        <f ca="1">IF(NOT(snowball),0,IF(OR(H$9=0,U121+AF122-AR122&lt;=H$9),0,MIN(U121+AF122-AR122-H$9,$C122-SUM($BA122:BC122))))</f>
        <v>0</v>
      </c>
      <c r="BE122" s="19">
        <f ca="1">IF(NOT(snowball),0,IF(OR(I$9=0,V121+AG122-AS122&lt;=I$9),0,MIN(V121+AG122-AS122-I$9,$C122-SUM($BA122:BD122))))</f>
        <v>0</v>
      </c>
      <c r="BF122" s="19">
        <f ca="1">IF(NOT(snowball),0,IF(OR(J$9=0,W121+AH122-AT122&lt;=J$9),0,MIN(W121+AH122-AT122-J$9,$C122-SUM($BA122:BE122))))</f>
        <v>0</v>
      </c>
      <c r="BG122" s="19">
        <f ca="1">IF(NOT(snowball),0,IF(OR(K$9=0,X121+AI122-AU122&lt;=K$9),0,MIN(X121+AI122-AU122-K$9,$C122-SUM($BA122:BF122))))</f>
        <v>0</v>
      </c>
      <c r="BH122" s="19">
        <f ca="1">IF(NOT(snowball),0,IF(OR(L$9=0,Y121+AJ122-AV122&lt;=L$9),0,MIN(Y121+AJ122-AV122-L$9,$C122-SUM($BA122:BG122))))</f>
        <v>0</v>
      </c>
      <c r="BI122" s="19">
        <f ca="1">IF(NOT(snowball),0,IF(OR(M$9=0,Z121+AK122-AW122&lt;=M$9),0,MIN(Z121+AK122-AW122-M$9,$C122-SUM($BA122:BH122))))</f>
        <v>0</v>
      </c>
      <c r="BJ122" s="19">
        <f ca="1">IF(NOT(snowball),0,IF(OR(N$9=0,AA121+AL122-AX122&lt;=N$9),0,MIN(AA121+AL122-AX122-N$9,$C122-SUM($BA122:BI122))))</f>
        <v>0</v>
      </c>
      <c r="BK122" s="71">
        <f t="shared" ca="1" si="104"/>
        <v>0</v>
      </c>
      <c r="BL122" s="71">
        <f t="shared" ca="1" si="105"/>
        <v>0</v>
      </c>
      <c r="BN122" s="55">
        <f t="shared" ca="1" si="106"/>
        <v>0</v>
      </c>
      <c r="BO122" s="19">
        <f ca="1">IF(S121&lt;=0,0,IF($BL122&lt;=SUM($BN122:BN122),0,IF($BL122-SUM($BN122:BN122)&gt;S121+AD122-BB122-AP122,S121+AD122-BB122-AP122,$BL122-SUM($BN122:BN122))))</f>
        <v>0</v>
      </c>
      <c r="BP122" s="19">
        <f ca="1">IF(T121&lt;=0,0,IF($BL122&lt;=SUM($BN122:BO122),0,IF($BL122-SUM($BN122:BO122)&gt;T121+AE122-BC122-AQ122,T121+AE122-BC122-AQ122,$BL122-SUM($BN122:BO122))))</f>
        <v>0</v>
      </c>
      <c r="BQ122" s="19">
        <f ca="1">IF(U121&lt;=0,0,IF($BL122&lt;=SUM($BN122:BP122),0,IF($BL122-SUM($BN122:BP122)&gt;U121+AF122-BD122-AR122,U121+AF122-BD122-AR122,$BL122-SUM($BN122:BP122))))</f>
        <v>0</v>
      </c>
      <c r="BR122" s="19">
        <f ca="1">IF(V121&lt;=0,0,IF($BL122&lt;=SUM($BN122:BQ122),0,IF($BL122-SUM($BN122:BQ122)&gt;V121+AG122-BE122-AS122,V121+AG122-BE122-AS122,$BL122-SUM($BN122:BQ122))))</f>
        <v>0</v>
      </c>
      <c r="BS122" s="19">
        <f ca="1">IF(W121&lt;=0,0,IF($BL122&lt;=SUM($BN122:BR122),0,IF($BL122-SUM($BN122:BR122)&gt;W121+AH122-BF122-AT122,W121+AH122-BF122-AT122,$BL122-SUM($BN122:BR122))))</f>
        <v>0</v>
      </c>
      <c r="BT122" s="19">
        <f ca="1">IF(X121&lt;=0,0,IF($BL122&lt;=SUM($BN122:BS122),0,IF($BL122-SUM($BN122:BS122)&gt;X121+AI122-BG122-AU122,X121+AI122-BG122-AU122,$BL122-SUM($BN122:BS122))))</f>
        <v>0</v>
      </c>
      <c r="BU122" s="19">
        <f ca="1">IF(Y121&lt;=0,0,IF($BL122&lt;=SUM($BN122:BT122),0,IF($BL122-SUM($BN122:BT122)&gt;Y121+AJ122-BH122-AV122,Y121+AJ122-BH122-AV122,$BL122-SUM($BN122:BT122))))</f>
        <v>0</v>
      </c>
      <c r="BV122" s="19">
        <f ca="1">IF(Z121&lt;=0,0,IF($BL122&lt;=SUM($BN122:BU122),0,IF($BL122-SUM($BN122:BU122)&gt;Z121+AK122-BI122-AW122,Z121+AK122-BI122-AW122,$BL122-SUM($BN122:BU122))))</f>
        <v>0</v>
      </c>
      <c r="BW122" s="19">
        <f ca="1">IF(AA121&lt;=0,0,IF($BL122&lt;=SUM($BN122:BV122),0,IF($BL122-SUM($BN122:BV122)&gt;AA121+AL122-BJ122-AX122,AA121+AL122-BJ122-AX122,$BL122-SUM($BN122:BV122))))</f>
        <v>0</v>
      </c>
    </row>
    <row r="123" spans="1:75" ht="11.1" customHeight="1" x14ac:dyDescent="0.2">
      <c r="A123" s="20" t="str">
        <f t="shared" ca="1" si="59"/>
        <v/>
      </c>
      <c r="B123" s="5" t="e">
        <f t="shared" ca="1" si="60"/>
        <v>#N/A</v>
      </c>
      <c r="C123" s="69" t="str">
        <f ca="1">IF(A123="","",IF(snowball,IF(($E$5-AY123)&lt;0,0,$E$5-AY123),0)+D123)</f>
        <v/>
      </c>
      <c r="D123" s="56"/>
      <c r="E123" s="19">
        <f t="shared" ca="1" si="61"/>
        <v>0</v>
      </c>
      <c r="F123" s="19">
        <f t="shared" ca="1" si="62"/>
        <v>0</v>
      </c>
      <c r="G123" s="19">
        <f t="shared" ca="1" si="63"/>
        <v>0</v>
      </c>
      <c r="H123" s="19">
        <f t="shared" ca="1" si="64"/>
        <v>0</v>
      </c>
      <c r="I123" s="19">
        <f t="shared" ca="1" si="65"/>
        <v>0</v>
      </c>
      <c r="J123" s="19">
        <f t="shared" ca="1" si="66"/>
        <v>0</v>
      </c>
      <c r="K123" s="19">
        <f t="shared" ca="1" si="67"/>
        <v>0</v>
      </c>
      <c r="L123" s="19">
        <f t="shared" ca="1" si="68"/>
        <v>0</v>
      </c>
      <c r="M123" s="19">
        <f t="shared" ca="1" si="69"/>
        <v>0</v>
      </c>
      <c r="N123" s="19">
        <f t="shared" ca="1" si="70"/>
        <v>0</v>
      </c>
      <c r="O123" s="48"/>
      <c r="P123" s="19">
        <f t="shared" ca="1" si="58"/>
        <v>0</v>
      </c>
      <c r="Q123" s="73">
        <f t="shared" ca="1" si="71"/>
        <v>0</v>
      </c>
      <c r="R123" s="19">
        <f t="shared" ca="1" si="72"/>
        <v>0</v>
      </c>
      <c r="S123" s="19">
        <f t="shared" ca="1" si="73"/>
        <v>0</v>
      </c>
      <c r="T123" s="19">
        <f t="shared" ca="1" si="74"/>
        <v>0</v>
      </c>
      <c r="U123" s="19">
        <f t="shared" ca="1" si="75"/>
        <v>0</v>
      </c>
      <c r="V123" s="19">
        <f t="shared" ca="1" si="76"/>
        <v>0</v>
      </c>
      <c r="W123" s="19">
        <f t="shared" ca="1" si="77"/>
        <v>0</v>
      </c>
      <c r="X123" s="19">
        <f t="shared" ca="1" si="78"/>
        <v>0</v>
      </c>
      <c r="Y123" s="19">
        <f t="shared" ca="1" si="79"/>
        <v>0</v>
      </c>
      <c r="Z123" s="19">
        <f t="shared" ca="1" si="80"/>
        <v>0</v>
      </c>
      <c r="AA123" s="19">
        <f t="shared" ca="1" si="81"/>
        <v>0</v>
      </c>
      <c r="AB123" s="2"/>
      <c r="AC123" s="19">
        <f t="shared" ca="1" si="82"/>
        <v>0</v>
      </c>
      <c r="AD123" s="19">
        <f t="shared" ca="1" si="83"/>
        <v>0</v>
      </c>
      <c r="AE123" s="19">
        <f t="shared" ca="1" si="84"/>
        <v>0</v>
      </c>
      <c r="AF123" s="19">
        <f t="shared" ca="1" si="85"/>
        <v>0</v>
      </c>
      <c r="AG123" s="19">
        <f t="shared" ca="1" si="86"/>
        <v>0</v>
      </c>
      <c r="AH123" s="19">
        <f t="shared" ca="1" si="87"/>
        <v>0</v>
      </c>
      <c r="AI123" s="19">
        <f t="shared" ca="1" si="88"/>
        <v>0</v>
      </c>
      <c r="AJ123" s="19">
        <f t="shared" ca="1" si="89"/>
        <v>0</v>
      </c>
      <c r="AK123" s="19">
        <f t="shared" ca="1" si="90"/>
        <v>0</v>
      </c>
      <c r="AL123" s="19">
        <f t="shared" ca="1" si="91"/>
        <v>0</v>
      </c>
      <c r="AM123" s="23">
        <f t="shared" ca="1" si="92"/>
        <v>0</v>
      </c>
      <c r="AN123" s="7"/>
      <c r="AO123" s="19">
        <f t="shared" ca="1" si="93"/>
        <v>0</v>
      </c>
      <c r="AP123" s="19">
        <f t="shared" ca="1" si="94"/>
        <v>0</v>
      </c>
      <c r="AQ123" s="19">
        <f t="shared" ca="1" si="95"/>
        <v>0</v>
      </c>
      <c r="AR123" s="19">
        <f t="shared" ca="1" si="96"/>
        <v>0</v>
      </c>
      <c r="AS123" s="19">
        <f t="shared" ca="1" si="97"/>
        <v>0</v>
      </c>
      <c r="AT123" s="19">
        <f t="shared" ca="1" si="98"/>
        <v>0</v>
      </c>
      <c r="AU123" s="19">
        <f t="shared" ca="1" si="99"/>
        <v>0</v>
      </c>
      <c r="AV123" s="19">
        <f t="shared" ca="1" si="100"/>
        <v>0</v>
      </c>
      <c r="AW123" s="19">
        <f t="shared" ca="1" si="101"/>
        <v>0</v>
      </c>
      <c r="AX123" s="19">
        <f t="shared" ca="1" si="102"/>
        <v>0</v>
      </c>
      <c r="AY123" s="71">
        <f t="shared" ca="1" si="103"/>
        <v>0</v>
      </c>
      <c r="AZ123" s="23"/>
      <c r="BA123" s="55">
        <f ca="1">IF(NOT(snowball),0,IF(OR(E$9=0,R122+AC123-AO123&lt;=E$9),0,MIN(R122+AC123-AO123-E$9,$C123)))</f>
        <v>0</v>
      </c>
      <c r="BB123" s="19">
        <f ca="1">IF(NOT(snowball),0,IF(OR(F$9=0,S122+AD123-AP123&lt;=F$9),0,MIN(S122+AD123-AP123-F$9,$C123-SUM($BA123:BA123))))</f>
        <v>0</v>
      </c>
      <c r="BC123" s="19">
        <f ca="1">IF(NOT(snowball),0,IF(OR(G$9=0,T122+AE123-AQ123&lt;=G$9),0,MIN(T122+AE123-AQ123-G$9,$C123-SUM($BA123:BB123))))</f>
        <v>0</v>
      </c>
      <c r="BD123" s="19">
        <f ca="1">IF(NOT(snowball),0,IF(OR(H$9=0,U122+AF123-AR123&lt;=H$9),0,MIN(U122+AF123-AR123-H$9,$C123-SUM($BA123:BC123))))</f>
        <v>0</v>
      </c>
      <c r="BE123" s="19">
        <f ca="1">IF(NOT(snowball),0,IF(OR(I$9=0,V122+AG123-AS123&lt;=I$9),0,MIN(V122+AG123-AS123-I$9,$C123-SUM($BA123:BD123))))</f>
        <v>0</v>
      </c>
      <c r="BF123" s="19">
        <f ca="1">IF(NOT(snowball),0,IF(OR(J$9=0,W122+AH123-AT123&lt;=J$9),0,MIN(W122+AH123-AT123-J$9,$C123-SUM($BA123:BE123))))</f>
        <v>0</v>
      </c>
      <c r="BG123" s="19">
        <f ca="1">IF(NOT(snowball),0,IF(OR(K$9=0,X122+AI123-AU123&lt;=K$9),0,MIN(X122+AI123-AU123-K$9,$C123-SUM($BA123:BF123))))</f>
        <v>0</v>
      </c>
      <c r="BH123" s="19">
        <f ca="1">IF(NOT(snowball),0,IF(OR(L$9=0,Y122+AJ123-AV123&lt;=L$9),0,MIN(Y122+AJ123-AV123-L$9,$C123-SUM($BA123:BG123))))</f>
        <v>0</v>
      </c>
      <c r="BI123" s="19">
        <f ca="1">IF(NOT(snowball),0,IF(OR(M$9=0,Z122+AK123-AW123&lt;=M$9),0,MIN(Z122+AK123-AW123-M$9,$C123-SUM($BA123:BH123))))</f>
        <v>0</v>
      </c>
      <c r="BJ123" s="19">
        <f ca="1">IF(NOT(snowball),0,IF(OR(N$9=0,AA122+AL123-AX123&lt;=N$9),0,MIN(AA122+AL123-AX123-N$9,$C123-SUM($BA123:BI123))))</f>
        <v>0</v>
      </c>
      <c r="BK123" s="71">
        <f t="shared" ca="1" si="104"/>
        <v>0</v>
      </c>
      <c r="BL123" s="71">
        <f t="shared" ca="1" si="105"/>
        <v>0</v>
      </c>
      <c r="BN123" s="55">
        <f t="shared" ca="1" si="106"/>
        <v>0</v>
      </c>
      <c r="BO123" s="19">
        <f ca="1">IF(S122&lt;=0,0,IF($BL123&lt;=SUM($BN123:BN123),0,IF($BL123-SUM($BN123:BN123)&gt;S122+AD123-BB123-AP123,S122+AD123-BB123-AP123,$BL123-SUM($BN123:BN123))))</f>
        <v>0</v>
      </c>
      <c r="BP123" s="19">
        <f ca="1">IF(T122&lt;=0,0,IF($BL123&lt;=SUM($BN123:BO123),0,IF($BL123-SUM($BN123:BO123)&gt;T122+AE123-BC123-AQ123,T122+AE123-BC123-AQ123,$BL123-SUM($BN123:BO123))))</f>
        <v>0</v>
      </c>
      <c r="BQ123" s="19">
        <f ca="1">IF(U122&lt;=0,0,IF($BL123&lt;=SUM($BN123:BP123),0,IF($BL123-SUM($BN123:BP123)&gt;U122+AF123-BD123-AR123,U122+AF123-BD123-AR123,$BL123-SUM($BN123:BP123))))</f>
        <v>0</v>
      </c>
      <c r="BR123" s="19">
        <f ca="1">IF(V122&lt;=0,0,IF($BL123&lt;=SUM($BN123:BQ123),0,IF($BL123-SUM($BN123:BQ123)&gt;V122+AG123-BE123-AS123,V122+AG123-BE123-AS123,$BL123-SUM($BN123:BQ123))))</f>
        <v>0</v>
      </c>
      <c r="BS123" s="19">
        <f ca="1">IF(W122&lt;=0,0,IF($BL123&lt;=SUM($BN123:BR123),0,IF($BL123-SUM($BN123:BR123)&gt;W122+AH123-BF123-AT123,W122+AH123-BF123-AT123,$BL123-SUM($BN123:BR123))))</f>
        <v>0</v>
      </c>
      <c r="BT123" s="19">
        <f ca="1">IF(X122&lt;=0,0,IF($BL123&lt;=SUM($BN123:BS123),0,IF($BL123-SUM($BN123:BS123)&gt;X122+AI123-BG123-AU123,X122+AI123-BG123-AU123,$BL123-SUM($BN123:BS123))))</f>
        <v>0</v>
      </c>
      <c r="BU123" s="19">
        <f ca="1">IF(Y122&lt;=0,0,IF($BL123&lt;=SUM($BN123:BT123),0,IF($BL123-SUM($BN123:BT123)&gt;Y122+AJ123-BH123-AV123,Y122+AJ123-BH123-AV123,$BL123-SUM($BN123:BT123))))</f>
        <v>0</v>
      </c>
      <c r="BV123" s="19">
        <f ca="1">IF(Z122&lt;=0,0,IF($BL123&lt;=SUM($BN123:BU123),0,IF($BL123-SUM($BN123:BU123)&gt;Z122+AK123-BI123-AW123,Z122+AK123-BI123-AW123,$BL123-SUM($BN123:BU123))))</f>
        <v>0</v>
      </c>
      <c r="BW123" s="19">
        <f ca="1">IF(AA122&lt;=0,0,IF($BL123&lt;=SUM($BN123:BV123),0,IF($BL123-SUM($BN123:BV123)&gt;AA122+AL123-BJ123-AX123,AA122+AL123-BJ123-AX123,$BL123-SUM($BN123:BV123))))</f>
        <v>0</v>
      </c>
    </row>
    <row r="124" spans="1:75" ht="11.1" customHeight="1" x14ac:dyDescent="0.2">
      <c r="A124" s="20" t="str">
        <f t="shared" ca="1" si="59"/>
        <v/>
      </c>
      <c r="B124" s="5" t="e">
        <f t="shared" ca="1" si="60"/>
        <v>#N/A</v>
      </c>
      <c r="C124" s="69" t="str">
        <f ca="1">IF(A124="","",IF(snowball,IF(($E$5-AY124)&lt;0,0,$E$5-AY124),0)+D124)</f>
        <v/>
      </c>
      <c r="D124" s="56"/>
      <c r="E124" s="19">
        <f t="shared" ca="1" si="61"/>
        <v>0</v>
      </c>
      <c r="F124" s="19">
        <f t="shared" ca="1" si="62"/>
        <v>0</v>
      </c>
      <c r="G124" s="19">
        <f t="shared" ca="1" si="63"/>
        <v>0</v>
      </c>
      <c r="H124" s="19">
        <f t="shared" ca="1" si="64"/>
        <v>0</v>
      </c>
      <c r="I124" s="19">
        <f t="shared" ca="1" si="65"/>
        <v>0</v>
      </c>
      <c r="J124" s="19">
        <f t="shared" ca="1" si="66"/>
        <v>0</v>
      </c>
      <c r="K124" s="19">
        <f t="shared" ca="1" si="67"/>
        <v>0</v>
      </c>
      <c r="L124" s="19">
        <f t="shared" ca="1" si="68"/>
        <v>0</v>
      </c>
      <c r="M124" s="19">
        <f t="shared" ca="1" si="69"/>
        <v>0</v>
      </c>
      <c r="N124" s="19">
        <f t="shared" ca="1" si="70"/>
        <v>0</v>
      </c>
      <c r="O124" s="48"/>
      <c r="P124" s="19">
        <f t="shared" ca="1" si="58"/>
        <v>0</v>
      </c>
      <c r="Q124" s="73">
        <f t="shared" ca="1" si="71"/>
        <v>0</v>
      </c>
      <c r="R124" s="19">
        <f t="shared" ca="1" si="72"/>
        <v>0</v>
      </c>
      <c r="S124" s="19">
        <f t="shared" ca="1" si="73"/>
        <v>0</v>
      </c>
      <c r="T124" s="19">
        <f t="shared" ca="1" si="74"/>
        <v>0</v>
      </c>
      <c r="U124" s="19">
        <f t="shared" ca="1" si="75"/>
        <v>0</v>
      </c>
      <c r="V124" s="19">
        <f t="shared" ca="1" si="76"/>
        <v>0</v>
      </c>
      <c r="W124" s="19">
        <f t="shared" ca="1" si="77"/>
        <v>0</v>
      </c>
      <c r="X124" s="19">
        <f t="shared" ca="1" si="78"/>
        <v>0</v>
      </c>
      <c r="Y124" s="19">
        <f t="shared" ca="1" si="79"/>
        <v>0</v>
      </c>
      <c r="Z124" s="19">
        <f t="shared" ca="1" si="80"/>
        <v>0</v>
      </c>
      <c r="AA124" s="19">
        <f t="shared" ca="1" si="81"/>
        <v>0</v>
      </c>
      <c r="AB124" s="2"/>
      <c r="AC124" s="19">
        <f t="shared" ca="1" si="82"/>
        <v>0</v>
      </c>
      <c r="AD124" s="19">
        <f t="shared" ca="1" si="83"/>
        <v>0</v>
      </c>
      <c r="AE124" s="19">
        <f t="shared" ca="1" si="84"/>
        <v>0</v>
      </c>
      <c r="AF124" s="19">
        <f t="shared" ca="1" si="85"/>
        <v>0</v>
      </c>
      <c r="AG124" s="19">
        <f t="shared" ca="1" si="86"/>
        <v>0</v>
      </c>
      <c r="AH124" s="19">
        <f t="shared" ca="1" si="87"/>
        <v>0</v>
      </c>
      <c r="AI124" s="19">
        <f t="shared" ca="1" si="88"/>
        <v>0</v>
      </c>
      <c r="AJ124" s="19">
        <f t="shared" ca="1" si="89"/>
        <v>0</v>
      </c>
      <c r="AK124" s="19">
        <f t="shared" ca="1" si="90"/>
        <v>0</v>
      </c>
      <c r="AL124" s="19">
        <f t="shared" ca="1" si="91"/>
        <v>0</v>
      </c>
      <c r="AM124" s="23">
        <f t="shared" ca="1" si="92"/>
        <v>0</v>
      </c>
      <c r="AN124" s="7"/>
      <c r="AO124" s="19">
        <f t="shared" ca="1" si="93"/>
        <v>0</v>
      </c>
      <c r="AP124" s="19">
        <f t="shared" ca="1" si="94"/>
        <v>0</v>
      </c>
      <c r="AQ124" s="19">
        <f t="shared" ca="1" si="95"/>
        <v>0</v>
      </c>
      <c r="AR124" s="19">
        <f t="shared" ca="1" si="96"/>
        <v>0</v>
      </c>
      <c r="AS124" s="19">
        <f t="shared" ca="1" si="97"/>
        <v>0</v>
      </c>
      <c r="AT124" s="19">
        <f t="shared" ca="1" si="98"/>
        <v>0</v>
      </c>
      <c r="AU124" s="19">
        <f t="shared" ca="1" si="99"/>
        <v>0</v>
      </c>
      <c r="AV124" s="19">
        <f t="shared" ca="1" si="100"/>
        <v>0</v>
      </c>
      <c r="AW124" s="19">
        <f t="shared" ca="1" si="101"/>
        <v>0</v>
      </c>
      <c r="AX124" s="19">
        <f t="shared" ca="1" si="102"/>
        <v>0</v>
      </c>
      <c r="AY124" s="71">
        <f t="shared" ca="1" si="103"/>
        <v>0</v>
      </c>
      <c r="AZ124" s="23"/>
      <c r="BA124" s="55">
        <f ca="1">IF(NOT(snowball),0,IF(OR(E$9=0,R123+AC124-AO124&lt;=E$9),0,MIN(R123+AC124-AO124-E$9,$C124)))</f>
        <v>0</v>
      </c>
      <c r="BB124" s="19">
        <f ca="1">IF(NOT(snowball),0,IF(OR(F$9=0,S123+AD124-AP124&lt;=F$9),0,MIN(S123+AD124-AP124-F$9,$C124-SUM($BA124:BA124))))</f>
        <v>0</v>
      </c>
      <c r="BC124" s="19">
        <f ca="1">IF(NOT(snowball),0,IF(OR(G$9=0,T123+AE124-AQ124&lt;=G$9),0,MIN(T123+AE124-AQ124-G$9,$C124-SUM($BA124:BB124))))</f>
        <v>0</v>
      </c>
      <c r="BD124" s="19">
        <f ca="1">IF(NOT(snowball),0,IF(OR(H$9=0,U123+AF124-AR124&lt;=H$9),0,MIN(U123+AF124-AR124-H$9,$C124-SUM($BA124:BC124))))</f>
        <v>0</v>
      </c>
      <c r="BE124" s="19">
        <f ca="1">IF(NOT(snowball),0,IF(OR(I$9=0,V123+AG124-AS124&lt;=I$9),0,MIN(V123+AG124-AS124-I$9,$C124-SUM($BA124:BD124))))</f>
        <v>0</v>
      </c>
      <c r="BF124" s="19">
        <f ca="1">IF(NOT(snowball),0,IF(OR(J$9=0,W123+AH124-AT124&lt;=J$9),0,MIN(W123+AH124-AT124-J$9,$C124-SUM($BA124:BE124))))</f>
        <v>0</v>
      </c>
      <c r="BG124" s="19">
        <f ca="1">IF(NOT(snowball),0,IF(OR(K$9=0,X123+AI124-AU124&lt;=K$9),0,MIN(X123+AI124-AU124-K$9,$C124-SUM($BA124:BF124))))</f>
        <v>0</v>
      </c>
      <c r="BH124" s="19">
        <f ca="1">IF(NOT(snowball),0,IF(OR(L$9=0,Y123+AJ124-AV124&lt;=L$9),0,MIN(Y123+AJ124-AV124-L$9,$C124-SUM($BA124:BG124))))</f>
        <v>0</v>
      </c>
      <c r="BI124" s="19">
        <f ca="1">IF(NOT(snowball),0,IF(OR(M$9=0,Z123+AK124-AW124&lt;=M$9),0,MIN(Z123+AK124-AW124-M$9,$C124-SUM($BA124:BH124))))</f>
        <v>0</v>
      </c>
      <c r="BJ124" s="19">
        <f ca="1">IF(NOT(snowball),0,IF(OR(N$9=0,AA123+AL124-AX124&lt;=N$9),0,MIN(AA123+AL124-AX124-N$9,$C124-SUM($BA124:BI124))))</f>
        <v>0</v>
      </c>
      <c r="BK124" s="71">
        <f t="shared" ca="1" si="104"/>
        <v>0</v>
      </c>
      <c r="BL124" s="71">
        <f t="shared" ca="1" si="105"/>
        <v>0</v>
      </c>
      <c r="BN124" s="55">
        <f t="shared" ca="1" si="106"/>
        <v>0</v>
      </c>
      <c r="BO124" s="19">
        <f ca="1">IF(S123&lt;=0,0,IF($BL124&lt;=SUM($BN124:BN124),0,IF($BL124-SUM($BN124:BN124)&gt;S123+AD124-BB124-AP124,S123+AD124-BB124-AP124,$BL124-SUM($BN124:BN124))))</f>
        <v>0</v>
      </c>
      <c r="BP124" s="19">
        <f ca="1">IF(T123&lt;=0,0,IF($BL124&lt;=SUM($BN124:BO124),0,IF($BL124-SUM($BN124:BO124)&gt;T123+AE124-BC124-AQ124,T123+AE124-BC124-AQ124,$BL124-SUM($BN124:BO124))))</f>
        <v>0</v>
      </c>
      <c r="BQ124" s="19">
        <f ca="1">IF(U123&lt;=0,0,IF($BL124&lt;=SUM($BN124:BP124),0,IF($BL124-SUM($BN124:BP124)&gt;U123+AF124-BD124-AR124,U123+AF124-BD124-AR124,$BL124-SUM($BN124:BP124))))</f>
        <v>0</v>
      </c>
      <c r="BR124" s="19">
        <f ca="1">IF(V123&lt;=0,0,IF($BL124&lt;=SUM($BN124:BQ124),0,IF($BL124-SUM($BN124:BQ124)&gt;V123+AG124-BE124-AS124,V123+AG124-BE124-AS124,$BL124-SUM($BN124:BQ124))))</f>
        <v>0</v>
      </c>
      <c r="BS124" s="19">
        <f ca="1">IF(W123&lt;=0,0,IF($BL124&lt;=SUM($BN124:BR124),0,IF($BL124-SUM($BN124:BR124)&gt;W123+AH124-BF124-AT124,W123+AH124-BF124-AT124,$BL124-SUM($BN124:BR124))))</f>
        <v>0</v>
      </c>
      <c r="BT124" s="19">
        <f ca="1">IF(X123&lt;=0,0,IF($BL124&lt;=SUM($BN124:BS124),0,IF($BL124-SUM($BN124:BS124)&gt;X123+AI124-BG124-AU124,X123+AI124-BG124-AU124,$BL124-SUM($BN124:BS124))))</f>
        <v>0</v>
      </c>
      <c r="BU124" s="19">
        <f ca="1">IF(Y123&lt;=0,0,IF($BL124&lt;=SUM($BN124:BT124),0,IF($BL124-SUM($BN124:BT124)&gt;Y123+AJ124-BH124-AV124,Y123+AJ124-BH124-AV124,$BL124-SUM($BN124:BT124))))</f>
        <v>0</v>
      </c>
      <c r="BV124" s="19">
        <f ca="1">IF(Z123&lt;=0,0,IF($BL124&lt;=SUM($BN124:BU124),0,IF($BL124-SUM($BN124:BU124)&gt;Z123+AK124-BI124-AW124,Z123+AK124-BI124-AW124,$BL124-SUM($BN124:BU124))))</f>
        <v>0</v>
      </c>
      <c r="BW124" s="19">
        <f ca="1">IF(AA123&lt;=0,0,IF($BL124&lt;=SUM($BN124:BV124),0,IF($BL124-SUM($BN124:BV124)&gt;AA123+AL124-BJ124-AX124,AA123+AL124-BJ124-AX124,$BL124-SUM($BN124:BV124))))</f>
        <v>0</v>
      </c>
    </row>
    <row r="125" spans="1:75" ht="11.1" customHeight="1" x14ac:dyDescent="0.2">
      <c r="A125" s="20" t="str">
        <f t="shared" ca="1" si="59"/>
        <v/>
      </c>
      <c r="B125" s="5" t="e">
        <f t="shared" ca="1" si="60"/>
        <v>#N/A</v>
      </c>
      <c r="C125" s="69" t="str">
        <f ca="1">IF(A125="","",IF(snowball,IF(($E$5-AY125)&lt;0,0,$E$5-AY125),0)+D125)</f>
        <v/>
      </c>
      <c r="D125" s="56"/>
      <c r="E125" s="19">
        <f t="shared" ca="1" si="61"/>
        <v>0</v>
      </c>
      <c r="F125" s="19">
        <f t="shared" ca="1" si="62"/>
        <v>0</v>
      </c>
      <c r="G125" s="19">
        <f t="shared" ca="1" si="63"/>
        <v>0</v>
      </c>
      <c r="H125" s="19">
        <f t="shared" ca="1" si="64"/>
        <v>0</v>
      </c>
      <c r="I125" s="19">
        <f t="shared" ca="1" si="65"/>
        <v>0</v>
      </c>
      <c r="J125" s="19">
        <f t="shared" ca="1" si="66"/>
        <v>0</v>
      </c>
      <c r="K125" s="19">
        <f t="shared" ca="1" si="67"/>
        <v>0</v>
      </c>
      <c r="L125" s="19">
        <f t="shared" ca="1" si="68"/>
        <v>0</v>
      </c>
      <c r="M125" s="19">
        <f t="shared" ca="1" si="69"/>
        <v>0</v>
      </c>
      <c r="N125" s="19">
        <f t="shared" ca="1" si="70"/>
        <v>0</v>
      </c>
      <c r="O125" s="48"/>
      <c r="P125" s="19">
        <f t="shared" ca="1" si="58"/>
        <v>0</v>
      </c>
      <c r="Q125" s="73">
        <f t="shared" ca="1" si="71"/>
        <v>0</v>
      </c>
      <c r="R125" s="19">
        <f t="shared" ca="1" si="72"/>
        <v>0</v>
      </c>
      <c r="S125" s="19">
        <f t="shared" ca="1" si="73"/>
        <v>0</v>
      </c>
      <c r="T125" s="19">
        <f t="shared" ca="1" si="74"/>
        <v>0</v>
      </c>
      <c r="U125" s="19">
        <f t="shared" ca="1" si="75"/>
        <v>0</v>
      </c>
      <c r="V125" s="19">
        <f t="shared" ca="1" si="76"/>
        <v>0</v>
      </c>
      <c r="W125" s="19">
        <f t="shared" ca="1" si="77"/>
        <v>0</v>
      </c>
      <c r="X125" s="19">
        <f t="shared" ca="1" si="78"/>
        <v>0</v>
      </c>
      <c r="Y125" s="19">
        <f t="shared" ca="1" si="79"/>
        <v>0</v>
      </c>
      <c r="Z125" s="19">
        <f t="shared" ca="1" si="80"/>
        <v>0</v>
      </c>
      <c r="AA125" s="19">
        <f t="shared" ca="1" si="81"/>
        <v>0</v>
      </c>
      <c r="AB125" s="2"/>
      <c r="AC125" s="19">
        <f t="shared" ca="1" si="82"/>
        <v>0</v>
      </c>
      <c r="AD125" s="19">
        <f t="shared" ca="1" si="83"/>
        <v>0</v>
      </c>
      <c r="AE125" s="19">
        <f t="shared" ca="1" si="84"/>
        <v>0</v>
      </c>
      <c r="AF125" s="19">
        <f t="shared" ca="1" si="85"/>
        <v>0</v>
      </c>
      <c r="AG125" s="19">
        <f t="shared" ca="1" si="86"/>
        <v>0</v>
      </c>
      <c r="AH125" s="19">
        <f t="shared" ca="1" si="87"/>
        <v>0</v>
      </c>
      <c r="AI125" s="19">
        <f t="shared" ca="1" si="88"/>
        <v>0</v>
      </c>
      <c r="AJ125" s="19">
        <f t="shared" ca="1" si="89"/>
        <v>0</v>
      </c>
      <c r="AK125" s="19">
        <f t="shared" ca="1" si="90"/>
        <v>0</v>
      </c>
      <c r="AL125" s="19">
        <f t="shared" ca="1" si="91"/>
        <v>0</v>
      </c>
      <c r="AM125" s="23">
        <f t="shared" ca="1" si="92"/>
        <v>0</v>
      </c>
      <c r="AN125" s="7"/>
      <c r="AO125" s="19">
        <f t="shared" ca="1" si="93"/>
        <v>0</v>
      </c>
      <c r="AP125" s="19">
        <f t="shared" ca="1" si="94"/>
        <v>0</v>
      </c>
      <c r="AQ125" s="19">
        <f t="shared" ca="1" si="95"/>
        <v>0</v>
      </c>
      <c r="AR125" s="19">
        <f t="shared" ca="1" si="96"/>
        <v>0</v>
      </c>
      <c r="AS125" s="19">
        <f t="shared" ca="1" si="97"/>
        <v>0</v>
      </c>
      <c r="AT125" s="19">
        <f t="shared" ca="1" si="98"/>
        <v>0</v>
      </c>
      <c r="AU125" s="19">
        <f t="shared" ca="1" si="99"/>
        <v>0</v>
      </c>
      <c r="AV125" s="19">
        <f t="shared" ca="1" si="100"/>
        <v>0</v>
      </c>
      <c r="AW125" s="19">
        <f t="shared" ca="1" si="101"/>
        <v>0</v>
      </c>
      <c r="AX125" s="19">
        <f t="shared" ca="1" si="102"/>
        <v>0</v>
      </c>
      <c r="AY125" s="71">
        <f t="shared" ca="1" si="103"/>
        <v>0</v>
      </c>
      <c r="AZ125" s="23"/>
      <c r="BA125" s="55">
        <f ca="1">IF(NOT(snowball),0,IF(OR(E$9=0,R124+AC125-AO125&lt;=E$9),0,MIN(R124+AC125-AO125-E$9,$C125)))</f>
        <v>0</v>
      </c>
      <c r="BB125" s="19">
        <f ca="1">IF(NOT(snowball),0,IF(OR(F$9=0,S124+AD125-AP125&lt;=F$9),0,MIN(S124+AD125-AP125-F$9,$C125-SUM($BA125:BA125))))</f>
        <v>0</v>
      </c>
      <c r="BC125" s="19">
        <f ca="1">IF(NOT(snowball),0,IF(OR(G$9=0,T124+AE125-AQ125&lt;=G$9),0,MIN(T124+AE125-AQ125-G$9,$C125-SUM($BA125:BB125))))</f>
        <v>0</v>
      </c>
      <c r="BD125" s="19">
        <f ca="1">IF(NOT(snowball),0,IF(OR(H$9=0,U124+AF125-AR125&lt;=H$9),0,MIN(U124+AF125-AR125-H$9,$C125-SUM($BA125:BC125))))</f>
        <v>0</v>
      </c>
      <c r="BE125" s="19">
        <f ca="1">IF(NOT(snowball),0,IF(OR(I$9=0,V124+AG125-AS125&lt;=I$9),0,MIN(V124+AG125-AS125-I$9,$C125-SUM($BA125:BD125))))</f>
        <v>0</v>
      </c>
      <c r="BF125" s="19">
        <f ca="1">IF(NOT(snowball),0,IF(OR(J$9=0,W124+AH125-AT125&lt;=J$9),0,MIN(W124+AH125-AT125-J$9,$C125-SUM($BA125:BE125))))</f>
        <v>0</v>
      </c>
      <c r="BG125" s="19">
        <f ca="1">IF(NOT(snowball),0,IF(OR(K$9=0,X124+AI125-AU125&lt;=K$9),0,MIN(X124+AI125-AU125-K$9,$C125-SUM($BA125:BF125))))</f>
        <v>0</v>
      </c>
      <c r="BH125" s="19">
        <f ca="1">IF(NOT(snowball),0,IF(OR(L$9=0,Y124+AJ125-AV125&lt;=L$9),0,MIN(Y124+AJ125-AV125-L$9,$C125-SUM($BA125:BG125))))</f>
        <v>0</v>
      </c>
      <c r="BI125" s="19">
        <f ca="1">IF(NOT(snowball),0,IF(OR(M$9=0,Z124+AK125-AW125&lt;=M$9),0,MIN(Z124+AK125-AW125-M$9,$C125-SUM($BA125:BH125))))</f>
        <v>0</v>
      </c>
      <c r="BJ125" s="19">
        <f ca="1">IF(NOT(snowball),0,IF(OR(N$9=0,AA124+AL125-AX125&lt;=N$9),0,MIN(AA124+AL125-AX125-N$9,$C125-SUM($BA125:BI125))))</f>
        <v>0</v>
      </c>
      <c r="BK125" s="71">
        <f t="shared" ca="1" si="104"/>
        <v>0</v>
      </c>
      <c r="BL125" s="71">
        <f t="shared" ca="1" si="105"/>
        <v>0</v>
      </c>
      <c r="BN125" s="55">
        <f t="shared" ca="1" si="106"/>
        <v>0</v>
      </c>
      <c r="BO125" s="19">
        <f ca="1">IF(S124&lt;=0,0,IF($BL125&lt;=SUM($BN125:BN125),0,IF($BL125-SUM($BN125:BN125)&gt;S124+AD125-BB125-AP125,S124+AD125-BB125-AP125,$BL125-SUM($BN125:BN125))))</f>
        <v>0</v>
      </c>
      <c r="BP125" s="19">
        <f ca="1">IF(T124&lt;=0,0,IF($BL125&lt;=SUM($BN125:BO125),0,IF($BL125-SUM($BN125:BO125)&gt;T124+AE125-BC125-AQ125,T124+AE125-BC125-AQ125,$BL125-SUM($BN125:BO125))))</f>
        <v>0</v>
      </c>
      <c r="BQ125" s="19">
        <f ca="1">IF(U124&lt;=0,0,IF($BL125&lt;=SUM($BN125:BP125),0,IF($BL125-SUM($BN125:BP125)&gt;U124+AF125-BD125-AR125,U124+AF125-BD125-AR125,$BL125-SUM($BN125:BP125))))</f>
        <v>0</v>
      </c>
      <c r="BR125" s="19">
        <f ca="1">IF(V124&lt;=0,0,IF($BL125&lt;=SUM($BN125:BQ125),0,IF($BL125-SUM($BN125:BQ125)&gt;V124+AG125-BE125-AS125,V124+AG125-BE125-AS125,$BL125-SUM($BN125:BQ125))))</f>
        <v>0</v>
      </c>
      <c r="BS125" s="19">
        <f ca="1">IF(W124&lt;=0,0,IF($BL125&lt;=SUM($BN125:BR125),0,IF($BL125-SUM($BN125:BR125)&gt;W124+AH125-BF125-AT125,W124+AH125-BF125-AT125,$BL125-SUM($BN125:BR125))))</f>
        <v>0</v>
      </c>
      <c r="BT125" s="19">
        <f ca="1">IF(X124&lt;=0,0,IF($BL125&lt;=SUM($BN125:BS125),0,IF($BL125-SUM($BN125:BS125)&gt;X124+AI125-BG125-AU125,X124+AI125-BG125-AU125,$BL125-SUM($BN125:BS125))))</f>
        <v>0</v>
      </c>
      <c r="BU125" s="19">
        <f ca="1">IF(Y124&lt;=0,0,IF($BL125&lt;=SUM($BN125:BT125),0,IF($BL125-SUM($BN125:BT125)&gt;Y124+AJ125-BH125-AV125,Y124+AJ125-BH125-AV125,$BL125-SUM($BN125:BT125))))</f>
        <v>0</v>
      </c>
      <c r="BV125" s="19">
        <f ca="1">IF(Z124&lt;=0,0,IF($BL125&lt;=SUM($BN125:BU125),0,IF($BL125-SUM($BN125:BU125)&gt;Z124+AK125-BI125-AW125,Z124+AK125-BI125-AW125,$BL125-SUM($BN125:BU125))))</f>
        <v>0</v>
      </c>
      <c r="BW125" s="19">
        <f ca="1">IF(AA124&lt;=0,0,IF($BL125&lt;=SUM($BN125:BV125),0,IF($BL125-SUM($BN125:BV125)&gt;AA124+AL125-BJ125-AX125,AA124+AL125-BJ125-AX125,$BL125-SUM($BN125:BV125))))</f>
        <v>0</v>
      </c>
    </row>
    <row r="126" spans="1:75" ht="11.1" customHeight="1" x14ac:dyDescent="0.2">
      <c r="A126" s="20" t="str">
        <f t="shared" ca="1" si="59"/>
        <v/>
      </c>
      <c r="B126" s="5" t="e">
        <f t="shared" ca="1" si="60"/>
        <v>#N/A</v>
      </c>
      <c r="C126" s="69" t="str">
        <f ca="1">IF(A126="","",IF(snowball,IF(($E$5-AY126)&lt;0,0,$E$5-AY126),0)+D126)</f>
        <v/>
      </c>
      <c r="D126" s="56"/>
      <c r="E126" s="19">
        <f t="shared" ca="1" si="61"/>
        <v>0</v>
      </c>
      <c r="F126" s="19">
        <f t="shared" ca="1" si="62"/>
        <v>0</v>
      </c>
      <c r="G126" s="19">
        <f t="shared" ca="1" si="63"/>
        <v>0</v>
      </c>
      <c r="H126" s="19">
        <f t="shared" ca="1" si="64"/>
        <v>0</v>
      </c>
      <c r="I126" s="19">
        <f t="shared" ca="1" si="65"/>
        <v>0</v>
      </c>
      <c r="J126" s="19">
        <f t="shared" ca="1" si="66"/>
        <v>0</v>
      </c>
      <c r="K126" s="19">
        <f t="shared" ca="1" si="67"/>
        <v>0</v>
      </c>
      <c r="L126" s="19">
        <f t="shared" ca="1" si="68"/>
        <v>0</v>
      </c>
      <c r="M126" s="19">
        <f t="shared" ca="1" si="69"/>
        <v>0</v>
      </c>
      <c r="N126" s="19">
        <f t="shared" ca="1" si="70"/>
        <v>0</v>
      </c>
      <c r="O126" s="48"/>
      <c r="P126" s="19">
        <f t="shared" ca="1" si="58"/>
        <v>0</v>
      </c>
      <c r="Q126" s="73">
        <f t="shared" ca="1" si="71"/>
        <v>0</v>
      </c>
      <c r="R126" s="19">
        <f t="shared" ca="1" si="72"/>
        <v>0</v>
      </c>
      <c r="S126" s="19">
        <f t="shared" ca="1" si="73"/>
        <v>0</v>
      </c>
      <c r="T126" s="19">
        <f t="shared" ca="1" si="74"/>
        <v>0</v>
      </c>
      <c r="U126" s="19">
        <f t="shared" ca="1" si="75"/>
        <v>0</v>
      </c>
      <c r="V126" s="19">
        <f t="shared" ca="1" si="76"/>
        <v>0</v>
      </c>
      <c r="W126" s="19">
        <f t="shared" ca="1" si="77"/>
        <v>0</v>
      </c>
      <c r="X126" s="19">
        <f t="shared" ca="1" si="78"/>
        <v>0</v>
      </c>
      <c r="Y126" s="19">
        <f t="shared" ca="1" si="79"/>
        <v>0</v>
      </c>
      <c r="Z126" s="19">
        <f t="shared" ca="1" si="80"/>
        <v>0</v>
      </c>
      <c r="AA126" s="19">
        <f t="shared" ca="1" si="81"/>
        <v>0</v>
      </c>
      <c r="AB126" s="2"/>
      <c r="AC126" s="19">
        <f t="shared" ca="1" si="82"/>
        <v>0</v>
      </c>
      <c r="AD126" s="19">
        <f t="shared" ca="1" si="83"/>
        <v>0</v>
      </c>
      <c r="AE126" s="19">
        <f t="shared" ca="1" si="84"/>
        <v>0</v>
      </c>
      <c r="AF126" s="19">
        <f t="shared" ca="1" si="85"/>
        <v>0</v>
      </c>
      <c r="AG126" s="19">
        <f t="shared" ca="1" si="86"/>
        <v>0</v>
      </c>
      <c r="AH126" s="19">
        <f t="shared" ca="1" si="87"/>
        <v>0</v>
      </c>
      <c r="AI126" s="19">
        <f t="shared" ca="1" si="88"/>
        <v>0</v>
      </c>
      <c r="AJ126" s="19">
        <f t="shared" ca="1" si="89"/>
        <v>0</v>
      </c>
      <c r="AK126" s="19">
        <f t="shared" ca="1" si="90"/>
        <v>0</v>
      </c>
      <c r="AL126" s="19">
        <f t="shared" ca="1" si="91"/>
        <v>0</v>
      </c>
      <c r="AM126" s="23">
        <f t="shared" ca="1" si="92"/>
        <v>0</v>
      </c>
      <c r="AN126" s="7"/>
      <c r="AO126" s="19">
        <f t="shared" ca="1" si="93"/>
        <v>0</v>
      </c>
      <c r="AP126" s="19">
        <f t="shared" ca="1" si="94"/>
        <v>0</v>
      </c>
      <c r="AQ126" s="19">
        <f t="shared" ca="1" si="95"/>
        <v>0</v>
      </c>
      <c r="AR126" s="19">
        <f t="shared" ca="1" si="96"/>
        <v>0</v>
      </c>
      <c r="AS126" s="19">
        <f t="shared" ca="1" si="97"/>
        <v>0</v>
      </c>
      <c r="AT126" s="19">
        <f t="shared" ca="1" si="98"/>
        <v>0</v>
      </c>
      <c r="AU126" s="19">
        <f t="shared" ca="1" si="99"/>
        <v>0</v>
      </c>
      <c r="AV126" s="19">
        <f t="shared" ca="1" si="100"/>
        <v>0</v>
      </c>
      <c r="AW126" s="19">
        <f t="shared" ca="1" si="101"/>
        <v>0</v>
      </c>
      <c r="AX126" s="19">
        <f t="shared" ca="1" si="102"/>
        <v>0</v>
      </c>
      <c r="AY126" s="71">
        <f t="shared" ca="1" si="103"/>
        <v>0</v>
      </c>
      <c r="AZ126" s="23"/>
      <c r="BA126" s="55">
        <f ca="1">IF(NOT(snowball),0,IF(OR(E$9=0,R125+AC126-AO126&lt;=E$9),0,MIN(R125+AC126-AO126-E$9,$C126)))</f>
        <v>0</v>
      </c>
      <c r="BB126" s="19">
        <f ca="1">IF(NOT(snowball),0,IF(OR(F$9=0,S125+AD126-AP126&lt;=F$9),0,MIN(S125+AD126-AP126-F$9,$C126-SUM($BA126:BA126))))</f>
        <v>0</v>
      </c>
      <c r="BC126" s="19">
        <f ca="1">IF(NOT(snowball),0,IF(OR(G$9=0,T125+AE126-AQ126&lt;=G$9),0,MIN(T125+AE126-AQ126-G$9,$C126-SUM($BA126:BB126))))</f>
        <v>0</v>
      </c>
      <c r="BD126" s="19">
        <f ca="1">IF(NOT(snowball),0,IF(OR(H$9=0,U125+AF126-AR126&lt;=H$9),0,MIN(U125+AF126-AR126-H$9,$C126-SUM($BA126:BC126))))</f>
        <v>0</v>
      </c>
      <c r="BE126" s="19">
        <f ca="1">IF(NOT(snowball),0,IF(OR(I$9=0,V125+AG126-AS126&lt;=I$9),0,MIN(V125+AG126-AS126-I$9,$C126-SUM($BA126:BD126))))</f>
        <v>0</v>
      </c>
      <c r="BF126" s="19">
        <f ca="1">IF(NOT(snowball),0,IF(OR(J$9=0,W125+AH126-AT126&lt;=J$9),0,MIN(W125+AH126-AT126-J$9,$C126-SUM($BA126:BE126))))</f>
        <v>0</v>
      </c>
      <c r="BG126" s="19">
        <f ca="1">IF(NOT(snowball),0,IF(OR(K$9=0,X125+AI126-AU126&lt;=K$9),0,MIN(X125+AI126-AU126-K$9,$C126-SUM($BA126:BF126))))</f>
        <v>0</v>
      </c>
      <c r="BH126" s="19">
        <f ca="1">IF(NOT(snowball),0,IF(OR(L$9=0,Y125+AJ126-AV126&lt;=L$9),0,MIN(Y125+AJ126-AV126-L$9,$C126-SUM($BA126:BG126))))</f>
        <v>0</v>
      </c>
      <c r="BI126" s="19">
        <f ca="1">IF(NOT(snowball),0,IF(OR(M$9=0,Z125+AK126-AW126&lt;=M$9),0,MIN(Z125+AK126-AW126-M$9,$C126-SUM($BA126:BH126))))</f>
        <v>0</v>
      </c>
      <c r="BJ126" s="19">
        <f ca="1">IF(NOT(snowball),0,IF(OR(N$9=0,AA125+AL126-AX126&lt;=N$9),0,MIN(AA125+AL126-AX126-N$9,$C126-SUM($BA126:BI126))))</f>
        <v>0</v>
      </c>
      <c r="BK126" s="71">
        <f t="shared" ca="1" si="104"/>
        <v>0</v>
      </c>
      <c r="BL126" s="71">
        <f t="shared" ca="1" si="105"/>
        <v>0</v>
      </c>
      <c r="BN126" s="55">
        <f t="shared" ca="1" si="106"/>
        <v>0</v>
      </c>
      <c r="BO126" s="19">
        <f ca="1">IF(S125&lt;=0,0,IF($BL126&lt;=SUM($BN126:BN126),0,IF($BL126-SUM($BN126:BN126)&gt;S125+AD126-BB126-AP126,S125+AD126-BB126-AP126,$BL126-SUM($BN126:BN126))))</f>
        <v>0</v>
      </c>
      <c r="BP126" s="19">
        <f ca="1">IF(T125&lt;=0,0,IF($BL126&lt;=SUM($BN126:BO126),0,IF($BL126-SUM($BN126:BO126)&gt;T125+AE126-BC126-AQ126,T125+AE126-BC126-AQ126,$BL126-SUM($BN126:BO126))))</f>
        <v>0</v>
      </c>
      <c r="BQ126" s="19">
        <f ca="1">IF(U125&lt;=0,0,IF($BL126&lt;=SUM($BN126:BP126),0,IF($BL126-SUM($BN126:BP126)&gt;U125+AF126-BD126-AR126,U125+AF126-BD126-AR126,$BL126-SUM($BN126:BP126))))</f>
        <v>0</v>
      </c>
      <c r="BR126" s="19">
        <f ca="1">IF(V125&lt;=0,0,IF($BL126&lt;=SUM($BN126:BQ126),0,IF($BL126-SUM($BN126:BQ126)&gt;V125+AG126-BE126-AS126,V125+AG126-BE126-AS126,$BL126-SUM($BN126:BQ126))))</f>
        <v>0</v>
      </c>
      <c r="BS126" s="19">
        <f ca="1">IF(W125&lt;=0,0,IF($BL126&lt;=SUM($BN126:BR126),0,IF($BL126-SUM($BN126:BR126)&gt;W125+AH126-BF126-AT126,W125+AH126-BF126-AT126,$BL126-SUM($BN126:BR126))))</f>
        <v>0</v>
      </c>
      <c r="BT126" s="19">
        <f ca="1">IF(X125&lt;=0,0,IF($BL126&lt;=SUM($BN126:BS126),0,IF($BL126-SUM($BN126:BS126)&gt;X125+AI126-BG126-AU126,X125+AI126-BG126-AU126,$BL126-SUM($BN126:BS126))))</f>
        <v>0</v>
      </c>
      <c r="BU126" s="19">
        <f ca="1">IF(Y125&lt;=0,0,IF($BL126&lt;=SUM($BN126:BT126),0,IF($BL126-SUM($BN126:BT126)&gt;Y125+AJ126-BH126-AV126,Y125+AJ126-BH126-AV126,$BL126-SUM($BN126:BT126))))</f>
        <v>0</v>
      </c>
      <c r="BV126" s="19">
        <f ca="1">IF(Z125&lt;=0,0,IF($BL126&lt;=SUM($BN126:BU126),0,IF($BL126-SUM($BN126:BU126)&gt;Z125+AK126-BI126-AW126,Z125+AK126-BI126-AW126,$BL126-SUM($BN126:BU126))))</f>
        <v>0</v>
      </c>
      <c r="BW126" s="19">
        <f ca="1">IF(AA125&lt;=0,0,IF($BL126&lt;=SUM($BN126:BV126),0,IF($BL126-SUM($BN126:BV126)&gt;AA125+AL126-BJ126-AX126,AA125+AL126-BJ126-AX126,$BL126-SUM($BN126:BV126))))</f>
        <v>0</v>
      </c>
    </row>
    <row r="127" spans="1:75" ht="11.1" customHeight="1" x14ac:dyDescent="0.2">
      <c r="A127" s="20" t="str">
        <f t="shared" ca="1" si="59"/>
        <v/>
      </c>
      <c r="B127" s="5" t="e">
        <f t="shared" ca="1" si="60"/>
        <v>#N/A</v>
      </c>
      <c r="C127" s="69" t="str">
        <f ca="1">IF(A127="","",IF(snowball,IF(($E$5-AY127)&lt;0,0,$E$5-AY127),0)+D127)</f>
        <v/>
      </c>
      <c r="D127" s="56"/>
      <c r="E127" s="19">
        <f t="shared" ca="1" si="61"/>
        <v>0</v>
      </c>
      <c r="F127" s="19">
        <f t="shared" ca="1" si="62"/>
        <v>0</v>
      </c>
      <c r="G127" s="19">
        <f t="shared" ca="1" si="63"/>
        <v>0</v>
      </c>
      <c r="H127" s="19">
        <f t="shared" ca="1" si="64"/>
        <v>0</v>
      </c>
      <c r="I127" s="19">
        <f t="shared" ca="1" si="65"/>
        <v>0</v>
      </c>
      <c r="J127" s="19">
        <f t="shared" ca="1" si="66"/>
        <v>0</v>
      </c>
      <c r="K127" s="19">
        <f t="shared" ca="1" si="67"/>
        <v>0</v>
      </c>
      <c r="L127" s="19">
        <f t="shared" ca="1" si="68"/>
        <v>0</v>
      </c>
      <c r="M127" s="19">
        <f t="shared" ca="1" si="69"/>
        <v>0</v>
      </c>
      <c r="N127" s="19">
        <f t="shared" ca="1" si="70"/>
        <v>0</v>
      </c>
      <c r="O127" s="48"/>
      <c r="P127" s="19">
        <f t="shared" ca="1" si="58"/>
        <v>0</v>
      </c>
      <c r="Q127" s="73">
        <f t="shared" ca="1" si="71"/>
        <v>0</v>
      </c>
      <c r="R127" s="19">
        <f t="shared" ca="1" si="72"/>
        <v>0</v>
      </c>
      <c r="S127" s="19">
        <f t="shared" ca="1" si="73"/>
        <v>0</v>
      </c>
      <c r="T127" s="19">
        <f t="shared" ca="1" si="74"/>
        <v>0</v>
      </c>
      <c r="U127" s="19">
        <f t="shared" ca="1" si="75"/>
        <v>0</v>
      </c>
      <c r="V127" s="19">
        <f t="shared" ca="1" si="76"/>
        <v>0</v>
      </c>
      <c r="W127" s="19">
        <f t="shared" ca="1" si="77"/>
        <v>0</v>
      </c>
      <c r="X127" s="19">
        <f t="shared" ca="1" si="78"/>
        <v>0</v>
      </c>
      <c r="Y127" s="19">
        <f t="shared" ca="1" si="79"/>
        <v>0</v>
      </c>
      <c r="Z127" s="19">
        <f t="shared" ca="1" si="80"/>
        <v>0</v>
      </c>
      <c r="AA127" s="19">
        <f t="shared" ca="1" si="81"/>
        <v>0</v>
      </c>
      <c r="AB127" s="2"/>
      <c r="AC127" s="19">
        <f t="shared" ca="1" si="82"/>
        <v>0</v>
      </c>
      <c r="AD127" s="19">
        <f t="shared" ca="1" si="83"/>
        <v>0</v>
      </c>
      <c r="AE127" s="19">
        <f t="shared" ca="1" si="84"/>
        <v>0</v>
      </c>
      <c r="AF127" s="19">
        <f t="shared" ca="1" si="85"/>
        <v>0</v>
      </c>
      <c r="AG127" s="19">
        <f t="shared" ca="1" si="86"/>
        <v>0</v>
      </c>
      <c r="AH127" s="19">
        <f t="shared" ca="1" si="87"/>
        <v>0</v>
      </c>
      <c r="AI127" s="19">
        <f t="shared" ca="1" si="88"/>
        <v>0</v>
      </c>
      <c r="AJ127" s="19">
        <f t="shared" ca="1" si="89"/>
        <v>0</v>
      </c>
      <c r="AK127" s="19">
        <f t="shared" ca="1" si="90"/>
        <v>0</v>
      </c>
      <c r="AL127" s="19">
        <f t="shared" ca="1" si="91"/>
        <v>0</v>
      </c>
      <c r="AM127" s="23">
        <f t="shared" ca="1" si="92"/>
        <v>0</v>
      </c>
      <c r="AN127" s="7"/>
      <c r="AO127" s="19">
        <f t="shared" ca="1" si="93"/>
        <v>0</v>
      </c>
      <c r="AP127" s="19">
        <f t="shared" ca="1" si="94"/>
        <v>0</v>
      </c>
      <c r="AQ127" s="19">
        <f t="shared" ca="1" si="95"/>
        <v>0</v>
      </c>
      <c r="AR127" s="19">
        <f t="shared" ca="1" si="96"/>
        <v>0</v>
      </c>
      <c r="AS127" s="19">
        <f t="shared" ca="1" si="97"/>
        <v>0</v>
      </c>
      <c r="AT127" s="19">
        <f t="shared" ca="1" si="98"/>
        <v>0</v>
      </c>
      <c r="AU127" s="19">
        <f t="shared" ca="1" si="99"/>
        <v>0</v>
      </c>
      <c r="AV127" s="19">
        <f t="shared" ca="1" si="100"/>
        <v>0</v>
      </c>
      <c r="AW127" s="19">
        <f t="shared" ca="1" si="101"/>
        <v>0</v>
      </c>
      <c r="AX127" s="19">
        <f t="shared" ca="1" si="102"/>
        <v>0</v>
      </c>
      <c r="AY127" s="71">
        <f t="shared" ca="1" si="103"/>
        <v>0</v>
      </c>
      <c r="AZ127" s="23"/>
      <c r="BA127" s="55">
        <f ca="1">IF(NOT(snowball),0,IF(OR(E$9=0,R126+AC127-AO127&lt;=E$9),0,MIN(R126+AC127-AO127-E$9,$C127)))</f>
        <v>0</v>
      </c>
      <c r="BB127" s="19">
        <f ca="1">IF(NOT(snowball),0,IF(OR(F$9=0,S126+AD127-AP127&lt;=F$9),0,MIN(S126+AD127-AP127-F$9,$C127-SUM($BA127:BA127))))</f>
        <v>0</v>
      </c>
      <c r="BC127" s="19">
        <f ca="1">IF(NOT(snowball),0,IF(OR(G$9=0,T126+AE127-AQ127&lt;=G$9),0,MIN(T126+AE127-AQ127-G$9,$C127-SUM($BA127:BB127))))</f>
        <v>0</v>
      </c>
      <c r="BD127" s="19">
        <f ca="1">IF(NOT(snowball),0,IF(OR(H$9=0,U126+AF127-AR127&lt;=H$9),0,MIN(U126+AF127-AR127-H$9,$C127-SUM($BA127:BC127))))</f>
        <v>0</v>
      </c>
      <c r="BE127" s="19">
        <f ca="1">IF(NOT(snowball),0,IF(OR(I$9=0,V126+AG127-AS127&lt;=I$9),0,MIN(V126+AG127-AS127-I$9,$C127-SUM($BA127:BD127))))</f>
        <v>0</v>
      </c>
      <c r="BF127" s="19">
        <f ca="1">IF(NOT(snowball),0,IF(OR(J$9=0,W126+AH127-AT127&lt;=J$9),0,MIN(W126+AH127-AT127-J$9,$C127-SUM($BA127:BE127))))</f>
        <v>0</v>
      </c>
      <c r="BG127" s="19">
        <f ca="1">IF(NOT(snowball),0,IF(OR(K$9=0,X126+AI127-AU127&lt;=K$9),0,MIN(X126+AI127-AU127-K$9,$C127-SUM($BA127:BF127))))</f>
        <v>0</v>
      </c>
      <c r="BH127" s="19">
        <f ca="1">IF(NOT(snowball),0,IF(OR(L$9=0,Y126+AJ127-AV127&lt;=L$9),0,MIN(Y126+AJ127-AV127-L$9,$C127-SUM($BA127:BG127))))</f>
        <v>0</v>
      </c>
      <c r="BI127" s="19">
        <f ca="1">IF(NOT(snowball),0,IF(OR(M$9=0,Z126+AK127-AW127&lt;=M$9),0,MIN(Z126+AK127-AW127-M$9,$C127-SUM($BA127:BH127))))</f>
        <v>0</v>
      </c>
      <c r="BJ127" s="19">
        <f ca="1">IF(NOT(snowball),0,IF(OR(N$9=0,AA126+AL127-AX127&lt;=N$9),0,MIN(AA126+AL127-AX127-N$9,$C127-SUM($BA127:BI127))))</f>
        <v>0</v>
      </c>
      <c r="BK127" s="71">
        <f t="shared" ca="1" si="104"/>
        <v>0</v>
      </c>
      <c r="BL127" s="71">
        <f t="shared" ca="1" si="105"/>
        <v>0</v>
      </c>
      <c r="BN127" s="55">
        <f t="shared" ca="1" si="106"/>
        <v>0</v>
      </c>
      <c r="BO127" s="19">
        <f ca="1">IF(S126&lt;=0,0,IF($BL127&lt;=SUM($BN127:BN127),0,IF($BL127-SUM($BN127:BN127)&gt;S126+AD127-BB127-AP127,S126+AD127-BB127-AP127,$BL127-SUM($BN127:BN127))))</f>
        <v>0</v>
      </c>
      <c r="BP127" s="19">
        <f ca="1">IF(T126&lt;=0,0,IF($BL127&lt;=SUM($BN127:BO127),0,IF($BL127-SUM($BN127:BO127)&gt;T126+AE127-BC127-AQ127,T126+AE127-BC127-AQ127,$BL127-SUM($BN127:BO127))))</f>
        <v>0</v>
      </c>
      <c r="BQ127" s="19">
        <f ca="1">IF(U126&lt;=0,0,IF($BL127&lt;=SUM($BN127:BP127),0,IF($BL127-SUM($BN127:BP127)&gt;U126+AF127-BD127-AR127,U126+AF127-BD127-AR127,$BL127-SUM($BN127:BP127))))</f>
        <v>0</v>
      </c>
      <c r="BR127" s="19">
        <f ca="1">IF(V126&lt;=0,0,IF($BL127&lt;=SUM($BN127:BQ127),0,IF($BL127-SUM($BN127:BQ127)&gt;V126+AG127-BE127-AS127,V126+AG127-BE127-AS127,$BL127-SUM($BN127:BQ127))))</f>
        <v>0</v>
      </c>
      <c r="BS127" s="19">
        <f ca="1">IF(W126&lt;=0,0,IF($BL127&lt;=SUM($BN127:BR127),0,IF($BL127-SUM($BN127:BR127)&gt;W126+AH127-BF127-AT127,W126+AH127-BF127-AT127,$BL127-SUM($BN127:BR127))))</f>
        <v>0</v>
      </c>
      <c r="BT127" s="19">
        <f ca="1">IF(X126&lt;=0,0,IF($BL127&lt;=SUM($BN127:BS127),0,IF($BL127-SUM($BN127:BS127)&gt;X126+AI127-BG127-AU127,X126+AI127-BG127-AU127,$BL127-SUM($BN127:BS127))))</f>
        <v>0</v>
      </c>
      <c r="BU127" s="19">
        <f ca="1">IF(Y126&lt;=0,0,IF($BL127&lt;=SUM($BN127:BT127),0,IF($BL127-SUM($BN127:BT127)&gt;Y126+AJ127-BH127-AV127,Y126+AJ127-BH127-AV127,$BL127-SUM($BN127:BT127))))</f>
        <v>0</v>
      </c>
      <c r="BV127" s="19">
        <f ca="1">IF(Z126&lt;=0,0,IF($BL127&lt;=SUM($BN127:BU127),0,IF($BL127-SUM($BN127:BU127)&gt;Z126+AK127-BI127-AW127,Z126+AK127-BI127-AW127,$BL127-SUM($BN127:BU127))))</f>
        <v>0</v>
      </c>
      <c r="BW127" s="19">
        <f ca="1">IF(AA126&lt;=0,0,IF($BL127&lt;=SUM($BN127:BV127),0,IF($BL127-SUM($BN127:BV127)&gt;AA126+AL127-BJ127-AX127,AA126+AL127-BJ127-AX127,$BL127-SUM($BN127:BV127))))</f>
        <v>0</v>
      </c>
    </row>
    <row r="128" spans="1:75" ht="11.1" customHeight="1" x14ac:dyDescent="0.2">
      <c r="A128" s="20" t="str">
        <f t="shared" ca="1" si="59"/>
        <v/>
      </c>
      <c r="B128" s="5" t="e">
        <f t="shared" ca="1" si="60"/>
        <v>#N/A</v>
      </c>
      <c r="C128" s="69" t="str">
        <f ca="1">IF(A128="","",IF(snowball,IF(($E$5-AY128)&lt;0,0,$E$5-AY128),0)+D128)</f>
        <v/>
      </c>
      <c r="D128" s="56"/>
      <c r="E128" s="19">
        <f t="shared" ca="1" si="61"/>
        <v>0</v>
      </c>
      <c r="F128" s="19">
        <f t="shared" ca="1" si="62"/>
        <v>0</v>
      </c>
      <c r="G128" s="19">
        <f t="shared" ca="1" si="63"/>
        <v>0</v>
      </c>
      <c r="H128" s="19">
        <f t="shared" ca="1" si="64"/>
        <v>0</v>
      </c>
      <c r="I128" s="19">
        <f t="shared" ca="1" si="65"/>
        <v>0</v>
      </c>
      <c r="J128" s="19">
        <f t="shared" ca="1" si="66"/>
        <v>0</v>
      </c>
      <c r="K128" s="19">
        <f t="shared" ca="1" si="67"/>
        <v>0</v>
      </c>
      <c r="L128" s="19">
        <f t="shared" ca="1" si="68"/>
        <v>0</v>
      </c>
      <c r="M128" s="19">
        <f t="shared" ca="1" si="69"/>
        <v>0</v>
      </c>
      <c r="N128" s="19">
        <f t="shared" ca="1" si="70"/>
        <v>0</v>
      </c>
      <c r="O128" s="48"/>
      <c r="P128" s="19">
        <f t="shared" ca="1" si="58"/>
        <v>0</v>
      </c>
      <c r="Q128" s="73">
        <f t="shared" ca="1" si="71"/>
        <v>0</v>
      </c>
      <c r="R128" s="19">
        <f t="shared" ca="1" si="72"/>
        <v>0</v>
      </c>
      <c r="S128" s="19">
        <f t="shared" ca="1" si="73"/>
        <v>0</v>
      </c>
      <c r="T128" s="19">
        <f t="shared" ca="1" si="74"/>
        <v>0</v>
      </c>
      <c r="U128" s="19">
        <f t="shared" ca="1" si="75"/>
        <v>0</v>
      </c>
      <c r="V128" s="19">
        <f t="shared" ca="1" si="76"/>
        <v>0</v>
      </c>
      <c r="W128" s="19">
        <f t="shared" ca="1" si="77"/>
        <v>0</v>
      </c>
      <c r="X128" s="19">
        <f t="shared" ca="1" si="78"/>
        <v>0</v>
      </c>
      <c r="Y128" s="19">
        <f t="shared" ca="1" si="79"/>
        <v>0</v>
      </c>
      <c r="Z128" s="19">
        <f t="shared" ca="1" si="80"/>
        <v>0</v>
      </c>
      <c r="AA128" s="19">
        <f t="shared" ca="1" si="81"/>
        <v>0</v>
      </c>
      <c r="AB128" s="2"/>
      <c r="AC128" s="19">
        <f t="shared" ca="1" si="82"/>
        <v>0</v>
      </c>
      <c r="AD128" s="19">
        <f t="shared" ca="1" si="83"/>
        <v>0</v>
      </c>
      <c r="AE128" s="19">
        <f t="shared" ca="1" si="84"/>
        <v>0</v>
      </c>
      <c r="AF128" s="19">
        <f t="shared" ca="1" si="85"/>
        <v>0</v>
      </c>
      <c r="AG128" s="19">
        <f t="shared" ca="1" si="86"/>
        <v>0</v>
      </c>
      <c r="AH128" s="19">
        <f t="shared" ca="1" si="87"/>
        <v>0</v>
      </c>
      <c r="AI128" s="19">
        <f t="shared" ca="1" si="88"/>
        <v>0</v>
      </c>
      <c r="AJ128" s="19">
        <f t="shared" ca="1" si="89"/>
        <v>0</v>
      </c>
      <c r="AK128" s="19">
        <f t="shared" ca="1" si="90"/>
        <v>0</v>
      </c>
      <c r="AL128" s="19">
        <f t="shared" ca="1" si="91"/>
        <v>0</v>
      </c>
      <c r="AM128" s="23">
        <f t="shared" ca="1" si="92"/>
        <v>0</v>
      </c>
      <c r="AN128" s="7"/>
      <c r="AO128" s="19">
        <f t="shared" ca="1" si="93"/>
        <v>0</v>
      </c>
      <c r="AP128" s="19">
        <f t="shared" ca="1" si="94"/>
        <v>0</v>
      </c>
      <c r="AQ128" s="19">
        <f t="shared" ca="1" si="95"/>
        <v>0</v>
      </c>
      <c r="AR128" s="19">
        <f t="shared" ca="1" si="96"/>
        <v>0</v>
      </c>
      <c r="AS128" s="19">
        <f t="shared" ca="1" si="97"/>
        <v>0</v>
      </c>
      <c r="AT128" s="19">
        <f t="shared" ca="1" si="98"/>
        <v>0</v>
      </c>
      <c r="AU128" s="19">
        <f t="shared" ca="1" si="99"/>
        <v>0</v>
      </c>
      <c r="AV128" s="19">
        <f t="shared" ca="1" si="100"/>
        <v>0</v>
      </c>
      <c r="AW128" s="19">
        <f t="shared" ca="1" si="101"/>
        <v>0</v>
      </c>
      <c r="AX128" s="19">
        <f t="shared" ca="1" si="102"/>
        <v>0</v>
      </c>
      <c r="AY128" s="71">
        <f t="shared" ca="1" si="103"/>
        <v>0</v>
      </c>
      <c r="AZ128" s="23"/>
      <c r="BA128" s="55">
        <f ca="1">IF(NOT(snowball),0,IF(OR(E$9=0,R127+AC128-AO128&lt;=E$9),0,MIN(R127+AC128-AO128-E$9,$C128)))</f>
        <v>0</v>
      </c>
      <c r="BB128" s="19">
        <f ca="1">IF(NOT(snowball),0,IF(OR(F$9=0,S127+AD128-AP128&lt;=F$9),0,MIN(S127+AD128-AP128-F$9,$C128-SUM($BA128:BA128))))</f>
        <v>0</v>
      </c>
      <c r="BC128" s="19">
        <f ca="1">IF(NOT(snowball),0,IF(OR(G$9=0,T127+AE128-AQ128&lt;=G$9),0,MIN(T127+AE128-AQ128-G$9,$C128-SUM($BA128:BB128))))</f>
        <v>0</v>
      </c>
      <c r="BD128" s="19">
        <f ca="1">IF(NOT(snowball),0,IF(OR(H$9=0,U127+AF128-AR128&lt;=H$9),0,MIN(U127+AF128-AR128-H$9,$C128-SUM($BA128:BC128))))</f>
        <v>0</v>
      </c>
      <c r="BE128" s="19">
        <f ca="1">IF(NOT(snowball),0,IF(OR(I$9=0,V127+AG128-AS128&lt;=I$9),0,MIN(V127+AG128-AS128-I$9,$C128-SUM($BA128:BD128))))</f>
        <v>0</v>
      </c>
      <c r="BF128" s="19">
        <f ca="1">IF(NOT(snowball),0,IF(OR(J$9=0,W127+AH128-AT128&lt;=J$9),0,MIN(W127+AH128-AT128-J$9,$C128-SUM($BA128:BE128))))</f>
        <v>0</v>
      </c>
      <c r="BG128" s="19">
        <f ca="1">IF(NOT(snowball),0,IF(OR(K$9=0,X127+AI128-AU128&lt;=K$9),0,MIN(X127+AI128-AU128-K$9,$C128-SUM($BA128:BF128))))</f>
        <v>0</v>
      </c>
      <c r="BH128" s="19">
        <f ca="1">IF(NOT(snowball),0,IF(OR(L$9=0,Y127+AJ128-AV128&lt;=L$9),0,MIN(Y127+AJ128-AV128-L$9,$C128-SUM($BA128:BG128))))</f>
        <v>0</v>
      </c>
      <c r="BI128" s="19">
        <f ca="1">IF(NOT(snowball),0,IF(OR(M$9=0,Z127+AK128-AW128&lt;=M$9),0,MIN(Z127+AK128-AW128-M$9,$C128-SUM($BA128:BH128))))</f>
        <v>0</v>
      </c>
      <c r="BJ128" s="19">
        <f ca="1">IF(NOT(snowball),0,IF(OR(N$9=0,AA127+AL128-AX128&lt;=N$9),0,MIN(AA127+AL128-AX128-N$9,$C128-SUM($BA128:BI128))))</f>
        <v>0</v>
      </c>
      <c r="BK128" s="71">
        <f t="shared" ca="1" si="104"/>
        <v>0</v>
      </c>
      <c r="BL128" s="71">
        <f t="shared" ca="1" si="105"/>
        <v>0</v>
      </c>
      <c r="BN128" s="55">
        <f t="shared" ca="1" si="106"/>
        <v>0</v>
      </c>
      <c r="BO128" s="19">
        <f ca="1">IF(S127&lt;=0,0,IF($BL128&lt;=SUM($BN128:BN128),0,IF($BL128-SUM($BN128:BN128)&gt;S127+AD128-BB128-AP128,S127+AD128-BB128-AP128,$BL128-SUM($BN128:BN128))))</f>
        <v>0</v>
      </c>
      <c r="BP128" s="19">
        <f ca="1">IF(T127&lt;=0,0,IF($BL128&lt;=SUM($BN128:BO128),0,IF($BL128-SUM($BN128:BO128)&gt;T127+AE128-BC128-AQ128,T127+AE128-BC128-AQ128,$BL128-SUM($BN128:BO128))))</f>
        <v>0</v>
      </c>
      <c r="BQ128" s="19">
        <f ca="1">IF(U127&lt;=0,0,IF($BL128&lt;=SUM($BN128:BP128),0,IF($BL128-SUM($BN128:BP128)&gt;U127+AF128-BD128-AR128,U127+AF128-BD128-AR128,$BL128-SUM($BN128:BP128))))</f>
        <v>0</v>
      </c>
      <c r="BR128" s="19">
        <f ca="1">IF(V127&lt;=0,0,IF($BL128&lt;=SUM($BN128:BQ128),0,IF($BL128-SUM($BN128:BQ128)&gt;V127+AG128-BE128-AS128,V127+AG128-BE128-AS128,$BL128-SUM($BN128:BQ128))))</f>
        <v>0</v>
      </c>
      <c r="BS128" s="19">
        <f ca="1">IF(W127&lt;=0,0,IF($BL128&lt;=SUM($BN128:BR128),0,IF($BL128-SUM($BN128:BR128)&gt;W127+AH128-BF128-AT128,W127+AH128-BF128-AT128,$BL128-SUM($BN128:BR128))))</f>
        <v>0</v>
      </c>
      <c r="BT128" s="19">
        <f ca="1">IF(X127&lt;=0,0,IF($BL128&lt;=SUM($BN128:BS128),0,IF($BL128-SUM($BN128:BS128)&gt;X127+AI128-BG128-AU128,X127+AI128-BG128-AU128,$BL128-SUM($BN128:BS128))))</f>
        <v>0</v>
      </c>
      <c r="BU128" s="19">
        <f ca="1">IF(Y127&lt;=0,0,IF($BL128&lt;=SUM($BN128:BT128),0,IF($BL128-SUM($BN128:BT128)&gt;Y127+AJ128-BH128-AV128,Y127+AJ128-BH128-AV128,$BL128-SUM($BN128:BT128))))</f>
        <v>0</v>
      </c>
      <c r="BV128" s="19">
        <f ca="1">IF(Z127&lt;=0,0,IF($BL128&lt;=SUM($BN128:BU128),0,IF($BL128-SUM($BN128:BU128)&gt;Z127+AK128-BI128-AW128,Z127+AK128-BI128-AW128,$BL128-SUM($BN128:BU128))))</f>
        <v>0</v>
      </c>
      <c r="BW128" s="19">
        <f ca="1">IF(AA127&lt;=0,0,IF($BL128&lt;=SUM($BN128:BV128),0,IF($BL128-SUM($BN128:BV128)&gt;AA127+AL128-BJ128-AX128,AA127+AL128-BJ128-AX128,$BL128-SUM($BN128:BV128))))</f>
        <v>0</v>
      </c>
    </row>
    <row r="129" spans="1:75" ht="11.1" customHeight="1" x14ac:dyDescent="0.2">
      <c r="A129" s="20" t="str">
        <f t="shared" ca="1" si="59"/>
        <v/>
      </c>
      <c r="B129" s="5" t="e">
        <f t="shared" ca="1" si="60"/>
        <v>#N/A</v>
      </c>
      <c r="C129" s="69" t="str">
        <f ca="1">IF(A129="","",IF(snowball,IF(($E$5-AY129)&lt;0,0,$E$5-AY129),0)+D129)</f>
        <v/>
      </c>
      <c r="D129" s="56"/>
      <c r="E129" s="19">
        <f t="shared" ca="1" si="61"/>
        <v>0</v>
      </c>
      <c r="F129" s="19">
        <f t="shared" ca="1" si="62"/>
        <v>0</v>
      </c>
      <c r="G129" s="19">
        <f t="shared" ca="1" si="63"/>
        <v>0</v>
      </c>
      <c r="H129" s="19">
        <f t="shared" ca="1" si="64"/>
        <v>0</v>
      </c>
      <c r="I129" s="19">
        <f t="shared" ca="1" si="65"/>
        <v>0</v>
      </c>
      <c r="J129" s="19">
        <f t="shared" ca="1" si="66"/>
        <v>0</v>
      </c>
      <c r="K129" s="19">
        <f t="shared" ca="1" si="67"/>
        <v>0</v>
      </c>
      <c r="L129" s="19">
        <f t="shared" ca="1" si="68"/>
        <v>0</v>
      </c>
      <c r="M129" s="19">
        <f t="shared" ca="1" si="69"/>
        <v>0</v>
      </c>
      <c r="N129" s="19">
        <f t="shared" ca="1" si="70"/>
        <v>0</v>
      </c>
      <c r="O129" s="48"/>
      <c r="P129" s="19">
        <f t="shared" ca="1" si="58"/>
        <v>0</v>
      </c>
      <c r="Q129" s="73">
        <f t="shared" ca="1" si="71"/>
        <v>0</v>
      </c>
      <c r="R129" s="19">
        <f t="shared" ca="1" si="72"/>
        <v>0</v>
      </c>
      <c r="S129" s="19">
        <f t="shared" ca="1" si="73"/>
        <v>0</v>
      </c>
      <c r="T129" s="19">
        <f t="shared" ca="1" si="74"/>
        <v>0</v>
      </c>
      <c r="U129" s="19">
        <f t="shared" ca="1" si="75"/>
        <v>0</v>
      </c>
      <c r="V129" s="19">
        <f t="shared" ca="1" si="76"/>
        <v>0</v>
      </c>
      <c r="W129" s="19">
        <f t="shared" ca="1" si="77"/>
        <v>0</v>
      </c>
      <c r="X129" s="19">
        <f t="shared" ca="1" si="78"/>
        <v>0</v>
      </c>
      <c r="Y129" s="19">
        <f t="shared" ca="1" si="79"/>
        <v>0</v>
      </c>
      <c r="Z129" s="19">
        <f t="shared" ca="1" si="80"/>
        <v>0</v>
      </c>
      <c r="AA129" s="19">
        <f t="shared" ca="1" si="81"/>
        <v>0</v>
      </c>
      <c r="AB129" s="2"/>
      <c r="AC129" s="19">
        <f t="shared" ca="1" si="82"/>
        <v>0</v>
      </c>
      <c r="AD129" s="19">
        <f t="shared" ca="1" si="83"/>
        <v>0</v>
      </c>
      <c r="AE129" s="19">
        <f t="shared" ca="1" si="84"/>
        <v>0</v>
      </c>
      <c r="AF129" s="19">
        <f t="shared" ca="1" si="85"/>
        <v>0</v>
      </c>
      <c r="AG129" s="19">
        <f t="shared" ca="1" si="86"/>
        <v>0</v>
      </c>
      <c r="AH129" s="19">
        <f t="shared" ca="1" si="87"/>
        <v>0</v>
      </c>
      <c r="AI129" s="19">
        <f t="shared" ca="1" si="88"/>
        <v>0</v>
      </c>
      <c r="AJ129" s="19">
        <f t="shared" ca="1" si="89"/>
        <v>0</v>
      </c>
      <c r="AK129" s="19">
        <f t="shared" ca="1" si="90"/>
        <v>0</v>
      </c>
      <c r="AL129" s="19">
        <f t="shared" ca="1" si="91"/>
        <v>0</v>
      </c>
      <c r="AM129" s="23">
        <f t="shared" ca="1" si="92"/>
        <v>0</v>
      </c>
      <c r="AN129" s="7"/>
      <c r="AO129" s="19">
        <f t="shared" ca="1" si="93"/>
        <v>0</v>
      </c>
      <c r="AP129" s="19">
        <f t="shared" ca="1" si="94"/>
        <v>0</v>
      </c>
      <c r="AQ129" s="19">
        <f t="shared" ca="1" si="95"/>
        <v>0</v>
      </c>
      <c r="AR129" s="19">
        <f t="shared" ca="1" si="96"/>
        <v>0</v>
      </c>
      <c r="AS129" s="19">
        <f t="shared" ca="1" si="97"/>
        <v>0</v>
      </c>
      <c r="AT129" s="19">
        <f t="shared" ca="1" si="98"/>
        <v>0</v>
      </c>
      <c r="AU129" s="19">
        <f t="shared" ca="1" si="99"/>
        <v>0</v>
      </c>
      <c r="AV129" s="19">
        <f t="shared" ca="1" si="100"/>
        <v>0</v>
      </c>
      <c r="AW129" s="19">
        <f t="shared" ca="1" si="101"/>
        <v>0</v>
      </c>
      <c r="AX129" s="19">
        <f t="shared" ca="1" si="102"/>
        <v>0</v>
      </c>
      <c r="AY129" s="71">
        <f t="shared" ca="1" si="103"/>
        <v>0</v>
      </c>
      <c r="AZ129" s="23"/>
      <c r="BA129" s="55">
        <f ca="1">IF(NOT(snowball),0,IF(OR(E$9=0,R128+AC129-AO129&lt;=E$9),0,MIN(R128+AC129-AO129-E$9,$C129)))</f>
        <v>0</v>
      </c>
      <c r="BB129" s="19">
        <f ca="1">IF(NOT(snowball),0,IF(OR(F$9=0,S128+AD129-AP129&lt;=F$9),0,MIN(S128+AD129-AP129-F$9,$C129-SUM($BA129:BA129))))</f>
        <v>0</v>
      </c>
      <c r="BC129" s="19">
        <f ca="1">IF(NOT(snowball),0,IF(OR(G$9=0,T128+AE129-AQ129&lt;=G$9),0,MIN(T128+AE129-AQ129-G$9,$C129-SUM($BA129:BB129))))</f>
        <v>0</v>
      </c>
      <c r="BD129" s="19">
        <f ca="1">IF(NOT(snowball),0,IF(OR(H$9=0,U128+AF129-AR129&lt;=H$9),0,MIN(U128+AF129-AR129-H$9,$C129-SUM($BA129:BC129))))</f>
        <v>0</v>
      </c>
      <c r="BE129" s="19">
        <f ca="1">IF(NOT(snowball),0,IF(OR(I$9=0,V128+AG129-AS129&lt;=I$9),0,MIN(V128+AG129-AS129-I$9,$C129-SUM($BA129:BD129))))</f>
        <v>0</v>
      </c>
      <c r="BF129" s="19">
        <f ca="1">IF(NOT(snowball),0,IF(OR(J$9=0,W128+AH129-AT129&lt;=J$9),0,MIN(W128+AH129-AT129-J$9,$C129-SUM($BA129:BE129))))</f>
        <v>0</v>
      </c>
      <c r="BG129" s="19">
        <f ca="1">IF(NOT(snowball),0,IF(OR(K$9=0,X128+AI129-AU129&lt;=K$9),0,MIN(X128+AI129-AU129-K$9,$C129-SUM($BA129:BF129))))</f>
        <v>0</v>
      </c>
      <c r="BH129" s="19">
        <f ca="1">IF(NOT(snowball),0,IF(OR(L$9=0,Y128+AJ129-AV129&lt;=L$9),0,MIN(Y128+AJ129-AV129-L$9,$C129-SUM($BA129:BG129))))</f>
        <v>0</v>
      </c>
      <c r="BI129" s="19">
        <f ca="1">IF(NOT(snowball),0,IF(OR(M$9=0,Z128+AK129-AW129&lt;=M$9),0,MIN(Z128+AK129-AW129-M$9,$C129-SUM($BA129:BH129))))</f>
        <v>0</v>
      </c>
      <c r="BJ129" s="19">
        <f ca="1">IF(NOT(snowball),0,IF(OR(N$9=0,AA128+AL129-AX129&lt;=N$9),0,MIN(AA128+AL129-AX129-N$9,$C129-SUM($BA129:BI129))))</f>
        <v>0</v>
      </c>
      <c r="BK129" s="71">
        <f t="shared" ca="1" si="104"/>
        <v>0</v>
      </c>
      <c r="BL129" s="71">
        <f t="shared" ca="1" si="105"/>
        <v>0</v>
      </c>
      <c r="BN129" s="55">
        <f t="shared" ca="1" si="106"/>
        <v>0</v>
      </c>
      <c r="BO129" s="19">
        <f ca="1">IF(S128&lt;=0,0,IF($BL129&lt;=SUM($BN129:BN129),0,IF($BL129-SUM($BN129:BN129)&gt;S128+AD129-BB129-AP129,S128+AD129-BB129-AP129,$BL129-SUM($BN129:BN129))))</f>
        <v>0</v>
      </c>
      <c r="BP129" s="19">
        <f ca="1">IF(T128&lt;=0,0,IF($BL129&lt;=SUM($BN129:BO129),0,IF($BL129-SUM($BN129:BO129)&gt;T128+AE129-BC129-AQ129,T128+AE129-BC129-AQ129,$BL129-SUM($BN129:BO129))))</f>
        <v>0</v>
      </c>
      <c r="BQ129" s="19">
        <f ca="1">IF(U128&lt;=0,0,IF($BL129&lt;=SUM($BN129:BP129),0,IF($BL129-SUM($BN129:BP129)&gt;U128+AF129-BD129-AR129,U128+AF129-BD129-AR129,$BL129-SUM($BN129:BP129))))</f>
        <v>0</v>
      </c>
      <c r="BR129" s="19">
        <f ca="1">IF(V128&lt;=0,0,IF($BL129&lt;=SUM($BN129:BQ129),0,IF($BL129-SUM($BN129:BQ129)&gt;V128+AG129-BE129-AS129,V128+AG129-BE129-AS129,$BL129-SUM($BN129:BQ129))))</f>
        <v>0</v>
      </c>
      <c r="BS129" s="19">
        <f ca="1">IF(W128&lt;=0,0,IF($BL129&lt;=SUM($BN129:BR129),0,IF($BL129-SUM($BN129:BR129)&gt;W128+AH129-BF129-AT129,W128+AH129-BF129-AT129,$BL129-SUM($BN129:BR129))))</f>
        <v>0</v>
      </c>
      <c r="BT129" s="19">
        <f ca="1">IF(X128&lt;=0,0,IF($BL129&lt;=SUM($BN129:BS129),0,IF($BL129-SUM($BN129:BS129)&gt;X128+AI129-BG129-AU129,X128+AI129-BG129-AU129,$BL129-SUM($BN129:BS129))))</f>
        <v>0</v>
      </c>
      <c r="BU129" s="19">
        <f ca="1">IF(Y128&lt;=0,0,IF($BL129&lt;=SUM($BN129:BT129),0,IF($BL129-SUM($BN129:BT129)&gt;Y128+AJ129-BH129-AV129,Y128+AJ129-BH129-AV129,$BL129-SUM($BN129:BT129))))</f>
        <v>0</v>
      </c>
      <c r="BV129" s="19">
        <f ca="1">IF(Z128&lt;=0,0,IF($BL129&lt;=SUM($BN129:BU129),0,IF($BL129-SUM($BN129:BU129)&gt;Z128+AK129-BI129-AW129,Z128+AK129-BI129-AW129,$BL129-SUM($BN129:BU129))))</f>
        <v>0</v>
      </c>
      <c r="BW129" s="19">
        <f ca="1">IF(AA128&lt;=0,0,IF($BL129&lt;=SUM($BN129:BV129),0,IF($BL129-SUM($BN129:BV129)&gt;AA128+AL129-BJ129-AX129,AA128+AL129-BJ129-AX129,$BL129-SUM($BN129:BV129))))</f>
        <v>0</v>
      </c>
    </row>
    <row r="130" spans="1:75" ht="11.1" customHeight="1" x14ac:dyDescent="0.2">
      <c r="A130" s="20" t="str">
        <f t="shared" ca="1" si="59"/>
        <v/>
      </c>
      <c r="B130" s="5" t="e">
        <f t="shared" ca="1" si="60"/>
        <v>#N/A</v>
      </c>
      <c r="C130" s="69" t="str">
        <f ca="1">IF(A130="","",IF(snowball,IF(($E$5-AY130)&lt;0,0,$E$5-AY130),0)+D130)</f>
        <v/>
      </c>
      <c r="D130" s="56"/>
      <c r="E130" s="19">
        <f t="shared" ca="1" si="61"/>
        <v>0</v>
      </c>
      <c r="F130" s="19">
        <f t="shared" ca="1" si="62"/>
        <v>0</v>
      </c>
      <c r="G130" s="19">
        <f t="shared" ca="1" si="63"/>
        <v>0</v>
      </c>
      <c r="H130" s="19">
        <f t="shared" ca="1" si="64"/>
        <v>0</v>
      </c>
      <c r="I130" s="19">
        <f t="shared" ca="1" si="65"/>
        <v>0</v>
      </c>
      <c r="J130" s="19">
        <f t="shared" ca="1" si="66"/>
        <v>0</v>
      </c>
      <c r="K130" s="19">
        <f t="shared" ca="1" si="67"/>
        <v>0</v>
      </c>
      <c r="L130" s="19">
        <f t="shared" ca="1" si="68"/>
        <v>0</v>
      </c>
      <c r="M130" s="19">
        <f t="shared" ca="1" si="69"/>
        <v>0</v>
      </c>
      <c r="N130" s="19">
        <f t="shared" ca="1" si="70"/>
        <v>0</v>
      </c>
      <c r="O130" s="48"/>
      <c r="P130" s="19">
        <f t="shared" ca="1" si="58"/>
        <v>0</v>
      </c>
      <c r="Q130" s="73">
        <f t="shared" ca="1" si="71"/>
        <v>0</v>
      </c>
      <c r="R130" s="19">
        <f t="shared" ca="1" si="72"/>
        <v>0</v>
      </c>
      <c r="S130" s="19">
        <f t="shared" ca="1" si="73"/>
        <v>0</v>
      </c>
      <c r="T130" s="19">
        <f t="shared" ca="1" si="74"/>
        <v>0</v>
      </c>
      <c r="U130" s="19">
        <f t="shared" ca="1" si="75"/>
        <v>0</v>
      </c>
      <c r="V130" s="19">
        <f t="shared" ca="1" si="76"/>
        <v>0</v>
      </c>
      <c r="W130" s="19">
        <f t="shared" ca="1" si="77"/>
        <v>0</v>
      </c>
      <c r="X130" s="19">
        <f t="shared" ca="1" si="78"/>
        <v>0</v>
      </c>
      <c r="Y130" s="19">
        <f t="shared" ca="1" si="79"/>
        <v>0</v>
      </c>
      <c r="Z130" s="19">
        <f t="shared" ca="1" si="80"/>
        <v>0</v>
      </c>
      <c r="AA130" s="19">
        <f t="shared" ca="1" si="81"/>
        <v>0</v>
      </c>
      <c r="AB130" s="2"/>
      <c r="AC130" s="19">
        <f t="shared" ca="1" si="82"/>
        <v>0</v>
      </c>
      <c r="AD130" s="19">
        <f t="shared" ca="1" si="83"/>
        <v>0</v>
      </c>
      <c r="AE130" s="19">
        <f t="shared" ca="1" si="84"/>
        <v>0</v>
      </c>
      <c r="AF130" s="19">
        <f t="shared" ca="1" si="85"/>
        <v>0</v>
      </c>
      <c r="AG130" s="19">
        <f t="shared" ca="1" si="86"/>
        <v>0</v>
      </c>
      <c r="AH130" s="19">
        <f t="shared" ca="1" si="87"/>
        <v>0</v>
      </c>
      <c r="AI130" s="19">
        <f t="shared" ca="1" si="88"/>
        <v>0</v>
      </c>
      <c r="AJ130" s="19">
        <f t="shared" ca="1" si="89"/>
        <v>0</v>
      </c>
      <c r="AK130" s="19">
        <f t="shared" ca="1" si="90"/>
        <v>0</v>
      </c>
      <c r="AL130" s="19">
        <f t="shared" ca="1" si="91"/>
        <v>0</v>
      </c>
      <c r="AM130" s="23">
        <f t="shared" ca="1" si="92"/>
        <v>0</v>
      </c>
      <c r="AN130" s="7"/>
      <c r="AO130" s="19">
        <f t="shared" ca="1" si="93"/>
        <v>0</v>
      </c>
      <c r="AP130" s="19">
        <f t="shared" ca="1" si="94"/>
        <v>0</v>
      </c>
      <c r="AQ130" s="19">
        <f t="shared" ca="1" si="95"/>
        <v>0</v>
      </c>
      <c r="AR130" s="19">
        <f t="shared" ca="1" si="96"/>
        <v>0</v>
      </c>
      <c r="AS130" s="19">
        <f t="shared" ca="1" si="97"/>
        <v>0</v>
      </c>
      <c r="AT130" s="19">
        <f t="shared" ca="1" si="98"/>
        <v>0</v>
      </c>
      <c r="AU130" s="19">
        <f t="shared" ca="1" si="99"/>
        <v>0</v>
      </c>
      <c r="AV130" s="19">
        <f t="shared" ca="1" si="100"/>
        <v>0</v>
      </c>
      <c r="AW130" s="19">
        <f t="shared" ca="1" si="101"/>
        <v>0</v>
      </c>
      <c r="AX130" s="19">
        <f t="shared" ca="1" si="102"/>
        <v>0</v>
      </c>
      <c r="AY130" s="71">
        <f t="shared" ca="1" si="103"/>
        <v>0</v>
      </c>
      <c r="AZ130" s="23"/>
      <c r="BA130" s="55">
        <f ca="1">IF(NOT(snowball),0,IF(OR(E$9=0,R129+AC130-AO130&lt;=E$9),0,MIN(R129+AC130-AO130-E$9,$C130)))</f>
        <v>0</v>
      </c>
      <c r="BB130" s="19">
        <f ca="1">IF(NOT(snowball),0,IF(OR(F$9=0,S129+AD130-AP130&lt;=F$9),0,MIN(S129+AD130-AP130-F$9,$C130-SUM($BA130:BA130))))</f>
        <v>0</v>
      </c>
      <c r="BC130" s="19">
        <f ca="1">IF(NOT(snowball),0,IF(OR(G$9=0,T129+AE130-AQ130&lt;=G$9),0,MIN(T129+AE130-AQ130-G$9,$C130-SUM($BA130:BB130))))</f>
        <v>0</v>
      </c>
      <c r="BD130" s="19">
        <f ca="1">IF(NOT(snowball),0,IF(OR(H$9=0,U129+AF130-AR130&lt;=H$9),0,MIN(U129+AF130-AR130-H$9,$C130-SUM($BA130:BC130))))</f>
        <v>0</v>
      </c>
      <c r="BE130" s="19">
        <f ca="1">IF(NOT(snowball),0,IF(OR(I$9=0,V129+AG130-AS130&lt;=I$9),0,MIN(V129+AG130-AS130-I$9,$C130-SUM($BA130:BD130))))</f>
        <v>0</v>
      </c>
      <c r="BF130" s="19">
        <f ca="1">IF(NOT(snowball),0,IF(OR(J$9=0,W129+AH130-AT130&lt;=J$9),0,MIN(W129+AH130-AT130-J$9,$C130-SUM($BA130:BE130))))</f>
        <v>0</v>
      </c>
      <c r="BG130" s="19">
        <f ca="1">IF(NOT(snowball),0,IF(OR(K$9=0,X129+AI130-AU130&lt;=K$9),0,MIN(X129+AI130-AU130-K$9,$C130-SUM($BA130:BF130))))</f>
        <v>0</v>
      </c>
      <c r="BH130" s="19">
        <f ca="1">IF(NOT(snowball),0,IF(OR(L$9=0,Y129+AJ130-AV130&lt;=L$9),0,MIN(Y129+AJ130-AV130-L$9,$C130-SUM($BA130:BG130))))</f>
        <v>0</v>
      </c>
      <c r="BI130" s="19">
        <f ca="1">IF(NOT(snowball),0,IF(OR(M$9=0,Z129+AK130-AW130&lt;=M$9),0,MIN(Z129+AK130-AW130-M$9,$C130-SUM($BA130:BH130))))</f>
        <v>0</v>
      </c>
      <c r="BJ130" s="19">
        <f ca="1">IF(NOT(snowball),0,IF(OR(N$9=0,AA129+AL130-AX130&lt;=N$9),0,MIN(AA129+AL130-AX130-N$9,$C130-SUM($BA130:BI130))))</f>
        <v>0</v>
      </c>
      <c r="BK130" s="71">
        <f t="shared" ca="1" si="104"/>
        <v>0</v>
      </c>
      <c r="BL130" s="71">
        <f t="shared" ca="1" si="105"/>
        <v>0</v>
      </c>
      <c r="BN130" s="55">
        <f t="shared" ca="1" si="106"/>
        <v>0</v>
      </c>
      <c r="BO130" s="19">
        <f ca="1">IF(S129&lt;=0,0,IF($BL130&lt;=SUM($BN130:BN130),0,IF($BL130-SUM($BN130:BN130)&gt;S129+AD130-BB130-AP130,S129+AD130-BB130-AP130,$BL130-SUM($BN130:BN130))))</f>
        <v>0</v>
      </c>
      <c r="BP130" s="19">
        <f ca="1">IF(T129&lt;=0,0,IF($BL130&lt;=SUM($BN130:BO130),0,IF($BL130-SUM($BN130:BO130)&gt;T129+AE130-BC130-AQ130,T129+AE130-BC130-AQ130,$BL130-SUM($BN130:BO130))))</f>
        <v>0</v>
      </c>
      <c r="BQ130" s="19">
        <f ca="1">IF(U129&lt;=0,0,IF($BL130&lt;=SUM($BN130:BP130),0,IF($BL130-SUM($BN130:BP130)&gt;U129+AF130-BD130-AR130,U129+AF130-BD130-AR130,$BL130-SUM($BN130:BP130))))</f>
        <v>0</v>
      </c>
      <c r="BR130" s="19">
        <f ca="1">IF(V129&lt;=0,0,IF($BL130&lt;=SUM($BN130:BQ130),0,IF($BL130-SUM($BN130:BQ130)&gt;V129+AG130-BE130-AS130,V129+AG130-BE130-AS130,$BL130-SUM($BN130:BQ130))))</f>
        <v>0</v>
      </c>
      <c r="BS130" s="19">
        <f ca="1">IF(W129&lt;=0,0,IF($BL130&lt;=SUM($BN130:BR130),0,IF($BL130-SUM($BN130:BR130)&gt;W129+AH130-BF130-AT130,W129+AH130-BF130-AT130,$BL130-SUM($BN130:BR130))))</f>
        <v>0</v>
      </c>
      <c r="BT130" s="19">
        <f ca="1">IF(X129&lt;=0,0,IF($BL130&lt;=SUM($BN130:BS130),0,IF($BL130-SUM($BN130:BS130)&gt;X129+AI130-BG130-AU130,X129+AI130-BG130-AU130,$BL130-SUM($BN130:BS130))))</f>
        <v>0</v>
      </c>
      <c r="BU130" s="19">
        <f ca="1">IF(Y129&lt;=0,0,IF($BL130&lt;=SUM($BN130:BT130),0,IF($BL130-SUM($BN130:BT130)&gt;Y129+AJ130-BH130-AV130,Y129+AJ130-BH130-AV130,$BL130-SUM($BN130:BT130))))</f>
        <v>0</v>
      </c>
      <c r="BV130" s="19">
        <f ca="1">IF(Z129&lt;=0,0,IF($BL130&lt;=SUM($BN130:BU130),0,IF($BL130-SUM($BN130:BU130)&gt;Z129+AK130-BI130-AW130,Z129+AK130-BI130-AW130,$BL130-SUM($BN130:BU130))))</f>
        <v>0</v>
      </c>
      <c r="BW130" s="19">
        <f ca="1">IF(AA129&lt;=0,0,IF($BL130&lt;=SUM($BN130:BV130),0,IF($BL130-SUM($BN130:BV130)&gt;AA129+AL130-BJ130-AX130,AA129+AL130-BJ130-AX130,$BL130-SUM($BN130:BV130))))</f>
        <v>0</v>
      </c>
    </row>
    <row r="131" spans="1:75" ht="11.1" customHeight="1" x14ac:dyDescent="0.2">
      <c r="A131" s="20" t="str">
        <f t="shared" ca="1" si="59"/>
        <v/>
      </c>
      <c r="B131" s="5" t="e">
        <f t="shared" ca="1" si="60"/>
        <v>#N/A</v>
      </c>
      <c r="C131" s="69" t="str">
        <f ca="1">IF(A131="","",IF(snowball,IF(($E$5-AY131)&lt;0,0,$E$5-AY131),0)+D131)</f>
        <v/>
      </c>
      <c r="D131" s="56"/>
      <c r="E131" s="19">
        <f t="shared" ca="1" si="61"/>
        <v>0</v>
      </c>
      <c r="F131" s="19">
        <f t="shared" ca="1" si="62"/>
        <v>0</v>
      </c>
      <c r="G131" s="19">
        <f t="shared" ca="1" si="63"/>
        <v>0</v>
      </c>
      <c r="H131" s="19">
        <f t="shared" ca="1" si="64"/>
        <v>0</v>
      </c>
      <c r="I131" s="19">
        <f t="shared" ca="1" si="65"/>
        <v>0</v>
      </c>
      <c r="J131" s="19">
        <f t="shared" ca="1" si="66"/>
        <v>0</v>
      </c>
      <c r="K131" s="19">
        <f t="shared" ca="1" si="67"/>
        <v>0</v>
      </c>
      <c r="L131" s="19">
        <f t="shared" ca="1" si="68"/>
        <v>0</v>
      </c>
      <c r="M131" s="19">
        <f t="shared" ca="1" si="69"/>
        <v>0</v>
      </c>
      <c r="N131" s="19">
        <f t="shared" ca="1" si="70"/>
        <v>0</v>
      </c>
      <c r="O131" s="48"/>
      <c r="P131" s="19">
        <f t="shared" ca="1" si="58"/>
        <v>0</v>
      </c>
      <c r="Q131" s="73">
        <f t="shared" ca="1" si="71"/>
        <v>0</v>
      </c>
      <c r="R131" s="19">
        <f t="shared" ca="1" si="72"/>
        <v>0</v>
      </c>
      <c r="S131" s="19">
        <f t="shared" ca="1" si="73"/>
        <v>0</v>
      </c>
      <c r="T131" s="19">
        <f t="shared" ca="1" si="74"/>
        <v>0</v>
      </c>
      <c r="U131" s="19">
        <f t="shared" ca="1" si="75"/>
        <v>0</v>
      </c>
      <c r="V131" s="19">
        <f t="shared" ca="1" si="76"/>
        <v>0</v>
      </c>
      <c r="W131" s="19">
        <f t="shared" ca="1" si="77"/>
        <v>0</v>
      </c>
      <c r="X131" s="19">
        <f t="shared" ca="1" si="78"/>
        <v>0</v>
      </c>
      <c r="Y131" s="19">
        <f t="shared" ca="1" si="79"/>
        <v>0</v>
      </c>
      <c r="Z131" s="19">
        <f t="shared" ca="1" si="80"/>
        <v>0</v>
      </c>
      <c r="AA131" s="19">
        <f t="shared" ca="1" si="81"/>
        <v>0</v>
      </c>
      <c r="AB131" s="2"/>
      <c r="AC131" s="19">
        <f t="shared" ca="1" si="82"/>
        <v>0</v>
      </c>
      <c r="AD131" s="19">
        <f t="shared" ca="1" si="83"/>
        <v>0</v>
      </c>
      <c r="AE131" s="19">
        <f t="shared" ca="1" si="84"/>
        <v>0</v>
      </c>
      <c r="AF131" s="19">
        <f t="shared" ca="1" si="85"/>
        <v>0</v>
      </c>
      <c r="AG131" s="19">
        <f t="shared" ca="1" si="86"/>
        <v>0</v>
      </c>
      <c r="AH131" s="19">
        <f t="shared" ca="1" si="87"/>
        <v>0</v>
      </c>
      <c r="AI131" s="19">
        <f t="shared" ca="1" si="88"/>
        <v>0</v>
      </c>
      <c r="AJ131" s="19">
        <f t="shared" ca="1" si="89"/>
        <v>0</v>
      </c>
      <c r="AK131" s="19">
        <f t="shared" ca="1" si="90"/>
        <v>0</v>
      </c>
      <c r="AL131" s="19">
        <f t="shared" ca="1" si="91"/>
        <v>0</v>
      </c>
      <c r="AM131" s="23">
        <f t="shared" ca="1" si="92"/>
        <v>0</v>
      </c>
      <c r="AN131" s="7"/>
      <c r="AO131" s="19">
        <f t="shared" ca="1" si="93"/>
        <v>0</v>
      </c>
      <c r="AP131" s="19">
        <f t="shared" ca="1" si="94"/>
        <v>0</v>
      </c>
      <c r="AQ131" s="19">
        <f t="shared" ca="1" si="95"/>
        <v>0</v>
      </c>
      <c r="AR131" s="19">
        <f t="shared" ca="1" si="96"/>
        <v>0</v>
      </c>
      <c r="AS131" s="19">
        <f t="shared" ca="1" si="97"/>
        <v>0</v>
      </c>
      <c r="AT131" s="19">
        <f t="shared" ca="1" si="98"/>
        <v>0</v>
      </c>
      <c r="AU131" s="19">
        <f t="shared" ca="1" si="99"/>
        <v>0</v>
      </c>
      <c r="AV131" s="19">
        <f t="shared" ca="1" si="100"/>
        <v>0</v>
      </c>
      <c r="AW131" s="19">
        <f t="shared" ca="1" si="101"/>
        <v>0</v>
      </c>
      <c r="AX131" s="19">
        <f t="shared" ca="1" si="102"/>
        <v>0</v>
      </c>
      <c r="AY131" s="71">
        <f t="shared" ca="1" si="103"/>
        <v>0</v>
      </c>
      <c r="AZ131" s="23"/>
      <c r="BA131" s="55">
        <f ca="1">IF(NOT(snowball),0,IF(OR(E$9=0,R130+AC131-AO131&lt;=E$9),0,MIN(R130+AC131-AO131-E$9,$C131)))</f>
        <v>0</v>
      </c>
      <c r="BB131" s="19">
        <f ca="1">IF(NOT(snowball),0,IF(OR(F$9=0,S130+AD131-AP131&lt;=F$9),0,MIN(S130+AD131-AP131-F$9,$C131-SUM($BA131:BA131))))</f>
        <v>0</v>
      </c>
      <c r="BC131" s="19">
        <f ca="1">IF(NOT(snowball),0,IF(OR(G$9=0,T130+AE131-AQ131&lt;=G$9),0,MIN(T130+AE131-AQ131-G$9,$C131-SUM($BA131:BB131))))</f>
        <v>0</v>
      </c>
      <c r="BD131" s="19">
        <f ca="1">IF(NOT(snowball),0,IF(OR(H$9=0,U130+AF131-AR131&lt;=H$9),0,MIN(U130+AF131-AR131-H$9,$C131-SUM($BA131:BC131))))</f>
        <v>0</v>
      </c>
      <c r="BE131" s="19">
        <f ca="1">IF(NOT(snowball),0,IF(OR(I$9=0,V130+AG131-AS131&lt;=I$9),0,MIN(V130+AG131-AS131-I$9,$C131-SUM($BA131:BD131))))</f>
        <v>0</v>
      </c>
      <c r="BF131" s="19">
        <f ca="1">IF(NOT(snowball),0,IF(OR(J$9=0,W130+AH131-AT131&lt;=J$9),0,MIN(W130+AH131-AT131-J$9,$C131-SUM($BA131:BE131))))</f>
        <v>0</v>
      </c>
      <c r="BG131" s="19">
        <f ca="1">IF(NOT(snowball),0,IF(OR(K$9=0,X130+AI131-AU131&lt;=K$9),0,MIN(X130+AI131-AU131-K$9,$C131-SUM($BA131:BF131))))</f>
        <v>0</v>
      </c>
      <c r="BH131" s="19">
        <f ca="1">IF(NOT(snowball),0,IF(OR(L$9=0,Y130+AJ131-AV131&lt;=L$9),0,MIN(Y130+AJ131-AV131-L$9,$C131-SUM($BA131:BG131))))</f>
        <v>0</v>
      </c>
      <c r="BI131" s="19">
        <f ca="1">IF(NOT(snowball),0,IF(OR(M$9=0,Z130+AK131-AW131&lt;=M$9),0,MIN(Z130+AK131-AW131-M$9,$C131-SUM($BA131:BH131))))</f>
        <v>0</v>
      </c>
      <c r="BJ131" s="19">
        <f ca="1">IF(NOT(snowball),0,IF(OR(N$9=0,AA130+AL131-AX131&lt;=N$9),0,MIN(AA130+AL131-AX131-N$9,$C131-SUM($BA131:BI131))))</f>
        <v>0</v>
      </c>
      <c r="BK131" s="71">
        <f t="shared" ca="1" si="104"/>
        <v>0</v>
      </c>
      <c r="BL131" s="71">
        <f t="shared" ca="1" si="105"/>
        <v>0</v>
      </c>
      <c r="BN131" s="55">
        <f t="shared" ca="1" si="106"/>
        <v>0</v>
      </c>
      <c r="BO131" s="19">
        <f ca="1">IF(S130&lt;=0,0,IF($BL131&lt;=SUM($BN131:BN131),0,IF($BL131-SUM($BN131:BN131)&gt;S130+AD131-BB131-AP131,S130+AD131-BB131-AP131,$BL131-SUM($BN131:BN131))))</f>
        <v>0</v>
      </c>
      <c r="BP131" s="19">
        <f ca="1">IF(T130&lt;=0,0,IF($BL131&lt;=SUM($BN131:BO131),0,IF($BL131-SUM($BN131:BO131)&gt;T130+AE131-BC131-AQ131,T130+AE131-BC131-AQ131,$BL131-SUM($BN131:BO131))))</f>
        <v>0</v>
      </c>
      <c r="BQ131" s="19">
        <f ca="1">IF(U130&lt;=0,0,IF($BL131&lt;=SUM($BN131:BP131),0,IF($BL131-SUM($BN131:BP131)&gt;U130+AF131-BD131-AR131,U130+AF131-BD131-AR131,$BL131-SUM($BN131:BP131))))</f>
        <v>0</v>
      </c>
      <c r="BR131" s="19">
        <f ca="1">IF(V130&lt;=0,0,IF($BL131&lt;=SUM($BN131:BQ131),0,IF($BL131-SUM($BN131:BQ131)&gt;V130+AG131-BE131-AS131,V130+AG131-BE131-AS131,$BL131-SUM($BN131:BQ131))))</f>
        <v>0</v>
      </c>
      <c r="BS131" s="19">
        <f ca="1">IF(W130&lt;=0,0,IF($BL131&lt;=SUM($BN131:BR131),0,IF($BL131-SUM($BN131:BR131)&gt;W130+AH131-BF131-AT131,W130+AH131-BF131-AT131,$BL131-SUM($BN131:BR131))))</f>
        <v>0</v>
      </c>
      <c r="BT131" s="19">
        <f ca="1">IF(X130&lt;=0,0,IF($BL131&lt;=SUM($BN131:BS131),0,IF($BL131-SUM($BN131:BS131)&gt;X130+AI131-BG131-AU131,X130+AI131-BG131-AU131,$BL131-SUM($BN131:BS131))))</f>
        <v>0</v>
      </c>
      <c r="BU131" s="19">
        <f ca="1">IF(Y130&lt;=0,0,IF($BL131&lt;=SUM($BN131:BT131),0,IF($BL131-SUM($BN131:BT131)&gt;Y130+AJ131-BH131-AV131,Y130+AJ131-BH131-AV131,$BL131-SUM($BN131:BT131))))</f>
        <v>0</v>
      </c>
      <c r="BV131" s="19">
        <f ca="1">IF(Z130&lt;=0,0,IF($BL131&lt;=SUM($BN131:BU131),0,IF($BL131-SUM($BN131:BU131)&gt;Z130+AK131-BI131-AW131,Z130+AK131-BI131-AW131,$BL131-SUM($BN131:BU131))))</f>
        <v>0</v>
      </c>
      <c r="BW131" s="19">
        <f ca="1">IF(AA130&lt;=0,0,IF($BL131&lt;=SUM($BN131:BV131),0,IF($BL131-SUM($BN131:BV131)&gt;AA130+AL131-BJ131-AX131,AA130+AL131-BJ131-AX131,$BL131-SUM($BN131:BV131))))</f>
        <v>0</v>
      </c>
    </row>
    <row r="132" spans="1:75" ht="11.1" customHeight="1" x14ac:dyDescent="0.2">
      <c r="A132" s="20" t="str">
        <f t="shared" ca="1" si="59"/>
        <v/>
      </c>
      <c r="B132" s="5" t="e">
        <f t="shared" ca="1" si="60"/>
        <v>#N/A</v>
      </c>
      <c r="C132" s="69" t="str">
        <f ca="1">IF(A132="","",IF(snowball,IF(($E$5-AY132)&lt;0,0,$E$5-AY132),0)+D132)</f>
        <v/>
      </c>
      <c r="D132" s="56"/>
      <c r="E132" s="19">
        <f t="shared" ca="1" si="61"/>
        <v>0</v>
      </c>
      <c r="F132" s="19">
        <f t="shared" ca="1" si="62"/>
        <v>0</v>
      </c>
      <c r="G132" s="19">
        <f t="shared" ca="1" si="63"/>
        <v>0</v>
      </c>
      <c r="H132" s="19">
        <f t="shared" ca="1" si="64"/>
        <v>0</v>
      </c>
      <c r="I132" s="19">
        <f t="shared" ca="1" si="65"/>
        <v>0</v>
      </c>
      <c r="J132" s="19">
        <f t="shared" ca="1" si="66"/>
        <v>0</v>
      </c>
      <c r="K132" s="19">
        <f t="shared" ca="1" si="67"/>
        <v>0</v>
      </c>
      <c r="L132" s="19">
        <f t="shared" ca="1" si="68"/>
        <v>0</v>
      </c>
      <c r="M132" s="19">
        <f t="shared" ca="1" si="69"/>
        <v>0</v>
      </c>
      <c r="N132" s="19">
        <f t="shared" ca="1" si="70"/>
        <v>0</v>
      </c>
      <c r="O132" s="48"/>
      <c r="P132" s="19">
        <f t="shared" ca="1" si="58"/>
        <v>0</v>
      </c>
      <c r="Q132" s="73">
        <f t="shared" ca="1" si="71"/>
        <v>0</v>
      </c>
      <c r="R132" s="19">
        <f t="shared" ca="1" si="72"/>
        <v>0</v>
      </c>
      <c r="S132" s="19">
        <f t="shared" ca="1" si="73"/>
        <v>0</v>
      </c>
      <c r="T132" s="19">
        <f t="shared" ca="1" si="74"/>
        <v>0</v>
      </c>
      <c r="U132" s="19">
        <f t="shared" ca="1" si="75"/>
        <v>0</v>
      </c>
      <c r="V132" s="19">
        <f t="shared" ca="1" si="76"/>
        <v>0</v>
      </c>
      <c r="W132" s="19">
        <f t="shared" ca="1" si="77"/>
        <v>0</v>
      </c>
      <c r="X132" s="19">
        <f t="shared" ca="1" si="78"/>
        <v>0</v>
      </c>
      <c r="Y132" s="19">
        <f t="shared" ca="1" si="79"/>
        <v>0</v>
      </c>
      <c r="Z132" s="19">
        <f t="shared" ca="1" si="80"/>
        <v>0</v>
      </c>
      <c r="AA132" s="19">
        <f t="shared" ca="1" si="81"/>
        <v>0</v>
      </c>
      <c r="AB132" s="2"/>
      <c r="AC132" s="19">
        <f t="shared" ca="1" si="82"/>
        <v>0</v>
      </c>
      <c r="AD132" s="19">
        <f t="shared" ca="1" si="83"/>
        <v>0</v>
      </c>
      <c r="AE132" s="19">
        <f t="shared" ca="1" si="84"/>
        <v>0</v>
      </c>
      <c r="AF132" s="19">
        <f t="shared" ca="1" si="85"/>
        <v>0</v>
      </c>
      <c r="AG132" s="19">
        <f t="shared" ca="1" si="86"/>
        <v>0</v>
      </c>
      <c r="AH132" s="19">
        <f t="shared" ca="1" si="87"/>
        <v>0</v>
      </c>
      <c r="AI132" s="19">
        <f t="shared" ca="1" si="88"/>
        <v>0</v>
      </c>
      <c r="AJ132" s="19">
        <f t="shared" ca="1" si="89"/>
        <v>0</v>
      </c>
      <c r="AK132" s="19">
        <f t="shared" ca="1" si="90"/>
        <v>0</v>
      </c>
      <c r="AL132" s="19">
        <f t="shared" ca="1" si="91"/>
        <v>0</v>
      </c>
      <c r="AM132" s="23">
        <f t="shared" ca="1" si="92"/>
        <v>0</v>
      </c>
      <c r="AN132" s="7"/>
      <c r="AO132" s="19">
        <f t="shared" ca="1" si="93"/>
        <v>0</v>
      </c>
      <c r="AP132" s="19">
        <f t="shared" ca="1" si="94"/>
        <v>0</v>
      </c>
      <c r="AQ132" s="19">
        <f t="shared" ca="1" si="95"/>
        <v>0</v>
      </c>
      <c r="AR132" s="19">
        <f t="shared" ca="1" si="96"/>
        <v>0</v>
      </c>
      <c r="AS132" s="19">
        <f t="shared" ca="1" si="97"/>
        <v>0</v>
      </c>
      <c r="AT132" s="19">
        <f t="shared" ca="1" si="98"/>
        <v>0</v>
      </c>
      <c r="AU132" s="19">
        <f t="shared" ca="1" si="99"/>
        <v>0</v>
      </c>
      <c r="AV132" s="19">
        <f t="shared" ca="1" si="100"/>
        <v>0</v>
      </c>
      <c r="AW132" s="19">
        <f t="shared" ca="1" si="101"/>
        <v>0</v>
      </c>
      <c r="AX132" s="19">
        <f t="shared" ca="1" si="102"/>
        <v>0</v>
      </c>
      <c r="AY132" s="71">
        <f t="shared" ca="1" si="103"/>
        <v>0</v>
      </c>
      <c r="AZ132" s="23"/>
      <c r="BA132" s="55">
        <f ca="1">IF(NOT(snowball),0,IF(OR(E$9=0,R131+AC132-AO132&lt;=E$9),0,MIN(R131+AC132-AO132-E$9,$C132)))</f>
        <v>0</v>
      </c>
      <c r="BB132" s="19">
        <f ca="1">IF(NOT(snowball),0,IF(OR(F$9=0,S131+AD132-AP132&lt;=F$9),0,MIN(S131+AD132-AP132-F$9,$C132-SUM($BA132:BA132))))</f>
        <v>0</v>
      </c>
      <c r="BC132" s="19">
        <f ca="1">IF(NOT(snowball),0,IF(OR(G$9=0,T131+AE132-AQ132&lt;=G$9),0,MIN(T131+AE132-AQ132-G$9,$C132-SUM($BA132:BB132))))</f>
        <v>0</v>
      </c>
      <c r="BD132" s="19">
        <f ca="1">IF(NOT(snowball),0,IF(OR(H$9=0,U131+AF132-AR132&lt;=H$9),0,MIN(U131+AF132-AR132-H$9,$C132-SUM($BA132:BC132))))</f>
        <v>0</v>
      </c>
      <c r="BE132" s="19">
        <f ca="1">IF(NOT(snowball),0,IF(OR(I$9=0,V131+AG132-AS132&lt;=I$9),0,MIN(V131+AG132-AS132-I$9,$C132-SUM($BA132:BD132))))</f>
        <v>0</v>
      </c>
      <c r="BF132" s="19">
        <f ca="1">IF(NOT(snowball),0,IF(OR(J$9=0,W131+AH132-AT132&lt;=J$9),0,MIN(W131+AH132-AT132-J$9,$C132-SUM($BA132:BE132))))</f>
        <v>0</v>
      </c>
      <c r="BG132" s="19">
        <f ca="1">IF(NOT(snowball),0,IF(OR(K$9=0,X131+AI132-AU132&lt;=K$9),0,MIN(X131+AI132-AU132-K$9,$C132-SUM($BA132:BF132))))</f>
        <v>0</v>
      </c>
      <c r="BH132" s="19">
        <f ca="1">IF(NOT(snowball),0,IF(OR(L$9=0,Y131+AJ132-AV132&lt;=L$9),0,MIN(Y131+AJ132-AV132-L$9,$C132-SUM($BA132:BG132))))</f>
        <v>0</v>
      </c>
      <c r="BI132" s="19">
        <f ca="1">IF(NOT(snowball),0,IF(OR(M$9=0,Z131+AK132-AW132&lt;=M$9),0,MIN(Z131+AK132-AW132-M$9,$C132-SUM($BA132:BH132))))</f>
        <v>0</v>
      </c>
      <c r="BJ132" s="19">
        <f ca="1">IF(NOT(snowball),0,IF(OR(N$9=0,AA131+AL132-AX132&lt;=N$9),0,MIN(AA131+AL132-AX132-N$9,$C132-SUM($BA132:BI132))))</f>
        <v>0</v>
      </c>
      <c r="BK132" s="71">
        <f t="shared" ca="1" si="104"/>
        <v>0</v>
      </c>
      <c r="BL132" s="71">
        <f t="shared" ca="1" si="105"/>
        <v>0</v>
      </c>
      <c r="BN132" s="55">
        <f t="shared" ca="1" si="106"/>
        <v>0</v>
      </c>
      <c r="BO132" s="19">
        <f ca="1">IF(S131&lt;=0,0,IF($BL132&lt;=SUM($BN132:BN132),0,IF($BL132-SUM($BN132:BN132)&gt;S131+AD132-BB132-AP132,S131+AD132-BB132-AP132,$BL132-SUM($BN132:BN132))))</f>
        <v>0</v>
      </c>
      <c r="BP132" s="19">
        <f ca="1">IF(T131&lt;=0,0,IF($BL132&lt;=SUM($BN132:BO132),0,IF($BL132-SUM($BN132:BO132)&gt;T131+AE132-BC132-AQ132,T131+AE132-BC132-AQ132,$BL132-SUM($BN132:BO132))))</f>
        <v>0</v>
      </c>
      <c r="BQ132" s="19">
        <f ca="1">IF(U131&lt;=0,0,IF($BL132&lt;=SUM($BN132:BP132),0,IF($BL132-SUM($BN132:BP132)&gt;U131+AF132-BD132-AR132,U131+AF132-BD132-AR132,$BL132-SUM($BN132:BP132))))</f>
        <v>0</v>
      </c>
      <c r="BR132" s="19">
        <f ca="1">IF(V131&lt;=0,0,IF($BL132&lt;=SUM($BN132:BQ132),0,IF($BL132-SUM($BN132:BQ132)&gt;V131+AG132-BE132-AS132,V131+AG132-BE132-AS132,$BL132-SUM($BN132:BQ132))))</f>
        <v>0</v>
      </c>
      <c r="BS132" s="19">
        <f ca="1">IF(W131&lt;=0,0,IF($BL132&lt;=SUM($BN132:BR132),0,IF($BL132-SUM($BN132:BR132)&gt;W131+AH132-BF132-AT132,W131+AH132-BF132-AT132,$BL132-SUM($BN132:BR132))))</f>
        <v>0</v>
      </c>
      <c r="BT132" s="19">
        <f ca="1">IF(X131&lt;=0,0,IF($BL132&lt;=SUM($BN132:BS132),0,IF($BL132-SUM($BN132:BS132)&gt;X131+AI132-BG132-AU132,X131+AI132-BG132-AU132,$BL132-SUM($BN132:BS132))))</f>
        <v>0</v>
      </c>
      <c r="BU132" s="19">
        <f ca="1">IF(Y131&lt;=0,0,IF($BL132&lt;=SUM($BN132:BT132),0,IF($BL132-SUM($BN132:BT132)&gt;Y131+AJ132-BH132-AV132,Y131+AJ132-BH132-AV132,$BL132-SUM($BN132:BT132))))</f>
        <v>0</v>
      </c>
      <c r="BV132" s="19">
        <f ca="1">IF(Z131&lt;=0,0,IF($BL132&lt;=SUM($BN132:BU132),0,IF($BL132-SUM($BN132:BU132)&gt;Z131+AK132-BI132-AW132,Z131+AK132-BI132-AW132,$BL132-SUM($BN132:BU132))))</f>
        <v>0</v>
      </c>
      <c r="BW132" s="19">
        <f ca="1">IF(AA131&lt;=0,0,IF($BL132&lt;=SUM($BN132:BV132),0,IF($BL132-SUM($BN132:BV132)&gt;AA131+AL132-BJ132-AX132,AA131+AL132-BJ132-AX132,$BL132-SUM($BN132:BV132))))</f>
        <v>0</v>
      </c>
    </row>
    <row r="133" spans="1:75" ht="11.1" customHeight="1" x14ac:dyDescent="0.2">
      <c r="A133" s="20" t="str">
        <f t="shared" ca="1" si="59"/>
        <v/>
      </c>
      <c r="B133" s="5" t="e">
        <f t="shared" ca="1" si="60"/>
        <v>#N/A</v>
      </c>
      <c r="C133" s="69" t="str">
        <f ca="1">IF(A133="","",IF(snowball,IF(($E$5-AY133)&lt;0,0,$E$5-AY133),0)+D133)</f>
        <v/>
      </c>
      <c r="D133" s="56"/>
      <c r="E133" s="19">
        <f t="shared" ca="1" si="61"/>
        <v>0</v>
      </c>
      <c r="F133" s="19">
        <f t="shared" ca="1" si="62"/>
        <v>0</v>
      </c>
      <c r="G133" s="19">
        <f t="shared" ca="1" si="63"/>
        <v>0</v>
      </c>
      <c r="H133" s="19">
        <f t="shared" ca="1" si="64"/>
        <v>0</v>
      </c>
      <c r="I133" s="19">
        <f t="shared" ca="1" si="65"/>
        <v>0</v>
      </c>
      <c r="J133" s="19">
        <f t="shared" ca="1" si="66"/>
        <v>0</v>
      </c>
      <c r="K133" s="19">
        <f t="shared" ca="1" si="67"/>
        <v>0</v>
      </c>
      <c r="L133" s="19">
        <f t="shared" ca="1" si="68"/>
        <v>0</v>
      </c>
      <c r="M133" s="19">
        <f t="shared" ca="1" si="69"/>
        <v>0</v>
      </c>
      <c r="N133" s="19">
        <f t="shared" ca="1" si="70"/>
        <v>0</v>
      </c>
      <c r="O133" s="48"/>
      <c r="P133" s="19">
        <f t="shared" ca="1" si="58"/>
        <v>0</v>
      </c>
      <c r="Q133" s="73">
        <f t="shared" ca="1" si="71"/>
        <v>0</v>
      </c>
      <c r="R133" s="19">
        <f t="shared" ca="1" si="72"/>
        <v>0</v>
      </c>
      <c r="S133" s="19">
        <f t="shared" ca="1" si="73"/>
        <v>0</v>
      </c>
      <c r="T133" s="19">
        <f t="shared" ca="1" si="74"/>
        <v>0</v>
      </c>
      <c r="U133" s="19">
        <f t="shared" ca="1" si="75"/>
        <v>0</v>
      </c>
      <c r="V133" s="19">
        <f t="shared" ca="1" si="76"/>
        <v>0</v>
      </c>
      <c r="W133" s="19">
        <f t="shared" ca="1" si="77"/>
        <v>0</v>
      </c>
      <c r="X133" s="19">
        <f t="shared" ca="1" si="78"/>
        <v>0</v>
      </c>
      <c r="Y133" s="19">
        <f t="shared" ca="1" si="79"/>
        <v>0</v>
      </c>
      <c r="Z133" s="19">
        <f t="shared" ca="1" si="80"/>
        <v>0</v>
      </c>
      <c r="AA133" s="19">
        <f t="shared" ca="1" si="81"/>
        <v>0</v>
      </c>
      <c r="AB133" s="2"/>
      <c r="AC133" s="19">
        <f t="shared" ca="1" si="82"/>
        <v>0</v>
      </c>
      <c r="AD133" s="19">
        <f t="shared" ca="1" si="83"/>
        <v>0</v>
      </c>
      <c r="AE133" s="19">
        <f t="shared" ca="1" si="84"/>
        <v>0</v>
      </c>
      <c r="AF133" s="19">
        <f t="shared" ca="1" si="85"/>
        <v>0</v>
      </c>
      <c r="AG133" s="19">
        <f t="shared" ca="1" si="86"/>
        <v>0</v>
      </c>
      <c r="AH133" s="19">
        <f t="shared" ca="1" si="87"/>
        <v>0</v>
      </c>
      <c r="AI133" s="19">
        <f t="shared" ca="1" si="88"/>
        <v>0</v>
      </c>
      <c r="AJ133" s="19">
        <f t="shared" ca="1" si="89"/>
        <v>0</v>
      </c>
      <c r="AK133" s="19">
        <f t="shared" ca="1" si="90"/>
        <v>0</v>
      </c>
      <c r="AL133" s="19">
        <f t="shared" ca="1" si="91"/>
        <v>0</v>
      </c>
      <c r="AM133" s="23">
        <f t="shared" ca="1" si="92"/>
        <v>0</v>
      </c>
      <c r="AN133" s="7"/>
      <c r="AO133" s="19">
        <f t="shared" ca="1" si="93"/>
        <v>0</v>
      </c>
      <c r="AP133" s="19">
        <f t="shared" ca="1" si="94"/>
        <v>0</v>
      </c>
      <c r="AQ133" s="19">
        <f t="shared" ca="1" si="95"/>
        <v>0</v>
      </c>
      <c r="AR133" s="19">
        <f t="shared" ca="1" si="96"/>
        <v>0</v>
      </c>
      <c r="AS133" s="19">
        <f t="shared" ca="1" si="97"/>
        <v>0</v>
      </c>
      <c r="AT133" s="19">
        <f t="shared" ca="1" si="98"/>
        <v>0</v>
      </c>
      <c r="AU133" s="19">
        <f t="shared" ca="1" si="99"/>
        <v>0</v>
      </c>
      <c r="AV133" s="19">
        <f t="shared" ca="1" si="100"/>
        <v>0</v>
      </c>
      <c r="AW133" s="19">
        <f t="shared" ca="1" si="101"/>
        <v>0</v>
      </c>
      <c r="AX133" s="19">
        <f t="shared" ca="1" si="102"/>
        <v>0</v>
      </c>
      <c r="AY133" s="71">
        <f t="shared" ca="1" si="103"/>
        <v>0</v>
      </c>
      <c r="AZ133" s="23"/>
      <c r="BA133" s="55">
        <f ca="1">IF(NOT(snowball),0,IF(OR(E$9=0,R132+AC133-AO133&lt;=E$9),0,MIN(R132+AC133-AO133-E$9,$C133)))</f>
        <v>0</v>
      </c>
      <c r="BB133" s="19">
        <f ca="1">IF(NOT(snowball),0,IF(OR(F$9=0,S132+AD133-AP133&lt;=F$9),0,MIN(S132+AD133-AP133-F$9,$C133-SUM($BA133:BA133))))</f>
        <v>0</v>
      </c>
      <c r="BC133" s="19">
        <f ca="1">IF(NOT(snowball),0,IF(OR(G$9=0,T132+AE133-AQ133&lt;=G$9),0,MIN(T132+AE133-AQ133-G$9,$C133-SUM($BA133:BB133))))</f>
        <v>0</v>
      </c>
      <c r="BD133" s="19">
        <f ca="1">IF(NOT(snowball),0,IF(OR(H$9=0,U132+AF133-AR133&lt;=H$9),0,MIN(U132+AF133-AR133-H$9,$C133-SUM($BA133:BC133))))</f>
        <v>0</v>
      </c>
      <c r="BE133" s="19">
        <f ca="1">IF(NOT(snowball),0,IF(OR(I$9=0,V132+AG133-AS133&lt;=I$9),0,MIN(V132+AG133-AS133-I$9,$C133-SUM($BA133:BD133))))</f>
        <v>0</v>
      </c>
      <c r="BF133" s="19">
        <f ca="1">IF(NOT(snowball),0,IF(OR(J$9=0,W132+AH133-AT133&lt;=J$9),0,MIN(W132+AH133-AT133-J$9,$C133-SUM($BA133:BE133))))</f>
        <v>0</v>
      </c>
      <c r="BG133" s="19">
        <f ca="1">IF(NOT(snowball),0,IF(OR(K$9=0,X132+AI133-AU133&lt;=K$9),0,MIN(X132+AI133-AU133-K$9,$C133-SUM($BA133:BF133))))</f>
        <v>0</v>
      </c>
      <c r="BH133" s="19">
        <f ca="1">IF(NOT(snowball),0,IF(OR(L$9=0,Y132+AJ133-AV133&lt;=L$9),0,MIN(Y132+AJ133-AV133-L$9,$C133-SUM($BA133:BG133))))</f>
        <v>0</v>
      </c>
      <c r="BI133" s="19">
        <f ca="1">IF(NOT(snowball),0,IF(OR(M$9=0,Z132+AK133-AW133&lt;=M$9),0,MIN(Z132+AK133-AW133-M$9,$C133-SUM($BA133:BH133))))</f>
        <v>0</v>
      </c>
      <c r="BJ133" s="19">
        <f ca="1">IF(NOT(snowball),0,IF(OR(N$9=0,AA132+AL133-AX133&lt;=N$9),0,MIN(AA132+AL133-AX133-N$9,$C133-SUM($BA133:BI133))))</f>
        <v>0</v>
      </c>
      <c r="BK133" s="71">
        <f t="shared" ca="1" si="104"/>
        <v>0</v>
      </c>
      <c r="BL133" s="71">
        <f t="shared" ca="1" si="105"/>
        <v>0</v>
      </c>
      <c r="BN133" s="55">
        <f t="shared" ca="1" si="106"/>
        <v>0</v>
      </c>
      <c r="BO133" s="19">
        <f ca="1">IF(S132&lt;=0,0,IF($BL133&lt;=SUM($BN133:BN133),0,IF($BL133-SUM($BN133:BN133)&gt;S132+AD133-BB133-AP133,S132+AD133-BB133-AP133,$BL133-SUM($BN133:BN133))))</f>
        <v>0</v>
      </c>
      <c r="BP133" s="19">
        <f ca="1">IF(T132&lt;=0,0,IF($BL133&lt;=SUM($BN133:BO133),0,IF($BL133-SUM($BN133:BO133)&gt;T132+AE133-BC133-AQ133,T132+AE133-BC133-AQ133,$BL133-SUM($BN133:BO133))))</f>
        <v>0</v>
      </c>
      <c r="BQ133" s="19">
        <f ca="1">IF(U132&lt;=0,0,IF($BL133&lt;=SUM($BN133:BP133),0,IF($BL133-SUM($BN133:BP133)&gt;U132+AF133-BD133-AR133,U132+AF133-BD133-AR133,$BL133-SUM($BN133:BP133))))</f>
        <v>0</v>
      </c>
      <c r="BR133" s="19">
        <f ca="1">IF(V132&lt;=0,0,IF($BL133&lt;=SUM($BN133:BQ133),0,IF($BL133-SUM($BN133:BQ133)&gt;V132+AG133-BE133-AS133,V132+AG133-BE133-AS133,$BL133-SUM($BN133:BQ133))))</f>
        <v>0</v>
      </c>
      <c r="BS133" s="19">
        <f ca="1">IF(W132&lt;=0,0,IF($BL133&lt;=SUM($BN133:BR133),0,IF($BL133-SUM($BN133:BR133)&gt;W132+AH133-BF133-AT133,W132+AH133-BF133-AT133,$BL133-SUM($BN133:BR133))))</f>
        <v>0</v>
      </c>
      <c r="BT133" s="19">
        <f ca="1">IF(X132&lt;=0,0,IF($BL133&lt;=SUM($BN133:BS133),0,IF($BL133-SUM($BN133:BS133)&gt;X132+AI133-BG133-AU133,X132+AI133-BG133-AU133,$BL133-SUM($BN133:BS133))))</f>
        <v>0</v>
      </c>
      <c r="BU133" s="19">
        <f ca="1">IF(Y132&lt;=0,0,IF($BL133&lt;=SUM($BN133:BT133),0,IF($BL133-SUM($BN133:BT133)&gt;Y132+AJ133-BH133-AV133,Y132+AJ133-BH133-AV133,$BL133-SUM($BN133:BT133))))</f>
        <v>0</v>
      </c>
      <c r="BV133" s="19">
        <f ca="1">IF(Z132&lt;=0,0,IF($BL133&lt;=SUM($BN133:BU133),0,IF($BL133-SUM($BN133:BU133)&gt;Z132+AK133-BI133-AW133,Z132+AK133-BI133-AW133,$BL133-SUM($BN133:BU133))))</f>
        <v>0</v>
      </c>
      <c r="BW133" s="19">
        <f ca="1">IF(AA132&lt;=0,0,IF($BL133&lt;=SUM($BN133:BV133),0,IF($BL133-SUM($BN133:BV133)&gt;AA132+AL133-BJ133-AX133,AA132+AL133-BJ133-AX133,$BL133-SUM($BN133:BV133))))</f>
        <v>0</v>
      </c>
    </row>
    <row r="134" spans="1:75" ht="11.1" customHeight="1" x14ac:dyDescent="0.2">
      <c r="A134" s="20" t="str">
        <f t="shared" ca="1" si="59"/>
        <v/>
      </c>
      <c r="B134" s="5" t="e">
        <f t="shared" ca="1" si="60"/>
        <v>#N/A</v>
      </c>
      <c r="C134" s="69" t="str">
        <f ca="1">IF(A134="","",IF(snowball,IF(($E$5-AY134)&lt;0,0,$E$5-AY134),0)+D134)</f>
        <v/>
      </c>
      <c r="D134" s="56"/>
      <c r="E134" s="19">
        <f t="shared" ca="1" si="61"/>
        <v>0</v>
      </c>
      <c r="F134" s="19">
        <f t="shared" ca="1" si="62"/>
        <v>0</v>
      </c>
      <c r="G134" s="19">
        <f t="shared" ca="1" si="63"/>
        <v>0</v>
      </c>
      <c r="H134" s="19">
        <f t="shared" ca="1" si="64"/>
        <v>0</v>
      </c>
      <c r="I134" s="19">
        <f t="shared" ca="1" si="65"/>
        <v>0</v>
      </c>
      <c r="J134" s="19">
        <f t="shared" ca="1" si="66"/>
        <v>0</v>
      </c>
      <c r="K134" s="19">
        <f t="shared" ca="1" si="67"/>
        <v>0</v>
      </c>
      <c r="L134" s="19">
        <f t="shared" ca="1" si="68"/>
        <v>0</v>
      </c>
      <c r="M134" s="19">
        <f t="shared" ca="1" si="69"/>
        <v>0</v>
      </c>
      <c r="N134" s="19">
        <f t="shared" ca="1" si="70"/>
        <v>0</v>
      </c>
      <c r="O134" s="48"/>
      <c r="P134" s="19">
        <f t="shared" ca="1" si="58"/>
        <v>0</v>
      </c>
      <c r="Q134" s="73">
        <f t="shared" ca="1" si="71"/>
        <v>0</v>
      </c>
      <c r="R134" s="19">
        <f t="shared" ca="1" si="72"/>
        <v>0</v>
      </c>
      <c r="S134" s="19">
        <f t="shared" ca="1" si="73"/>
        <v>0</v>
      </c>
      <c r="T134" s="19">
        <f t="shared" ca="1" si="74"/>
        <v>0</v>
      </c>
      <c r="U134" s="19">
        <f t="shared" ca="1" si="75"/>
        <v>0</v>
      </c>
      <c r="V134" s="19">
        <f t="shared" ca="1" si="76"/>
        <v>0</v>
      </c>
      <c r="W134" s="19">
        <f t="shared" ca="1" si="77"/>
        <v>0</v>
      </c>
      <c r="X134" s="19">
        <f t="shared" ca="1" si="78"/>
        <v>0</v>
      </c>
      <c r="Y134" s="19">
        <f t="shared" ca="1" si="79"/>
        <v>0</v>
      </c>
      <c r="Z134" s="19">
        <f t="shared" ca="1" si="80"/>
        <v>0</v>
      </c>
      <c r="AA134" s="19">
        <f t="shared" ca="1" si="81"/>
        <v>0</v>
      </c>
      <c r="AB134" s="2"/>
      <c r="AC134" s="19">
        <f t="shared" ca="1" si="82"/>
        <v>0</v>
      </c>
      <c r="AD134" s="19">
        <f t="shared" ca="1" si="83"/>
        <v>0</v>
      </c>
      <c r="AE134" s="19">
        <f t="shared" ca="1" si="84"/>
        <v>0</v>
      </c>
      <c r="AF134" s="19">
        <f t="shared" ca="1" si="85"/>
        <v>0</v>
      </c>
      <c r="AG134" s="19">
        <f t="shared" ca="1" si="86"/>
        <v>0</v>
      </c>
      <c r="AH134" s="19">
        <f t="shared" ca="1" si="87"/>
        <v>0</v>
      </c>
      <c r="AI134" s="19">
        <f t="shared" ca="1" si="88"/>
        <v>0</v>
      </c>
      <c r="AJ134" s="19">
        <f t="shared" ca="1" si="89"/>
        <v>0</v>
      </c>
      <c r="AK134" s="19">
        <f t="shared" ca="1" si="90"/>
        <v>0</v>
      </c>
      <c r="AL134" s="19">
        <f t="shared" ca="1" si="91"/>
        <v>0</v>
      </c>
      <c r="AM134" s="23">
        <f t="shared" ca="1" si="92"/>
        <v>0</v>
      </c>
      <c r="AN134" s="7"/>
      <c r="AO134" s="19">
        <f t="shared" ca="1" si="93"/>
        <v>0</v>
      </c>
      <c r="AP134" s="19">
        <f t="shared" ca="1" si="94"/>
        <v>0</v>
      </c>
      <c r="AQ134" s="19">
        <f t="shared" ca="1" si="95"/>
        <v>0</v>
      </c>
      <c r="AR134" s="19">
        <f t="shared" ca="1" si="96"/>
        <v>0</v>
      </c>
      <c r="AS134" s="19">
        <f t="shared" ca="1" si="97"/>
        <v>0</v>
      </c>
      <c r="AT134" s="19">
        <f t="shared" ca="1" si="98"/>
        <v>0</v>
      </c>
      <c r="AU134" s="19">
        <f t="shared" ca="1" si="99"/>
        <v>0</v>
      </c>
      <c r="AV134" s="19">
        <f t="shared" ca="1" si="100"/>
        <v>0</v>
      </c>
      <c r="AW134" s="19">
        <f t="shared" ca="1" si="101"/>
        <v>0</v>
      </c>
      <c r="AX134" s="19">
        <f t="shared" ca="1" si="102"/>
        <v>0</v>
      </c>
      <c r="AY134" s="71">
        <f t="shared" ca="1" si="103"/>
        <v>0</v>
      </c>
      <c r="AZ134" s="23"/>
      <c r="BA134" s="55">
        <f ca="1">IF(NOT(snowball),0,IF(OR(E$9=0,R133+AC134-AO134&lt;=E$9),0,MIN(R133+AC134-AO134-E$9,$C134)))</f>
        <v>0</v>
      </c>
      <c r="BB134" s="19">
        <f ca="1">IF(NOT(snowball),0,IF(OR(F$9=0,S133+AD134-AP134&lt;=F$9),0,MIN(S133+AD134-AP134-F$9,$C134-SUM($BA134:BA134))))</f>
        <v>0</v>
      </c>
      <c r="BC134" s="19">
        <f ca="1">IF(NOT(snowball),0,IF(OR(G$9=0,T133+AE134-AQ134&lt;=G$9),0,MIN(T133+AE134-AQ134-G$9,$C134-SUM($BA134:BB134))))</f>
        <v>0</v>
      </c>
      <c r="BD134" s="19">
        <f ca="1">IF(NOT(snowball),0,IF(OR(H$9=0,U133+AF134-AR134&lt;=H$9),0,MIN(U133+AF134-AR134-H$9,$C134-SUM($BA134:BC134))))</f>
        <v>0</v>
      </c>
      <c r="BE134" s="19">
        <f ca="1">IF(NOT(snowball),0,IF(OR(I$9=0,V133+AG134-AS134&lt;=I$9),0,MIN(V133+AG134-AS134-I$9,$C134-SUM($BA134:BD134))))</f>
        <v>0</v>
      </c>
      <c r="BF134" s="19">
        <f ca="1">IF(NOT(snowball),0,IF(OR(J$9=0,W133+AH134-AT134&lt;=J$9),0,MIN(W133+AH134-AT134-J$9,$C134-SUM($BA134:BE134))))</f>
        <v>0</v>
      </c>
      <c r="BG134" s="19">
        <f ca="1">IF(NOT(snowball),0,IF(OR(K$9=0,X133+AI134-AU134&lt;=K$9),0,MIN(X133+AI134-AU134-K$9,$C134-SUM($BA134:BF134))))</f>
        <v>0</v>
      </c>
      <c r="BH134" s="19">
        <f ca="1">IF(NOT(snowball),0,IF(OR(L$9=0,Y133+AJ134-AV134&lt;=L$9),0,MIN(Y133+AJ134-AV134-L$9,$C134-SUM($BA134:BG134))))</f>
        <v>0</v>
      </c>
      <c r="BI134" s="19">
        <f ca="1">IF(NOT(snowball),0,IF(OR(M$9=0,Z133+AK134-AW134&lt;=M$9),0,MIN(Z133+AK134-AW134-M$9,$C134-SUM($BA134:BH134))))</f>
        <v>0</v>
      </c>
      <c r="BJ134" s="19">
        <f ca="1">IF(NOT(snowball),0,IF(OR(N$9=0,AA133+AL134-AX134&lt;=N$9),0,MIN(AA133+AL134-AX134-N$9,$C134-SUM($BA134:BI134))))</f>
        <v>0</v>
      </c>
      <c r="BK134" s="71">
        <f t="shared" ca="1" si="104"/>
        <v>0</v>
      </c>
      <c r="BL134" s="71">
        <f t="shared" ca="1" si="105"/>
        <v>0</v>
      </c>
      <c r="BN134" s="55">
        <f t="shared" ca="1" si="106"/>
        <v>0</v>
      </c>
      <c r="BO134" s="19">
        <f ca="1">IF(S133&lt;=0,0,IF($BL134&lt;=SUM($BN134:BN134),0,IF($BL134-SUM($BN134:BN134)&gt;S133+AD134-BB134-AP134,S133+AD134-BB134-AP134,$BL134-SUM($BN134:BN134))))</f>
        <v>0</v>
      </c>
      <c r="BP134" s="19">
        <f ca="1">IF(T133&lt;=0,0,IF($BL134&lt;=SUM($BN134:BO134),0,IF($BL134-SUM($BN134:BO134)&gt;T133+AE134-BC134-AQ134,T133+AE134-BC134-AQ134,$BL134-SUM($BN134:BO134))))</f>
        <v>0</v>
      </c>
      <c r="BQ134" s="19">
        <f ca="1">IF(U133&lt;=0,0,IF($BL134&lt;=SUM($BN134:BP134),0,IF($BL134-SUM($BN134:BP134)&gt;U133+AF134-BD134-AR134,U133+AF134-BD134-AR134,$BL134-SUM($BN134:BP134))))</f>
        <v>0</v>
      </c>
      <c r="BR134" s="19">
        <f ca="1">IF(V133&lt;=0,0,IF($BL134&lt;=SUM($BN134:BQ134),0,IF($BL134-SUM($BN134:BQ134)&gt;V133+AG134-BE134-AS134,V133+AG134-BE134-AS134,$BL134-SUM($BN134:BQ134))))</f>
        <v>0</v>
      </c>
      <c r="BS134" s="19">
        <f ca="1">IF(W133&lt;=0,0,IF($BL134&lt;=SUM($BN134:BR134),0,IF($BL134-SUM($BN134:BR134)&gt;W133+AH134-BF134-AT134,W133+AH134-BF134-AT134,$BL134-SUM($BN134:BR134))))</f>
        <v>0</v>
      </c>
      <c r="BT134" s="19">
        <f ca="1">IF(X133&lt;=0,0,IF($BL134&lt;=SUM($BN134:BS134),0,IF($BL134-SUM($BN134:BS134)&gt;X133+AI134-BG134-AU134,X133+AI134-BG134-AU134,$BL134-SUM($BN134:BS134))))</f>
        <v>0</v>
      </c>
      <c r="BU134" s="19">
        <f ca="1">IF(Y133&lt;=0,0,IF($BL134&lt;=SUM($BN134:BT134),0,IF($BL134-SUM($BN134:BT134)&gt;Y133+AJ134-BH134-AV134,Y133+AJ134-BH134-AV134,$BL134-SUM($BN134:BT134))))</f>
        <v>0</v>
      </c>
      <c r="BV134" s="19">
        <f ca="1">IF(Z133&lt;=0,0,IF($BL134&lt;=SUM($BN134:BU134),0,IF($BL134-SUM($BN134:BU134)&gt;Z133+AK134-BI134-AW134,Z133+AK134-BI134-AW134,$BL134-SUM($BN134:BU134))))</f>
        <v>0</v>
      </c>
      <c r="BW134" s="19">
        <f ca="1">IF(AA133&lt;=0,0,IF($BL134&lt;=SUM($BN134:BV134),0,IF($BL134-SUM($BN134:BV134)&gt;AA133+AL134-BJ134-AX134,AA133+AL134-BJ134-AX134,$BL134-SUM($BN134:BV134))))</f>
        <v>0</v>
      </c>
    </row>
    <row r="135" spans="1:75" ht="11.1" customHeight="1" x14ac:dyDescent="0.2">
      <c r="A135" s="20" t="str">
        <f t="shared" ca="1" si="59"/>
        <v/>
      </c>
      <c r="B135" s="5" t="e">
        <f t="shared" ca="1" si="60"/>
        <v>#N/A</v>
      </c>
      <c r="C135" s="69" t="str">
        <f ca="1">IF(A135="","",IF(snowball,IF(($E$5-AY135)&lt;0,0,$E$5-AY135),0)+D135)</f>
        <v/>
      </c>
      <c r="D135" s="56"/>
      <c r="E135" s="19">
        <f t="shared" ca="1" si="61"/>
        <v>0</v>
      </c>
      <c r="F135" s="19">
        <f t="shared" ca="1" si="62"/>
        <v>0</v>
      </c>
      <c r="G135" s="19">
        <f t="shared" ca="1" si="63"/>
        <v>0</v>
      </c>
      <c r="H135" s="19">
        <f t="shared" ca="1" si="64"/>
        <v>0</v>
      </c>
      <c r="I135" s="19">
        <f t="shared" ca="1" si="65"/>
        <v>0</v>
      </c>
      <c r="J135" s="19">
        <f t="shared" ca="1" si="66"/>
        <v>0</v>
      </c>
      <c r="K135" s="19">
        <f t="shared" ca="1" si="67"/>
        <v>0</v>
      </c>
      <c r="L135" s="19">
        <f t="shared" ca="1" si="68"/>
        <v>0</v>
      </c>
      <c r="M135" s="19">
        <f t="shared" ca="1" si="69"/>
        <v>0</v>
      </c>
      <c r="N135" s="19">
        <f t="shared" ca="1" si="70"/>
        <v>0</v>
      </c>
      <c r="O135" s="48"/>
      <c r="P135" s="19">
        <f t="shared" ca="1" si="58"/>
        <v>0</v>
      </c>
      <c r="Q135" s="73">
        <f t="shared" ca="1" si="71"/>
        <v>0</v>
      </c>
      <c r="R135" s="19">
        <f t="shared" ca="1" si="72"/>
        <v>0</v>
      </c>
      <c r="S135" s="19">
        <f t="shared" ca="1" si="73"/>
        <v>0</v>
      </c>
      <c r="T135" s="19">
        <f t="shared" ca="1" si="74"/>
        <v>0</v>
      </c>
      <c r="U135" s="19">
        <f t="shared" ca="1" si="75"/>
        <v>0</v>
      </c>
      <c r="V135" s="19">
        <f t="shared" ca="1" si="76"/>
        <v>0</v>
      </c>
      <c r="W135" s="19">
        <f t="shared" ca="1" si="77"/>
        <v>0</v>
      </c>
      <c r="X135" s="19">
        <f t="shared" ca="1" si="78"/>
        <v>0</v>
      </c>
      <c r="Y135" s="19">
        <f t="shared" ca="1" si="79"/>
        <v>0</v>
      </c>
      <c r="Z135" s="19">
        <f t="shared" ca="1" si="80"/>
        <v>0</v>
      </c>
      <c r="AA135" s="19">
        <f t="shared" ca="1" si="81"/>
        <v>0</v>
      </c>
      <c r="AB135" s="2"/>
      <c r="AC135" s="19">
        <f t="shared" ca="1" si="82"/>
        <v>0</v>
      </c>
      <c r="AD135" s="19">
        <f t="shared" ca="1" si="83"/>
        <v>0</v>
      </c>
      <c r="AE135" s="19">
        <f t="shared" ca="1" si="84"/>
        <v>0</v>
      </c>
      <c r="AF135" s="19">
        <f t="shared" ca="1" si="85"/>
        <v>0</v>
      </c>
      <c r="AG135" s="19">
        <f t="shared" ca="1" si="86"/>
        <v>0</v>
      </c>
      <c r="AH135" s="19">
        <f t="shared" ca="1" si="87"/>
        <v>0</v>
      </c>
      <c r="AI135" s="19">
        <f t="shared" ca="1" si="88"/>
        <v>0</v>
      </c>
      <c r="AJ135" s="19">
        <f t="shared" ca="1" si="89"/>
        <v>0</v>
      </c>
      <c r="AK135" s="19">
        <f t="shared" ca="1" si="90"/>
        <v>0</v>
      </c>
      <c r="AL135" s="19">
        <f t="shared" ca="1" si="91"/>
        <v>0</v>
      </c>
      <c r="AM135" s="23">
        <f t="shared" ca="1" si="92"/>
        <v>0</v>
      </c>
      <c r="AN135" s="7"/>
      <c r="AO135" s="19">
        <f t="shared" ca="1" si="93"/>
        <v>0</v>
      </c>
      <c r="AP135" s="19">
        <f t="shared" ca="1" si="94"/>
        <v>0</v>
      </c>
      <c r="AQ135" s="19">
        <f t="shared" ca="1" si="95"/>
        <v>0</v>
      </c>
      <c r="AR135" s="19">
        <f t="shared" ca="1" si="96"/>
        <v>0</v>
      </c>
      <c r="AS135" s="19">
        <f t="shared" ca="1" si="97"/>
        <v>0</v>
      </c>
      <c r="AT135" s="19">
        <f t="shared" ca="1" si="98"/>
        <v>0</v>
      </c>
      <c r="AU135" s="19">
        <f t="shared" ca="1" si="99"/>
        <v>0</v>
      </c>
      <c r="AV135" s="19">
        <f t="shared" ca="1" si="100"/>
        <v>0</v>
      </c>
      <c r="AW135" s="19">
        <f t="shared" ca="1" si="101"/>
        <v>0</v>
      </c>
      <c r="AX135" s="19">
        <f t="shared" ca="1" si="102"/>
        <v>0</v>
      </c>
      <c r="AY135" s="71">
        <f t="shared" ca="1" si="103"/>
        <v>0</v>
      </c>
      <c r="AZ135" s="23"/>
      <c r="BA135" s="55">
        <f ca="1">IF(NOT(snowball),0,IF(OR(E$9=0,R134+AC135-AO135&lt;=E$9),0,MIN(R134+AC135-AO135-E$9,$C135)))</f>
        <v>0</v>
      </c>
      <c r="BB135" s="19">
        <f ca="1">IF(NOT(snowball),0,IF(OR(F$9=0,S134+AD135-AP135&lt;=F$9),0,MIN(S134+AD135-AP135-F$9,$C135-SUM($BA135:BA135))))</f>
        <v>0</v>
      </c>
      <c r="BC135" s="19">
        <f ca="1">IF(NOT(snowball),0,IF(OR(G$9=0,T134+AE135-AQ135&lt;=G$9),0,MIN(T134+AE135-AQ135-G$9,$C135-SUM($BA135:BB135))))</f>
        <v>0</v>
      </c>
      <c r="BD135" s="19">
        <f ca="1">IF(NOT(snowball),0,IF(OR(H$9=0,U134+AF135-AR135&lt;=H$9),0,MIN(U134+AF135-AR135-H$9,$C135-SUM($BA135:BC135))))</f>
        <v>0</v>
      </c>
      <c r="BE135" s="19">
        <f ca="1">IF(NOT(snowball),0,IF(OR(I$9=0,V134+AG135-AS135&lt;=I$9),0,MIN(V134+AG135-AS135-I$9,$C135-SUM($BA135:BD135))))</f>
        <v>0</v>
      </c>
      <c r="BF135" s="19">
        <f ca="1">IF(NOT(snowball),0,IF(OR(J$9=0,W134+AH135-AT135&lt;=J$9),0,MIN(W134+AH135-AT135-J$9,$C135-SUM($BA135:BE135))))</f>
        <v>0</v>
      </c>
      <c r="BG135" s="19">
        <f ca="1">IF(NOT(snowball),0,IF(OR(K$9=0,X134+AI135-AU135&lt;=K$9),0,MIN(X134+AI135-AU135-K$9,$C135-SUM($BA135:BF135))))</f>
        <v>0</v>
      </c>
      <c r="BH135" s="19">
        <f ca="1">IF(NOT(snowball),0,IF(OR(L$9=0,Y134+AJ135-AV135&lt;=L$9),0,MIN(Y134+AJ135-AV135-L$9,$C135-SUM($BA135:BG135))))</f>
        <v>0</v>
      </c>
      <c r="BI135" s="19">
        <f ca="1">IF(NOT(snowball),0,IF(OR(M$9=0,Z134+AK135-AW135&lt;=M$9),0,MIN(Z134+AK135-AW135-M$9,$C135-SUM($BA135:BH135))))</f>
        <v>0</v>
      </c>
      <c r="BJ135" s="19">
        <f ca="1">IF(NOT(snowball),0,IF(OR(N$9=0,AA134+AL135-AX135&lt;=N$9),0,MIN(AA134+AL135-AX135-N$9,$C135-SUM($BA135:BI135))))</f>
        <v>0</v>
      </c>
      <c r="BK135" s="71">
        <f t="shared" ca="1" si="104"/>
        <v>0</v>
      </c>
      <c r="BL135" s="71">
        <f t="shared" ca="1" si="105"/>
        <v>0</v>
      </c>
      <c r="BN135" s="55">
        <f t="shared" ca="1" si="106"/>
        <v>0</v>
      </c>
      <c r="BO135" s="19">
        <f ca="1">IF(S134&lt;=0,0,IF($BL135&lt;=SUM($BN135:BN135),0,IF($BL135-SUM($BN135:BN135)&gt;S134+AD135-BB135-AP135,S134+AD135-BB135-AP135,$BL135-SUM($BN135:BN135))))</f>
        <v>0</v>
      </c>
      <c r="BP135" s="19">
        <f ca="1">IF(T134&lt;=0,0,IF($BL135&lt;=SUM($BN135:BO135),0,IF($BL135-SUM($BN135:BO135)&gt;T134+AE135-BC135-AQ135,T134+AE135-BC135-AQ135,$BL135-SUM($BN135:BO135))))</f>
        <v>0</v>
      </c>
      <c r="BQ135" s="19">
        <f ca="1">IF(U134&lt;=0,0,IF($BL135&lt;=SUM($BN135:BP135),0,IF($BL135-SUM($BN135:BP135)&gt;U134+AF135-BD135-AR135,U134+AF135-BD135-AR135,$BL135-SUM($BN135:BP135))))</f>
        <v>0</v>
      </c>
      <c r="BR135" s="19">
        <f ca="1">IF(V134&lt;=0,0,IF($BL135&lt;=SUM($BN135:BQ135),0,IF($BL135-SUM($BN135:BQ135)&gt;V134+AG135-BE135-AS135,V134+AG135-BE135-AS135,$BL135-SUM($BN135:BQ135))))</f>
        <v>0</v>
      </c>
      <c r="BS135" s="19">
        <f ca="1">IF(W134&lt;=0,0,IF($BL135&lt;=SUM($BN135:BR135),0,IF($BL135-SUM($BN135:BR135)&gt;W134+AH135-BF135-AT135,W134+AH135-BF135-AT135,$BL135-SUM($BN135:BR135))))</f>
        <v>0</v>
      </c>
      <c r="BT135" s="19">
        <f ca="1">IF(X134&lt;=0,0,IF($BL135&lt;=SUM($BN135:BS135),0,IF($BL135-SUM($BN135:BS135)&gt;X134+AI135-BG135-AU135,X134+AI135-BG135-AU135,$BL135-SUM($BN135:BS135))))</f>
        <v>0</v>
      </c>
      <c r="BU135" s="19">
        <f ca="1">IF(Y134&lt;=0,0,IF($BL135&lt;=SUM($BN135:BT135),0,IF($BL135-SUM($BN135:BT135)&gt;Y134+AJ135-BH135-AV135,Y134+AJ135-BH135-AV135,$BL135-SUM($BN135:BT135))))</f>
        <v>0</v>
      </c>
      <c r="BV135" s="19">
        <f ca="1">IF(Z134&lt;=0,0,IF($BL135&lt;=SUM($BN135:BU135),0,IF($BL135-SUM($BN135:BU135)&gt;Z134+AK135-BI135-AW135,Z134+AK135-BI135-AW135,$BL135-SUM($BN135:BU135))))</f>
        <v>0</v>
      </c>
      <c r="BW135" s="19">
        <f ca="1">IF(AA134&lt;=0,0,IF($BL135&lt;=SUM($BN135:BV135),0,IF($BL135-SUM($BN135:BV135)&gt;AA134+AL135-BJ135-AX135,AA134+AL135-BJ135-AX135,$BL135-SUM($BN135:BV135))))</f>
        <v>0</v>
      </c>
    </row>
    <row r="136" spans="1:75" ht="11.1" customHeight="1" x14ac:dyDescent="0.2">
      <c r="A136" s="20" t="str">
        <f t="shared" ca="1" si="59"/>
        <v/>
      </c>
      <c r="B136" s="5" t="e">
        <f t="shared" ca="1" si="60"/>
        <v>#N/A</v>
      </c>
      <c r="C136" s="69" t="str">
        <f ca="1">IF(A136="","",IF(snowball,IF(($E$5-AY136)&lt;0,0,$E$5-AY136),0)+D136)</f>
        <v/>
      </c>
      <c r="D136" s="56"/>
      <c r="E136" s="19">
        <f t="shared" ca="1" si="61"/>
        <v>0</v>
      </c>
      <c r="F136" s="19">
        <f t="shared" ca="1" si="62"/>
        <v>0</v>
      </c>
      <c r="G136" s="19">
        <f t="shared" ca="1" si="63"/>
        <v>0</v>
      </c>
      <c r="H136" s="19">
        <f t="shared" ca="1" si="64"/>
        <v>0</v>
      </c>
      <c r="I136" s="19">
        <f t="shared" ca="1" si="65"/>
        <v>0</v>
      </c>
      <c r="J136" s="19">
        <f t="shared" ca="1" si="66"/>
        <v>0</v>
      </c>
      <c r="K136" s="19">
        <f t="shared" ca="1" si="67"/>
        <v>0</v>
      </c>
      <c r="L136" s="19">
        <f t="shared" ca="1" si="68"/>
        <v>0</v>
      </c>
      <c r="M136" s="19">
        <f t="shared" ca="1" si="69"/>
        <v>0</v>
      </c>
      <c r="N136" s="19">
        <f t="shared" ca="1" si="70"/>
        <v>0</v>
      </c>
      <c r="O136" s="48"/>
      <c r="P136" s="19">
        <f t="shared" ca="1" si="58"/>
        <v>0</v>
      </c>
      <c r="Q136" s="73">
        <f t="shared" ca="1" si="71"/>
        <v>0</v>
      </c>
      <c r="R136" s="19">
        <f t="shared" ca="1" si="72"/>
        <v>0</v>
      </c>
      <c r="S136" s="19">
        <f t="shared" ca="1" si="73"/>
        <v>0</v>
      </c>
      <c r="T136" s="19">
        <f t="shared" ca="1" si="74"/>
        <v>0</v>
      </c>
      <c r="U136" s="19">
        <f t="shared" ca="1" si="75"/>
        <v>0</v>
      </c>
      <c r="V136" s="19">
        <f t="shared" ca="1" si="76"/>
        <v>0</v>
      </c>
      <c r="W136" s="19">
        <f t="shared" ca="1" si="77"/>
        <v>0</v>
      </c>
      <c r="X136" s="19">
        <f t="shared" ca="1" si="78"/>
        <v>0</v>
      </c>
      <c r="Y136" s="19">
        <f t="shared" ca="1" si="79"/>
        <v>0</v>
      </c>
      <c r="Z136" s="19">
        <f t="shared" ca="1" si="80"/>
        <v>0</v>
      </c>
      <c r="AA136" s="19">
        <f t="shared" ca="1" si="81"/>
        <v>0</v>
      </c>
      <c r="AB136" s="2"/>
      <c r="AC136" s="19">
        <f t="shared" ca="1" si="82"/>
        <v>0</v>
      </c>
      <c r="AD136" s="19">
        <f t="shared" ca="1" si="83"/>
        <v>0</v>
      </c>
      <c r="AE136" s="19">
        <f t="shared" ca="1" si="84"/>
        <v>0</v>
      </c>
      <c r="AF136" s="19">
        <f t="shared" ca="1" si="85"/>
        <v>0</v>
      </c>
      <c r="AG136" s="19">
        <f t="shared" ca="1" si="86"/>
        <v>0</v>
      </c>
      <c r="AH136" s="19">
        <f t="shared" ca="1" si="87"/>
        <v>0</v>
      </c>
      <c r="AI136" s="19">
        <f t="shared" ca="1" si="88"/>
        <v>0</v>
      </c>
      <c r="AJ136" s="19">
        <f t="shared" ca="1" si="89"/>
        <v>0</v>
      </c>
      <c r="AK136" s="19">
        <f t="shared" ca="1" si="90"/>
        <v>0</v>
      </c>
      <c r="AL136" s="19">
        <f t="shared" ca="1" si="91"/>
        <v>0</v>
      </c>
      <c r="AM136" s="23">
        <f t="shared" ca="1" si="92"/>
        <v>0</v>
      </c>
      <c r="AN136" s="7"/>
      <c r="AO136" s="19">
        <f t="shared" ca="1" si="93"/>
        <v>0</v>
      </c>
      <c r="AP136" s="19">
        <f t="shared" ca="1" si="94"/>
        <v>0</v>
      </c>
      <c r="AQ136" s="19">
        <f t="shared" ca="1" si="95"/>
        <v>0</v>
      </c>
      <c r="AR136" s="19">
        <f t="shared" ca="1" si="96"/>
        <v>0</v>
      </c>
      <c r="AS136" s="19">
        <f t="shared" ca="1" si="97"/>
        <v>0</v>
      </c>
      <c r="AT136" s="19">
        <f t="shared" ca="1" si="98"/>
        <v>0</v>
      </c>
      <c r="AU136" s="19">
        <f t="shared" ca="1" si="99"/>
        <v>0</v>
      </c>
      <c r="AV136" s="19">
        <f t="shared" ca="1" si="100"/>
        <v>0</v>
      </c>
      <c r="AW136" s="19">
        <f t="shared" ca="1" si="101"/>
        <v>0</v>
      </c>
      <c r="AX136" s="19">
        <f t="shared" ca="1" si="102"/>
        <v>0</v>
      </c>
      <c r="AY136" s="71">
        <f t="shared" ca="1" si="103"/>
        <v>0</v>
      </c>
      <c r="AZ136" s="23"/>
      <c r="BA136" s="55">
        <f ca="1">IF(NOT(snowball),0,IF(OR(E$9=0,R135+AC136-AO136&lt;=E$9),0,MIN(R135+AC136-AO136-E$9,$C136)))</f>
        <v>0</v>
      </c>
      <c r="BB136" s="19">
        <f ca="1">IF(NOT(snowball),0,IF(OR(F$9=0,S135+AD136-AP136&lt;=F$9),0,MIN(S135+AD136-AP136-F$9,$C136-SUM($BA136:BA136))))</f>
        <v>0</v>
      </c>
      <c r="BC136" s="19">
        <f ca="1">IF(NOT(snowball),0,IF(OR(G$9=0,T135+AE136-AQ136&lt;=G$9),0,MIN(T135+AE136-AQ136-G$9,$C136-SUM($BA136:BB136))))</f>
        <v>0</v>
      </c>
      <c r="BD136" s="19">
        <f ca="1">IF(NOT(snowball),0,IF(OR(H$9=0,U135+AF136-AR136&lt;=H$9),0,MIN(U135+AF136-AR136-H$9,$C136-SUM($BA136:BC136))))</f>
        <v>0</v>
      </c>
      <c r="BE136" s="19">
        <f ca="1">IF(NOT(snowball),0,IF(OR(I$9=0,V135+AG136-AS136&lt;=I$9),0,MIN(V135+AG136-AS136-I$9,$C136-SUM($BA136:BD136))))</f>
        <v>0</v>
      </c>
      <c r="BF136" s="19">
        <f ca="1">IF(NOT(snowball),0,IF(OR(J$9=0,W135+AH136-AT136&lt;=J$9),0,MIN(W135+AH136-AT136-J$9,$C136-SUM($BA136:BE136))))</f>
        <v>0</v>
      </c>
      <c r="BG136" s="19">
        <f ca="1">IF(NOT(snowball),0,IF(OR(K$9=0,X135+AI136-AU136&lt;=K$9),0,MIN(X135+AI136-AU136-K$9,$C136-SUM($BA136:BF136))))</f>
        <v>0</v>
      </c>
      <c r="BH136" s="19">
        <f ca="1">IF(NOT(snowball),0,IF(OR(L$9=0,Y135+AJ136-AV136&lt;=L$9),0,MIN(Y135+AJ136-AV136-L$9,$C136-SUM($BA136:BG136))))</f>
        <v>0</v>
      </c>
      <c r="BI136" s="19">
        <f ca="1">IF(NOT(snowball),0,IF(OR(M$9=0,Z135+AK136-AW136&lt;=M$9),0,MIN(Z135+AK136-AW136-M$9,$C136-SUM($BA136:BH136))))</f>
        <v>0</v>
      </c>
      <c r="BJ136" s="19">
        <f ca="1">IF(NOT(snowball),0,IF(OR(N$9=0,AA135+AL136-AX136&lt;=N$9),0,MIN(AA135+AL136-AX136-N$9,$C136-SUM($BA136:BI136))))</f>
        <v>0</v>
      </c>
      <c r="BK136" s="71">
        <f t="shared" ca="1" si="104"/>
        <v>0</v>
      </c>
      <c r="BL136" s="71">
        <f t="shared" ca="1" si="105"/>
        <v>0</v>
      </c>
      <c r="BN136" s="55">
        <f t="shared" ca="1" si="106"/>
        <v>0</v>
      </c>
      <c r="BO136" s="19">
        <f ca="1">IF(S135&lt;=0,0,IF($BL136&lt;=SUM($BN136:BN136),0,IF($BL136-SUM($BN136:BN136)&gt;S135+AD136-BB136-AP136,S135+AD136-BB136-AP136,$BL136-SUM($BN136:BN136))))</f>
        <v>0</v>
      </c>
      <c r="BP136" s="19">
        <f ca="1">IF(T135&lt;=0,0,IF($BL136&lt;=SUM($BN136:BO136),0,IF($BL136-SUM($BN136:BO136)&gt;T135+AE136-BC136-AQ136,T135+AE136-BC136-AQ136,$BL136-SUM($BN136:BO136))))</f>
        <v>0</v>
      </c>
      <c r="BQ136" s="19">
        <f ca="1">IF(U135&lt;=0,0,IF($BL136&lt;=SUM($BN136:BP136),0,IF($BL136-SUM($BN136:BP136)&gt;U135+AF136-BD136-AR136,U135+AF136-BD136-AR136,$BL136-SUM($BN136:BP136))))</f>
        <v>0</v>
      </c>
      <c r="BR136" s="19">
        <f ca="1">IF(V135&lt;=0,0,IF($BL136&lt;=SUM($BN136:BQ136),0,IF($BL136-SUM($BN136:BQ136)&gt;V135+AG136-BE136-AS136,V135+AG136-BE136-AS136,$BL136-SUM($BN136:BQ136))))</f>
        <v>0</v>
      </c>
      <c r="BS136" s="19">
        <f ca="1">IF(W135&lt;=0,0,IF($BL136&lt;=SUM($BN136:BR136),0,IF($BL136-SUM($BN136:BR136)&gt;W135+AH136-BF136-AT136,W135+AH136-BF136-AT136,$BL136-SUM($BN136:BR136))))</f>
        <v>0</v>
      </c>
      <c r="BT136" s="19">
        <f ca="1">IF(X135&lt;=0,0,IF($BL136&lt;=SUM($BN136:BS136),0,IF($BL136-SUM($BN136:BS136)&gt;X135+AI136-BG136-AU136,X135+AI136-BG136-AU136,$BL136-SUM($BN136:BS136))))</f>
        <v>0</v>
      </c>
      <c r="BU136" s="19">
        <f ca="1">IF(Y135&lt;=0,0,IF($BL136&lt;=SUM($BN136:BT136),0,IF($BL136-SUM($BN136:BT136)&gt;Y135+AJ136-BH136-AV136,Y135+AJ136-BH136-AV136,$BL136-SUM($BN136:BT136))))</f>
        <v>0</v>
      </c>
      <c r="BV136" s="19">
        <f ca="1">IF(Z135&lt;=0,0,IF($BL136&lt;=SUM($BN136:BU136),0,IF($BL136-SUM($BN136:BU136)&gt;Z135+AK136-BI136-AW136,Z135+AK136-BI136-AW136,$BL136-SUM($BN136:BU136))))</f>
        <v>0</v>
      </c>
      <c r="BW136" s="19">
        <f ca="1">IF(AA135&lt;=0,0,IF($BL136&lt;=SUM($BN136:BV136),0,IF($BL136-SUM($BN136:BV136)&gt;AA135+AL136-BJ136-AX136,AA135+AL136-BJ136-AX136,$BL136-SUM($BN136:BV136))))</f>
        <v>0</v>
      </c>
    </row>
    <row r="137" spans="1:75" ht="11.1" customHeight="1" x14ac:dyDescent="0.2">
      <c r="A137" s="20" t="str">
        <f t="shared" ca="1" si="59"/>
        <v/>
      </c>
      <c r="B137" s="5" t="e">
        <f t="shared" ca="1" si="60"/>
        <v>#N/A</v>
      </c>
      <c r="C137" s="69" t="str">
        <f ca="1">IF(A137="","",IF(snowball,IF(($E$5-AY137)&lt;0,0,$E$5-AY137),0)+D137)</f>
        <v/>
      </c>
      <c r="D137" s="56"/>
      <c r="E137" s="19">
        <f t="shared" ca="1" si="61"/>
        <v>0</v>
      </c>
      <c r="F137" s="19">
        <f t="shared" ca="1" si="62"/>
        <v>0</v>
      </c>
      <c r="G137" s="19">
        <f t="shared" ca="1" si="63"/>
        <v>0</v>
      </c>
      <c r="H137" s="19">
        <f t="shared" ca="1" si="64"/>
        <v>0</v>
      </c>
      <c r="I137" s="19">
        <f t="shared" ca="1" si="65"/>
        <v>0</v>
      </c>
      <c r="J137" s="19">
        <f t="shared" ca="1" si="66"/>
        <v>0</v>
      </c>
      <c r="K137" s="19">
        <f t="shared" ca="1" si="67"/>
        <v>0</v>
      </c>
      <c r="L137" s="19">
        <f t="shared" ca="1" si="68"/>
        <v>0</v>
      </c>
      <c r="M137" s="19">
        <f t="shared" ca="1" si="69"/>
        <v>0</v>
      </c>
      <c r="N137" s="19">
        <f t="shared" ca="1" si="70"/>
        <v>0</v>
      </c>
      <c r="O137" s="48"/>
      <c r="P137" s="19">
        <f t="shared" ca="1" si="58"/>
        <v>0</v>
      </c>
      <c r="Q137" s="73">
        <f t="shared" ca="1" si="71"/>
        <v>0</v>
      </c>
      <c r="R137" s="19">
        <f t="shared" ca="1" si="72"/>
        <v>0</v>
      </c>
      <c r="S137" s="19">
        <f t="shared" ca="1" si="73"/>
        <v>0</v>
      </c>
      <c r="T137" s="19">
        <f t="shared" ca="1" si="74"/>
        <v>0</v>
      </c>
      <c r="U137" s="19">
        <f t="shared" ca="1" si="75"/>
        <v>0</v>
      </c>
      <c r="V137" s="19">
        <f t="shared" ca="1" si="76"/>
        <v>0</v>
      </c>
      <c r="W137" s="19">
        <f t="shared" ca="1" si="77"/>
        <v>0</v>
      </c>
      <c r="X137" s="19">
        <f t="shared" ca="1" si="78"/>
        <v>0</v>
      </c>
      <c r="Y137" s="19">
        <f t="shared" ca="1" si="79"/>
        <v>0</v>
      </c>
      <c r="Z137" s="19">
        <f t="shared" ca="1" si="80"/>
        <v>0</v>
      </c>
      <c r="AA137" s="19">
        <f t="shared" ca="1" si="81"/>
        <v>0</v>
      </c>
      <c r="AB137" s="2"/>
      <c r="AC137" s="19">
        <f t="shared" ca="1" si="82"/>
        <v>0</v>
      </c>
      <c r="AD137" s="19">
        <f t="shared" ca="1" si="83"/>
        <v>0</v>
      </c>
      <c r="AE137" s="19">
        <f t="shared" ca="1" si="84"/>
        <v>0</v>
      </c>
      <c r="AF137" s="19">
        <f t="shared" ca="1" si="85"/>
        <v>0</v>
      </c>
      <c r="AG137" s="19">
        <f t="shared" ca="1" si="86"/>
        <v>0</v>
      </c>
      <c r="AH137" s="19">
        <f t="shared" ca="1" si="87"/>
        <v>0</v>
      </c>
      <c r="AI137" s="19">
        <f t="shared" ca="1" si="88"/>
        <v>0</v>
      </c>
      <c r="AJ137" s="19">
        <f t="shared" ca="1" si="89"/>
        <v>0</v>
      </c>
      <c r="AK137" s="19">
        <f t="shared" ca="1" si="90"/>
        <v>0</v>
      </c>
      <c r="AL137" s="19">
        <f t="shared" ca="1" si="91"/>
        <v>0</v>
      </c>
      <c r="AM137" s="23">
        <f t="shared" ca="1" si="92"/>
        <v>0</v>
      </c>
      <c r="AN137" s="7"/>
      <c r="AO137" s="19">
        <f t="shared" ca="1" si="93"/>
        <v>0</v>
      </c>
      <c r="AP137" s="19">
        <f t="shared" ca="1" si="94"/>
        <v>0</v>
      </c>
      <c r="AQ137" s="19">
        <f t="shared" ca="1" si="95"/>
        <v>0</v>
      </c>
      <c r="AR137" s="19">
        <f t="shared" ca="1" si="96"/>
        <v>0</v>
      </c>
      <c r="AS137" s="19">
        <f t="shared" ca="1" si="97"/>
        <v>0</v>
      </c>
      <c r="AT137" s="19">
        <f t="shared" ca="1" si="98"/>
        <v>0</v>
      </c>
      <c r="AU137" s="19">
        <f t="shared" ca="1" si="99"/>
        <v>0</v>
      </c>
      <c r="AV137" s="19">
        <f t="shared" ca="1" si="100"/>
        <v>0</v>
      </c>
      <c r="AW137" s="19">
        <f t="shared" ca="1" si="101"/>
        <v>0</v>
      </c>
      <c r="AX137" s="19">
        <f t="shared" ca="1" si="102"/>
        <v>0</v>
      </c>
      <c r="AY137" s="71">
        <f t="shared" ca="1" si="103"/>
        <v>0</v>
      </c>
      <c r="AZ137" s="23"/>
      <c r="BA137" s="55">
        <f ca="1">IF(NOT(snowball),0,IF(OR(E$9=0,R136+AC137-AO137&lt;=E$9),0,MIN(R136+AC137-AO137-E$9,$C137)))</f>
        <v>0</v>
      </c>
      <c r="BB137" s="19">
        <f ca="1">IF(NOT(snowball),0,IF(OR(F$9=0,S136+AD137-AP137&lt;=F$9),0,MIN(S136+AD137-AP137-F$9,$C137-SUM($BA137:BA137))))</f>
        <v>0</v>
      </c>
      <c r="BC137" s="19">
        <f ca="1">IF(NOT(snowball),0,IF(OR(G$9=0,T136+AE137-AQ137&lt;=G$9),0,MIN(T136+AE137-AQ137-G$9,$C137-SUM($BA137:BB137))))</f>
        <v>0</v>
      </c>
      <c r="BD137" s="19">
        <f ca="1">IF(NOT(snowball),0,IF(OR(H$9=0,U136+AF137-AR137&lt;=H$9),0,MIN(U136+AF137-AR137-H$9,$C137-SUM($BA137:BC137))))</f>
        <v>0</v>
      </c>
      <c r="BE137" s="19">
        <f ca="1">IF(NOT(snowball),0,IF(OR(I$9=0,V136+AG137-AS137&lt;=I$9),0,MIN(V136+AG137-AS137-I$9,$C137-SUM($BA137:BD137))))</f>
        <v>0</v>
      </c>
      <c r="BF137" s="19">
        <f ca="1">IF(NOT(snowball),0,IF(OR(J$9=0,W136+AH137-AT137&lt;=J$9),0,MIN(W136+AH137-AT137-J$9,$C137-SUM($BA137:BE137))))</f>
        <v>0</v>
      </c>
      <c r="BG137" s="19">
        <f ca="1">IF(NOT(snowball),0,IF(OR(K$9=0,X136+AI137-AU137&lt;=K$9),0,MIN(X136+AI137-AU137-K$9,$C137-SUM($BA137:BF137))))</f>
        <v>0</v>
      </c>
      <c r="BH137" s="19">
        <f ca="1">IF(NOT(snowball),0,IF(OR(L$9=0,Y136+AJ137-AV137&lt;=L$9),0,MIN(Y136+AJ137-AV137-L$9,$C137-SUM($BA137:BG137))))</f>
        <v>0</v>
      </c>
      <c r="BI137" s="19">
        <f ca="1">IF(NOT(snowball),0,IF(OR(M$9=0,Z136+AK137-AW137&lt;=M$9),0,MIN(Z136+AK137-AW137-M$9,$C137-SUM($BA137:BH137))))</f>
        <v>0</v>
      </c>
      <c r="BJ137" s="19">
        <f ca="1">IF(NOT(snowball),0,IF(OR(N$9=0,AA136+AL137-AX137&lt;=N$9),0,MIN(AA136+AL137-AX137-N$9,$C137-SUM($BA137:BI137))))</f>
        <v>0</v>
      </c>
      <c r="BK137" s="71">
        <f t="shared" ca="1" si="104"/>
        <v>0</v>
      </c>
      <c r="BL137" s="71">
        <f t="shared" ca="1" si="105"/>
        <v>0</v>
      </c>
      <c r="BN137" s="55">
        <f t="shared" ca="1" si="106"/>
        <v>0</v>
      </c>
      <c r="BO137" s="19">
        <f ca="1">IF(S136&lt;=0,0,IF($BL137&lt;=SUM($BN137:BN137),0,IF($BL137-SUM($BN137:BN137)&gt;S136+AD137-BB137-AP137,S136+AD137-BB137-AP137,$BL137-SUM($BN137:BN137))))</f>
        <v>0</v>
      </c>
      <c r="BP137" s="19">
        <f ca="1">IF(T136&lt;=0,0,IF($BL137&lt;=SUM($BN137:BO137),0,IF($BL137-SUM($BN137:BO137)&gt;T136+AE137-BC137-AQ137,T136+AE137-BC137-AQ137,$BL137-SUM($BN137:BO137))))</f>
        <v>0</v>
      </c>
      <c r="BQ137" s="19">
        <f ca="1">IF(U136&lt;=0,0,IF($BL137&lt;=SUM($BN137:BP137),0,IF($BL137-SUM($BN137:BP137)&gt;U136+AF137-BD137-AR137,U136+AF137-BD137-AR137,$BL137-SUM($BN137:BP137))))</f>
        <v>0</v>
      </c>
      <c r="BR137" s="19">
        <f ca="1">IF(V136&lt;=0,0,IF($BL137&lt;=SUM($BN137:BQ137),0,IF($BL137-SUM($BN137:BQ137)&gt;V136+AG137-BE137-AS137,V136+AG137-BE137-AS137,$BL137-SUM($BN137:BQ137))))</f>
        <v>0</v>
      </c>
      <c r="BS137" s="19">
        <f ca="1">IF(W136&lt;=0,0,IF($BL137&lt;=SUM($BN137:BR137),0,IF($BL137-SUM($BN137:BR137)&gt;W136+AH137-BF137-AT137,W136+AH137-BF137-AT137,$BL137-SUM($BN137:BR137))))</f>
        <v>0</v>
      </c>
      <c r="BT137" s="19">
        <f ca="1">IF(X136&lt;=0,0,IF($BL137&lt;=SUM($BN137:BS137),0,IF($BL137-SUM($BN137:BS137)&gt;X136+AI137-BG137-AU137,X136+AI137-BG137-AU137,$BL137-SUM($BN137:BS137))))</f>
        <v>0</v>
      </c>
      <c r="BU137" s="19">
        <f ca="1">IF(Y136&lt;=0,0,IF($BL137&lt;=SUM($BN137:BT137),0,IF($BL137-SUM($BN137:BT137)&gt;Y136+AJ137-BH137-AV137,Y136+AJ137-BH137-AV137,$BL137-SUM($BN137:BT137))))</f>
        <v>0</v>
      </c>
      <c r="BV137" s="19">
        <f ca="1">IF(Z136&lt;=0,0,IF($BL137&lt;=SUM($BN137:BU137),0,IF($BL137-SUM($BN137:BU137)&gt;Z136+AK137-BI137-AW137,Z136+AK137-BI137-AW137,$BL137-SUM($BN137:BU137))))</f>
        <v>0</v>
      </c>
      <c r="BW137" s="19">
        <f ca="1">IF(AA136&lt;=0,0,IF($BL137&lt;=SUM($BN137:BV137),0,IF($BL137-SUM($BN137:BV137)&gt;AA136+AL137-BJ137-AX137,AA136+AL137-BJ137-AX137,$BL137-SUM($BN137:BV137))))</f>
        <v>0</v>
      </c>
    </row>
    <row r="138" spans="1:75" ht="11.1" customHeight="1" x14ac:dyDescent="0.2">
      <c r="A138" s="20" t="str">
        <f t="shared" ca="1" si="59"/>
        <v/>
      </c>
      <c r="B138" s="5" t="e">
        <f t="shared" ca="1" si="60"/>
        <v>#N/A</v>
      </c>
      <c r="C138" s="69" t="str">
        <f ca="1">IF(A138="","",IF(snowball,IF(($E$5-AY138)&lt;0,0,$E$5-AY138),0)+D138)</f>
        <v/>
      </c>
      <c r="D138" s="56"/>
      <c r="E138" s="19">
        <f t="shared" ca="1" si="61"/>
        <v>0</v>
      </c>
      <c r="F138" s="19">
        <f t="shared" ca="1" si="62"/>
        <v>0</v>
      </c>
      <c r="G138" s="19">
        <f t="shared" ca="1" si="63"/>
        <v>0</v>
      </c>
      <c r="H138" s="19">
        <f t="shared" ca="1" si="64"/>
        <v>0</v>
      </c>
      <c r="I138" s="19">
        <f t="shared" ca="1" si="65"/>
        <v>0</v>
      </c>
      <c r="J138" s="19">
        <f t="shared" ca="1" si="66"/>
        <v>0</v>
      </c>
      <c r="K138" s="19">
        <f t="shared" ca="1" si="67"/>
        <v>0</v>
      </c>
      <c r="L138" s="19">
        <f t="shared" ca="1" si="68"/>
        <v>0</v>
      </c>
      <c r="M138" s="19">
        <f t="shared" ca="1" si="69"/>
        <v>0</v>
      </c>
      <c r="N138" s="19">
        <f t="shared" ca="1" si="70"/>
        <v>0</v>
      </c>
      <c r="O138" s="48"/>
      <c r="P138" s="19">
        <f t="shared" ca="1" si="58"/>
        <v>0</v>
      </c>
      <c r="Q138" s="73">
        <f t="shared" ca="1" si="71"/>
        <v>0</v>
      </c>
      <c r="R138" s="19">
        <f t="shared" ca="1" si="72"/>
        <v>0</v>
      </c>
      <c r="S138" s="19">
        <f t="shared" ca="1" si="73"/>
        <v>0</v>
      </c>
      <c r="T138" s="19">
        <f t="shared" ca="1" si="74"/>
        <v>0</v>
      </c>
      <c r="U138" s="19">
        <f t="shared" ca="1" si="75"/>
        <v>0</v>
      </c>
      <c r="V138" s="19">
        <f t="shared" ca="1" si="76"/>
        <v>0</v>
      </c>
      <c r="W138" s="19">
        <f t="shared" ca="1" si="77"/>
        <v>0</v>
      </c>
      <c r="X138" s="19">
        <f t="shared" ca="1" si="78"/>
        <v>0</v>
      </c>
      <c r="Y138" s="19">
        <f t="shared" ca="1" si="79"/>
        <v>0</v>
      </c>
      <c r="Z138" s="19">
        <f t="shared" ca="1" si="80"/>
        <v>0</v>
      </c>
      <c r="AA138" s="19">
        <f t="shared" ca="1" si="81"/>
        <v>0</v>
      </c>
      <c r="AB138" s="2"/>
      <c r="AC138" s="19">
        <f t="shared" ca="1" si="82"/>
        <v>0</v>
      </c>
      <c r="AD138" s="19">
        <f t="shared" ca="1" si="83"/>
        <v>0</v>
      </c>
      <c r="AE138" s="19">
        <f t="shared" ca="1" si="84"/>
        <v>0</v>
      </c>
      <c r="AF138" s="19">
        <f t="shared" ca="1" si="85"/>
        <v>0</v>
      </c>
      <c r="AG138" s="19">
        <f t="shared" ca="1" si="86"/>
        <v>0</v>
      </c>
      <c r="AH138" s="19">
        <f t="shared" ca="1" si="87"/>
        <v>0</v>
      </c>
      <c r="AI138" s="19">
        <f t="shared" ca="1" si="88"/>
        <v>0</v>
      </c>
      <c r="AJ138" s="19">
        <f t="shared" ca="1" si="89"/>
        <v>0</v>
      </c>
      <c r="AK138" s="19">
        <f t="shared" ca="1" si="90"/>
        <v>0</v>
      </c>
      <c r="AL138" s="19">
        <f t="shared" ca="1" si="91"/>
        <v>0</v>
      </c>
      <c r="AM138" s="23">
        <f t="shared" ca="1" si="92"/>
        <v>0</v>
      </c>
      <c r="AN138" s="7"/>
      <c r="AO138" s="19">
        <f t="shared" ca="1" si="93"/>
        <v>0</v>
      </c>
      <c r="AP138" s="19">
        <f t="shared" ca="1" si="94"/>
        <v>0</v>
      </c>
      <c r="AQ138" s="19">
        <f t="shared" ca="1" si="95"/>
        <v>0</v>
      </c>
      <c r="AR138" s="19">
        <f t="shared" ca="1" si="96"/>
        <v>0</v>
      </c>
      <c r="AS138" s="19">
        <f t="shared" ca="1" si="97"/>
        <v>0</v>
      </c>
      <c r="AT138" s="19">
        <f t="shared" ca="1" si="98"/>
        <v>0</v>
      </c>
      <c r="AU138" s="19">
        <f t="shared" ca="1" si="99"/>
        <v>0</v>
      </c>
      <c r="AV138" s="19">
        <f t="shared" ca="1" si="100"/>
        <v>0</v>
      </c>
      <c r="AW138" s="19">
        <f t="shared" ca="1" si="101"/>
        <v>0</v>
      </c>
      <c r="AX138" s="19">
        <f t="shared" ca="1" si="102"/>
        <v>0</v>
      </c>
      <c r="AY138" s="71">
        <f t="shared" ca="1" si="103"/>
        <v>0</v>
      </c>
      <c r="AZ138" s="23"/>
      <c r="BA138" s="55">
        <f ca="1">IF(NOT(snowball),0,IF(OR(E$9=0,R137+AC138-AO138&lt;=E$9),0,MIN(R137+AC138-AO138-E$9,$C138)))</f>
        <v>0</v>
      </c>
      <c r="BB138" s="19">
        <f ca="1">IF(NOT(snowball),0,IF(OR(F$9=0,S137+AD138-AP138&lt;=F$9),0,MIN(S137+AD138-AP138-F$9,$C138-SUM($BA138:BA138))))</f>
        <v>0</v>
      </c>
      <c r="BC138" s="19">
        <f ca="1">IF(NOT(snowball),0,IF(OR(G$9=0,T137+AE138-AQ138&lt;=G$9),0,MIN(T137+AE138-AQ138-G$9,$C138-SUM($BA138:BB138))))</f>
        <v>0</v>
      </c>
      <c r="BD138" s="19">
        <f ca="1">IF(NOT(snowball),0,IF(OR(H$9=0,U137+AF138-AR138&lt;=H$9),0,MIN(U137+AF138-AR138-H$9,$C138-SUM($BA138:BC138))))</f>
        <v>0</v>
      </c>
      <c r="BE138" s="19">
        <f ca="1">IF(NOT(snowball),0,IF(OR(I$9=0,V137+AG138-AS138&lt;=I$9),0,MIN(V137+AG138-AS138-I$9,$C138-SUM($BA138:BD138))))</f>
        <v>0</v>
      </c>
      <c r="BF138" s="19">
        <f ca="1">IF(NOT(snowball),0,IF(OR(J$9=0,W137+AH138-AT138&lt;=J$9),0,MIN(W137+AH138-AT138-J$9,$C138-SUM($BA138:BE138))))</f>
        <v>0</v>
      </c>
      <c r="BG138" s="19">
        <f ca="1">IF(NOT(snowball),0,IF(OR(K$9=0,X137+AI138-AU138&lt;=K$9),0,MIN(X137+AI138-AU138-K$9,$C138-SUM($BA138:BF138))))</f>
        <v>0</v>
      </c>
      <c r="BH138" s="19">
        <f ca="1">IF(NOT(snowball),0,IF(OR(L$9=0,Y137+AJ138-AV138&lt;=L$9),0,MIN(Y137+AJ138-AV138-L$9,$C138-SUM($BA138:BG138))))</f>
        <v>0</v>
      </c>
      <c r="BI138" s="19">
        <f ca="1">IF(NOT(snowball),0,IF(OR(M$9=0,Z137+AK138-AW138&lt;=M$9),0,MIN(Z137+AK138-AW138-M$9,$C138-SUM($BA138:BH138))))</f>
        <v>0</v>
      </c>
      <c r="BJ138" s="19">
        <f ca="1">IF(NOT(snowball),0,IF(OR(N$9=0,AA137+AL138-AX138&lt;=N$9),0,MIN(AA137+AL138-AX138-N$9,$C138-SUM($BA138:BI138))))</f>
        <v>0</v>
      </c>
      <c r="BK138" s="71">
        <f t="shared" ca="1" si="104"/>
        <v>0</v>
      </c>
      <c r="BL138" s="71">
        <f t="shared" ca="1" si="105"/>
        <v>0</v>
      </c>
      <c r="BN138" s="55">
        <f t="shared" ca="1" si="106"/>
        <v>0</v>
      </c>
      <c r="BO138" s="19">
        <f ca="1">IF(S137&lt;=0,0,IF($BL138&lt;=SUM($BN138:BN138),0,IF($BL138-SUM($BN138:BN138)&gt;S137+AD138-BB138-AP138,S137+AD138-BB138-AP138,$BL138-SUM($BN138:BN138))))</f>
        <v>0</v>
      </c>
      <c r="BP138" s="19">
        <f ca="1">IF(T137&lt;=0,0,IF($BL138&lt;=SUM($BN138:BO138),0,IF($BL138-SUM($BN138:BO138)&gt;T137+AE138-BC138-AQ138,T137+AE138-BC138-AQ138,$BL138-SUM($BN138:BO138))))</f>
        <v>0</v>
      </c>
      <c r="BQ138" s="19">
        <f ca="1">IF(U137&lt;=0,0,IF($BL138&lt;=SUM($BN138:BP138),0,IF($BL138-SUM($BN138:BP138)&gt;U137+AF138-BD138-AR138,U137+AF138-BD138-AR138,$BL138-SUM($BN138:BP138))))</f>
        <v>0</v>
      </c>
      <c r="BR138" s="19">
        <f ca="1">IF(V137&lt;=0,0,IF($BL138&lt;=SUM($BN138:BQ138),0,IF($BL138-SUM($BN138:BQ138)&gt;V137+AG138-BE138-AS138,V137+AG138-BE138-AS138,$BL138-SUM($BN138:BQ138))))</f>
        <v>0</v>
      </c>
      <c r="BS138" s="19">
        <f ca="1">IF(W137&lt;=0,0,IF($BL138&lt;=SUM($BN138:BR138),0,IF($BL138-SUM($BN138:BR138)&gt;W137+AH138-BF138-AT138,W137+AH138-BF138-AT138,$BL138-SUM($BN138:BR138))))</f>
        <v>0</v>
      </c>
      <c r="BT138" s="19">
        <f ca="1">IF(X137&lt;=0,0,IF($BL138&lt;=SUM($BN138:BS138),0,IF($BL138-SUM($BN138:BS138)&gt;X137+AI138-BG138-AU138,X137+AI138-BG138-AU138,$BL138-SUM($BN138:BS138))))</f>
        <v>0</v>
      </c>
      <c r="BU138" s="19">
        <f ca="1">IF(Y137&lt;=0,0,IF($BL138&lt;=SUM($BN138:BT138),0,IF($BL138-SUM($BN138:BT138)&gt;Y137+AJ138-BH138-AV138,Y137+AJ138-BH138-AV138,$BL138-SUM($BN138:BT138))))</f>
        <v>0</v>
      </c>
      <c r="BV138" s="19">
        <f ca="1">IF(Z137&lt;=0,0,IF($BL138&lt;=SUM($BN138:BU138),0,IF($BL138-SUM($BN138:BU138)&gt;Z137+AK138-BI138-AW138,Z137+AK138-BI138-AW138,$BL138-SUM($BN138:BU138))))</f>
        <v>0</v>
      </c>
      <c r="BW138" s="19">
        <f ca="1">IF(AA137&lt;=0,0,IF($BL138&lt;=SUM($BN138:BV138),0,IF($BL138-SUM($BN138:BV138)&gt;AA137+AL138-BJ138-AX138,AA137+AL138-BJ138-AX138,$BL138-SUM($BN138:BV138))))</f>
        <v>0</v>
      </c>
    </row>
    <row r="139" spans="1:75" ht="11.1" customHeight="1" x14ac:dyDescent="0.2">
      <c r="A139" s="20" t="str">
        <f t="shared" ca="1" si="59"/>
        <v/>
      </c>
      <c r="B139" s="5" t="e">
        <f t="shared" ca="1" si="60"/>
        <v>#N/A</v>
      </c>
      <c r="C139" s="69" t="str">
        <f ca="1">IF(A139="","",IF(snowball,IF(($E$5-AY139)&lt;0,0,$E$5-AY139),0)+D139)</f>
        <v/>
      </c>
      <c r="D139" s="56"/>
      <c r="E139" s="19">
        <f t="shared" ca="1" si="61"/>
        <v>0</v>
      </c>
      <c r="F139" s="19">
        <f t="shared" ca="1" si="62"/>
        <v>0</v>
      </c>
      <c r="G139" s="19">
        <f t="shared" ca="1" si="63"/>
        <v>0</v>
      </c>
      <c r="H139" s="19">
        <f t="shared" ca="1" si="64"/>
        <v>0</v>
      </c>
      <c r="I139" s="19">
        <f t="shared" ca="1" si="65"/>
        <v>0</v>
      </c>
      <c r="J139" s="19">
        <f t="shared" ca="1" si="66"/>
        <v>0</v>
      </c>
      <c r="K139" s="19">
        <f t="shared" ca="1" si="67"/>
        <v>0</v>
      </c>
      <c r="L139" s="19">
        <f t="shared" ca="1" si="68"/>
        <v>0</v>
      </c>
      <c r="M139" s="19">
        <f t="shared" ca="1" si="69"/>
        <v>0</v>
      </c>
      <c r="N139" s="19">
        <f t="shared" ca="1" si="70"/>
        <v>0</v>
      </c>
      <c r="O139" s="48"/>
      <c r="P139" s="19">
        <f t="shared" ca="1" si="58"/>
        <v>0</v>
      </c>
      <c r="Q139" s="73">
        <f t="shared" ca="1" si="71"/>
        <v>0</v>
      </c>
      <c r="R139" s="19">
        <f t="shared" ca="1" si="72"/>
        <v>0</v>
      </c>
      <c r="S139" s="19">
        <f t="shared" ca="1" si="73"/>
        <v>0</v>
      </c>
      <c r="T139" s="19">
        <f t="shared" ca="1" si="74"/>
        <v>0</v>
      </c>
      <c r="U139" s="19">
        <f t="shared" ca="1" si="75"/>
        <v>0</v>
      </c>
      <c r="V139" s="19">
        <f t="shared" ca="1" si="76"/>
        <v>0</v>
      </c>
      <c r="W139" s="19">
        <f t="shared" ca="1" si="77"/>
        <v>0</v>
      </c>
      <c r="X139" s="19">
        <f t="shared" ca="1" si="78"/>
        <v>0</v>
      </c>
      <c r="Y139" s="19">
        <f t="shared" ca="1" si="79"/>
        <v>0</v>
      </c>
      <c r="Z139" s="19">
        <f t="shared" ca="1" si="80"/>
        <v>0</v>
      </c>
      <c r="AA139" s="19">
        <f t="shared" ca="1" si="81"/>
        <v>0</v>
      </c>
      <c r="AB139" s="2"/>
      <c r="AC139" s="19">
        <f t="shared" ca="1" si="82"/>
        <v>0</v>
      </c>
      <c r="AD139" s="19">
        <f t="shared" ca="1" si="83"/>
        <v>0</v>
      </c>
      <c r="AE139" s="19">
        <f t="shared" ca="1" si="84"/>
        <v>0</v>
      </c>
      <c r="AF139" s="19">
        <f t="shared" ca="1" si="85"/>
        <v>0</v>
      </c>
      <c r="AG139" s="19">
        <f t="shared" ca="1" si="86"/>
        <v>0</v>
      </c>
      <c r="AH139" s="19">
        <f t="shared" ca="1" si="87"/>
        <v>0</v>
      </c>
      <c r="AI139" s="19">
        <f t="shared" ca="1" si="88"/>
        <v>0</v>
      </c>
      <c r="AJ139" s="19">
        <f t="shared" ca="1" si="89"/>
        <v>0</v>
      </c>
      <c r="AK139" s="19">
        <f t="shared" ca="1" si="90"/>
        <v>0</v>
      </c>
      <c r="AL139" s="19">
        <f t="shared" ca="1" si="91"/>
        <v>0</v>
      </c>
      <c r="AM139" s="23">
        <f t="shared" ca="1" si="92"/>
        <v>0</v>
      </c>
      <c r="AN139" s="7"/>
      <c r="AO139" s="19">
        <f t="shared" ca="1" si="93"/>
        <v>0</v>
      </c>
      <c r="AP139" s="19">
        <f t="shared" ca="1" si="94"/>
        <v>0</v>
      </c>
      <c r="AQ139" s="19">
        <f t="shared" ca="1" si="95"/>
        <v>0</v>
      </c>
      <c r="AR139" s="19">
        <f t="shared" ca="1" si="96"/>
        <v>0</v>
      </c>
      <c r="AS139" s="19">
        <f t="shared" ca="1" si="97"/>
        <v>0</v>
      </c>
      <c r="AT139" s="19">
        <f t="shared" ca="1" si="98"/>
        <v>0</v>
      </c>
      <c r="AU139" s="19">
        <f t="shared" ca="1" si="99"/>
        <v>0</v>
      </c>
      <c r="AV139" s="19">
        <f t="shared" ca="1" si="100"/>
        <v>0</v>
      </c>
      <c r="AW139" s="19">
        <f t="shared" ca="1" si="101"/>
        <v>0</v>
      </c>
      <c r="AX139" s="19">
        <f t="shared" ca="1" si="102"/>
        <v>0</v>
      </c>
      <c r="AY139" s="71">
        <f t="shared" ca="1" si="103"/>
        <v>0</v>
      </c>
      <c r="AZ139" s="23"/>
      <c r="BA139" s="55">
        <f ca="1">IF(NOT(snowball),0,IF(OR(E$9=0,R138+AC139-AO139&lt;=E$9),0,MIN(R138+AC139-AO139-E$9,$C139)))</f>
        <v>0</v>
      </c>
      <c r="BB139" s="19">
        <f ca="1">IF(NOT(snowball),0,IF(OR(F$9=0,S138+AD139-AP139&lt;=F$9),0,MIN(S138+AD139-AP139-F$9,$C139-SUM($BA139:BA139))))</f>
        <v>0</v>
      </c>
      <c r="BC139" s="19">
        <f ca="1">IF(NOT(snowball),0,IF(OR(G$9=0,T138+AE139-AQ139&lt;=G$9),0,MIN(T138+AE139-AQ139-G$9,$C139-SUM($BA139:BB139))))</f>
        <v>0</v>
      </c>
      <c r="BD139" s="19">
        <f ca="1">IF(NOT(snowball),0,IF(OR(H$9=0,U138+AF139-AR139&lt;=H$9),0,MIN(U138+AF139-AR139-H$9,$C139-SUM($BA139:BC139))))</f>
        <v>0</v>
      </c>
      <c r="BE139" s="19">
        <f ca="1">IF(NOT(snowball),0,IF(OR(I$9=0,V138+AG139-AS139&lt;=I$9),0,MIN(V138+AG139-AS139-I$9,$C139-SUM($BA139:BD139))))</f>
        <v>0</v>
      </c>
      <c r="BF139" s="19">
        <f ca="1">IF(NOT(snowball),0,IF(OR(J$9=0,W138+AH139-AT139&lt;=J$9),0,MIN(W138+AH139-AT139-J$9,$C139-SUM($BA139:BE139))))</f>
        <v>0</v>
      </c>
      <c r="BG139" s="19">
        <f ca="1">IF(NOT(snowball),0,IF(OR(K$9=0,X138+AI139-AU139&lt;=K$9),0,MIN(X138+AI139-AU139-K$9,$C139-SUM($BA139:BF139))))</f>
        <v>0</v>
      </c>
      <c r="BH139" s="19">
        <f ca="1">IF(NOT(snowball),0,IF(OR(L$9=0,Y138+AJ139-AV139&lt;=L$9),0,MIN(Y138+AJ139-AV139-L$9,$C139-SUM($BA139:BG139))))</f>
        <v>0</v>
      </c>
      <c r="BI139" s="19">
        <f ca="1">IF(NOT(snowball),0,IF(OR(M$9=0,Z138+AK139-AW139&lt;=M$9),0,MIN(Z138+AK139-AW139-M$9,$C139-SUM($BA139:BH139))))</f>
        <v>0</v>
      </c>
      <c r="BJ139" s="19">
        <f ca="1">IF(NOT(snowball),0,IF(OR(N$9=0,AA138+AL139-AX139&lt;=N$9),0,MIN(AA138+AL139-AX139-N$9,$C139-SUM($BA139:BI139))))</f>
        <v>0</v>
      </c>
      <c r="BK139" s="71">
        <f t="shared" ca="1" si="104"/>
        <v>0</v>
      </c>
      <c r="BL139" s="71">
        <f t="shared" ca="1" si="105"/>
        <v>0</v>
      </c>
      <c r="BN139" s="55">
        <f t="shared" ca="1" si="106"/>
        <v>0</v>
      </c>
      <c r="BO139" s="19">
        <f ca="1">IF(S138&lt;=0,0,IF($BL139&lt;=SUM($BN139:BN139),0,IF($BL139-SUM($BN139:BN139)&gt;S138+AD139-BB139-AP139,S138+AD139-BB139-AP139,$BL139-SUM($BN139:BN139))))</f>
        <v>0</v>
      </c>
      <c r="BP139" s="19">
        <f ca="1">IF(T138&lt;=0,0,IF($BL139&lt;=SUM($BN139:BO139),0,IF($BL139-SUM($BN139:BO139)&gt;T138+AE139-BC139-AQ139,T138+AE139-BC139-AQ139,$BL139-SUM($BN139:BO139))))</f>
        <v>0</v>
      </c>
      <c r="BQ139" s="19">
        <f ca="1">IF(U138&lt;=0,0,IF($BL139&lt;=SUM($BN139:BP139),0,IF($BL139-SUM($BN139:BP139)&gt;U138+AF139-BD139-AR139,U138+AF139-BD139-AR139,$BL139-SUM($BN139:BP139))))</f>
        <v>0</v>
      </c>
      <c r="BR139" s="19">
        <f ca="1">IF(V138&lt;=0,0,IF($BL139&lt;=SUM($BN139:BQ139),0,IF($BL139-SUM($BN139:BQ139)&gt;V138+AG139-BE139-AS139,V138+AG139-BE139-AS139,$BL139-SUM($BN139:BQ139))))</f>
        <v>0</v>
      </c>
      <c r="BS139" s="19">
        <f ca="1">IF(W138&lt;=0,0,IF($BL139&lt;=SUM($BN139:BR139),0,IF($BL139-SUM($BN139:BR139)&gt;W138+AH139-BF139-AT139,W138+AH139-BF139-AT139,$BL139-SUM($BN139:BR139))))</f>
        <v>0</v>
      </c>
      <c r="BT139" s="19">
        <f ca="1">IF(X138&lt;=0,0,IF($BL139&lt;=SUM($BN139:BS139),0,IF($BL139-SUM($BN139:BS139)&gt;X138+AI139-BG139-AU139,X138+AI139-BG139-AU139,$BL139-SUM($BN139:BS139))))</f>
        <v>0</v>
      </c>
      <c r="BU139" s="19">
        <f ca="1">IF(Y138&lt;=0,0,IF($BL139&lt;=SUM($BN139:BT139),0,IF($BL139-SUM($BN139:BT139)&gt;Y138+AJ139-BH139-AV139,Y138+AJ139-BH139-AV139,$BL139-SUM($BN139:BT139))))</f>
        <v>0</v>
      </c>
      <c r="BV139" s="19">
        <f ca="1">IF(Z138&lt;=0,0,IF($BL139&lt;=SUM($BN139:BU139),0,IF($BL139-SUM($BN139:BU139)&gt;Z138+AK139-BI139-AW139,Z138+AK139-BI139-AW139,$BL139-SUM($BN139:BU139))))</f>
        <v>0</v>
      </c>
      <c r="BW139" s="19">
        <f ca="1">IF(AA138&lt;=0,0,IF($BL139&lt;=SUM($BN139:BV139),0,IF($BL139-SUM($BN139:BV139)&gt;AA138+AL139-BJ139-AX139,AA138+AL139-BJ139-AX139,$BL139-SUM($BN139:BV139))))</f>
        <v>0</v>
      </c>
    </row>
    <row r="140" spans="1:75" ht="11.1" customHeight="1" x14ac:dyDescent="0.2">
      <c r="A140" s="20" t="str">
        <f t="shared" ca="1" si="59"/>
        <v/>
      </c>
      <c r="B140" s="5" t="e">
        <f t="shared" ca="1" si="60"/>
        <v>#N/A</v>
      </c>
      <c r="C140" s="69" t="str">
        <f ca="1">IF(A140="","",IF(snowball,IF(($E$5-AY140)&lt;0,0,$E$5-AY140),0)+D140)</f>
        <v/>
      </c>
      <c r="D140" s="56"/>
      <c r="E140" s="19">
        <f t="shared" ca="1" si="61"/>
        <v>0</v>
      </c>
      <c r="F140" s="19">
        <f t="shared" ca="1" si="62"/>
        <v>0</v>
      </c>
      <c r="G140" s="19">
        <f t="shared" ca="1" si="63"/>
        <v>0</v>
      </c>
      <c r="H140" s="19">
        <f t="shared" ca="1" si="64"/>
        <v>0</v>
      </c>
      <c r="I140" s="19">
        <f t="shared" ca="1" si="65"/>
        <v>0</v>
      </c>
      <c r="J140" s="19">
        <f t="shared" ca="1" si="66"/>
        <v>0</v>
      </c>
      <c r="K140" s="19">
        <f t="shared" ca="1" si="67"/>
        <v>0</v>
      </c>
      <c r="L140" s="19">
        <f t="shared" ca="1" si="68"/>
        <v>0</v>
      </c>
      <c r="M140" s="19">
        <f t="shared" ca="1" si="69"/>
        <v>0</v>
      </c>
      <c r="N140" s="19">
        <f t="shared" ca="1" si="70"/>
        <v>0</v>
      </c>
      <c r="O140" s="48"/>
      <c r="P140" s="19">
        <f t="shared" ca="1" si="58"/>
        <v>0</v>
      </c>
      <c r="Q140" s="73">
        <f t="shared" ca="1" si="71"/>
        <v>0</v>
      </c>
      <c r="R140" s="19">
        <f t="shared" ca="1" si="72"/>
        <v>0</v>
      </c>
      <c r="S140" s="19">
        <f t="shared" ca="1" si="73"/>
        <v>0</v>
      </c>
      <c r="T140" s="19">
        <f t="shared" ca="1" si="74"/>
        <v>0</v>
      </c>
      <c r="U140" s="19">
        <f t="shared" ca="1" si="75"/>
        <v>0</v>
      </c>
      <c r="V140" s="19">
        <f t="shared" ca="1" si="76"/>
        <v>0</v>
      </c>
      <c r="W140" s="19">
        <f t="shared" ca="1" si="77"/>
        <v>0</v>
      </c>
      <c r="X140" s="19">
        <f t="shared" ca="1" si="78"/>
        <v>0</v>
      </c>
      <c r="Y140" s="19">
        <f t="shared" ca="1" si="79"/>
        <v>0</v>
      </c>
      <c r="Z140" s="19">
        <f t="shared" ca="1" si="80"/>
        <v>0</v>
      </c>
      <c r="AA140" s="19">
        <f t="shared" ca="1" si="81"/>
        <v>0</v>
      </c>
      <c r="AB140" s="2"/>
      <c r="AC140" s="19">
        <f t="shared" ca="1" si="82"/>
        <v>0</v>
      </c>
      <c r="AD140" s="19">
        <f t="shared" ca="1" si="83"/>
        <v>0</v>
      </c>
      <c r="AE140" s="19">
        <f t="shared" ca="1" si="84"/>
        <v>0</v>
      </c>
      <c r="AF140" s="19">
        <f t="shared" ca="1" si="85"/>
        <v>0</v>
      </c>
      <c r="AG140" s="19">
        <f t="shared" ca="1" si="86"/>
        <v>0</v>
      </c>
      <c r="AH140" s="19">
        <f t="shared" ca="1" si="87"/>
        <v>0</v>
      </c>
      <c r="AI140" s="19">
        <f t="shared" ca="1" si="88"/>
        <v>0</v>
      </c>
      <c r="AJ140" s="19">
        <f t="shared" ca="1" si="89"/>
        <v>0</v>
      </c>
      <c r="AK140" s="19">
        <f t="shared" ca="1" si="90"/>
        <v>0</v>
      </c>
      <c r="AL140" s="19">
        <f t="shared" ca="1" si="91"/>
        <v>0</v>
      </c>
      <c r="AM140" s="23">
        <f t="shared" ca="1" si="92"/>
        <v>0</v>
      </c>
      <c r="AN140" s="7"/>
      <c r="AO140" s="19">
        <f t="shared" ca="1" si="93"/>
        <v>0</v>
      </c>
      <c r="AP140" s="19">
        <f t="shared" ca="1" si="94"/>
        <v>0</v>
      </c>
      <c r="AQ140" s="19">
        <f t="shared" ca="1" si="95"/>
        <v>0</v>
      </c>
      <c r="AR140" s="19">
        <f t="shared" ca="1" si="96"/>
        <v>0</v>
      </c>
      <c r="AS140" s="19">
        <f t="shared" ca="1" si="97"/>
        <v>0</v>
      </c>
      <c r="AT140" s="19">
        <f t="shared" ca="1" si="98"/>
        <v>0</v>
      </c>
      <c r="AU140" s="19">
        <f t="shared" ca="1" si="99"/>
        <v>0</v>
      </c>
      <c r="AV140" s="19">
        <f t="shared" ca="1" si="100"/>
        <v>0</v>
      </c>
      <c r="AW140" s="19">
        <f t="shared" ca="1" si="101"/>
        <v>0</v>
      </c>
      <c r="AX140" s="19">
        <f t="shared" ca="1" si="102"/>
        <v>0</v>
      </c>
      <c r="AY140" s="71">
        <f t="shared" ca="1" si="103"/>
        <v>0</v>
      </c>
      <c r="AZ140" s="23"/>
      <c r="BA140" s="55">
        <f ca="1">IF(NOT(snowball),0,IF(OR(E$9=0,R139+AC140-AO140&lt;=E$9),0,MIN(R139+AC140-AO140-E$9,$C140)))</f>
        <v>0</v>
      </c>
      <c r="BB140" s="19">
        <f ca="1">IF(NOT(snowball),0,IF(OR(F$9=0,S139+AD140-AP140&lt;=F$9),0,MIN(S139+AD140-AP140-F$9,$C140-SUM($BA140:BA140))))</f>
        <v>0</v>
      </c>
      <c r="BC140" s="19">
        <f ca="1">IF(NOT(snowball),0,IF(OR(G$9=0,T139+AE140-AQ140&lt;=G$9),0,MIN(T139+AE140-AQ140-G$9,$C140-SUM($BA140:BB140))))</f>
        <v>0</v>
      </c>
      <c r="BD140" s="19">
        <f ca="1">IF(NOT(snowball),0,IF(OR(H$9=0,U139+AF140-AR140&lt;=H$9),0,MIN(U139+AF140-AR140-H$9,$C140-SUM($BA140:BC140))))</f>
        <v>0</v>
      </c>
      <c r="BE140" s="19">
        <f ca="1">IF(NOT(snowball),0,IF(OR(I$9=0,V139+AG140-AS140&lt;=I$9),0,MIN(V139+AG140-AS140-I$9,$C140-SUM($BA140:BD140))))</f>
        <v>0</v>
      </c>
      <c r="BF140" s="19">
        <f ca="1">IF(NOT(snowball),0,IF(OR(J$9=0,W139+AH140-AT140&lt;=J$9),0,MIN(W139+AH140-AT140-J$9,$C140-SUM($BA140:BE140))))</f>
        <v>0</v>
      </c>
      <c r="BG140" s="19">
        <f ca="1">IF(NOT(snowball),0,IF(OR(K$9=0,X139+AI140-AU140&lt;=K$9),0,MIN(X139+AI140-AU140-K$9,$C140-SUM($BA140:BF140))))</f>
        <v>0</v>
      </c>
      <c r="BH140" s="19">
        <f ca="1">IF(NOT(snowball),0,IF(OR(L$9=0,Y139+AJ140-AV140&lt;=L$9),0,MIN(Y139+AJ140-AV140-L$9,$C140-SUM($BA140:BG140))))</f>
        <v>0</v>
      </c>
      <c r="BI140" s="19">
        <f ca="1">IF(NOT(snowball),0,IF(OR(M$9=0,Z139+AK140-AW140&lt;=M$9),0,MIN(Z139+AK140-AW140-M$9,$C140-SUM($BA140:BH140))))</f>
        <v>0</v>
      </c>
      <c r="BJ140" s="19">
        <f ca="1">IF(NOT(snowball),0,IF(OR(N$9=0,AA139+AL140-AX140&lt;=N$9),0,MIN(AA139+AL140-AX140-N$9,$C140-SUM($BA140:BI140))))</f>
        <v>0</v>
      </c>
      <c r="BK140" s="71">
        <f t="shared" ca="1" si="104"/>
        <v>0</v>
      </c>
      <c r="BL140" s="71">
        <f t="shared" ca="1" si="105"/>
        <v>0</v>
      </c>
      <c r="BN140" s="55">
        <f t="shared" ca="1" si="106"/>
        <v>0</v>
      </c>
      <c r="BO140" s="19">
        <f ca="1">IF(S139&lt;=0,0,IF($BL140&lt;=SUM($BN140:BN140),0,IF($BL140-SUM($BN140:BN140)&gt;S139+AD140-BB140-AP140,S139+AD140-BB140-AP140,$BL140-SUM($BN140:BN140))))</f>
        <v>0</v>
      </c>
      <c r="BP140" s="19">
        <f ca="1">IF(T139&lt;=0,0,IF($BL140&lt;=SUM($BN140:BO140),0,IF($BL140-SUM($BN140:BO140)&gt;T139+AE140-BC140-AQ140,T139+AE140-BC140-AQ140,$BL140-SUM($BN140:BO140))))</f>
        <v>0</v>
      </c>
      <c r="BQ140" s="19">
        <f ca="1">IF(U139&lt;=0,0,IF($BL140&lt;=SUM($BN140:BP140),0,IF($BL140-SUM($BN140:BP140)&gt;U139+AF140-BD140-AR140,U139+AF140-BD140-AR140,$BL140-SUM($BN140:BP140))))</f>
        <v>0</v>
      </c>
      <c r="BR140" s="19">
        <f ca="1">IF(V139&lt;=0,0,IF($BL140&lt;=SUM($BN140:BQ140),0,IF($BL140-SUM($BN140:BQ140)&gt;V139+AG140-BE140-AS140,V139+AG140-BE140-AS140,$BL140-SUM($BN140:BQ140))))</f>
        <v>0</v>
      </c>
      <c r="BS140" s="19">
        <f ca="1">IF(W139&lt;=0,0,IF($BL140&lt;=SUM($BN140:BR140),0,IF($BL140-SUM($BN140:BR140)&gt;W139+AH140-BF140-AT140,W139+AH140-BF140-AT140,$BL140-SUM($BN140:BR140))))</f>
        <v>0</v>
      </c>
      <c r="BT140" s="19">
        <f ca="1">IF(X139&lt;=0,0,IF($BL140&lt;=SUM($BN140:BS140),0,IF($BL140-SUM($BN140:BS140)&gt;X139+AI140-BG140-AU140,X139+AI140-BG140-AU140,$BL140-SUM($BN140:BS140))))</f>
        <v>0</v>
      </c>
      <c r="BU140" s="19">
        <f ca="1">IF(Y139&lt;=0,0,IF($BL140&lt;=SUM($BN140:BT140),0,IF($BL140-SUM($BN140:BT140)&gt;Y139+AJ140-BH140-AV140,Y139+AJ140-BH140-AV140,$BL140-SUM($BN140:BT140))))</f>
        <v>0</v>
      </c>
      <c r="BV140" s="19">
        <f ca="1">IF(Z139&lt;=0,0,IF($BL140&lt;=SUM($BN140:BU140),0,IF($BL140-SUM($BN140:BU140)&gt;Z139+AK140-BI140-AW140,Z139+AK140-BI140-AW140,$BL140-SUM($BN140:BU140))))</f>
        <v>0</v>
      </c>
      <c r="BW140" s="19">
        <f ca="1">IF(AA139&lt;=0,0,IF($BL140&lt;=SUM($BN140:BV140),0,IF($BL140-SUM($BN140:BV140)&gt;AA139+AL140-BJ140-AX140,AA139+AL140-BJ140-AX140,$BL140-SUM($BN140:BV140))))</f>
        <v>0</v>
      </c>
    </row>
    <row r="141" spans="1:75" ht="11.1" customHeight="1" x14ac:dyDescent="0.2">
      <c r="A141" s="20" t="str">
        <f t="shared" ca="1" si="59"/>
        <v/>
      </c>
      <c r="B141" s="5" t="e">
        <f t="shared" ca="1" si="60"/>
        <v>#N/A</v>
      </c>
      <c r="C141" s="69" t="str">
        <f ca="1">IF(A141="","",IF(snowball,IF(($E$5-AY141)&lt;0,0,$E$5-AY141),0)+D141)</f>
        <v/>
      </c>
      <c r="D141" s="56"/>
      <c r="E141" s="19">
        <f t="shared" ca="1" si="61"/>
        <v>0</v>
      </c>
      <c r="F141" s="19">
        <f t="shared" ca="1" si="62"/>
        <v>0</v>
      </c>
      <c r="G141" s="19">
        <f t="shared" ca="1" si="63"/>
        <v>0</v>
      </c>
      <c r="H141" s="19">
        <f t="shared" ca="1" si="64"/>
        <v>0</v>
      </c>
      <c r="I141" s="19">
        <f t="shared" ca="1" si="65"/>
        <v>0</v>
      </c>
      <c r="J141" s="19">
        <f t="shared" ca="1" si="66"/>
        <v>0</v>
      </c>
      <c r="K141" s="19">
        <f t="shared" ca="1" si="67"/>
        <v>0</v>
      </c>
      <c r="L141" s="19">
        <f t="shared" ca="1" si="68"/>
        <v>0</v>
      </c>
      <c r="M141" s="19">
        <f t="shared" ca="1" si="69"/>
        <v>0</v>
      </c>
      <c r="N141" s="19">
        <f t="shared" ca="1" si="70"/>
        <v>0</v>
      </c>
      <c r="O141" s="48"/>
      <c r="P141" s="19">
        <f t="shared" ca="1" si="58"/>
        <v>0</v>
      </c>
      <c r="Q141" s="73">
        <f t="shared" ca="1" si="71"/>
        <v>0</v>
      </c>
      <c r="R141" s="19">
        <f t="shared" ca="1" si="72"/>
        <v>0</v>
      </c>
      <c r="S141" s="19">
        <f t="shared" ca="1" si="73"/>
        <v>0</v>
      </c>
      <c r="T141" s="19">
        <f t="shared" ca="1" si="74"/>
        <v>0</v>
      </c>
      <c r="U141" s="19">
        <f t="shared" ca="1" si="75"/>
        <v>0</v>
      </c>
      <c r="V141" s="19">
        <f t="shared" ca="1" si="76"/>
        <v>0</v>
      </c>
      <c r="W141" s="19">
        <f t="shared" ca="1" si="77"/>
        <v>0</v>
      </c>
      <c r="X141" s="19">
        <f t="shared" ca="1" si="78"/>
        <v>0</v>
      </c>
      <c r="Y141" s="19">
        <f t="shared" ca="1" si="79"/>
        <v>0</v>
      </c>
      <c r="Z141" s="19">
        <f t="shared" ca="1" si="80"/>
        <v>0</v>
      </c>
      <c r="AA141" s="19">
        <f t="shared" ca="1" si="81"/>
        <v>0</v>
      </c>
      <c r="AB141" s="2"/>
      <c r="AC141" s="19">
        <f t="shared" ca="1" si="82"/>
        <v>0</v>
      </c>
      <c r="AD141" s="19">
        <f t="shared" ca="1" si="83"/>
        <v>0</v>
      </c>
      <c r="AE141" s="19">
        <f t="shared" ca="1" si="84"/>
        <v>0</v>
      </c>
      <c r="AF141" s="19">
        <f t="shared" ca="1" si="85"/>
        <v>0</v>
      </c>
      <c r="AG141" s="19">
        <f t="shared" ca="1" si="86"/>
        <v>0</v>
      </c>
      <c r="AH141" s="19">
        <f t="shared" ca="1" si="87"/>
        <v>0</v>
      </c>
      <c r="AI141" s="19">
        <f t="shared" ca="1" si="88"/>
        <v>0</v>
      </c>
      <c r="AJ141" s="19">
        <f t="shared" ca="1" si="89"/>
        <v>0</v>
      </c>
      <c r="AK141" s="19">
        <f t="shared" ca="1" si="90"/>
        <v>0</v>
      </c>
      <c r="AL141" s="19">
        <f t="shared" ca="1" si="91"/>
        <v>0</v>
      </c>
      <c r="AM141" s="23">
        <f t="shared" ca="1" si="92"/>
        <v>0</v>
      </c>
      <c r="AN141" s="7"/>
      <c r="AO141" s="19">
        <f t="shared" ca="1" si="93"/>
        <v>0</v>
      </c>
      <c r="AP141" s="19">
        <f t="shared" ca="1" si="94"/>
        <v>0</v>
      </c>
      <c r="AQ141" s="19">
        <f t="shared" ca="1" si="95"/>
        <v>0</v>
      </c>
      <c r="AR141" s="19">
        <f t="shared" ca="1" si="96"/>
        <v>0</v>
      </c>
      <c r="AS141" s="19">
        <f t="shared" ca="1" si="97"/>
        <v>0</v>
      </c>
      <c r="AT141" s="19">
        <f t="shared" ca="1" si="98"/>
        <v>0</v>
      </c>
      <c r="AU141" s="19">
        <f t="shared" ca="1" si="99"/>
        <v>0</v>
      </c>
      <c r="AV141" s="19">
        <f t="shared" ca="1" si="100"/>
        <v>0</v>
      </c>
      <c r="AW141" s="19">
        <f t="shared" ca="1" si="101"/>
        <v>0</v>
      </c>
      <c r="AX141" s="19">
        <f t="shared" ca="1" si="102"/>
        <v>0</v>
      </c>
      <c r="AY141" s="71">
        <f t="shared" ca="1" si="103"/>
        <v>0</v>
      </c>
      <c r="AZ141" s="23"/>
      <c r="BA141" s="55">
        <f ca="1">IF(NOT(snowball),0,IF(OR(E$9=0,R140+AC141-AO141&lt;=E$9),0,MIN(R140+AC141-AO141-E$9,$C141)))</f>
        <v>0</v>
      </c>
      <c r="BB141" s="19">
        <f ca="1">IF(NOT(snowball),0,IF(OR(F$9=0,S140+AD141-AP141&lt;=F$9),0,MIN(S140+AD141-AP141-F$9,$C141-SUM($BA141:BA141))))</f>
        <v>0</v>
      </c>
      <c r="BC141" s="19">
        <f ca="1">IF(NOT(snowball),0,IF(OR(G$9=0,T140+AE141-AQ141&lt;=G$9),0,MIN(T140+AE141-AQ141-G$9,$C141-SUM($BA141:BB141))))</f>
        <v>0</v>
      </c>
      <c r="BD141" s="19">
        <f ca="1">IF(NOT(snowball),0,IF(OR(H$9=0,U140+AF141-AR141&lt;=H$9),0,MIN(U140+AF141-AR141-H$9,$C141-SUM($BA141:BC141))))</f>
        <v>0</v>
      </c>
      <c r="BE141" s="19">
        <f ca="1">IF(NOT(snowball),0,IF(OR(I$9=0,V140+AG141-AS141&lt;=I$9),0,MIN(V140+AG141-AS141-I$9,$C141-SUM($BA141:BD141))))</f>
        <v>0</v>
      </c>
      <c r="BF141" s="19">
        <f ca="1">IF(NOT(snowball),0,IF(OR(J$9=0,W140+AH141-AT141&lt;=J$9),0,MIN(W140+AH141-AT141-J$9,$C141-SUM($BA141:BE141))))</f>
        <v>0</v>
      </c>
      <c r="BG141" s="19">
        <f ca="1">IF(NOT(snowball),0,IF(OR(K$9=0,X140+AI141-AU141&lt;=K$9),0,MIN(X140+AI141-AU141-K$9,$C141-SUM($BA141:BF141))))</f>
        <v>0</v>
      </c>
      <c r="BH141" s="19">
        <f ca="1">IF(NOT(snowball),0,IF(OR(L$9=0,Y140+AJ141-AV141&lt;=L$9),0,MIN(Y140+AJ141-AV141-L$9,$C141-SUM($BA141:BG141))))</f>
        <v>0</v>
      </c>
      <c r="BI141" s="19">
        <f ca="1">IF(NOT(snowball),0,IF(OR(M$9=0,Z140+AK141-AW141&lt;=M$9),0,MIN(Z140+AK141-AW141-M$9,$C141-SUM($BA141:BH141))))</f>
        <v>0</v>
      </c>
      <c r="BJ141" s="19">
        <f ca="1">IF(NOT(snowball),0,IF(OR(N$9=0,AA140+AL141-AX141&lt;=N$9),0,MIN(AA140+AL141-AX141-N$9,$C141-SUM($BA141:BI141))))</f>
        <v>0</v>
      </c>
      <c r="BK141" s="71">
        <f t="shared" ca="1" si="104"/>
        <v>0</v>
      </c>
      <c r="BL141" s="71">
        <f t="shared" ca="1" si="105"/>
        <v>0</v>
      </c>
      <c r="BN141" s="55">
        <f t="shared" ca="1" si="106"/>
        <v>0</v>
      </c>
      <c r="BO141" s="19">
        <f ca="1">IF(S140&lt;=0,0,IF($BL141&lt;=SUM($BN141:BN141),0,IF($BL141-SUM($BN141:BN141)&gt;S140+AD141-BB141-AP141,S140+AD141-BB141-AP141,$BL141-SUM($BN141:BN141))))</f>
        <v>0</v>
      </c>
      <c r="BP141" s="19">
        <f ca="1">IF(T140&lt;=0,0,IF($BL141&lt;=SUM($BN141:BO141),0,IF($BL141-SUM($BN141:BO141)&gt;T140+AE141-BC141-AQ141,T140+AE141-BC141-AQ141,$BL141-SUM($BN141:BO141))))</f>
        <v>0</v>
      </c>
      <c r="BQ141" s="19">
        <f ca="1">IF(U140&lt;=0,0,IF($BL141&lt;=SUM($BN141:BP141),0,IF($BL141-SUM($BN141:BP141)&gt;U140+AF141-BD141-AR141,U140+AF141-BD141-AR141,$BL141-SUM($BN141:BP141))))</f>
        <v>0</v>
      </c>
      <c r="BR141" s="19">
        <f ca="1">IF(V140&lt;=0,0,IF($BL141&lt;=SUM($BN141:BQ141),0,IF($BL141-SUM($BN141:BQ141)&gt;V140+AG141-BE141-AS141,V140+AG141-BE141-AS141,$BL141-SUM($BN141:BQ141))))</f>
        <v>0</v>
      </c>
      <c r="BS141" s="19">
        <f ca="1">IF(W140&lt;=0,0,IF($BL141&lt;=SUM($BN141:BR141),0,IF($BL141-SUM($BN141:BR141)&gt;W140+AH141-BF141-AT141,W140+AH141-BF141-AT141,$BL141-SUM($BN141:BR141))))</f>
        <v>0</v>
      </c>
      <c r="BT141" s="19">
        <f ca="1">IF(X140&lt;=0,0,IF($BL141&lt;=SUM($BN141:BS141),0,IF($BL141-SUM($BN141:BS141)&gt;X140+AI141-BG141-AU141,X140+AI141-BG141-AU141,$BL141-SUM($BN141:BS141))))</f>
        <v>0</v>
      </c>
      <c r="BU141" s="19">
        <f ca="1">IF(Y140&lt;=0,0,IF($BL141&lt;=SUM($BN141:BT141),0,IF($BL141-SUM($BN141:BT141)&gt;Y140+AJ141-BH141-AV141,Y140+AJ141-BH141-AV141,$BL141-SUM($BN141:BT141))))</f>
        <v>0</v>
      </c>
      <c r="BV141" s="19">
        <f ca="1">IF(Z140&lt;=0,0,IF($BL141&lt;=SUM($BN141:BU141),0,IF($BL141-SUM($BN141:BU141)&gt;Z140+AK141-BI141-AW141,Z140+AK141-BI141-AW141,$BL141-SUM($BN141:BU141))))</f>
        <v>0</v>
      </c>
      <c r="BW141" s="19">
        <f ca="1">IF(AA140&lt;=0,0,IF($BL141&lt;=SUM($BN141:BV141),0,IF($BL141-SUM($BN141:BV141)&gt;AA140+AL141-BJ141-AX141,AA140+AL141-BJ141-AX141,$BL141-SUM($BN141:BV141))))</f>
        <v>0</v>
      </c>
    </row>
    <row r="142" spans="1:75" ht="11.1" customHeight="1" x14ac:dyDescent="0.2">
      <c r="A142" s="20" t="str">
        <f t="shared" ca="1" si="59"/>
        <v/>
      </c>
      <c r="B142" s="5" t="e">
        <f t="shared" ca="1" si="60"/>
        <v>#N/A</v>
      </c>
      <c r="C142" s="69" t="str">
        <f ca="1">IF(A142="","",IF(snowball,IF(($E$5-AY142)&lt;0,0,$E$5-AY142),0)+D142)</f>
        <v/>
      </c>
      <c r="D142" s="56"/>
      <c r="E142" s="19">
        <f t="shared" ca="1" si="61"/>
        <v>0</v>
      </c>
      <c r="F142" s="19">
        <f t="shared" ca="1" si="62"/>
        <v>0</v>
      </c>
      <c r="G142" s="19">
        <f t="shared" ca="1" si="63"/>
        <v>0</v>
      </c>
      <c r="H142" s="19">
        <f t="shared" ca="1" si="64"/>
        <v>0</v>
      </c>
      <c r="I142" s="19">
        <f t="shared" ca="1" si="65"/>
        <v>0</v>
      </c>
      <c r="J142" s="19">
        <f t="shared" ca="1" si="66"/>
        <v>0</v>
      </c>
      <c r="K142" s="19">
        <f t="shared" ca="1" si="67"/>
        <v>0</v>
      </c>
      <c r="L142" s="19">
        <f t="shared" ca="1" si="68"/>
        <v>0</v>
      </c>
      <c r="M142" s="19">
        <f t="shared" ca="1" si="69"/>
        <v>0</v>
      </c>
      <c r="N142" s="19">
        <f t="shared" ca="1" si="70"/>
        <v>0</v>
      </c>
      <c r="O142" s="48"/>
      <c r="P142" s="19">
        <f t="shared" ca="1" si="58"/>
        <v>0</v>
      </c>
      <c r="Q142" s="73">
        <f t="shared" ca="1" si="71"/>
        <v>0</v>
      </c>
      <c r="R142" s="19">
        <f t="shared" ca="1" si="72"/>
        <v>0</v>
      </c>
      <c r="S142" s="19">
        <f t="shared" ca="1" si="73"/>
        <v>0</v>
      </c>
      <c r="T142" s="19">
        <f t="shared" ca="1" si="74"/>
        <v>0</v>
      </c>
      <c r="U142" s="19">
        <f t="shared" ca="1" si="75"/>
        <v>0</v>
      </c>
      <c r="V142" s="19">
        <f t="shared" ca="1" si="76"/>
        <v>0</v>
      </c>
      <c r="W142" s="19">
        <f t="shared" ca="1" si="77"/>
        <v>0</v>
      </c>
      <c r="X142" s="19">
        <f t="shared" ca="1" si="78"/>
        <v>0</v>
      </c>
      <c r="Y142" s="19">
        <f t="shared" ca="1" si="79"/>
        <v>0</v>
      </c>
      <c r="Z142" s="19">
        <f t="shared" ca="1" si="80"/>
        <v>0</v>
      </c>
      <c r="AA142" s="19">
        <f t="shared" ca="1" si="81"/>
        <v>0</v>
      </c>
      <c r="AB142" s="2"/>
      <c r="AC142" s="19">
        <f t="shared" ca="1" si="82"/>
        <v>0</v>
      </c>
      <c r="AD142" s="19">
        <f t="shared" ca="1" si="83"/>
        <v>0</v>
      </c>
      <c r="AE142" s="19">
        <f t="shared" ca="1" si="84"/>
        <v>0</v>
      </c>
      <c r="AF142" s="19">
        <f t="shared" ca="1" si="85"/>
        <v>0</v>
      </c>
      <c r="AG142" s="19">
        <f t="shared" ca="1" si="86"/>
        <v>0</v>
      </c>
      <c r="AH142" s="19">
        <f t="shared" ca="1" si="87"/>
        <v>0</v>
      </c>
      <c r="AI142" s="19">
        <f t="shared" ca="1" si="88"/>
        <v>0</v>
      </c>
      <c r="AJ142" s="19">
        <f t="shared" ca="1" si="89"/>
        <v>0</v>
      </c>
      <c r="AK142" s="19">
        <f t="shared" ca="1" si="90"/>
        <v>0</v>
      </c>
      <c r="AL142" s="19">
        <f t="shared" ca="1" si="91"/>
        <v>0</v>
      </c>
      <c r="AM142" s="23">
        <f t="shared" ca="1" si="92"/>
        <v>0</v>
      </c>
      <c r="AN142" s="7"/>
      <c r="AO142" s="19">
        <f t="shared" ca="1" si="93"/>
        <v>0</v>
      </c>
      <c r="AP142" s="19">
        <f t="shared" ca="1" si="94"/>
        <v>0</v>
      </c>
      <c r="AQ142" s="19">
        <f t="shared" ca="1" si="95"/>
        <v>0</v>
      </c>
      <c r="AR142" s="19">
        <f t="shared" ca="1" si="96"/>
        <v>0</v>
      </c>
      <c r="AS142" s="19">
        <f t="shared" ca="1" si="97"/>
        <v>0</v>
      </c>
      <c r="AT142" s="19">
        <f t="shared" ca="1" si="98"/>
        <v>0</v>
      </c>
      <c r="AU142" s="19">
        <f t="shared" ca="1" si="99"/>
        <v>0</v>
      </c>
      <c r="AV142" s="19">
        <f t="shared" ca="1" si="100"/>
        <v>0</v>
      </c>
      <c r="AW142" s="19">
        <f t="shared" ca="1" si="101"/>
        <v>0</v>
      </c>
      <c r="AX142" s="19">
        <f t="shared" ca="1" si="102"/>
        <v>0</v>
      </c>
      <c r="AY142" s="71">
        <f t="shared" ca="1" si="103"/>
        <v>0</v>
      </c>
      <c r="AZ142" s="23"/>
      <c r="BA142" s="55">
        <f ca="1">IF(NOT(snowball),0,IF(OR(E$9=0,R141+AC142-AO142&lt;=E$9),0,MIN(R141+AC142-AO142-E$9,$C142)))</f>
        <v>0</v>
      </c>
      <c r="BB142" s="19">
        <f ca="1">IF(NOT(snowball),0,IF(OR(F$9=0,S141+AD142-AP142&lt;=F$9),0,MIN(S141+AD142-AP142-F$9,$C142-SUM($BA142:BA142))))</f>
        <v>0</v>
      </c>
      <c r="BC142" s="19">
        <f ca="1">IF(NOT(snowball),0,IF(OR(G$9=0,T141+AE142-AQ142&lt;=G$9),0,MIN(T141+AE142-AQ142-G$9,$C142-SUM($BA142:BB142))))</f>
        <v>0</v>
      </c>
      <c r="BD142" s="19">
        <f ca="1">IF(NOT(snowball),0,IF(OR(H$9=0,U141+AF142-AR142&lt;=H$9),0,MIN(U141+AF142-AR142-H$9,$C142-SUM($BA142:BC142))))</f>
        <v>0</v>
      </c>
      <c r="BE142" s="19">
        <f ca="1">IF(NOT(snowball),0,IF(OR(I$9=0,V141+AG142-AS142&lt;=I$9),0,MIN(V141+AG142-AS142-I$9,$C142-SUM($BA142:BD142))))</f>
        <v>0</v>
      </c>
      <c r="BF142" s="19">
        <f ca="1">IF(NOT(snowball),0,IF(OR(J$9=0,W141+AH142-AT142&lt;=J$9),0,MIN(W141+AH142-AT142-J$9,$C142-SUM($BA142:BE142))))</f>
        <v>0</v>
      </c>
      <c r="BG142" s="19">
        <f ca="1">IF(NOT(snowball),0,IF(OR(K$9=0,X141+AI142-AU142&lt;=K$9),0,MIN(X141+AI142-AU142-K$9,$C142-SUM($BA142:BF142))))</f>
        <v>0</v>
      </c>
      <c r="BH142" s="19">
        <f ca="1">IF(NOT(snowball),0,IF(OR(L$9=0,Y141+AJ142-AV142&lt;=L$9),0,MIN(Y141+AJ142-AV142-L$9,$C142-SUM($BA142:BG142))))</f>
        <v>0</v>
      </c>
      <c r="BI142" s="19">
        <f ca="1">IF(NOT(snowball),0,IF(OR(M$9=0,Z141+AK142-AW142&lt;=M$9),0,MIN(Z141+AK142-AW142-M$9,$C142-SUM($BA142:BH142))))</f>
        <v>0</v>
      </c>
      <c r="BJ142" s="19">
        <f ca="1">IF(NOT(snowball),0,IF(OR(N$9=0,AA141+AL142-AX142&lt;=N$9),0,MIN(AA141+AL142-AX142-N$9,$C142-SUM($BA142:BI142))))</f>
        <v>0</v>
      </c>
      <c r="BK142" s="71">
        <f t="shared" ca="1" si="104"/>
        <v>0</v>
      </c>
      <c r="BL142" s="71">
        <f t="shared" ca="1" si="105"/>
        <v>0</v>
      </c>
      <c r="BN142" s="55">
        <f t="shared" ca="1" si="106"/>
        <v>0</v>
      </c>
      <c r="BO142" s="19">
        <f ca="1">IF(S141&lt;=0,0,IF($BL142&lt;=SUM($BN142:BN142),0,IF($BL142-SUM($BN142:BN142)&gt;S141+AD142-BB142-AP142,S141+AD142-BB142-AP142,$BL142-SUM($BN142:BN142))))</f>
        <v>0</v>
      </c>
      <c r="BP142" s="19">
        <f ca="1">IF(T141&lt;=0,0,IF($BL142&lt;=SUM($BN142:BO142),0,IF($BL142-SUM($BN142:BO142)&gt;T141+AE142-BC142-AQ142,T141+AE142-BC142-AQ142,$BL142-SUM($BN142:BO142))))</f>
        <v>0</v>
      </c>
      <c r="BQ142" s="19">
        <f ca="1">IF(U141&lt;=0,0,IF($BL142&lt;=SUM($BN142:BP142),0,IF($BL142-SUM($BN142:BP142)&gt;U141+AF142-BD142-AR142,U141+AF142-BD142-AR142,$BL142-SUM($BN142:BP142))))</f>
        <v>0</v>
      </c>
      <c r="BR142" s="19">
        <f ca="1">IF(V141&lt;=0,0,IF($BL142&lt;=SUM($BN142:BQ142),0,IF($BL142-SUM($BN142:BQ142)&gt;V141+AG142-BE142-AS142,V141+AG142-BE142-AS142,$BL142-SUM($BN142:BQ142))))</f>
        <v>0</v>
      </c>
      <c r="BS142" s="19">
        <f ca="1">IF(W141&lt;=0,0,IF($BL142&lt;=SUM($BN142:BR142),0,IF($BL142-SUM($BN142:BR142)&gt;W141+AH142-BF142-AT142,W141+AH142-BF142-AT142,$BL142-SUM($BN142:BR142))))</f>
        <v>0</v>
      </c>
      <c r="BT142" s="19">
        <f ca="1">IF(X141&lt;=0,0,IF($BL142&lt;=SUM($BN142:BS142),0,IF($BL142-SUM($BN142:BS142)&gt;X141+AI142-BG142-AU142,X141+AI142-BG142-AU142,$BL142-SUM($BN142:BS142))))</f>
        <v>0</v>
      </c>
      <c r="BU142" s="19">
        <f ca="1">IF(Y141&lt;=0,0,IF($BL142&lt;=SUM($BN142:BT142),0,IF($BL142-SUM($BN142:BT142)&gt;Y141+AJ142-BH142-AV142,Y141+AJ142-BH142-AV142,$BL142-SUM($BN142:BT142))))</f>
        <v>0</v>
      </c>
      <c r="BV142" s="19">
        <f ca="1">IF(Z141&lt;=0,0,IF($BL142&lt;=SUM($BN142:BU142),0,IF($BL142-SUM($BN142:BU142)&gt;Z141+AK142-BI142-AW142,Z141+AK142-BI142-AW142,$BL142-SUM($BN142:BU142))))</f>
        <v>0</v>
      </c>
      <c r="BW142" s="19">
        <f ca="1">IF(AA141&lt;=0,0,IF($BL142&lt;=SUM($BN142:BV142),0,IF($BL142-SUM($BN142:BV142)&gt;AA141+AL142-BJ142-AX142,AA141+AL142-BJ142-AX142,$BL142-SUM($BN142:BV142))))</f>
        <v>0</v>
      </c>
    </row>
    <row r="143" spans="1:75" ht="11.1" customHeight="1" x14ac:dyDescent="0.2">
      <c r="A143" s="20" t="str">
        <f t="shared" ca="1" si="59"/>
        <v/>
      </c>
      <c r="B143" s="5" t="e">
        <f t="shared" ca="1" si="60"/>
        <v>#N/A</v>
      </c>
      <c r="C143" s="69" t="str">
        <f ca="1">IF(A143="","",IF(snowball,IF(($E$5-AY143)&lt;0,0,$E$5-AY143),0)+D143)</f>
        <v/>
      </c>
      <c r="D143" s="56"/>
      <c r="E143" s="19">
        <f t="shared" ca="1" si="61"/>
        <v>0</v>
      </c>
      <c r="F143" s="19">
        <f t="shared" ca="1" si="62"/>
        <v>0</v>
      </c>
      <c r="G143" s="19">
        <f t="shared" ca="1" si="63"/>
        <v>0</v>
      </c>
      <c r="H143" s="19">
        <f t="shared" ca="1" si="64"/>
        <v>0</v>
      </c>
      <c r="I143" s="19">
        <f t="shared" ca="1" si="65"/>
        <v>0</v>
      </c>
      <c r="J143" s="19">
        <f t="shared" ca="1" si="66"/>
        <v>0</v>
      </c>
      <c r="K143" s="19">
        <f t="shared" ca="1" si="67"/>
        <v>0</v>
      </c>
      <c r="L143" s="19">
        <f t="shared" ca="1" si="68"/>
        <v>0</v>
      </c>
      <c r="M143" s="19">
        <f t="shared" ca="1" si="69"/>
        <v>0</v>
      </c>
      <c r="N143" s="19">
        <f t="shared" ca="1" si="70"/>
        <v>0</v>
      </c>
      <c r="O143" s="48"/>
      <c r="P143" s="19">
        <f t="shared" ca="1" si="58"/>
        <v>0</v>
      </c>
      <c r="Q143" s="73">
        <f t="shared" ca="1" si="71"/>
        <v>0</v>
      </c>
      <c r="R143" s="19">
        <f t="shared" ca="1" si="72"/>
        <v>0</v>
      </c>
      <c r="S143" s="19">
        <f t="shared" ca="1" si="73"/>
        <v>0</v>
      </c>
      <c r="T143" s="19">
        <f t="shared" ca="1" si="74"/>
        <v>0</v>
      </c>
      <c r="U143" s="19">
        <f t="shared" ca="1" si="75"/>
        <v>0</v>
      </c>
      <c r="V143" s="19">
        <f t="shared" ca="1" si="76"/>
        <v>0</v>
      </c>
      <c r="W143" s="19">
        <f t="shared" ca="1" si="77"/>
        <v>0</v>
      </c>
      <c r="X143" s="19">
        <f t="shared" ca="1" si="78"/>
        <v>0</v>
      </c>
      <c r="Y143" s="19">
        <f t="shared" ca="1" si="79"/>
        <v>0</v>
      </c>
      <c r="Z143" s="19">
        <f t="shared" ca="1" si="80"/>
        <v>0</v>
      </c>
      <c r="AA143" s="19">
        <f t="shared" ca="1" si="81"/>
        <v>0</v>
      </c>
      <c r="AB143" s="2"/>
      <c r="AC143" s="19">
        <f t="shared" ca="1" si="82"/>
        <v>0</v>
      </c>
      <c r="AD143" s="19">
        <f t="shared" ca="1" si="83"/>
        <v>0</v>
      </c>
      <c r="AE143" s="19">
        <f t="shared" ca="1" si="84"/>
        <v>0</v>
      </c>
      <c r="AF143" s="19">
        <f t="shared" ca="1" si="85"/>
        <v>0</v>
      </c>
      <c r="AG143" s="19">
        <f t="shared" ca="1" si="86"/>
        <v>0</v>
      </c>
      <c r="AH143" s="19">
        <f t="shared" ca="1" si="87"/>
        <v>0</v>
      </c>
      <c r="AI143" s="19">
        <f t="shared" ca="1" si="88"/>
        <v>0</v>
      </c>
      <c r="AJ143" s="19">
        <f t="shared" ca="1" si="89"/>
        <v>0</v>
      </c>
      <c r="AK143" s="19">
        <f t="shared" ca="1" si="90"/>
        <v>0</v>
      </c>
      <c r="AL143" s="19">
        <f t="shared" ca="1" si="91"/>
        <v>0</v>
      </c>
      <c r="AM143" s="23">
        <f t="shared" ca="1" si="92"/>
        <v>0</v>
      </c>
      <c r="AN143" s="7"/>
      <c r="AO143" s="19">
        <f t="shared" ca="1" si="93"/>
        <v>0</v>
      </c>
      <c r="AP143" s="19">
        <f t="shared" ca="1" si="94"/>
        <v>0</v>
      </c>
      <c r="AQ143" s="19">
        <f t="shared" ca="1" si="95"/>
        <v>0</v>
      </c>
      <c r="AR143" s="19">
        <f t="shared" ca="1" si="96"/>
        <v>0</v>
      </c>
      <c r="AS143" s="19">
        <f t="shared" ca="1" si="97"/>
        <v>0</v>
      </c>
      <c r="AT143" s="19">
        <f t="shared" ca="1" si="98"/>
        <v>0</v>
      </c>
      <c r="AU143" s="19">
        <f t="shared" ca="1" si="99"/>
        <v>0</v>
      </c>
      <c r="AV143" s="19">
        <f t="shared" ca="1" si="100"/>
        <v>0</v>
      </c>
      <c r="AW143" s="19">
        <f t="shared" ca="1" si="101"/>
        <v>0</v>
      </c>
      <c r="AX143" s="19">
        <f t="shared" ca="1" si="102"/>
        <v>0</v>
      </c>
      <c r="AY143" s="71">
        <f t="shared" ca="1" si="103"/>
        <v>0</v>
      </c>
      <c r="AZ143" s="23"/>
      <c r="BA143" s="55">
        <f ca="1">IF(NOT(snowball),0,IF(OR(E$9=0,R142+AC143-AO143&lt;=E$9),0,MIN(R142+AC143-AO143-E$9,$C143)))</f>
        <v>0</v>
      </c>
      <c r="BB143" s="19">
        <f ca="1">IF(NOT(snowball),0,IF(OR(F$9=0,S142+AD143-AP143&lt;=F$9),0,MIN(S142+AD143-AP143-F$9,$C143-SUM($BA143:BA143))))</f>
        <v>0</v>
      </c>
      <c r="BC143" s="19">
        <f ca="1">IF(NOT(snowball),0,IF(OR(G$9=0,T142+AE143-AQ143&lt;=G$9),0,MIN(T142+AE143-AQ143-G$9,$C143-SUM($BA143:BB143))))</f>
        <v>0</v>
      </c>
      <c r="BD143" s="19">
        <f ca="1">IF(NOT(snowball),0,IF(OR(H$9=0,U142+AF143-AR143&lt;=H$9),0,MIN(U142+AF143-AR143-H$9,$C143-SUM($BA143:BC143))))</f>
        <v>0</v>
      </c>
      <c r="BE143" s="19">
        <f ca="1">IF(NOT(snowball),0,IF(OR(I$9=0,V142+AG143-AS143&lt;=I$9),0,MIN(V142+AG143-AS143-I$9,$C143-SUM($BA143:BD143))))</f>
        <v>0</v>
      </c>
      <c r="BF143" s="19">
        <f ca="1">IF(NOT(snowball),0,IF(OR(J$9=0,W142+AH143-AT143&lt;=J$9),0,MIN(W142+AH143-AT143-J$9,$C143-SUM($BA143:BE143))))</f>
        <v>0</v>
      </c>
      <c r="BG143" s="19">
        <f ca="1">IF(NOT(snowball),0,IF(OR(K$9=0,X142+AI143-AU143&lt;=K$9),0,MIN(X142+AI143-AU143-K$9,$C143-SUM($BA143:BF143))))</f>
        <v>0</v>
      </c>
      <c r="BH143" s="19">
        <f ca="1">IF(NOT(snowball),0,IF(OR(L$9=0,Y142+AJ143-AV143&lt;=L$9),0,MIN(Y142+AJ143-AV143-L$9,$C143-SUM($BA143:BG143))))</f>
        <v>0</v>
      </c>
      <c r="BI143" s="19">
        <f ca="1">IF(NOT(snowball),0,IF(OR(M$9=0,Z142+AK143-AW143&lt;=M$9),0,MIN(Z142+AK143-AW143-M$9,$C143-SUM($BA143:BH143))))</f>
        <v>0</v>
      </c>
      <c r="BJ143" s="19">
        <f ca="1">IF(NOT(snowball),0,IF(OR(N$9=0,AA142+AL143-AX143&lt;=N$9),0,MIN(AA142+AL143-AX143-N$9,$C143-SUM($BA143:BI143))))</f>
        <v>0</v>
      </c>
      <c r="BK143" s="71">
        <f t="shared" ca="1" si="104"/>
        <v>0</v>
      </c>
      <c r="BL143" s="71">
        <f t="shared" ca="1" si="105"/>
        <v>0</v>
      </c>
      <c r="BN143" s="55">
        <f t="shared" ca="1" si="106"/>
        <v>0</v>
      </c>
      <c r="BO143" s="19">
        <f ca="1">IF(S142&lt;=0,0,IF($BL143&lt;=SUM($BN143:BN143),0,IF($BL143-SUM($BN143:BN143)&gt;S142+AD143-BB143-AP143,S142+AD143-BB143-AP143,$BL143-SUM($BN143:BN143))))</f>
        <v>0</v>
      </c>
      <c r="BP143" s="19">
        <f ca="1">IF(T142&lt;=0,0,IF($BL143&lt;=SUM($BN143:BO143),0,IF($BL143-SUM($BN143:BO143)&gt;T142+AE143-BC143-AQ143,T142+AE143-BC143-AQ143,$BL143-SUM($BN143:BO143))))</f>
        <v>0</v>
      </c>
      <c r="BQ143" s="19">
        <f ca="1">IF(U142&lt;=0,0,IF($BL143&lt;=SUM($BN143:BP143),0,IF($BL143-SUM($BN143:BP143)&gt;U142+AF143-BD143-AR143,U142+AF143-BD143-AR143,$BL143-SUM($BN143:BP143))))</f>
        <v>0</v>
      </c>
      <c r="BR143" s="19">
        <f ca="1">IF(V142&lt;=0,0,IF($BL143&lt;=SUM($BN143:BQ143),0,IF($BL143-SUM($BN143:BQ143)&gt;V142+AG143-BE143-AS143,V142+AG143-BE143-AS143,$BL143-SUM($BN143:BQ143))))</f>
        <v>0</v>
      </c>
      <c r="BS143" s="19">
        <f ca="1">IF(W142&lt;=0,0,IF($BL143&lt;=SUM($BN143:BR143),0,IF($BL143-SUM($BN143:BR143)&gt;W142+AH143-BF143-AT143,W142+AH143-BF143-AT143,$BL143-SUM($BN143:BR143))))</f>
        <v>0</v>
      </c>
      <c r="BT143" s="19">
        <f ca="1">IF(X142&lt;=0,0,IF($BL143&lt;=SUM($BN143:BS143),0,IF($BL143-SUM($BN143:BS143)&gt;X142+AI143-BG143-AU143,X142+AI143-BG143-AU143,$BL143-SUM($BN143:BS143))))</f>
        <v>0</v>
      </c>
      <c r="BU143" s="19">
        <f ca="1">IF(Y142&lt;=0,0,IF($BL143&lt;=SUM($BN143:BT143),0,IF($BL143-SUM($BN143:BT143)&gt;Y142+AJ143-BH143-AV143,Y142+AJ143-BH143-AV143,$BL143-SUM($BN143:BT143))))</f>
        <v>0</v>
      </c>
      <c r="BV143" s="19">
        <f ca="1">IF(Z142&lt;=0,0,IF($BL143&lt;=SUM($BN143:BU143),0,IF($BL143-SUM($BN143:BU143)&gt;Z142+AK143-BI143-AW143,Z142+AK143-BI143-AW143,$BL143-SUM($BN143:BU143))))</f>
        <v>0</v>
      </c>
      <c r="BW143" s="19">
        <f ca="1">IF(AA142&lt;=0,0,IF($BL143&lt;=SUM($BN143:BV143),0,IF($BL143-SUM($BN143:BV143)&gt;AA142+AL143-BJ143-AX143,AA142+AL143-BJ143-AX143,$BL143-SUM($BN143:BV143))))</f>
        <v>0</v>
      </c>
    </row>
    <row r="144" spans="1:75" ht="11.1" customHeight="1" x14ac:dyDescent="0.2">
      <c r="A144" s="20" t="str">
        <f t="shared" ca="1" si="59"/>
        <v/>
      </c>
      <c r="B144" s="5" t="e">
        <f t="shared" ca="1" si="60"/>
        <v>#N/A</v>
      </c>
      <c r="C144" s="69" t="str">
        <f ca="1">IF(A144="","",IF(snowball,IF(($E$5-AY144)&lt;0,0,$E$5-AY144),0)+D144)</f>
        <v/>
      </c>
      <c r="D144" s="56"/>
      <c r="E144" s="19">
        <f t="shared" ca="1" si="61"/>
        <v>0</v>
      </c>
      <c r="F144" s="19">
        <f t="shared" ca="1" si="62"/>
        <v>0</v>
      </c>
      <c r="G144" s="19">
        <f t="shared" ca="1" si="63"/>
        <v>0</v>
      </c>
      <c r="H144" s="19">
        <f t="shared" ca="1" si="64"/>
        <v>0</v>
      </c>
      <c r="I144" s="19">
        <f t="shared" ca="1" si="65"/>
        <v>0</v>
      </c>
      <c r="J144" s="19">
        <f t="shared" ca="1" si="66"/>
        <v>0</v>
      </c>
      <c r="K144" s="19">
        <f t="shared" ca="1" si="67"/>
        <v>0</v>
      </c>
      <c r="L144" s="19">
        <f t="shared" ca="1" si="68"/>
        <v>0</v>
      </c>
      <c r="M144" s="19">
        <f t="shared" ca="1" si="69"/>
        <v>0</v>
      </c>
      <c r="N144" s="19">
        <f t="shared" ca="1" si="70"/>
        <v>0</v>
      </c>
      <c r="O144" s="48"/>
      <c r="P144" s="19">
        <f t="shared" ca="1" si="58"/>
        <v>0</v>
      </c>
      <c r="Q144" s="73">
        <f t="shared" ca="1" si="71"/>
        <v>0</v>
      </c>
      <c r="R144" s="19">
        <f t="shared" ca="1" si="72"/>
        <v>0</v>
      </c>
      <c r="S144" s="19">
        <f t="shared" ca="1" si="73"/>
        <v>0</v>
      </c>
      <c r="T144" s="19">
        <f t="shared" ca="1" si="74"/>
        <v>0</v>
      </c>
      <c r="U144" s="19">
        <f t="shared" ca="1" si="75"/>
        <v>0</v>
      </c>
      <c r="V144" s="19">
        <f t="shared" ca="1" si="76"/>
        <v>0</v>
      </c>
      <c r="W144" s="19">
        <f t="shared" ca="1" si="77"/>
        <v>0</v>
      </c>
      <c r="X144" s="19">
        <f t="shared" ca="1" si="78"/>
        <v>0</v>
      </c>
      <c r="Y144" s="19">
        <f t="shared" ca="1" si="79"/>
        <v>0</v>
      </c>
      <c r="Z144" s="19">
        <f t="shared" ca="1" si="80"/>
        <v>0</v>
      </c>
      <c r="AA144" s="19">
        <f t="shared" ca="1" si="81"/>
        <v>0</v>
      </c>
      <c r="AB144" s="2"/>
      <c r="AC144" s="19">
        <f t="shared" ca="1" si="82"/>
        <v>0</v>
      </c>
      <c r="AD144" s="19">
        <f t="shared" ca="1" si="83"/>
        <v>0</v>
      </c>
      <c r="AE144" s="19">
        <f t="shared" ca="1" si="84"/>
        <v>0</v>
      </c>
      <c r="AF144" s="19">
        <f t="shared" ca="1" si="85"/>
        <v>0</v>
      </c>
      <c r="AG144" s="19">
        <f t="shared" ca="1" si="86"/>
        <v>0</v>
      </c>
      <c r="AH144" s="19">
        <f t="shared" ca="1" si="87"/>
        <v>0</v>
      </c>
      <c r="AI144" s="19">
        <f t="shared" ca="1" si="88"/>
        <v>0</v>
      </c>
      <c r="AJ144" s="19">
        <f t="shared" ca="1" si="89"/>
        <v>0</v>
      </c>
      <c r="AK144" s="19">
        <f t="shared" ca="1" si="90"/>
        <v>0</v>
      </c>
      <c r="AL144" s="19">
        <f t="shared" ca="1" si="91"/>
        <v>0</v>
      </c>
      <c r="AM144" s="23">
        <f t="shared" ca="1" si="92"/>
        <v>0</v>
      </c>
      <c r="AN144" s="7"/>
      <c r="AO144" s="19">
        <f t="shared" ca="1" si="93"/>
        <v>0</v>
      </c>
      <c r="AP144" s="19">
        <f t="shared" ca="1" si="94"/>
        <v>0</v>
      </c>
      <c r="AQ144" s="19">
        <f t="shared" ca="1" si="95"/>
        <v>0</v>
      </c>
      <c r="AR144" s="19">
        <f t="shared" ca="1" si="96"/>
        <v>0</v>
      </c>
      <c r="AS144" s="19">
        <f t="shared" ca="1" si="97"/>
        <v>0</v>
      </c>
      <c r="AT144" s="19">
        <f t="shared" ca="1" si="98"/>
        <v>0</v>
      </c>
      <c r="AU144" s="19">
        <f t="shared" ca="1" si="99"/>
        <v>0</v>
      </c>
      <c r="AV144" s="19">
        <f t="shared" ca="1" si="100"/>
        <v>0</v>
      </c>
      <c r="AW144" s="19">
        <f t="shared" ca="1" si="101"/>
        <v>0</v>
      </c>
      <c r="AX144" s="19">
        <f t="shared" ca="1" si="102"/>
        <v>0</v>
      </c>
      <c r="AY144" s="71">
        <f t="shared" ca="1" si="103"/>
        <v>0</v>
      </c>
      <c r="AZ144" s="23"/>
      <c r="BA144" s="55">
        <f ca="1">IF(NOT(snowball),0,IF(OR(E$9=0,R143+AC144-AO144&lt;=E$9),0,MIN(R143+AC144-AO144-E$9,$C144)))</f>
        <v>0</v>
      </c>
      <c r="BB144" s="19">
        <f ca="1">IF(NOT(snowball),0,IF(OR(F$9=0,S143+AD144-AP144&lt;=F$9),0,MIN(S143+AD144-AP144-F$9,$C144-SUM($BA144:BA144))))</f>
        <v>0</v>
      </c>
      <c r="BC144" s="19">
        <f ca="1">IF(NOT(snowball),0,IF(OR(G$9=0,T143+AE144-AQ144&lt;=G$9),0,MIN(T143+AE144-AQ144-G$9,$C144-SUM($BA144:BB144))))</f>
        <v>0</v>
      </c>
      <c r="BD144" s="19">
        <f ca="1">IF(NOT(snowball),0,IF(OR(H$9=0,U143+AF144-AR144&lt;=H$9),0,MIN(U143+AF144-AR144-H$9,$C144-SUM($BA144:BC144))))</f>
        <v>0</v>
      </c>
      <c r="BE144" s="19">
        <f ca="1">IF(NOT(snowball),0,IF(OR(I$9=0,V143+AG144-AS144&lt;=I$9),0,MIN(V143+AG144-AS144-I$9,$C144-SUM($BA144:BD144))))</f>
        <v>0</v>
      </c>
      <c r="BF144" s="19">
        <f ca="1">IF(NOT(snowball),0,IF(OR(J$9=0,W143+AH144-AT144&lt;=J$9),0,MIN(W143+AH144-AT144-J$9,$C144-SUM($BA144:BE144))))</f>
        <v>0</v>
      </c>
      <c r="BG144" s="19">
        <f ca="1">IF(NOT(snowball),0,IF(OR(K$9=0,X143+AI144-AU144&lt;=K$9),0,MIN(X143+AI144-AU144-K$9,$C144-SUM($BA144:BF144))))</f>
        <v>0</v>
      </c>
      <c r="BH144" s="19">
        <f ca="1">IF(NOT(snowball),0,IF(OR(L$9=0,Y143+AJ144-AV144&lt;=L$9),0,MIN(Y143+AJ144-AV144-L$9,$C144-SUM($BA144:BG144))))</f>
        <v>0</v>
      </c>
      <c r="BI144" s="19">
        <f ca="1">IF(NOT(snowball),0,IF(OR(M$9=0,Z143+AK144-AW144&lt;=M$9),0,MIN(Z143+AK144-AW144-M$9,$C144-SUM($BA144:BH144))))</f>
        <v>0</v>
      </c>
      <c r="BJ144" s="19">
        <f ca="1">IF(NOT(snowball),0,IF(OR(N$9=0,AA143+AL144-AX144&lt;=N$9),0,MIN(AA143+AL144-AX144-N$9,$C144-SUM($BA144:BI144))))</f>
        <v>0</v>
      </c>
      <c r="BK144" s="71">
        <f t="shared" ca="1" si="104"/>
        <v>0</v>
      </c>
      <c r="BL144" s="71">
        <f t="shared" ca="1" si="105"/>
        <v>0</v>
      </c>
      <c r="BN144" s="55">
        <f t="shared" ca="1" si="106"/>
        <v>0</v>
      </c>
      <c r="BO144" s="19">
        <f ca="1">IF(S143&lt;=0,0,IF($BL144&lt;=SUM($BN144:BN144),0,IF($BL144-SUM($BN144:BN144)&gt;S143+AD144-BB144-AP144,S143+AD144-BB144-AP144,$BL144-SUM($BN144:BN144))))</f>
        <v>0</v>
      </c>
      <c r="BP144" s="19">
        <f ca="1">IF(T143&lt;=0,0,IF($BL144&lt;=SUM($BN144:BO144),0,IF($BL144-SUM($BN144:BO144)&gt;T143+AE144-BC144-AQ144,T143+AE144-BC144-AQ144,$BL144-SUM($BN144:BO144))))</f>
        <v>0</v>
      </c>
      <c r="BQ144" s="19">
        <f ca="1">IF(U143&lt;=0,0,IF($BL144&lt;=SUM($BN144:BP144),0,IF($BL144-SUM($BN144:BP144)&gt;U143+AF144-BD144-AR144,U143+AF144-BD144-AR144,$BL144-SUM($BN144:BP144))))</f>
        <v>0</v>
      </c>
      <c r="BR144" s="19">
        <f ca="1">IF(V143&lt;=0,0,IF($BL144&lt;=SUM($BN144:BQ144),0,IF($BL144-SUM($BN144:BQ144)&gt;V143+AG144-BE144-AS144,V143+AG144-BE144-AS144,$BL144-SUM($BN144:BQ144))))</f>
        <v>0</v>
      </c>
      <c r="BS144" s="19">
        <f ca="1">IF(W143&lt;=0,0,IF($BL144&lt;=SUM($BN144:BR144),0,IF($BL144-SUM($BN144:BR144)&gt;W143+AH144-BF144-AT144,W143+AH144-BF144-AT144,$BL144-SUM($BN144:BR144))))</f>
        <v>0</v>
      </c>
      <c r="BT144" s="19">
        <f ca="1">IF(X143&lt;=0,0,IF($BL144&lt;=SUM($BN144:BS144),0,IF($BL144-SUM($BN144:BS144)&gt;X143+AI144-BG144-AU144,X143+AI144-BG144-AU144,$BL144-SUM($BN144:BS144))))</f>
        <v>0</v>
      </c>
      <c r="BU144" s="19">
        <f ca="1">IF(Y143&lt;=0,0,IF($BL144&lt;=SUM($BN144:BT144),0,IF($BL144-SUM($BN144:BT144)&gt;Y143+AJ144-BH144-AV144,Y143+AJ144-BH144-AV144,$BL144-SUM($BN144:BT144))))</f>
        <v>0</v>
      </c>
      <c r="BV144" s="19">
        <f ca="1">IF(Z143&lt;=0,0,IF($BL144&lt;=SUM($BN144:BU144),0,IF($BL144-SUM($BN144:BU144)&gt;Z143+AK144-BI144-AW144,Z143+AK144-BI144-AW144,$BL144-SUM($BN144:BU144))))</f>
        <v>0</v>
      </c>
      <c r="BW144" s="19">
        <f ca="1">IF(AA143&lt;=0,0,IF($BL144&lt;=SUM($BN144:BV144),0,IF($BL144-SUM($BN144:BV144)&gt;AA143+AL144-BJ144-AX144,AA143+AL144-BJ144-AX144,$BL144-SUM($BN144:BV144))))</f>
        <v>0</v>
      </c>
    </row>
    <row r="145" spans="1:75" ht="11.1" customHeight="1" x14ac:dyDescent="0.2">
      <c r="A145" s="20" t="str">
        <f t="shared" ca="1" si="59"/>
        <v/>
      </c>
      <c r="B145" s="5" t="e">
        <f t="shared" ca="1" si="60"/>
        <v>#N/A</v>
      </c>
      <c r="C145" s="69" t="str">
        <f ca="1">IF(A145="","",IF(snowball,IF(($E$5-AY145)&lt;0,0,$E$5-AY145),0)+D145)</f>
        <v/>
      </c>
      <c r="D145" s="56"/>
      <c r="E145" s="19">
        <f t="shared" ca="1" si="61"/>
        <v>0</v>
      </c>
      <c r="F145" s="19">
        <f t="shared" ca="1" si="62"/>
        <v>0</v>
      </c>
      <c r="G145" s="19">
        <f t="shared" ca="1" si="63"/>
        <v>0</v>
      </c>
      <c r="H145" s="19">
        <f t="shared" ca="1" si="64"/>
        <v>0</v>
      </c>
      <c r="I145" s="19">
        <f t="shared" ca="1" si="65"/>
        <v>0</v>
      </c>
      <c r="J145" s="19">
        <f t="shared" ca="1" si="66"/>
        <v>0</v>
      </c>
      <c r="K145" s="19">
        <f t="shared" ca="1" si="67"/>
        <v>0</v>
      </c>
      <c r="L145" s="19">
        <f t="shared" ca="1" si="68"/>
        <v>0</v>
      </c>
      <c r="M145" s="19">
        <f t="shared" ca="1" si="69"/>
        <v>0</v>
      </c>
      <c r="N145" s="19">
        <f t="shared" ca="1" si="70"/>
        <v>0</v>
      </c>
      <c r="O145" s="48"/>
      <c r="P145" s="19">
        <f t="shared" ca="1" si="58"/>
        <v>0</v>
      </c>
      <c r="Q145" s="73">
        <f t="shared" ca="1" si="71"/>
        <v>0</v>
      </c>
      <c r="R145" s="19">
        <f t="shared" ca="1" si="72"/>
        <v>0</v>
      </c>
      <c r="S145" s="19">
        <f t="shared" ca="1" si="73"/>
        <v>0</v>
      </c>
      <c r="T145" s="19">
        <f t="shared" ca="1" si="74"/>
        <v>0</v>
      </c>
      <c r="U145" s="19">
        <f t="shared" ca="1" si="75"/>
        <v>0</v>
      </c>
      <c r="V145" s="19">
        <f t="shared" ca="1" si="76"/>
        <v>0</v>
      </c>
      <c r="W145" s="19">
        <f t="shared" ca="1" si="77"/>
        <v>0</v>
      </c>
      <c r="X145" s="19">
        <f t="shared" ca="1" si="78"/>
        <v>0</v>
      </c>
      <c r="Y145" s="19">
        <f t="shared" ca="1" si="79"/>
        <v>0</v>
      </c>
      <c r="Z145" s="19">
        <f t="shared" ca="1" si="80"/>
        <v>0</v>
      </c>
      <c r="AA145" s="19">
        <f t="shared" ca="1" si="81"/>
        <v>0</v>
      </c>
      <c r="AB145" s="2"/>
      <c r="AC145" s="19">
        <f t="shared" ca="1" si="82"/>
        <v>0</v>
      </c>
      <c r="AD145" s="19">
        <f t="shared" ca="1" si="83"/>
        <v>0</v>
      </c>
      <c r="AE145" s="19">
        <f t="shared" ca="1" si="84"/>
        <v>0</v>
      </c>
      <c r="AF145" s="19">
        <f t="shared" ca="1" si="85"/>
        <v>0</v>
      </c>
      <c r="AG145" s="19">
        <f t="shared" ca="1" si="86"/>
        <v>0</v>
      </c>
      <c r="AH145" s="19">
        <f t="shared" ca="1" si="87"/>
        <v>0</v>
      </c>
      <c r="AI145" s="19">
        <f t="shared" ca="1" si="88"/>
        <v>0</v>
      </c>
      <c r="AJ145" s="19">
        <f t="shared" ca="1" si="89"/>
        <v>0</v>
      </c>
      <c r="AK145" s="19">
        <f t="shared" ca="1" si="90"/>
        <v>0</v>
      </c>
      <c r="AL145" s="19">
        <f t="shared" ca="1" si="91"/>
        <v>0</v>
      </c>
      <c r="AM145" s="23">
        <f t="shared" ca="1" si="92"/>
        <v>0</v>
      </c>
      <c r="AN145" s="7"/>
      <c r="AO145" s="19">
        <f t="shared" ca="1" si="93"/>
        <v>0</v>
      </c>
      <c r="AP145" s="19">
        <f t="shared" ca="1" si="94"/>
        <v>0</v>
      </c>
      <c r="AQ145" s="19">
        <f t="shared" ca="1" si="95"/>
        <v>0</v>
      </c>
      <c r="AR145" s="19">
        <f t="shared" ca="1" si="96"/>
        <v>0</v>
      </c>
      <c r="AS145" s="19">
        <f t="shared" ca="1" si="97"/>
        <v>0</v>
      </c>
      <c r="AT145" s="19">
        <f t="shared" ca="1" si="98"/>
        <v>0</v>
      </c>
      <c r="AU145" s="19">
        <f t="shared" ca="1" si="99"/>
        <v>0</v>
      </c>
      <c r="AV145" s="19">
        <f t="shared" ca="1" si="100"/>
        <v>0</v>
      </c>
      <c r="AW145" s="19">
        <f t="shared" ca="1" si="101"/>
        <v>0</v>
      </c>
      <c r="AX145" s="19">
        <f t="shared" ca="1" si="102"/>
        <v>0</v>
      </c>
      <c r="AY145" s="71">
        <f t="shared" ca="1" si="103"/>
        <v>0</v>
      </c>
      <c r="AZ145" s="23"/>
      <c r="BA145" s="55">
        <f ca="1">IF(NOT(snowball),0,IF(OR(E$9=0,R144+AC145-AO145&lt;=E$9),0,MIN(R144+AC145-AO145-E$9,$C145)))</f>
        <v>0</v>
      </c>
      <c r="BB145" s="19">
        <f ca="1">IF(NOT(snowball),0,IF(OR(F$9=0,S144+AD145-AP145&lt;=F$9),0,MIN(S144+AD145-AP145-F$9,$C145-SUM($BA145:BA145))))</f>
        <v>0</v>
      </c>
      <c r="BC145" s="19">
        <f ca="1">IF(NOT(snowball),0,IF(OR(G$9=0,T144+AE145-AQ145&lt;=G$9),0,MIN(T144+AE145-AQ145-G$9,$C145-SUM($BA145:BB145))))</f>
        <v>0</v>
      </c>
      <c r="BD145" s="19">
        <f ca="1">IF(NOT(snowball),0,IF(OR(H$9=0,U144+AF145-AR145&lt;=H$9),0,MIN(U144+AF145-AR145-H$9,$C145-SUM($BA145:BC145))))</f>
        <v>0</v>
      </c>
      <c r="BE145" s="19">
        <f ca="1">IF(NOT(snowball),0,IF(OR(I$9=0,V144+AG145-AS145&lt;=I$9),0,MIN(V144+AG145-AS145-I$9,$C145-SUM($BA145:BD145))))</f>
        <v>0</v>
      </c>
      <c r="BF145" s="19">
        <f ca="1">IF(NOT(snowball),0,IF(OR(J$9=0,W144+AH145-AT145&lt;=J$9),0,MIN(W144+AH145-AT145-J$9,$C145-SUM($BA145:BE145))))</f>
        <v>0</v>
      </c>
      <c r="BG145" s="19">
        <f ca="1">IF(NOT(snowball),0,IF(OR(K$9=0,X144+AI145-AU145&lt;=K$9),0,MIN(X144+AI145-AU145-K$9,$C145-SUM($BA145:BF145))))</f>
        <v>0</v>
      </c>
      <c r="BH145" s="19">
        <f ca="1">IF(NOT(snowball),0,IF(OR(L$9=0,Y144+AJ145-AV145&lt;=L$9),0,MIN(Y144+AJ145-AV145-L$9,$C145-SUM($BA145:BG145))))</f>
        <v>0</v>
      </c>
      <c r="BI145" s="19">
        <f ca="1">IF(NOT(snowball),0,IF(OR(M$9=0,Z144+AK145-AW145&lt;=M$9),0,MIN(Z144+AK145-AW145-M$9,$C145-SUM($BA145:BH145))))</f>
        <v>0</v>
      </c>
      <c r="BJ145" s="19">
        <f ca="1">IF(NOT(snowball),0,IF(OR(N$9=0,AA144+AL145-AX145&lt;=N$9),0,MIN(AA144+AL145-AX145-N$9,$C145-SUM($BA145:BI145))))</f>
        <v>0</v>
      </c>
      <c r="BK145" s="71">
        <f t="shared" ca="1" si="104"/>
        <v>0</v>
      </c>
      <c r="BL145" s="71">
        <f t="shared" ca="1" si="105"/>
        <v>0</v>
      </c>
      <c r="BN145" s="55">
        <f t="shared" ca="1" si="106"/>
        <v>0</v>
      </c>
      <c r="BO145" s="19">
        <f ca="1">IF(S144&lt;=0,0,IF($BL145&lt;=SUM($BN145:BN145),0,IF($BL145-SUM($BN145:BN145)&gt;S144+AD145-BB145-AP145,S144+AD145-BB145-AP145,$BL145-SUM($BN145:BN145))))</f>
        <v>0</v>
      </c>
      <c r="BP145" s="19">
        <f ca="1">IF(T144&lt;=0,0,IF($BL145&lt;=SUM($BN145:BO145),0,IF($BL145-SUM($BN145:BO145)&gt;T144+AE145-BC145-AQ145,T144+AE145-BC145-AQ145,$BL145-SUM($BN145:BO145))))</f>
        <v>0</v>
      </c>
      <c r="BQ145" s="19">
        <f ca="1">IF(U144&lt;=0,0,IF($BL145&lt;=SUM($BN145:BP145),0,IF($BL145-SUM($BN145:BP145)&gt;U144+AF145-BD145-AR145,U144+AF145-BD145-AR145,$BL145-SUM($BN145:BP145))))</f>
        <v>0</v>
      </c>
      <c r="BR145" s="19">
        <f ca="1">IF(V144&lt;=0,0,IF($BL145&lt;=SUM($BN145:BQ145),0,IF($BL145-SUM($BN145:BQ145)&gt;V144+AG145-BE145-AS145,V144+AG145-BE145-AS145,$BL145-SUM($BN145:BQ145))))</f>
        <v>0</v>
      </c>
      <c r="BS145" s="19">
        <f ca="1">IF(W144&lt;=0,0,IF($BL145&lt;=SUM($BN145:BR145),0,IF($BL145-SUM($BN145:BR145)&gt;W144+AH145-BF145-AT145,W144+AH145-BF145-AT145,$BL145-SUM($BN145:BR145))))</f>
        <v>0</v>
      </c>
      <c r="BT145" s="19">
        <f ca="1">IF(X144&lt;=0,0,IF($BL145&lt;=SUM($BN145:BS145),0,IF($BL145-SUM($BN145:BS145)&gt;X144+AI145-BG145-AU145,X144+AI145-BG145-AU145,$BL145-SUM($BN145:BS145))))</f>
        <v>0</v>
      </c>
      <c r="BU145" s="19">
        <f ca="1">IF(Y144&lt;=0,0,IF($BL145&lt;=SUM($BN145:BT145),0,IF($BL145-SUM($BN145:BT145)&gt;Y144+AJ145-BH145-AV145,Y144+AJ145-BH145-AV145,$BL145-SUM($BN145:BT145))))</f>
        <v>0</v>
      </c>
      <c r="BV145" s="19">
        <f ca="1">IF(Z144&lt;=0,0,IF($BL145&lt;=SUM($BN145:BU145),0,IF($BL145-SUM($BN145:BU145)&gt;Z144+AK145-BI145-AW145,Z144+AK145-BI145-AW145,$BL145-SUM($BN145:BU145))))</f>
        <v>0</v>
      </c>
      <c r="BW145" s="19">
        <f ca="1">IF(AA144&lt;=0,0,IF($BL145&lt;=SUM($BN145:BV145),0,IF($BL145-SUM($BN145:BV145)&gt;AA144+AL145-BJ145-AX145,AA144+AL145-BJ145-AX145,$BL145-SUM($BN145:BV145))))</f>
        <v>0</v>
      </c>
    </row>
    <row r="146" spans="1:75" ht="11.1" customHeight="1" x14ac:dyDescent="0.2">
      <c r="A146" s="20" t="str">
        <f t="shared" ca="1" si="59"/>
        <v/>
      </c>
      <c r="B146" s="5" t="e">
        <f t="shared" ca="1" si="60"/>
        <v>#N/A</v>
      </c>
      <c r="C146" s="69" t="str">
        <f ca="1">IF(A146="","",IF(snowball,IF(($E$5-AY146)&lt;0,0,$E$5-AY146),0)+D146)</f>
        <v/>
      </c>
      <c r="D146" s="56"/>
      <c r="E146" s="19">
        <f t="shared" ca="1" si="61"/>
        <v>0</v>
      </c>
      <c r="F146" s="19">
        <f t="shared" ca="1" si="62"/>
        <v>0</v>
      </c>
      <c r="G146" s="19">
        <f t="shared" ca="1" si="63"/>
        <v>0</v>
      </c>
      <c r="H146" s="19">
        <f t="shared" ca="1" si="64"/>
        <v>0</v>
      </c>
      <c r="I146" s="19">
        <f t="shared" ca="1" si="65"/>
        <v>0</v>
      </c>
      <c r="J146" s="19">
        <f t="shared" ca="1" si="66"/>
        <v>0</v>
      </c>
      <c r="K146" s="19">
        <f t="shared" ca="1" si="67"/>
        <v>0</v>
      </c>
      <c r="L146" s="19">
        <f t="shared" ca="1" si="68"/>
        <v>0</v>
      </c>
      <c r="M146" s="19">
        <f t="shared" ca="1" si="69"/>
        <v>0</v>
      </c>
      <c r="N146" s="19">
        <f t="shared" ca="1" si="70"/>
        <v>0</v>
      </c>
      <c r="O146" s="48"/>
      <c r="P146" s="19">
        <f t="shared" ca="1" si="58"/>
        <v>0</v>
      </c>
      <c r="Q146" s="73">
        <f t="shared" ca="1" si="71"/>
        <v>0</v>
      </c>
      <c r="R146" s="19">
        <f t="shared" ca="1" si="72"/>
        <v>0</v>
      </c>
      <c r="S146" s="19">
        <f t="shared" ca="1" si="73"/>
        <v>0</v>
      </c>
      <c r="T146" s="19">
        <f t="shared" ca="1" si="74"/>
        <v>0</v>
      </c>
      <c r="U146" s="19">
        <f t="shared" ca="1" si="75"/>
        <v>0</v>
      </c>
      <c r="V146" s="19">
        <f t="shared" ca="1" si="76"/>
        <v>0</v>
      </c>
      <c r="W146" s="19">
        <f t="shared" ca="1" si="77"/>
        <v>0</v>
      </c>
      <c r="X146" s="19">
        <f t="shared" ca="1" si="78"/>
        <v>0</v>
      </c>
      <c r="Y146" s="19">
        <f t="shared" ca="1" si="79"/>
        <v>0</v>
      </c>
      <c r="Z146" s="19">
        <f t="shared" ca="1" si="80"/>
        <v>0</v>
      </c>
      <c r="AA146" s="19">
        <f t="shared" ca="1" si="81"/>
        <v>0</v>
      </c>
      <c r="AB146" s="2"/>
      <c r="AC146" s="19">
        <f t="shared" ca="1" si="82"/>
        <v>0</v>
      </c>
      <c r="AD146" s="19">
        <f t="shared" ca="1" si="83"/>
        <v>0</v>
      </c>
      <c r="AE146" s="19">
        <f t="shared" ca="1" si="84"/>
        <v>0</v>
      </c>
      <c r="AF146" s="19">
        <f t="shared" ca="1" si="85"/>
        <v>0</v>
      </c>
      <c r="AG146" s="19">
        <f t="shared" ca="1" si="86"/>
        <v>0</v>
      </c>
      <c r="AH146" s="19">
        <f t="shared" ca="1" si="87"/>
        <v>0</v>
      </c>
      <c r="AI146" s="19">
        <f t="shared" ca="1" si="88"/>
        <v>0</v>
      </c>
      <c r="AJ146" s="19">
        <f t="shared" ca="1" si="89"/>
        <v>0</v>
      </c>
      <c r="AK146" s="19">
        <f t="shared" ca="1" si="90"/>
        <v>0</v>
      </c>
      <c r="AL146" s="19">
        <f t="shared" ca="1" si="91"/>
        <v>0</v>
      </c>
      <c r="AM146" s="23">
        <f t="shared" ca="1" si="92"/>
        <v>0</v>
      </c>
      <c r="AN146" s="7"/>
      <c r="AO146" s="19">
        <f t="shared" ca="1" si="93"/>
        <v>0</v>
      </c>
      <c r="AP146" s="19">
        <f t="shared" ca="1" si="94"/>
        <v>0</v>
      </c>
      <c r="AQ146" s="19">
        <f t="shared" ca="1" si="95"/>
        <v>0</v>
      </c>
      <c r="AR146" s="19">
        <f t="shared" ca="1" si="96"/>
        <v>0</v>
      </c>
      <c r="AS146" s="19">
        <f t="shared" ca="1" si="97"/>
        <v>0</v>
      </c>
      <c r="AT146" s="19">
        <f t="shared" ca="1" si="98"/>
        <v>0</v>
      </c>
      <c r="AU146" s="19">
        <f t="shared" ca="1" si="99"/>
        <v>0</v>
      </c>
      <c r="AV146" s="19">
        <f t="shared" ca="1" si="100"/>
        <v>0</v>
      </c>
      <c r="AW146" s="19">
        <f t="shared" ca="1" si="101"/>
        <v>0</v>
      </c>
      <c r="AX146" s="19">
        <f t="shared" ca="1" si="102"/>
        <v>0</v>
      </c>
      <c r="AY146" s="71">
        <f t="shared" ca="1" si="103"/>
        <v>0</v>
      </c>
      <c r="AZ146" s="23"/>
      <c r="BA146" s="55">
        <f ca="1">IF(NOT(snowball),0,IF(OR(E$9=0,R145+AC146-AO146&lt;=E$9),0,MIN(R145+AC146-AO146-E$9,$C146)))</f>
        <v>0</v>
      </c>
      <c r="BB146" s="19">
        <f ca="1">IF(NOT(snowball),0,IF(OR(F$9=0,S145+AD146-AP146&lt;=F$9),0,MIN(S145+AD146-AP146-F$9,$C146-SUM($BA146:BA146))))</f>
        <v>0</v>
      </c>
      <c r="BC146" s="19">
        <f ca="1">IF(NOT(snowball),0,IF(OR(G$9=0,T145+AE146-AQ146&lt;=G$9),0,MIN(T145+AE146-AQ146-G$9,$C146-SUM($BA146:BB146))))</f>
        <v>0</v>
      </c>
      <c r="BD146" s="19">
        <f ca="1">IF(NOT(snowball),0,IF(OR(H$9=0,U145+AF146-AR146&lt;=H$9),0,MIN(U145+AF146-AR146-H$9,$C146-SUM($BA146:BC146))))</f>
        <v>0</v>
      </c>
      <c r="BE146" s="19">
        <f ca="1">IF(NOT(snowball),0,IF(OR(I$9=0,V145+AG146-AS146&lt;=I$9),0,MIN(V145+AG146-AS146-I$9,$C146-SUM($BA146:BD146))))</f>
        <v>0</v>
      </c>
      <c r="BF146" s="19">
        <f ca="1">IF(NOT(snowball),0,IF(OR(J$9=0,W145+AH146-AT146&lt;=J$9),0,MIN(W145+AH146-AT146-J$9,$C146-SUM($BA146:BE146))))</f>
        <v>0</v>
      </c>
      <c r="BG146" s="19">
        <f ca="1">IF(NOT(snowball),0,IF(OR(K$9=0,X145+AI146-AU146&lt;=K$9),0,MIN(X145+AI146-AU146-K$9,$C146-SUM($BA146:BF146))))</f>
        <v>0</v>
      </c>
      <c r="BH146" s="19">
        <f ca="1">IF(NOT(snowball),0,IF(OR(L$9=0,Y145+AJ146-AV146&lt;=L$9),0,MIN(Y145+AJ146-AV146-L$9,$C146-SUM($BA146:BG146))))</f>
        <v>0</v>
      </c>
      <c r="BI146" s="19">
        <f ca="1">IF(NOT(snowball),0,IF(OR(M$9=0,Z145+AK146-AW146&lt;=M$9),0,MIN(Z145+AK146-AW146-M$9,$C146-SUM($BA146:BH146))))</f>
        <v>0</v>
      </c>
      <c r="BJ146" s="19">
        <f ca="1">IF(NOT(snowball),0,IF(OR(N$9=0,AA145+AL146-AX146&lt;=N$9),0,MIN(AA145+AL146-AX146-N$9,$C146-SUM($BA146:BI146))))</f>
        <v>0</v>
      </c>
      <c r="BK146" s="71">
        <f t="shared" ca="1" si="104"/>
        <v>0</v>
      </c>
      <c r="BL146" s="71">
        <f t="shared" ca="1" si="105"/>
        <v>0</v>
      </c>
      <c r="BN146" s="55">
        <f t="shared" ca="1" si="106"/>
        <v>0</v>
      </c>
      <c r="BO146" s="19">
        <f ca="1">IF(S145&lt;=0,0,IF($BL146&lt;=SUM($BN146:BN146),0,IF($BL146-SUM($BN146:BN146)&gt;S145+AD146-BB146-AP146,S145+AD146-BB146-AP146,$BL146-SUM($BN146:BN146))))</f>
        <v>0</v>
      </c>
      <c r="BP146" s="19">
        <f ca="1">IF(T145&lt;=0,0,IF($BL146&lt;=SUM($BN146:BO146),0,IF($BL146-SUM($BN146:BO146)&gt;T145+AE146-BC146-AQ146,T145+AE146-BC146-AQ146,$BL146-SUM($BN146:BO146))))</f>
        <v>0</v>
      </c>
      <c r="BQ146" s="19">
        <f ca="1">IF(U145&lt;=0,0,IF($BL146&lt;=SUM($BN146:BP146),0,IF($BL146-SUM($BN146:BP146)&gt;U145+AF146-BD146-AR146,U145+AF146-BD146-AR146,$BL146-SUM($BN146:BP146))))</f>
        <v>0</v>
      </c>
      <c r="BR146" s="19">
        <f ca="1">IF(V145&lt;=0,0,IF($BL146&lt;=SUM($BN146:BQ146),0,IF($BL146-SUM($BN146:BQ146)&gt;V145+AG146-BE146-AS146,V145+AG146-BE146-AS146,$BL146-SUM($BN146:BQ146))))</f>
        <v>0</v>
      </c>
      <c r="BS146" s="19">
        <f ca="1">IF(W145&lt;=0,0,IF($BL146&lt;=SUM($BN146:BR146),0,IF($BL146-SUM($BN146:BR146)&gt;W145+AH146-BF146-AT146,W145+AH146-BF146-AT146,$BL146-SUM($BN146:BR146))))</f>
        <v>0</v>
      </c>
      <c r="BT146" s="19">
        <f ca="1">IF(X145&lt;=0,0,IF($BL146&lt;=SUM($BN146:BS146),0,IF($BL146-SUM($BN146:BS146)&gt;X145+AI146-BG146-AU146,X145+AI146-BG146-AU146,$BL146-SUM($BN146:BS146))))</f>
        <v>0</v>
      </c>
      <c r="BU146" s="19">
        <f ca="1">IF(Y145&lt;=0,0,IF($BL146&lt;=SUM($BN146:BT146),0,IF($BL146-SUM($BN146:BT146)&gt;Y145+AJ146-BH146-AV146,Y145+AJ146-BH146-AV146,$BL146-SUM($BN146:BT146))))</f>
        <v>0</v>
      </c>
      <c r="BV146" s="19">
        <f ca="1">IF(Z145&lt;=0,0,IF($BL146&lt;=SUM($BN146:BU146),0,IF($BL146-SUM($BN146:BU146)&gt;Z145+AK146-BI146-AW146,Z145+AK146-BI146-AW146,$BL146-SUM($BN146:BU146))))</f>
        <v>0</v>
      </c>
      <c r="BW146" s="19">
        <f ca="1">IF(AA145&lt;=0,0,IF($BL146&lt;=SUM($BN146:BV146),0,IF($BL146-SUM($BN146:BV146)&gt;AA145+AL146-BJ146-AX146,AA145+AL146-BJ146-AX146,$BL146-SUM($BN146:BV146))))</f>
        <v>0</v>
      </c>
    </row>
    <row r="147" spans="1:75" ht="11.1" customHeight="1" x14ac:dyDescent="0.2">
      <c r="A147" s="20" t="str">
        <f t="shared" ca="1" si="59"/>
        <v/>
      </c>
      <c r="B147" s="5" t="e">
        <f t="shared" ca="1" si="60"/>
        <v>#N/A</v>
      </c>
      <c r="C147" s="69" t="str">
        <f ca="1">IF(A147="","",IF(snowball,IF(($E$5-AY147)&lt;0,0,$E$5-AY147),0)+D147)</f>
        <v/>
      </c>
      <c r="D147" s="56"/>
      <c r="E147" s="19">
        <f t="shared" ca="1" si="61"/>
        <v>0</v>
      </c>
      <c r="F147" s="19">
        <f t="shared" ca="1" si="62"/>
        <v>0</v>
      </c>
      <c r="G147" s="19">
        <f t="shared" ca="1" si="63"/>
        <v>0</v>
      </c>
      <c r="H147" s="19">
        <f t="shared" ca="1" si="64"/>
        <v>0</v>
      </c>
      <c r="I147" s="19">
        <f t="shared" ca="1" si="65"/>
        <v>0</v>
      </c>
      <c r="J147" s="19">
        <f t="shared" ca="1" si="66"/>
        <v>0</v>
      </c>
      <c r="K147" s="19">
        <f t="shared" ca="1" si="67"/>
        <v>0</v>
      </c>
      <c r="L147" s="19">
        <f t="shared" ca="1" si="68"/>
        <v>0</v>
      </c>
      <c r="M147" s="19">
        <f t="shared" ca="1" si="69"/>
        <v>0</v>
      </c>
      <c r="N147" s="19">
        <f t="shared" ca="1" si="70"/>
        <v>0</v>
      </c>
      <c r="O147" s="48"/>
      <c r="P147" s="19">
        <f t="shared" ca="1" si="58"/>
        <v>0</v>
      </c>
      <c r="Q147" s="73">
        <f t="shared" ca="1" si="71"/>
        <v>0</v>
      </c>
      <c r="R147" s="19">
        <f t="shared" ca="1" si="72"/>
        <v>0</v>
      </c>
      <c r="S147" s="19">
        <f t="shared" ca="1" si="73"/>
        <v>0</v>
      </c>
      <c r="T147" s="19">
        <f t="shared" ca="1" si="74"/>
        <v>0</v>
      </c>
      <c r="U147" s="19">
        <f t="shared" ca="1" si="75"/>
        <v>0</v>
      </c>
      <c r="V147" s="19">
        <f t="shared" ca="1" si="76"/>
        <v>0</v>
      </c>
      <c r="W147" s="19">
        <f t="shared" ca="1" si="77"/>
        <v>0</v>
      </c>
      <c r="X147" s="19">
        <f t="shared" ca="1" si="78"/>
        <v>0</v>
      </c>
      <c r="Y147" s="19">
        <f t="shared" ca="1" si="79"/>
        <v>0</v>
      </c>
      <c r="Z147" s="19">
        <f t="shared" ca="1" si="80"/>
        <v>0</v>
      </c>
      <c r="AA147" s="19">
        <f t="shared" ca="1" si="81"/>
        <v>0</v>
      </c>
      <c r="AB147" s="2"/>
      <c r="AC147" s="19">
        <f t="shared" ca="1" si="82"/>
        <v>0</v>
      </c>
      <c r="AD147" s="19">
        <f t="shared" ca="1" si="83"/>
        <v>0</v>
      </c>
      <c r="AE147" s="19">
        <f t="shared" ca="1" si="84"/>
        <v>0</v>
      </c>
      <c r="AF147" s="19">
        <f t="shared" ca="1" si="85"/>
        <v>0</v>
      </c>
      <c r="AG147" s="19">
        <f t="shared" ca="1" si="86"/>
        <v>0</v>
      </c>
      <c r="AH147" s="19">
        <f t="shared" ca="1" si="87"/>
        <v>0</v>
      </c>
      <c r="AI147" s="19">
        <f t="shared" ca="1" si="88"/>
        <v>0</v>
      </c>
      <c r="AJ147" s="19">
        <f t="shared" ca="1" si="89"/>
        <v>0</v>
      </c>
      <c r="AK147" s="19">
        <f t="shared" ca="1" si="90"/>
        <v>0</v>
      </c>
      <c r="AL147" s="19">
        <f t="shared" ca="1" si="91"/>
        <v>0</v>
      </c>
      <c r="AM147" s="23">
        <f t="shared" ca="1" si="92"/>
        <v>0</v>
      </c>
      <c r="AN147" s="7"/>
      <c r="AO147" s="19">
        <f t="shared" ca="1" si="93"/>
        <v>0</v>
      </c>
      <c r="AP147" s="19">
        <f t="shared" ca="1" si="94"/>
        <v>0</v>
      </c>
      <c r="AQ147" s="19">
        <f t="shared" ca="1" si="95"/>
        <v>0</v>
      </c>
      <c r="AR147" s="19">
        <f t="shared" ca="1" si="96"/>
        <v>0</v>
      </c>
      <c r="AS147" s="19">
        <f t="shared" ca="1" si="97"/>
        <v>0</v>
      </c>
      <c r="AT147" s="19">
        <f t="shared" ca="1" si="98"/>
        <v>0</v>
      </c>
      <c r="AU147" s="19">
        <f t="shared" ca="1" si="99"/>
        <v>0</v>
      </c>
      <c r="AV147" s="19">
        <f t="shared" ca="1" si="100"/>
        <v>0</v>
      </c>
      <c r="AW147" s="19">
        <f t="shared" ca="1" si="101"/>
        <v>0</v>
      </c>
      <c r="AX147" s="19">
        <f t="shared" ca="1" si="102"/>
        <v>0</v>
      </c>
      <c r="AY147" s="71">
        <f t="shared" ca="1" si="103"/>
        <v>0</v>
      </c>
      <c r="AZ147" s="23"/>
      <c r="BA147" s="55">
        <f ca="1">IF(NOT(snowball),0,IF(OR(E$9=0,R146+AC147-AO147&lt;=E$9),0,MIN(R146+AC147-AO147-E$9,$C147)))</f>
        <v>0</v>
      </c>
      <c r="BB147" s="19">
        <f ca="1">IF(NOT(snowball),0,IF(OR(F$9=0,S146+AD147-AP147&lt;=F$9),0,MIN(S146+AD147-AP147-F$9,$C147-SUM($BA147:BA147))))</f>
        <v>0</v>
      </c>
      <c r="BC147" s="19">
        <f ca="1">IF(NOT(snowball),0,IF(OR(G$9=0,T146+AE147-AQ147&lt;=G$9),0,MIN(T146+AE147-AQ147-G$9,$C147-SUM($BA147:BB147))))</f>
        <v>0</v>
      </c>
      <c r="BD147" s="19">
        <f ca="1">IF(NOT(snowball),0,IF(OR(H$9=0,U146+AF147-AR147&lt;=H$9),0,MIN(U146+AF147-AR147-H$9,$C147-SUM($BA147:BC147))))</f>
        <v>0</v>
      </c>
      <c r="BE147" s="19">
        <f ca="1">IF(NOT(snowball),0,IF(OR(I$9=0,V146+AG147-AS147&lt;=I$9),0,MIN(V146+AG147-AS147-I$9,$C147-SUM($BA147:BD147))))</f>
        <v>0</v>
      </c>
      <c r="BF147" s="19">
        <f ca="1">IF(NOT(snowball),0,IF(OR(J$9=0,W146+AH147-AT147&lt;=J$9),0,MIN(W146+AH147-AT147-J$9,$C147-SUM($BA147:BE147))))</f>
        <v>0</v>
      </c>
      <c r="BG147" s="19">
        <f ca="1">IF(NOT(snowball),0,IF(OR(K$9=0,X146+AI147-AU147&lt;=K$9),0,MIN(X146+AI147-AU147-K$9,$C147-SUM($BA147:BF147))))</f>
        <v>0</v>
      </c>
      <c r="BH147" s="19">
        <f ca="1">IF(NOT(snowball),0,IF(OR(L$9=0,Y146+AJ147-AV147&lt;=L$9),0,MIN(Y146+AJ147-AV147-L$9,$C147-SUM($BA147:BG147))))</f>
        <v>0</v>
      </c>
      <c r="BI147" s="19">
        <f ca="1">IF(NOT(snowball),0,IF(OR(M$9=0,Z146+AK147-AW147&lt;=M$9),0,MIN(Z146+AK147-AW147-M$9,$C147-SUM($BA147:BH147))))</f>
        <v>0</v>
      </c>
      <c r="BJ147" s="19">
        <f ca="1">IF(NOT(snowball),0,IF(OR(N$9=0,AA146+AL147-AX147&lt;=N$9),0,MIN(AA146+AL147-AX147-N$9,$C147-SUM($BA147:BI147))))</f>
        <v>0</v>
      </c>
      <c r="BK147" s="71">
        <f t="shared" ca="1" si="104"/>
        <v>0</v>
      </c>
      <c r="BL147" s="71">
        <f t="shared" ca="1" si="105"/>
        <v>0</v>
      </c>
      <c r="BN147" s="55">
        <f t="shared" ca="1" si="106"/>
        <v>0</v>
      </c>
      <c r="BO147" s="19">
        <f ca="1">IF(S146&lt;=0,0,IF($BL147&lt;=SUM($BN147:BN147),0,IF($BL147-SUM($BN147:BN147)&gt;S146+AD147-BB147-AP147,S146+AD147-BB147-AP147,$BL147-SUM($BN147:BN147))))</f>
        <v>0</v>
      </c>
      <c r="BP147" s="19">
        <f ca="1">IF(T146&lt;=0,0,IF($BL147&lt;=SUM($BN147:BO147),0,IF($BL147-SUM($BN147:BO147)&gt;T146+AE147-BC147-AQ147,T146+AE147-BC147-AQ147,$BL147-SUM($BN147:BO147))))</f>
        <v>0</v>
      </c>
      <c r="BQ147" s="19">
        <f ca="1">IF(U146&lt;=0,0,IF($BL147&lt;=SUM($BN147:BP147),0,IF($BL147-SUM($BN147:BP147)&gt;U146+AF147-BD147-AR147,U146+AF147-BD147-AR147,$BL147-SUM($BN147:BP147))))</f>
        <v>0</v>
      </c>
      <c r="BR147" s="19">
        <f ca="1">IF(V146&lt;=0,0,IF($BL147&lt;=SUM($BN147:BQ147),0,IF($BL147-SUM($BN147:BQ147)&gt;V146+AG147-BE147-AS147,V146+AG147-BE147-AS147,$BL147-SUM($BN147:BQ147))))</f>
        <v>0</v>
      </c>
      <c r="BS147" s="19">
        <f ca="1">IF(W146&lt;=0,0,IF($BL147&lt;=SUM($BN147:BR147),0,IF($BL147-SUM($BN147:BR147)&gt;W146+AH147-BF147-AT147,W146+AH147-BF147-AT147,$BL147-SUM($BN147:BR147))))</f>
        <v>0</v>
      </c>
      <c r="BT147" s="19">
        <f ca="1">IF(X146&lt;=0,0,IF($BL147&lt;=SUM($BN147:BS147),0,IF($BL147-SUM($BN147:BS147)&gt;X146+AI147-BG147-AU147,X146+AI147-BG147-AU147,$BL147-SUM($BN147:BS147))))</f>
        <v>0</v>
      </c>
      <c r="BU147" s="19">
        <f ca="1">IF(Y146&lt;=0,0,IF($BL147&lt;=SUM($BN147:BT147),0,IF($BL147-SUM($BN147:BT147)&gt;Y146+AJ147-BH147-AV147,Y146+AJ147-BH147-AV147,$BL147-SUM($BN147:BT147))))</f>
        <v>0</v>
      </c>
      <c r="BV147" s="19">
        <f ca="1">IF(Z146&lt;=0,0,IF($BL147&lt;=SUM($BN147:BU147),0,IF($BL147-SUM($BN147:BU147)&gt;Z146+AK147-BI147-AW147,Z146+AK147-BI147-AW147,$BL147-SUM($BN147:BU147))))</f>
        <v>0</v>
      </c>
      <c r="BW147" s="19">
        <f ca="1">IF(AA146&lt;=0,0,IF($BL147&lt;=SUM($BN147:BV147),0,IF($BL147-SUM($BN147:BV147)&gt;AA146+AL147-BJ147-AX147,AA146+AL147-BJ147-AX147,$BL147-SUM($BN147:BV147))))</f>
        <v>0</v>
      </c>
    </row>
    <row r="148" spans="1:75" ht="11.1" customHeight="1" x14ac:dyDescent="0.2">
      <c r="A148" s="20" t="str">
        <f t="shared" ca="1" si="59"/>
        <v/>
      </c>
      <c r="B148" s="5" t="e">
        <f t="shared" ca="1" si="60"/>
        <v>#N/A</v>
      </c>
      <c r="C148" s="69" t="str">
        <f ca="1">IF(A148="","",IF(snowball,IF(($E$5-AY148)&lt;0,0,$E$5-AY148),0)+D148)</f>
        <v/>
      </c>
      <c r="D148" s="56"/>
      <c r="E148" s="19">
        <f t="shared" ca="1" si="61"/>
        <v>0</v>
      </c>
      <c r="F148" s="19">
        <f t="shared" ca="1" si="62"/>
        <v>0</v>
      </c>
      <c r="G148" s="19">
        <f t="shared" ca="1" si="63"/>
        <v>0</v>
      </c>
      <c r="H148" s="19">
        <f t="shared" ca="1" si="64"/>
        <v>0</v>
      </c>
      <c r="I148" s="19">
        <f t="shared" ca="1" si="65"/>
        <v>0</v>
      </c>
      <c r="J148" s="19">
        <f t="shared" ca="1" si="66"/>
        <v>0</v>
      </c>
      <c r="K148" s="19">
        <f t="shared" ca="1" si="67"/>
        <v>0</v>
      </c>
      <c r="L148" s="19">
        <f t="shared" ca="1" si="68"/>
        <v>0</v>
      </c>
      <c r="M148" s="19">
        <f t="shared" ca="1" si="69"/>
        <v>0</v>
      </c>
      <c r="N148" s="19">
        <f t="shared" ca="1" si="70"/>
        <v>0</v>
      </c>
      <c r="O148" s="48"/>
      <c r="P148" s="19">
        <f t="shared" ca="1" si="58"/>
        <v>0</v>
      </c>
      <c r="Q148" s="73">
        <f t="shared" ca="1" si="71"/>
        <v>0</v>
      </c>
      <c r="R148" s="19">
        <f t="shared" ca="1" si="72"/>
        <v>0</v>
      </c>
      <c r="S148" s="19">
        <f t="shared" ca="1" si="73"/>
        <v>0</v>
      </c>
      <c r="T148" s="19">
        <f t="shared" ca="1" si="74"/>
        <v>0</v>
      </c>
      <c r="U148" s="19">
        <f t="shared" ca="1" si="75"/>
        <v>0</v>
      </c>
      <c r="V148" s="19">
        <f t="shared" ca="1" si="76"/>
        <v>0</v>
      </c>
      <c r="W148" s="19">
        <f t="shared" ca="1" si="77"/>
        <v>0</v>
      </c>
      <c r="X148" s="19">
        <f t="shared" ca="1" si="78"/>
        <v>0</v>
      </c>
      <c r="Y148" s="19">
        <f t="shared" ca="1" si="79"/>
        <v>0</v>
      </c>
      <c r="Z148" s="19">
        <f t="shared" ca="1" si="80"/>
        <v>0</v>
      </c>
      <c r="AA148" s="19">
        <f t="shared" ca="1" si="81"/>
        <v>0</v>
      </c>
      <c r="AB148" s="2"/>
      <c r="AC148" s="19">
        <f t="shared" ca="1" si="82"/>
        <v>0</v>
      </c>
      <c r="AD148" s="19">
        <f t="shared" ca="1" si="83"/>
        <v>0</v>
      </c>
      <c r="AE148" s="19">
        <f t="shared" ca="1" si="84"/>
        <v>0</v>
      </c>
      <c r="AF148" s="19">
        <f t="shared" ca="1" si="85"/>
        <v>0</v>
      </c>
      <c r="AG148" s="19">
        <f t="shared" ca="1" si="86"/>
        <v>0</v>
      </c>
      <c r="AH148" s="19">
        <f t="shared" ca="1" si="87"/>
        <v>0</v>
      </c>
      <c r="AI148" s="19">
        <f t="shared" ca="1" si="88"/>
        <v>0</v>
      </c>
      <c r="AJ148" s="19">
        <f t="shared" ca="1" si="89"/>
        <v>0</v>
      </c>
      <c r="AK148" s="19">
        <f t="shared" ca="1" si="90"/>
        <v>0</v>
      </c>
      <c r="AL148" s="19">
        <f t="shared" ca="1" si="91"/>
        <v>0</v>
      </c>
      <c r="AM148" s="23">
        <f t="shared" ca="1" si="92"/>
        <v>0</v>
      </c>
      <c r="AN148" s="7"/>
      <c r="AO148" s="19">
        <f t="shared" ca="1" si="93"/>
        <v>0</v>
      </c>
      <c r="AP148" s="19">
        <f t="shared" ca="1" si="94"/>
        <v>0</v>
      </c>
      <c r="AQ148" s="19">
        <f t="shared" ca="1" si="95"/>
        <v>0</v>
      </c>
      <c r="AR148" s="19">
        <f t="shared" ca="1" si="96"/>
        <v>0</v>
      </c>
      <c r="AS148" s="19">
        <f t="shared" ca="1" si="97"/>
        <v>0</v>
      </c>
      <c r="AT148" s="19">
        <f t="shared" ca="1" si="98"/>
        <v>0</v>
      </c>
      <c r="AU148" s="19">
        <f t="shared" ca="1" si="99"/>
        <v>0</v>
      </c>
      <c r="AV148" s="19">
        <f t="shared" ca="1" si="100"/>
        <v>0</v>
      </c>
      <c r="AW148" s="19">
        <f t="shared" ca="1" si="101"/>
        <v>0</v>
      </c>
      <c r="AX148" s="19">
        <f t="shared" ca="1" si="102"/>
        <v>0</v>
      </c>
      <c r="AY148" s="71">
        <f t="shared" ca="1" si="103"/>
        <v>0</v>
      </c>
      <c r="AZ148" s="23"/>
      <c r="BA148" s="55">
        <f ca="1">IF(NOT(snowball),0,IF(OR(E$9=0,R147+AC148-AO148&lt;=E$9),0,MIN(R147+AC148-AO148-E$9,$C148)))</f>
        <v>0</v>
      </c>
      <c r="BB148" s="19">
        <f ca="1">IF(NOT(snowball),0,IF(OR(F$9=0,S147+AD148-AP148&lt;=F$9),0,MIN(S147+AD148-AP148-F$9,$C148-SUM($BA148:BA148))))</f>
        <v>0</v>
      </c>
      <c r="BC148" s="19">
        <f ca="1">IF(NOT(snowball),0,IF(OR(G$9=0,T147+AE148-AQ148&lt;=G$9),0,MIN(T147+AE148-AQ148-G$9,$C148-SUM($BA148:BB148))))</f>
        <v>0</v>
      </c>
      <c r="BD148" s="19">
        <f ca="1">IF(NOT(snowball),0,IF(OR(H$9=0,U147+AF148-AR148&lt;=H$9),0,MIN(U147+AF148-AR148-H$9,$C148-SUM($BA148:BC148))))</f>
        <v>0</v>
      </c>
      <c r="BE148" s="19">
        <f ca="1">IF(NOT(snowball),0,IF(OR(I$9=0,V147+AG148-AS148&lt;=I$9),0,MIN(V147+AG148-AS148-I$9,$C148-SUM($BA148:BD148))))</f>
        <v>0</v>
      </c>
      <c r="BF148" s="19">
        <f ca="1">IF(NOT(snowball),0,IF(OR(J$9=0,W147+AH148-AT148&lt;=J$9),0,MIN(W147+AH148-AT148-J$9,$C148-SUM($BA148:BE148))))</f>
        <v>0</v>
      </c>
      <c r="BG148" s="19">
        <f ca="1">IF(NOT(snowball),0,IF(OR(K$9=0,X147+AI148-AU148&lt;=K$9),0,MIN(X147+AI148-AU148-K$9,$C148-SUM($BA148:BF148))))</f>
        <v>0</v>
      </c>
      <c r="BH148" s="19">
        <f ca="1">IF(NOT(snowball),0,IF(OR(L$9=0,Y147+AJ148-AV148&lt;=L$9),0,MIN(Y147+AJ148-AV148-L$9,$C148-SUM($BA148:BG148))))</f>
        <v>0</v>
      </c>
      <c r="BI148" s="19">
        <f ca="1">IF(NOT(snowball),0,IF(OR(M$9=0,Z147+AK148-AW148&lt;=M$9),0,MIN(Z147+AK148-AW148-M$9,$C148-SUM($BA148:BH148))))</f>
        <v>0</v>
      </c>
      <c r="BJ148" s="19">
        <f ca="1">IF(NOT(snowball),0,IF(OR(N$9=0,AA147+AL148-AX148&lt;=N$9),0,MIN(AA147+AL148-AX148-N$9,$C148-SUM($BA148:BI148))))</f>
        <v>0</v>
      </c>
      <c r="BK148" s="71">
        <f t="shared" ca="1" si="104"/>
        <v>0</v>
      </c>
      <c r="BL148" s="71">
        <f t="shared" ca="1" si="105"/>
        <v>0</v>
      </c>
      <c r="BN148" s="55">
        <f t="shared" ca="1" si="106"/>
        <v>0</v>
      </c>
      <c r="BO148" s="19">
        <f ca="1">IF(S147&lt;=0,0,IF($BL148&lt;=SUM($BN148:BN148),0,IF($BL148-SUM($BN148:BN148)&gt;S147+AD148-BB148-AP148,S147+AD148-BB148-AP148,$BL148-SUM($BN148:BN148))))</f>
        <v>0</v>
      </c>
      <c r="BP148" s="19">
        <f ca="1">IF(T147&lt;=0,0,IF($BL148&lt;=SUM($BN148:BO148),0,IF($BL148-SUM($BN148:BO148)&gt;T147+AE148-BC148-AQ148,T147+AE148-BC148-AQ148,$BL148-SUM($BN148:BO148))))</f>
        <v>0</v>
      </c>
      <c r="BQ148" s="19">
        <f ca="1">IF(U147&lt;=0,0,IF($BL148&lt;=SUM($BN148:BP148),0,IF($BL148-SUM($BN148:BP148)&gt;U147+AF148-BD148-AR148,U147+AF148-BD148-AR148,$BL148-SUM($BN148:BP148))))</f>
        <v>0</v>
      </c>
      <c r="BR148" s="19">
        <f ca="1">IF(V147&lt;=0,0,IF($BL148&lt;=SUM($BN148:BQ148),0,IF($BL148-SUM($BN148:BQ148)&gt;V147+AG148-BE148-AS148,V147+AG148-BE148-AS148,$BL148-SUM($BN148:BQ148))))</f>
        <v>0</v>
      </c>
      <c r="BS148" s="19">
        <f ca="1">IF(W147&lt;=0,0,IF($BL148&lt;=SUM($BN148:BR148),0,IF($BL148-SUM($BN148:BR148)&gt;W147+AH148-BF148-AT148,W147+AH148-BF148-AT148,$BL148-SUM($BN148:BR148))))</f>
        <v>0</v>
      </c>
      <c r="BT148" s="19">
        <f ca="1">IF(X147&lt;=0,0,IF($BL148&lt;=SUM($BN148:BS148),0,IF($BL148-SUM($BN148:BS148)&gt;X147+AI148-BG148-AU148,X147+AI148-BG148-AU148,$BL148-SUM($BN148:BS148))))</f>
        <v>0</v>
      </c>
      <c r="BU148" s="19">
        <f ca="1">IF(Y147&lt;=0,0,IF($BL148&lt;=SUM($BN148:BT148),0,IF($BL148-SUM($BN148:BT148)&gt;Y147+AJ148-BH148-AV148,Y147+AJ148-BH148-AV148,$BL148-SUM($BN148:BT148))))</f>
        <v>0</v>
      </c>
      <c r="BV148" s="19">
        <f ca="1">IF(Z147&lt;=0,0,IF($BL148&lt;=SUM($BN148:BU148),0,IF($BL148-SUM($BN148:BU148)&gt;Z147+AK148-BI148-AW148,Z147+AK148-BI148-AW148,$BL148-SUM($BN148:BU148))))</f>
        <v>0</v>
      </c>
      <c r="BW148" s="19">
        <f ca="1">IF(AA147&lt;=0,0,IF($BL148&lt;=SUM($BN148:BV148),0,IF($BL148-SUM($BN148:BV148)&gt;AA147+AL148-BJ148-AX148,AA147+AL148-BJ148-AX148,$BL148-SUM($BN148:BV148))))</f>
        <v>0</v>
      </c>
    </row>
    <row r="149" spans="1:75" ht="11.1" customHeight="1" x14ac:dyDescent="0.2">
      <c r="A149" s="20" t="str">
        <f t="shared" ca="1" si="59"/>
        <v/>
      </c>
      <c r="B149" s="5" t="e">
        <f t="shared" ca="1" si="60"/>
        <v>#N/A</v>
      </c>
      <c r="C149" s="69" t="str">
        <f ca="1">IF(A149="","",IF(snowball,IF(($E$5-AY149)&lt;0,0,$E$5-AY149),0)+D149)</f>
        <v/>
      </c>
      <c r="D149" s="56"/>
      <c r="E149" s="19">
        <f t="shared" ca="1" si="61"/>
        <v>0</v>
      </c>
      <c r="F149" s="19">
        <f t="shared" ca="1" si="62"/>
        <v>0</v>
      </c>
      <c r="G149" s="19">
        <f t="shared" ca="1" si="63"/>
        <v>0</v>
      </c>
      <c r="H149" s="19">
        <f t="shared" ca="1" si="64"/>
        <v>0</v>
      </c>
      <c r="I149" s="19">
        <f t="shared" ca="1" si="65"/>
        <v>0</v>
      </c>
      <c r="J149" s="19">
        <f t="shared" ca="1" si="66"/>
        <v>0</v>
      </c>
      <c r="K149" s="19">
        <f t="shared" ca="1" si="67"/>
        <v>0</v>
      </c>
      <c r="L149" s="19">
        <f t="shared" ca="1" si="68"/>
        <v>0</v>
      </c>
      <c r="M149" s="19">
        <f t="shared" ca="1" si="69"/>
        <v>0</v>
      </c>
      <c r="N149" s="19">
        <f t="shared" ca="1" si="70"/>
        <v>0</v>
      </c>
      <c r="O149" s="48"/>
      <c r="P149" s="19">
        <f t="shared" ca="1" si="58"/>
        <v>0</v>
      </c>
      <c r="Q149" s="73">
        <f t="shared" ca="1" si="71"/>
        <v>0</v>
      </c>
      <c r="R149" s="19">
        <f t="shared" ca="1" si="72"/>
        <v>0</v>
      </c>
      <c r="S149" s="19">
        <f t="shared" ca="1" si="73"/>
        <v>0</v>
      </c>
      <c r="T149" s="19">
        <f t="shared" ca="1" si="74"/>
        <v>0</v>
      </c>
      <c r="U149" s="19">
        <f t="shared" ca="1" si="75"/>
        <v>0</v>
      </c>
      <c r="V149" s="19">
        <f t="shared" ca="1" si="76"/>
        <v>0</v>
      </c>
      <c r="W149" s="19">
        <f t="shared" ca="1" si="77"/>
        <v>0</v>
      </c>
      <c r="X149" s="19">
        <f t="shared" ca="1" si="78"/>
        <v>0</v>
      </c>
      <c r="Y149" s="19">
        <f t="shared" ca="1" si="79"/>
        <v>0</v>
      </c>
      <c r="Z149" s="19">
        <f t="shared" ca="1" si="80"/>
        <v>0</v>
      </c>
      <c r="AA149" s="19">
        <f t="shared" ca="1" si="81"/>
        <v>0</v>
      </c>
      <c r="AB149" s="2"/>
      <c r="AC149" s="19">
        <f t="shared" ca="1" si="82"/>
        <v>0</v>
      </c>
      <c r="AD149" s="19">
        <f t="shared" ca="1" si="83"/>
        <v>0</v>
      </c>
      <c r="AE149" s="19">
        <f t="shared" ca="1" si="84"/>
        <v>0</v>
      </c>
      <c r="AF149" s="19">
        <f t="shared" ca="1" si="85"/>
        <v>0</v>
      </c>
      <c r="AG149" s="19">
        <f t="shared" ca="1" si="86"/>
        <v>0</v>
      </c>
      <c r="AH149" s="19">
        <f t="shared" ca="1" si="87"/>
        <v>0</v>
      </c>
      <c r="AI149" s="19">
        <f t="shared" ca="1" si="88"/>
        <v>0</v>
      </c>
      <c r="AJ149" s="19">
        <f t="shared" ca="1" si="89"/>
        <v>0</v>
      </c>
      <c r="AK149" s="19">
        <f t="shared" ca="1" si="90"/>
        <v>0</v>
      </c>
      <c r="AL149" s="19">
        <f t="shared" ca="1" si="91"/>
        <v>0</v>
      </c>
      <c r="AM149" s="23">
        <f t="shared" ca="1" si="92"/>
        <v>0</v>
      </c>
      <c r="AN149" s="7"/>
      <c r="AO149" s="19">
        <f t="shared" ca="1" si="93"/>
        <v>0</v>
      </c>
      <c r="AP149" s="19">
        <f t="shared" ca="1" si="94"/>
        <v>0</v>
      </c>
      <c r="AQ149" s="19">
        <f t="shared" ca="1" si="95"/>
        <v>0</v>
      </c>
      <c r="AR149" s="19">
        <f t="shared" ca="1" si="96"/>
        <v>0</v>
      </c>
      <c r="AS149" s="19">
        <f t="shared" ca="1" si="97"/>
        <v>0</v>
      </c>
      <c r="AT149" s="19">
        <f t="shared" ca="1" si="98"/>
        <v>0</v>
      </c>
      <c r="AU149" s="19">
        <f t="shared" ca="1" si="99"/>
        <v>0</v>
      </c>
      <c r="AV149" s="19">
        <f t="shared" ca="1" si="100"/>
        <v>0</v>
      </c>
      <c r="AW149" s="19">
        <f t="shared" ca="1" si="101"/>
        <v>0</v>
      </c>
      <c r="AX149" s="19">
        <f t="shared" ca="1" si="102"/>
        <v>0</v>
      </c>
      <c r="AY149" s="71">
        <f t="shared" ca="1" si="103"/>
        <v>0</v>
      </c>
      <c r="AZ149" s="23"/>
      <c r="BA149" s="55">
        <f ca="1">IF(NOT(snowball),0,IF(OR(E$9=0,R148+AC149-AO149&lt;=E$9),0,MIN(R148+AC149-AO149-E$9,$C149)))</f>
        <v>0</v>
      </c>
      <c r="BB149" s="19">
        <f ca="1">IF(NOT(snowball),0,IF(OR(F$9=0,S148+AD149-AP149&lt;=F$9),0,MIN(S148+AD149-AP149-F$9,$C149-SUM($BA149:BA149))))</f>
        <v>0</v>
      </c>
      <c r="BC149" s="19">
        <f ca="1">IF(NOT(snowball),0,IF(OR(G$9=0,T148+AE149-AQ149&lt;=G$9),0,MIN(T148+AE149-AQ149-G$9,$C149-SUM($BA149:BB149))))</f>
        <v>0</v>
      </c>
      <c r="BD149" s="19">
        <f ca="1">IF(NOT(snowball),0,IF(OR(H$9=0,U148+AF149-AR149&lt;=H$9),0,MIN(U148+AF149-AR149-H$9,$C149-SUM($BA149:BC149))))</f>
        <v>0</v>
      </c>
      <c r="BE149" s="19">
        <f ca="1">IF(NOT(snowball),0,IF(OR(I$9=0,V148+AG149-AS149&lt;=I$9),0,MIN(V148+AG149-AS149-I$9,$C149-SUM($BA149:BD149))))</f>
        <v>0</v>
      </c>
      <c r="BF149" s="19">
        <f ca="1">IF(NOT(snowball),0,IF(OR(J$9=0,W148+AH149-AT149&lt;=J$9),0,MIN(W148+AH149-AT149-J$9,$C149-SUM($BA149:BE149))))</f>
        <v>0</v>
      </c>
      <c r="BG149" s="19">
        <f ca="1">IF(NOT(snowball),0,IF(OR(K$9=0,X148+AI149-AU149&lt;=K$9),0,MIN(X148+AI149-AU149-K$9,$C149-SUM($BA149:BF149))))</f>
        <v>0</v>
      </c>
      <c r="BH149" s="19">
        <f ca="1">IF(NOT(snowball),0,IF(OR(L$9=0,Y148+AJ149-AV149&lt;=L$9),0,MIN(Y148+AJ149-AV149-L$9,$C149-SUM($BA149:BG149))))</f>
        <v>0</v>
      </c>
      <c r="BI149" s="19">
        <f ca="1">IF(NOT(snowball),0,IF(OR(M$9=0,Z148+AK149-AW149&lt;=M$9),0,MIN(Z148+AK149-AW149-M$9,$C149-SUM($BA149:BH149))))</f>
        <v>0</v>
      </c>
      <c r="BJ149" s="19">
        <f ca="1">IF(NOT(snowball),0,IF(OR(N$9=0,AA148+AL149-AX149&lt;=N$9),0,MIN(AA148+AL149-AX149-N$9,$C149-SUM($BA149:BI149))))</f>
        <v>0</v>
      </c>
      <c r="BK149" s="71">
        <f t="shared" ca="1" si="104"/>
        <v>0</v>
      </c>
      <c r="BL149" s="71">
        <f t="shared" ca="1" si="105"/>
        <v>0</v>
      </c>
      <c r="BN149" s="55">
        <f t="shared" ca="1" si="106"/>
        <v>0</v>
      </c>
      <c r="BO149" s="19">
        <f ca="1">IF(S148&lt;=0,0,IF($BL149&lt;=SUM($BN149:BN149),0,IF($BL149-SUM($BN149:BN149)&gt;S148+AD149-BB149-AP149,S148+AD149-BB149-AP149,$BL149-SUM($BN149:BN149))))</f>
        <v>0</v>
      </c>
      <c r="BP149" s="19">
        <f ca="1">IF(T148&lt;=0,0,IF($BL149&lt;=SUM($BN149:BO149),0,IF($BL149-SUM($BN149:BO149)&gt;T148+AE149-BC149-AQ149,T148+AE149-BC149-AQ149,$BL149-SUM($BN149:BO149))))</f>
        <v>0</v>
      </c>
      <c r="BQ149" s="19">
        <f ca="1">IF(U148&lt;=0,0,IF($BL149&lt;=SUM($BN149:BP149),0,IF($BL149-SUM($BN149:BP149)&gt;U148+AF149-BD149-AR149,U148+AF149-BD149-AR149,$BL149-SUM($BN149:BP149))))</f>
        <v>0</v>
      </c>
      <c r="BR149" s="19">
        <f ca="1">IF(V148&lt;=0,0,IF($BL149&lt;=SUM($BN149:BQ149),0,IF($BL149-SUM($BN149:BQ149)&gt;V148+AG149-BE149-AS149,V148+AG149-BE149-AS149,$BL149-SUM($BN149:BQ149))))</f>
        <v>0</v>
      </c>
      <c r="BS149" s="19">
        <f ca="1">IF(W148&lt;=0,0,IF($BL149&lt;=SUM($BN149:BR149),0,IF($BL149-SUM($BN149:BR149)&gt;W148+AH149-BF149-AT149,W148+AH149-BF149-AT149,$BL149-SUM($BN149:BR149))))</f>
        <v>0</v>
      </c>
      <c r="BT149" s="19">
        <f ca="1">IF(X148&lt;=0,0,IF($BL149&lt;=SUM($BN149:BS149),0,IF($BL149-SUM($BN149:BS149)&gt;X148+AI149-BG149-AU149,X148+AI149-BG149-AU149,$BL149-SUM($BN149:BS149))))</f>
        <v>0</v>
      </c>
      <c r="BU149" s="19">
        <f ca="1">IF(Y148&lt;=0,0,IF($BL149&lt;=SUM($BN149:BT149),0,IF($BL149-SUM($BN149:BT149)&gt;Y148+AJ149-BH149-AV149,Y148+AJ149-BH149-AV149,$BL149-SUM($BN149:BT149))))</f>
        <v>0</v>
      </c>
      <c r="BV149" s="19">
        <f ca="1">IF(Z148&lt;=0,0,IF($BL149&lt;=SUM($BN149:BU149),0,IF($BL149-SUM($BN149:BU149)&gt;Z148+AK149-BI149-AW149,Z148+AK149-BI149-AW149,$BL149-SUM($BN149:BU149))))</f>
        <v>0</v>
      </c>
      <c r="BW149" s="19">
        <f ca="1">IF(AA148&lt;=0,0,IF($BL149&lt;=SUM($BN149:BV149),0,IF($BL149-SUM($BN149:BV149)&gt;AA148+AL149-BJ149-AX149,AA148+AL149-BJ149-AX149,$BL149-SUM($BN149:BV149))))</f>
        <v>0</v>
      </c>
    </row>
    <row r="150" spans="1:75" ht="11.1" customHeight="1" x14ac:dyDescent="0.2">
      <c r="A150" s="20" t="str">
        <f t="shared" ca="1" si="59"/>
        <v/>
      </c>
      <c r="B150" s="5" t="e">
        <f t="shared" ca="1" si="60"/>
        <v>#N/A</v>
      </c>
      <c r="C150" s="69" t="str">
        <f ca="1">IF(A150="","",IF(snowball,IF(($E$5-AY150)&lt;0,0,$E$5-AY150),0)+D150)</f>
        <v/>
      </c>
      <c r="D150" s="56"/>
      <c r="E150" s="19">
        <f t="shared" ca="1" si="61"/>
        <v>0</v>
      </c>
      <c r="F150" s="19">
        <f t="shared" ca="1" si="62"/>
        <v>0</v>
      </c>
      <c r="G150" s="19">
        <f t="shared" ca="1" si="63"/>
        <v>0</v>
      </c>
      <c r="H150" s="19">
        <f t="shared" ca="1" si="64"/>
        <v>0</v>
      </c>
      <c r="I150" s="19">
        <f t="shared" ca="1" si="65"/>
        <v>0</v>
      </c>
      <c r="J150" s="19">
        <f t="shared" ca="1" si="66"/>
        <v>0</v>
      </c>
      <c r="K150" s="19">
        <f t="shared" ca="1" si="67"/>
        <v>0</v>
      </c>
      <c r="L150" s="19">
        <f t="shared" ca="1" si="68"/>
        <v>0</v>
      </c>
      <c r="M150" s="19">
        <f t="shared" ca="1" si="69"/>
        <v>0</v>
      </c>
      <c r="N150" s="19">
        <f t="shared" ca="1" si="70"/>
        <v>0</v>
      </c>
      <c r="O150" s="48"/>
      <c r="P150" s="19">
        <f t="shared" ref="P150:P213" ca="1" si="107">SUM(R150:AA150)</f>
        <v>0</v>
      </c>
      <c r="Q150" s="73">
        <f t="shared" ca="1" si="71"/>
        <v>0</v>
      </c>
      <c r="R150" s="19">
        <f t="shared" ca="1" si="72"/>
        <v>0</v>
      </c>
      <c r="S150" s="19">
        <f t="shared" ca="1" si="73"/>
        <v>0</v>
      </c>
      <c r="T150" s="19">
        <f t="shared" ca="1" si="74"/>
        <v>0</v>
      </c>
      <c r="U150" s="19">
        <f t="shared" ca="1" si="75"/>
        <v>0</v>
      </c>
      <c r="V150" s="19">
        <f t="shared" ca="1" si="76"/>
        <v>0</v>
      </c>
      <c r="W150" s="19">
        <f t="shared" ca="1" si="77"/>
        <v>0</v>
      </c>
      <c r="X150" s="19">
        <f t="shared" ca="1" si="78"/>
        <v>0</v>
      </c>
      <c r="Y150" s="19">
        <f t="shared" ca="1" si="79"/>
        <v>0</v>
      </c>
      <c r="Z150" s="19">
        <f t="shared" ca="1" si="80"/>
        <v>0</v>
      </c>
      <c r="AA150" s="19">
        <f t="shared" ca="1" si="81"/>
        <v>0</v>
      </c>
      <c r="AB150" s="2"/>
      <c r="AC150" s="19">
        <f t="shared" ca="1" si="82"/>
        <v>0</v>
      </c>
      <c r="AD150" s="19">
        <f t="shared" ca="1" si="83"/>
        <v>0</v>
      </c>
      <c r="AE150" s="19">
        <f t="shared" ca="1" si="84"/>
        <v>0</v>
      </c>
      <c r="AF150" s="19">
        <f t="shared" ca="1" si="85"/>
        <v>0</v>
      </c>
      <c r="AG150" s="19">
        <f t="shared" ca="1" si="86"/>
        <v>0</v>
      </c>
      <c r="AH150" s="19">
        <f t="shared" ca="1" si="87"/>
        <v>0</v>
      </c>
      <c r="AI150" s="19">
        <f t="shared" ca="1" si="88"/>
        <v>0</v>
      </c>
      <c r="AJ150" s="19">
        <f t="shared" ca="1" si="89"/>
        <v>0</v>
      </c>
      <c r="AK150" s="19">
        <f t="shared" ca="1" si="90"/>
        <v>0</v>
      </c>
      <c r="AL150" s="19">
        <f t="shared" ca="1" si="91"/>
        <v>0</v>
      </c>
      <c r="AM150" s="23">
        <f t="shared" ca="1" si="92"/>
        <v>0</v>
      </c>
      <c r="AN150" s="7"/>
      <c r="AO150" s="19">
        <f t="shared" ca="1" si="93"/>
        <v>0</v>
      </c>
      <c r="AP150" s="19">
        <f t="shared" ca="1" si="94"/>
        <v>0</v>
      </c>
      <c r="AQ150" s="19">
        <f t="shared" ca="1" si="95"/>
        <v>0</v>
      </c>
      <c r="AR150" s="19">
        <f t="shared" ca="1" si="96"/>
        <v>0</v>
      </c>
      <c r="AS150" s="19">
        <f t="shared" ca="1" si="97"/>
        <v>0</v>
      </c>
      <c r="AT150" s="19">
        <f t="shared" ca="1" si="98"/>
        <v>0</v>
      </c>
      <c r="AU150" s="19">
        <f t="shared" ca="1" si="99"/>
        <v>0</v>
      </c>
      <c r="AV150" s="19">
        <f t="shared" ca="1" si="100"/>
        <v>0</v>
      </c>
      <c r="AW150" s="19">
        <f t="shared" ca="1" si="101"/>
        <v>0</v>
      </c>
      <c r="AX150" s="19">
        <f t="shared" ca="1" si="102"/>
        <v>0</v>
      </c>
      <c r="AY150" s="71">
        <f t="shared" ca="1" si="103"/>
        <v>0</v>
      </c>
      <c r="AZ150" s="23"/>
      <c r="BA150" s="55">
        <f ca="1">IF(NOT(snowball),0,IF(OR(E$9=0,R149+AC150-AO150&lt;=E$9),0,MIN(R149+AC150-AO150-E$9,$C150)))</f>
        <v>0</v>
      </c>
      <c r="BB150" s="19">
        <f ca="1">IF(NOT(snowball),0,IF(OR(F$9=0,S149+AD150-AP150&lt;=F$9),0,MIN(S149+AD150-AP150-F$9,$C150-SUM($BA150:BA150))))</f>
        <v>0</v>
      </c>
      <c r="BC150" s="19">
        <f ca="1">IF(NOT(snowball),0,IF(OR(G$9=0,T149+AE150-AQ150&lt;=G$9),0,MIN(T149+AE150-AQ150-G$9,$C150-SUM($BA150:BB150))))</f>
        <v>0</v>
      </c>
      <c r="BD150" s="19">
        <f ca="1">IF(NOT(snowball),0,IF(OR(H$9=0,U149+AF150-AR150&lt;=H$9),0,MIN(U149+AF150-AR150-H$9,$C150-SUM($BA150:BC150))))</f>
        <v>0</v>
      </c>
      <c r="BE150" s="19">
        <f ca="1">IF(NOT(snowball),0,IF(OR(I$9=0,V149+AG150-AS150&lt;=I$9),0,MIN(V149+AG150-AS150-I$9,$C150-SUM($BA150:BD150))))</f>
        <v>0</v>
      </c>
      <c r="BF150" s="19">
        <f ca="1">IF(NOT(snowball),0,IF(OR(J$9=0,W149+AH150-AT150&lt;=J$9),0,MIN(W149+AH150-AT150-J$9,$C150-SUM($BA150:BE150))))</f>
        <v>0</v>
      </c>
      <c r="BG150" s="19">
        <f ca="1">IF(NOT(snowball),0,IF(OR(K$9=0,X149+AI150-AU150&lt;=K$9),0,MIN(X149+AI150-AU150-K$9,$C150-SUM($BA150:BF150))))</f>
        <v>0</v>
      </c>
      <c r="BH150" s="19">
        <f ca="1">IF(NOT(snowball),0,IF(OR(L$9=0,Y149+AJ150-AV150&lt;=L$9),0,MIN(Y149+AJ150-AV150-L$9,$C150-SUM($BA150:BG150))))</f>
        <v>0</v>
      </c>
      <c r="BI150" s="19">
        <f ca="1">IF(NOT(snowball),0,IF(OR(M$9=0,Z149+AK150-AW150&lt;=M$9),0,MIN(Z149+AK150-AW150-M$9,$C150-SUM($BA150:BH150))))</f>
        <v>0</v>
      </c>
      <c r="BJ150" s="19">
        <f ca="1">IF(NOT(snowball),0,IF(OR(N$9=0,AA149+AL150-AX150&lt;=N$9),0,MIN(AA149+AL150-AX150-N$9,$C150-SUM($BA150:BI150))))</f>
        <v>0</v>
      </c>
      <c r="BK150" s="71">
        <f t="shared" ca="1" si="104"/>
        <v>0</v>
      </c>
      <c r="BL150" s="71">
        <f t="shared" ca="1" si="105"/>
        <v>0</v>
      </c>
      <c r="BN150" s="55">
        <f t="shared" ca="1" si="106"/>
        <v>0</v>
      </c>
      <c r="BO150" s="19">
        <f ca="1">IF(S149&lt;=0,0,IF($BL150&lt;=SUM($BN150:BN150),0,IF($BL150-SUM($BN150:BN150)&gt;S149+AD150-BB150-AP150,S149+AD150-BB150-AP150,$BL150-SUM($BN150:BN150))))</f>
        <v>0</v>
      </c>
      <c r="BP150" s="19">
        <f ca="1">IF(T149&lt;=0,0,IF($BL150&lt;=SUM($BN150:BO150),0,IF($BL150-SUM($BN150:BO150)&gt;T149+AE150-BC150-AQ150,T149+AE150-BC150-AQ150,$BL150-SUM($BN150:BO150))))</f>
        <v>0</v>
      </c>
      <c r="BQ150" s="19">
        <f ca="1">IF(U149&lt;=0,0,IF($BL150&lt;=SUM($BN150:BP150),0,IF($BL150-SUM($BN150:BP150)&gt;U149+AF150-BD150-AR150,U149+AF150-BD150-AR150,$BL150-SUM($BN150:BP150))))</f>
        <v>0</v>
      </c>
      <c r="BR150" s="19">
        <f ca="1">IF(V149&lt;=0,0,IF($BL150&lt;=SUM($BN150:BQ150),0,IF($BL150-SUM($BN150:BQ150)&gt;V149+AG150-BE150-AS150,V149+AG150-BE150-AS150,$BL150-SUM($BN150:BQ150))))</f>
        <v>0</v>
      </c>
      <c r="BS150" s="19">
        <f ca="1">IF(W149&lt;=0,0,IF($BL150&lt;=SUM($BN150:BR150),0,IF($BL150-SUM($BN150:BR150)&gt;W149+AH150-BF150-AT150,W149+AH150-BF150-AT150,$BL150-SUM($BN150:BR150))))</f>
        <v>0</v>
      </c>
      <c r="BT150" s="19">
        <f ca="1">IF(X149&lt;=0,0,IF($BL150&lt;=SUM($BN150:BS150),0,IF($BL150-SUM($BN150:BS150)&gt;X149+AI150-BG150-AU150,X149+AI150-BG150-AU150,$BL150-SUM($BN150:BS150))))</f>
        <v>0</v>
      </c>
      <c r="BU150" s="19">
        <f ca="1">IF(Y149&lt;=0,0,IF($BL150&lt;=SUM($BN150:BT150),0,IF($BL150-SUM($BN150:BT150)&gt;Y149+AJ150-BH150-AV150,Y149+AJ150-BH150-AV150,$BL150-SUM($BN150:BT150))))</f>
        <v>0</v>
      </c>
      <c r="BV150" s="19">
        <f ca="1">IF(Z149&lt;=0,0,IF($BL150&lt;=SUM($BN150:BU150),0,IF($BL150-SUM($BN150:BU150)&gt;Z149+AK150-BI150-AW150,Z149+AK150-BI150-AW150,$BL150-SUM($BN150:BU150))))</f>
        <v>0</v>
      </c>
      <c r="BW150" s="19">
        <f ca="1">IF(AA149&lt;=0,0,IF($BL150&lt;=SUM($BN150:BV150),0,IF($BL150-SUM($BN150:BV150)&gt;AA149+AL150-BJ150-AX150,AA149+AL150-BJ150-AX150,$BL150-SUM($BN150:BV150))))</f>
        <v>0</v>
      </c>
    </row>
    <row r="151" spans="1:75" ht="11.1" customHeight="1" x14ac:dyDescent="0.2">
      <c r="A151" s="20" t="str">
        <f t="shared" ref="A151:A214" ca="1" si="108">IF(SUM(R150:AA150)&lt;=0,"",A150+1)</f>
        <v/>
      </c>
      <c r="B151" s="5" t="e">
        <f t="shared" ref="B151:B214" ca="1" si="109">IF(A151="",NA(),DATE(YEAR(B150),MONTH(B150)+1,1))</f>
        <v>#N/A</v>
      </c>
      <c r="C151" s="69" t="str">
        <f ca="1">IF(A151="","",IF(snowball,IF(($E$5-AY151)&lt;0,0,$E$5-AY151),0)+D151)</f>
        <v/>
      </c>
      <c r="D151" s="56"/>
      <c r="E151" s="19">
        <f t="shared" ref="E151:E214" ca="1" si="110">AO151+BN151+BA151</f>
        <v>0</v>
      </c>
      <c r="F151" s="19">
        <f t="shared" ref="F151:F214" ca="1" si="111">AP151+BO151+BB151</f>
        <v>0</v>
      </c>
      <c r="G151" s="19">
        <f t="shared" ref="G151:G214" ca="1" si="112">AQ151+BP151+BC151</f>
        <v>0</v>
      </c>
      <c r="H151" s="19">
        <f t="shared" ref="H151:H214" ca="1" si="113">AR151+BQ151+BD151</f>
        <v>0</v>
      </c>
      <c r="I151" s="19">
        <f t="shared" ref="I151:I214" ca="1" si="114">AS151+BR151+BE151</f>
        <v>0</v>
      </c>
      <c r="J151" s="19">
        <f t="shared" ref="J151:J214" ca="1" si="115">AT151+BS151+BF151</f>
        <v>0</v>
      </c>
      <c r="K151" s="19">
        <f t="shared" ref="K151:K214" ca="1" si="116">AU151+BT151+BG151</f>
        <v>0</v>
      </c>
      <c r="L151" s="19">
        <f t="shared" ref="L151:L214" ca="1" si="117">AV151+BU151+BH151</f>
        <v>0</v>
      </c>
      <c r="M151" s="19">
        <f t="shared" ref="M151:M214" ca="1" si="118">AW151+BV151+BI151</f>
        <v>0</v>
      </c>
      <c r="N151" s="19">
        <f t="shared" ref="N151:N214" ca="1" si="119">AX151+BW151+BJ151</f>
        <v>0</v>
      </c>
      <c r="O151" s="48"/>
      <c r="P151" s="19">
        <f t="shared" ca="1" si="107"/>
        <v>0</v>
      </c>
      <c r="Q151" s="73">
        <f t="shared" ref="Q151:Q214" ca="1" si="120">SUM(E151:N151)</f>
        <v>0</v>
      </c>
      <c r="R151" s="19">
        <f t="shared" ref="R151:R214" ca="1" si="121">IF(E$8=0,0,ROUND(R150-(E151-AC151),2))</f>
        <v>0</v>
      </c>
      <c r="S151" s="19">
        <f t="shared" ref="S151:S214" ca="1" si="122">IF(F$8=0,0,ROUND(S150-(F151-AD151),2))</f>
        <v>0</v>
      </c>
      <c r="T151" s="19">
        <f t="shared" ref="T151:T214" ca="1" si="123">IF(G$8=0,0,ROUND(T150-(G151-AE151),2))</f>
        <v>0</v>
      </c>
      <c r="U151" s="19">
        <f t="shared" ref="U151:U214" ca="1" si="124">IF(H$8=0,0,ROUND(U150-(H151-AF151),2))</f>
        <v>0</v>
      </c>
      <c r="V151" s="19">
        <f t="shared" ref="V151:V214" ca="1" si="125">IF(I$8=0,0,ROUND(V150-(I151-AG151),2))</f>
        <v>0</v>
      </c>
      <c r="W151" s="19">
        <f t="shared" ref="W151:W214" ca="1" si="126">IF(J$8=0,0,ROUND(W150-(J151-AH151),2))</f>
        <v>0</v>
      </c>
      <c r="X151" s="19">
        <f t="shared" ref="X151:X214" ca="1" si="127">IF(K$8=0,0,ROUND(X150-(K151-AI151),2))</f>
        <v>0</v>
      </c>
      <c r="Y151" s="19">
        <f t="shared" ref="Y151:Y214" ca="1" si="128">IF(L$8=0,0,ROUND(Y150-(L151-AJ151),2))</f>
        <v>0</v>
      </c>
      <c r="Z151" s="19">
        <f t="shared" ref="Z151:Z214" ca="1" si="129">IF(M$8=0,0,ROUND(Z150-(M151-AK151),2))</f>
        <v>0</v>
      </c>
      <c r="AA151" s="19">
        <f t="shared" ref="AA151:AA214" ca="1" si="130">IF(N$8=0,0,ROUND(AA150-(N151-AL151),2))</f>
        <v>0</v>
      </c>
      <c r="AB151" s="2"/>
      <c r="AC151" s="19">
        <f t="shared" ref="AC151:AC214" ca="1" si="131">ROUND(R150*E$10/12,2)</f>
        <v>0</v>
      </c>
      <c r="AD151" s="19">
        <f t="shared" ref="AD151:AD214" ca="1" si="132">ROUND(S150*F$10/12,2)</f>
        <v>0</v>
      </c>
      <c r="AE151" s="19">
        <f t="shared" ref="AE151:AE214" ca="1" si="133">ROUND(T150*G$10/12,2)</f>
        <v>0</v>
      </c>
      <c r="AF151" s="19">
        <f t="shared" ref="AF151:AF214" ca="1" si="134">ROUND(U150*H$10/12,2)</f>
        <v>0</v>
      </c>
      <c r="AG151" s="19">
        <f t="shared" ref="AG151:AG214" ca="1" si="135">ROUND(V150*I$10/12,2)</f>
        <v>0</v>
      </c>
      <c r="AH151" s="19">
        <f t="shared" ref="AH151:AH214" ca="1" si="136">ROUND(W150*J$10/12,2)</f>
        <v>0</v>
      </c>
      <c r="AI151" s="19">
        <f t="shared" ref="AI151:AI214" ca="1" si="137">ROUND(X150*K$10/12,2)</f>
        <v>0</v>
      </c>
      <c r="AJ151" s="19">
        <f t="shared" ref="AJ151:AJ214" ca="1" si="138">ROUND(Y150*L$10/12,2)</f>
        <v>0</v>
      </c>
      <c r="AK151" s="19">
        <f t="shared" ref="AK151:AK214" ca="1" si="139">ROUND(Z150*M$10/12,2)</f>
        <v>0</v>
      </c>
      <c r="AL151" s="19">
        <f t="shared" ref="AL151:AL214" ca="1" si="140">ROUND(AA150*N$10/12,2)</f>
        <v>0</v>
      </c>
      <c r="AM151" s="23">
        <f t="shared" ref="AM151:AM214" ca="1" si="141">SUM(AC151:AL151)</f>
        <v>0</v>
      </c>
      <c r="AN151" s="7"/>
      <c r="AO151" s="19">
        <f t="shared" ref="AO151:AO214" ca="1" si="142">IF(R150&gt;0,IF((R150+AC151)&lt;E$11,R150+AC151,E$11),0)</f>
        <v>0</v>
      </c>
      <c r="AP151" s="19">
        <f t="shared" ref="AP151:AP214" ca="1" si="143">IF(S150&gt;0,IF((S150+AD151)&lt;F$11,S150+AD151,F$11),0)</f>
        <v>0</v>
      </c>
      <c r="AQ151" s="19">
        <f t="shared" ref="AQ151:AQ214" ca="1" si="144">IF(T150&gt;0,IF((T150+AE151)&lt;G$11,T150+AE151,G$11),0)</f>
        <v>0</v>
      </c>
      <c r="AR151" s="19">
        <f t="shared" ref="AR151:AR214" ca="1" si="145">IF(U150&gt;0,IF((U150+AF151)&lt;H$11,U150+AF151,H$11),0)</f>
        <v>0</v>
      </c>
      <c r="AS151" s="19">
        <f t="shared" ref="AS151:AS214" ca="1" si="146">IF(V150&gt;0,IF((V150+AG151)&lt;I$11,V150+AG151,I$11),0)</f>
        <v>0</v>
      </c>
      <c r="AT151" s="19">
        <f t="shared" ref="AT151:AT214" ca="1" si="147">IF(W150&gt;0,IF((W150+AH151)&lt;J$11,W150+AH151,J$11),0)</f>
        <v>0</v>
      </c>
      <c r="AU151" s="19">
        <f t="shared" ref="AU151:AU214" ca="1" si="148">IF(X150&gt;0,IF((X150+AI151)&lt;K$11,X150+AI151,K$11),0)</f>
        <v>0</v>
      </c>
      <c r="AV151" s="19">
        <f t="shared" ref="AV151:AV214" ca="1" si="149">IF(Y150&gt;0,IF((Y150+AJ151)&lt;L$11,Y150+AJ151,L$11),0)</f>
        <v>0</v>
      </c>
      <c r="AW151" s="19">
        <f t="shared" ref="AW151:AW214" ca="1" si="150">IF(Z150&gt;0,IF((Z150+AK151)&lt;M$11,Z150+AK151,M$11),0)</f>
        <v>0</v>
      </c>
      <c r="AX151" s="19">
        <f t="shared" ref="AX151:AX214" ca="1" si="151">IF(AA150&gt;0,IF((AA150+AL151)&lt;N$11,AA150+AL151,N$11),0)</f>
        <v>0</v>
      </c>
      <c r="AY151" s="71">
        <f t="shared" ref="AY151:AY214" ca="1" si="152">SUM(AO151:AX151)</f>
        <v>0</v>
      </c>
      <c r="AZ151" s="23"/>
      <c r="BA151" s="55">
        <f ca="1">IF(NOT(snowball),0,IF(OR(E$9=0,R150+AC151-AO151&lt;=E$9),0,MIN(R150+AC151-AO151-E$9,$C151)))</f>
        <v>0</v>
      </c>
      <c r="BB151" s="19">
        <f ca="1">IF(NOT(snowball),0,IF(OR(F$9=0,S150+AD151-AP151&lt;=F$9),0,MIN(S150+AD151-AP151-F$9,$C151-SUM($BA151:BA151))))</f>
        <v>0</v>
      </c>
      <c r="BC151" s="19">
        <f ca="1">IF(NOT(snowball),0,IF(OR(G$9=0,T150+AE151-AQ151&lt;=G$9),0,MIN(T150+AE151-AQ151-G$9,$C151-SUM($BA151:BB151))))</f>
        <v>0</v>
      </c>
      <c r="BD151" s="19">
        <f ca="1">IF(NOT(snowball),0,IF(OR(H$9=0,U150+AF151-AR151&lt;=H$9),0,MIN(U150+AF151-AR151-H$9,$C151-SUM($BA151:BC151))))</f>
        <v>0</v>
      </c>
      <c r="BE151" s="19">
        <f ca="1">IF(NOT(snowball),0,IF(OR(I$9=0,V150+AG151-AS151&lt;=I$9),0,MIN(V150+AG151-AS151-I$9,$C151-SUM($BA151:BD151))))</f>
        <v>0</v>
      </c>
      <c r="BF151" s="19">
        <f ca="1">IF(NOT(snowball),0,IF(OR(J$9=0,W150+AH151-AT151&lt;=J$9),0,MIN(W150+AH151-AT151-J$9,$C151-SUM($BA151:BE151))))</f>
        <v>0</v>
      </c>
      <c r="BG151" s="19">
        <f ca="1">IF(NOT(snowball),0,IF(OR(K$9=0,X150+AI151-AU151&lt;=K$9),0,MIN(X150+AI151-AU151-K$9,$C151-SUM($BA151:BF151))))</f>
        <v>0</v>
      </c>
      <c r="BH151" s="19">
        <f ca="1">IF(NOT(snowball),0,IF(OR(L$9=0,Y150+AJ151-AV151&lt;=L$9),0,MIN(Y150+AJ151-AV151-L$9,$C151-SUM($BA151:BG151))))</f>
        <v>0</v>
      </c>
      <c r="BI151" s="19">
        <f ca="1">IF(NOT(snowball),0,IF(OR(M$9=0,Z150+AK151-AW151&lt;=M$9),0,MIN(Z150+AK151-AW151-M$9,$C151-SUM($BA151:BH151))))</f>
        <v>0</v>
      </c>
      <c r="BJ151" s="19">
        <f ca="1">IF(NOT(snowball),0,IF(OR(N$9=0,AA150+AL151-AX151&lt;=N$9),0,MIN(AA150+AL151-AX151-N$9,$C151-SUM($BA151:BI151))))</f>
        <v>0</v>
      </c>
      <c r="BK151" s="71">
        <f t="shared" ref="BK151:BK214" ca="1" si="153">SUM(BA151:BJ151)</f>
        <v>0</v>
      </c>
      <c r="BL151" s="71">
        <f t="shared" ref="BL151:BL214" ca="1" si="154">SUM($C151,-$BK151)</f>
        <v>0</v>
      </c>
      <c r="BN151" s="55">
        <f t="shared" ref="BN151:BN214" ca="1" si="155">IF(R150&lt;=0,0,IF($BL151&gt;R150+AC151-AO151-BA151,R150+AC151-AO151-BA151,$BL151))</f>
        <v>0</v>
      </c>
      <c r="BO151" s="19">
        <f ca="1">IF(S150&lt;=0,0,IF($BL151&lt;=SUM($BN151:BN151),0,IF($BL151-SUM($BN151:BN151)&gt;S150+AD151-BB151-AP151,S150+AD151-BB151-AP151,$BL151-SUM($BN151:BN151))))</f>
        <v>0</v>
      </c>
      <c r="BP151" s="19">
        <f ca="1">IF(T150&lt;=0,0,IF($BL151&lt;=SUM($BN151:BO151),0,IF($BL151-SUM($BN151:BO151)&gt;T150+AE151-BC151-AQ151,T150+AE151-BC151-AQ151,$BL151-SUM($BN151:BO151))))</f>
        <v>0</v>
      </c>
      <c r="BQ151" s="19">
        <f ca="1">IF(U150&lt;=0,0,IF($BL151&lt;=SUM($BN151:BP151),0,IF($BL151-SUM($BN151:BP151)&gt;U150+AF151-BD151-AR151,U150+AF151-BD151-AR151,$BL151-SUM($BN151:BP151))))</f>
        <v>0</v>
      </c>
      <c r="BR151" s="19">
        <f ca="1">IF(V150&lt;=0,0,IF($BL151&lt;=SUM($BN151:BQ151),0,IF($BL151-SUM($BN151:BQ151)&gt;V150+AG151-BE151-AS151,V150+AG151-BE151-AS151,$BL151-SUM($BN151:BQ151))))</f>
        <v>0</v>
      </c>
      <c r="BS151" s="19">
        <f ca="1">IF(W150&lt;=0,0,IF($BL151&lt;=SUM($BN151:BR151),0,IF($BL151-SUM($BN151:BR151)&gt;W150+AH151-BF151-AT151,W150+AH151-BF151-AT151,$BL151-SUM($BN151:BR151))))</f>
        <v>0</v>
      </c>
      <c r="BT151" s="19">
        <f ca="1">IF(X150&lt;=0,0,IF($BL151&lt;=SUM($BN151:BS151),0,IF($BL151-SUM($BN151:BS151)&gt;X150+AI151-BG151-AU151,X150+AI151-BG151-AU151,$BL151-SUM($BN151:BS151))))</f>
        <v>0</v>
      </c>
      <c r="BU151" s="19">
        <f ca="1">IF(Y150&lt;=0,0,IF($BL151&lt;=SUM($BN151:BT151),0,IF($BL151-SUM($BN151:BT151)&gt;Y150+AJ151-BH151-AV151,Y150+AJ151-BH151-AV151,$BL151-SUM($BN151:BT151))))</f>
        <v>0</v>
      </c>
      <c r="BV151" s="19">
        <f ca="1">IF(Z150&lt;=0,0,IF($BL151&lt;=SUM($BN151:BU151),0,IF($BL151-SUM($BN151:BU151)&gt;Z150+AK151-BI151-AW151,Z150+AK151-BI151-AW151,$BL151-SUM($BN151:BU151))))</f>
        <v>0</v>
      </c>
      <c r="BW151" s="19">
        <f ca="1">IF(AA150&lt;=0,0,IF($BL151&lt;=SUM($BN151:BV151),0,IF($BL151-SUM($BN151:BV151)&gt;AA150+AL151-BJ151-AX151,AA150+AL151-BJ151-AX151,$BL151-SUM($BN151:BV151))))</f>
        <v>0</v>
      </c>
    </row>
    <row r="152" spans="1:75" ht="11.1" customHeight="1" x14ac:dyDescent="0.2">
      <c r="A152" s="20" t="str">
        <f t="shared" ca="1" si="108"/>
        <v/>
      </c>
      <c r="B152" s="5" t="e">
        <f t="shared" ca="1" si="109"/>
        <v>#N/A</v>
      </c>
      <c r="C152" s="69" t="str">
        <f ca="1">IF(A152="","",IF(snowball,IF(($E$5-AY152)&lt;0,0,$E$5-AY152),0)+D152)</f>
        <v/>
      </c>
      <c r="D152" s="56"/>
      <c r="E152" s="19">
        <f t="shared" ca="1" si="110"/>
        <v>0</v>
      </c>
      <c r="F152" s="19">
        <f t="shared" ca="1" si="111"/>
        <v>0</v>
      </c>
      <c r="G152" s="19">
        <f t="shared" ca="1" si="112"/>
        <v>0</v>
      </c>
      <c r="H152" s="19">
        <f t="shared" ca="1" si="113"/>
        <v>0</v>
      </c>
      <c r="I152" s="19">
        <f t="shared" ca="1" si="114"/>
        <v>0</v>
      </c>
      <c r="J152" s="19">
        <f t="shared" ca="1" si="115"/>
        <v>0</v>
      </c>
      <c r="K152" s="19">
        <f t="shared" ca="1" si="116"/>
        <v>0</v>
      </c>
      <c r="L152" s="19">
        <f t="shared" ca="1" si="117"/>
        <v>0</v>
      </c>
      <c r="M152" s="19">
        <f t="shared" ca="1" si="118"/>
        <v>0</v>
      </c>
      <c r="N152" s="19">
        <f t="shared" ca="1" si="119"/>
        <v>0</v>
      </c>
      <c r="O152" s="48"/>
      <c r="P152" s="19">
        <f t="shared" ca="1" si="107"/>
        <v>0</v>
      </c>
      <c r="Q152" s="73">
        <f t="shared" ca="1" si="120"/>
        <v>0</v>
      </c>
      <c r="R152" s="19">
        <f t="shared" ca="1" si="121"/>
        <v>0</v>
      </c>
      <c r="S152" s="19">
        <f t="shared" ca="1" si="122"/>
        <v>0</v>
      </c>
      <c r="T152" s="19">
        <f t="shared" ca="1" si="123"/>
        <v>0</v>
      </c>
      <c r="U152" s="19">
        <f t="shared" ca="1" si="124"/>
        <v>0</v>
      </c>
      <c r="V152" s="19">
        <f t="shared" ca="1" si="125"/>
        <v>0</v>
      </c>
      <c r="W152" s="19">
        <f t="shared" ca="1" si="126"/>
        <v>0</v>
      </c>
      <c r="X152" s="19">
        <f t="shared" ca="1" si="127"/>
        <v>0</v>
      </c>
      <c r="Y152" s="19">
        <f t="shared" ca="1" si="128"/>
        <v>0</v>
      </c>
      <c r="Z152" s="19">
        <f t="shared" ca="1" si="129"/>
        <v>0</v>
      </c>
      <c r="AA152" s="19">
        <f t="shared" ca="1" si="130"/>
        <v>0</v>
      </c>
      <c r="AB152" s="2"/>
      <c r="AC152" s="19">
        <f t="shared" ca="1" si="131"/>
        <v>0</v>
      </c>
      <c r="AD152" s="19">
        <f t="shared" ca="1" si="132"/>
        <v>0</v>
      </c>
      <c r="AE152" s="19">
        <f t="shared" ca="1" si="133"/>
        <v>0</v>
      </c>
      <c r="AF152" s="19">
        <f t="shared" ca="1" si="134"/>
        <v>0</v>
      </c>
      <c r="AG152" s="19">
        <f t="shared" ca="1" si="135"/>
        <v>0</v>
      </c>
      <c r="AH152" s="19">
        <f t="shared" ca="1" si="136"/>
        <v>0</v>
      </c>
      <c r="AI152" s="19">
        <f t="shared" ca="1" si="137"/>
        <v>0</v>
      </c>
      <c r="AJ152" s="19">
        <f t="shared" ca="1" si="138"/>
        <v>0</v>
      </c>
      <c r="AK152" s="19">
        <f t="shared" ca="1" si="139"/>
        <v>0</v>
      </c>
      <c r="AL152" s="19">
        <f t="shared" ca="1" si="140"/>
        <v>0</v>
      </c>
      <c r="AM152" s="23">
        <f t="shared" ca="1" si="141"/>
        <v>0</v>
      </c>
      <c r="AN152" s="7"/>
      <c r="AO152" s="19">
        <f t="shared" ca="1" si="142"/>
        <v>0</v>
      </c>
      <c r="AP152" s="19">
        <f t="shared" ca="1" si="143"/>
        <v>0</v>
      </c>
      <c r="AQ152" s="19">
        <f t="shared" ca="1" si="144"/>
        <v>0</v>
      </c>
      <c r="AR152" s="19">
        <f t="shared" ca="1" si="145"/>
        <v>0</v>
      </c>
      <c r="AS152" s="19">
        <f t="shared" ca="1" si="146"/>
        <v>0</v>
      </c>
      <c r="AT152" s="19">
        <f t="shared" ca="1" si="147"/>
        <v>0</v>
      </c>
      <c r="AU152" s="19">
        <f t="shared" ca="1" si="148"/>
        <v>0</v>
      </c>
      <c r="AV152" s="19">
        <f t="shared" ca="1" si="149"/>
        <v>0</v>
      </c>
      <c r="AW152" s="19">
        <f t="shared" ca="1" si="150"/>
        <v>0</v>
      </c>
      <c r="AX152" s="19">
        <f t="shared" ca="1" si="151"/>
        <v>0</v>
      </c>
      <c r="AY152" s="71">
        <f t="shared" ca="1" si="152"/>
        <v>0</v>
      </c>
      <c r="AZ152" s="23"/>
      <c r="BA152" s="55">
        <f ca="1">IF(NOT(snowball),0,IF(OR(E$9=0,R151+AC152-AO152&lt;=E$9),0,MIN(R151+AC152-AO152-E$9,$C152)))</f>
        <v>0</v>
      </c>
      <c r="BB152" s="19">
        <f ca="1">IF(NOT(snowball),0,IF(OR(F$9=0,S151+AD152-AP152&lt;=F$9),0,MIN(S151+AD152-AP152-F$9,$C152-SUM($BA152:BA152))))</f>
        <v>0</v>
      </c>
      <c r="BC152" s="19">
        <f ca="1">IF(NOT(snowball),0,IF(OR(G$9=0,T151+AE152-AQ152&lt;=G$9),0,MIN(T151+AE152-AQ152-G$9,$C152-SUM($BA152:BB152))))</f>
        <v>0</v>
      </c>
      <c r="BD152" s="19">
        <f ca="1">IF(NOT(snowball),0,IF(OR(H$9=0,U151+AF152-AR152&lt;=H$9),0,MIN(U151+AF152-AR152-H$9,$C152-SUM($BA152:BC152))))</f>
        <v>0</v>
      </c>
      <c r="BE152" s="19">
        <f ca="1">IF(NOT(snowball),0,IF(OR(I$9=0,V151+AG152-AS152&lt;=I$9),0,MIN(V151+AG152-AS152-I$9,$C152-SUM($BA152:BD152))))</f>
        <v>0</v>
      </c>
      <c r="BF152" s="19">
        <f ca="1">IF(NOT(snowball),0,IF(OR(J$9=0,W151+AH152-AT152&lt;=J$9),0,MIN(W151+AH152-AT152-J$9,$C152-SUM($BA152:BE152))))</f>
        <v>0</v>
      </c>
      <c r="BG152" s="19">
        <f ca="1">IF(NOT(snowball),0,IF(OR(K$9=0,X151+AI152-AU152&lt;=K$9),0,MIN(X151+AI152-AU152-K$9,$C152-SUM($BA152:BF152))))</f>
        <v>0</v>
      </c>
      <c r="BH152" s="19">
        <f ca="1">IF(NOT(snowball),0,IF(OR(L$9=0,Y151+AJ152-AV152&lt;=L$9),0,MIN(Y151+AJ152-AV152-L$9,$C152-SUM($BA152:BG152))))</f>
        <v>0</v>
      </c>
      <c r="BI152" s="19">
        <f ca="1">IF(NOT(snowball),0,IF(OR(M$9=0,Z151+AK152-AW152&lt;=M$9),0,MIN(Z151+AK152-AW152-M$9,$C152-SUM($BA152:BH152))))</f>
        <v>0</v>
      </c>
      <c r="BJ152" s="19">
        <f ca="1">IF(NOT(snowball),0,IF(OR(N$9=0,AA151+AL152-AX152&lt;=N$9),0,MIN(AA151+AL152-AX152-N$9,$C152-SUM($BA152:BI152))))</f>
        <v>0</v>
      </c>
      <c r="BK152" s="71">
        <f t="shared" ca="1" si="153"/>
        <v>0</v>
      </c>
      <c r="BL152" s="71">
        <f t="shared" ca="1" si="154"/>
        <v>0</v>
      </c>
      <c r="BN152" s="55">
        <f t="shared" ca="1" si="155"/>
        <v>0</v>
      </c>
      <c r="BO152" s="19">
        <f ca="1">IF(S151&lt;=0,0,IF($BL152&lt;=SUM($BN152:BN152),0,IF($BL152-SUM($BN152:BN152)&gt;S151+AD152-BB152-AP152,S151+AD152-BB152-AP152,$BL152-SUM($BN152:BN152))))</f>
        <v>0</v>
      </c>
      <c r="BP152" s="19">
        <f ca="1">IF(T151&lt;=0,0,IF($BL152&lt;=SUM($BN152:BO152),0,IF($BL152-SUM($BN152:BO152)&gt;T151+AE152-BC152-AQ152,T151+AE152-BC152-AQ152,$BL152-SUM($BN152:BO152))))</f>
        <v>0</v>
      </c>
      <c r="BQ152" s="19">
        <f ca="1">IF(U151&lt;=0,0,IF($BL152&lt;=SUM($BN152:BP152),0,IF($BL152-SUM($BN152:BP152)&gt;U151+AF152-BD152-AR152,U151+AF152-BD152-AR152,$BL152-SUM($BN152:BP152))))</f>
        <v>0</v>
      </c>
      <c r="BR152" s="19">
        <f ca="1">IF(V151&lt;=0,0,IF($BL152&lt;=SUM($BN152:BQ152),0,IF($BL152-SUM($BN152:BQ152)&gt;V151+AG152-BE152-AS152,V151+AG152-BE152-AS152,$BL152-SUM($BN152:BQ152))))</f>
        <v>0</v>
      </c>
      <c r="BS152" s="19">
        <f ca="1">IF(W151&lt;=0,0,IF($BL152&lt;=SUM($BN152:BR152),0,IF($BL152-SUM($BN152:BR152)&gt;W151+AH152-BF152-AT152,W151+AH152-BF152-AT152,$BL152-SUM($BN152:BR152))))</f>
        <v>0</v>
      </c>
      <c r="BT152" s="19">
        <f ca="1">IF(X151&lt;=0,0,IF($BL152&lt;=SUM($BN152:BS152),0,IF($BL152-SUM($BN152:BS152)&gt;X151+AI152-BG152-AU152,X151+AI152-BG152-AU152,$BL152-SUM($BN152:BS152))))</f>
        <v>0</v>
      </c>
      <c r="BU152" s="19">
        <f ca="1">IF(Y151&lt;=0,0,IF($BL152&lt;=SUM($BN152:BT152),0,IF($BL152-SUM($BN152:BT152)&gt;Y151+AJ152-BH152-AV152,Y151+AJ152-BH152-AV152,$BL152-SUM($BN152:BT152))))</f>
        <v>0</v>
      </c>
      <c r="BV152" s="19">
        <f ca="1">IF(Z151&lt;=0,0,IF($BL152&lt;=SUM($BN152:BU152),0,IF($BL152-SUM($BN152:BU152)&gt;Z151+AK152-BI152-AW152,Z151+AK152-BI152-AW152,$BL152-SUM($BN152:BU152))))</f>
        <v>0</v>
      </c>
      <c r="BW152" s="19">
        <f ca="1">IF(AA151&lt;=0,0,IF($BL152&lt;=SUM($BN152:BV152),0,IF($BL152-SUM($BN152:BV152)&gt;AA151+AL152-BJ152-AX152,AA151+AL152-BJ152-AX152,$BL152-SUM($BN152:BV152))))</f>
        <v>0</v>
      </c>
    </row>
    <row r="153" spans="1:75" ht="11.1" customHeight="1" x14ac:dyDescent="0.2">
      <c r="A153" s="20" t="str">
        <f t="shared" ca="1" si="108"/>
        <v/>
      </c>
      <c r="B153" s="5" t="e">
        <f t="shared" ca="1" si="109"/>
        <v>#N/A</v>
      </c>
      <c r="C153" s="69" t="str">
        <f ca="1">IF(A153="","",IF(snowball,IF(($E$5-AY153)&lt;0,0,$E$5-AY153),0)+D153)</f>
        <v/>
      </c>
      <c r="D153" s="56"/>
      <c r="E153" s="19">
        <f t="shared" ca="1" si="110"/>
        <v>0</v>
      </c>
      <c r="F153" s="19">
        <f t="shared" ca="1" si="111"/>
        <v>0</v>
      </c>
      <c r="G153" s="19">
        <f t="shared" ca="1" si="112"/>
        <v>0</v>
      </c>
      <c r="H153" s="19">
        <f t="shared" ca="1" si="113"/>
        <v>0</v>
      </c>
      <c r="I153" s="19">
        <f t="shared" ca="1" si="114"/>
        <v>0</v>
      </c>
      <c r="J153" s="19">
        <f t="shared" ca="1" si="115"/>
        <v>0</v>
      </c>
      <c r="K153" s="19">
        <f t="shared" ca="1" si="116"/>
        <v>0</v>
      </c>
      <c r="L153" s="19">
        <f t="shared" ca="1" si="117"/>
        <v>0</v>
      </c>
      <c r="M153" s="19">
        <f t="shared" ca="1" si="118"/>
        <v>0</v>
      </c>
      <c r="N153" s="19">
        <f t="shared" ca="1" si="119"/>
        <v>0</v>
      </c>
      <c r="O153" s="48"/>
      <c r="P153" s="19">
        <f t="shared" ca="1" si="107"/>
        <v>0</v>
      </c>
      <c r="Q153" s="73">
        <f t="shared" ca="1" si="120"/>
        <v>0</v>
      </c>
      <c r="R153" s="19">
        <f t="shared" ca="1" si="121"/>
        <v>0</v>
      </c>
      <c r="S153" s="19">
        <f t="shared" ca="1" si="122"/>
        <v>0</v>
      </c>
      <c r="T153" s="19">
        <f t="shared" ca="1" si="123"/>
        <v>0</v>
      </c>
      <c r="U153" s="19">
        <f t="shared" ca="1" si="124"/>
        <v>0</v>
      </c>
      <c r="V153" s="19">
        <f t="shared" ca="1" si="125"/>
        <v>0</v>
      </c>
      <c r="W153" s="19">
        <f t="shared" ca="1" si="126"/>
        <v>0</v>
      </c>
      <c r="X153" s="19">
        <f t="shared" ca="1" si="127"/>
        <v>0</v>
      </c>
      <c r="Y153" s="19">
        <f t="shared" ca="1" si="128"/>
        <v>0</v>
      </c>
      <c r="Z153" s="19">
        <f t="shared" ca="1" si="129"/>
        <v>0</v>
      </c>
      <c r="AA153" s="19">
        <f t="shared" ca="1" si="130"/>
        <v>0</v>
      </c>
      <c r="AB153" s="2"/>
      <c r="AC153" s="19">
        <f t="shared" ca="1" si="131"/>
        <v>0</v>
      </c>
      <c r="AD153" s="19">
        <f t="shared" ca="1" si="132"/>
        <v>0</v>
      </c>
      <c r="AE153" s="19">
        <f t="shared" ca="1" si="133"/>
        <v>0</v>
      </c>
      <c r="AF153" s="19">
        <f t="shared" ca="1" si="134"/>
        <v>0</v>
      </c>
      <c r="AG153" s="19">
        <f t="shared" ca="1" si="135"/>
        <v>0</v>
      </c>
      <c r="AH153" s="19">
        <f t="shared" ca="1" si="136"/>
        <v>0</v>
      </c>
      <c r="AI153" s="19">
        <f t="shared" ca="1" si="137"/>
        <v>0</v>
      </c>
      <c r="AJ153" s="19">
        <f t="shared" ca="1" si="138"/>
        <v>0</v>
      </c>
      <c r="AK153" s="19">
        <f t="shared" ca="1" si="139"/>
        <v>0</v>
      </c>
      <c r="AL153" s="19">
        <f t="shared" ca="1" si="140"/>
        <v>0</v>
      </c>
      <c r="AM153" s="23">
        <f t="shared" ca="1" si="141"/>
        <v>0</v>
      </c>
      <c r="AN153" s="7"/>
      <c r="AO153" s="19">
        <f t="shared" ca="1" si="142"/>
        <v>0</v>
      </c>
      <c r="AP153" s="19">
        <f t="shared" ca="1" si="143"/>
        <v>0</v>
      </c>
      <c r="AQ153" s="19">
        <f t="shared" ca="1" si="144"/>
        <v>0</v>
      </c>
      <c r="AR153" s="19">
        <f t="shared" ca="1" si="145"/>
        <v>0</v>
      </c>
      <c r="AS153" s="19">
        <f t="shared" ca="1" si="146"/>
        <v>0</v>
      </c>
      <c r="AT153" s="19">
        <f t="shared" ca="1" si="147"/>
        <v>0</v>
      </c>
      <c r="AU153" s="19">
        <f t="shared" ca="1" si="148"/>
        <v>0</v>
      </c>
      <c r="AV153" s="19">
        <f t="shared" ca="1" si="149"/>
        <v>0</v>
      </c>
      <c r="AW153" s="19">
        <f t="shared" ca="1" si="150"/>
        <v>0</v>
      </c>
      <c r="AX153" s="19">
        <f t="shared" ca="1" si="151"/>
        <v>0</v>
      </c>
      <c r="AY153" s="71">
        <f t="shared" ca="1" si="152"/>
        <v>0</v>
      </c>
      <c r="AZ153" s="23"/>
      <c r="BA153" s="55">
        <f ca="1">IF(NOT(snowball),0,IF(OR(E$9=0,R152+AC153-AO153&lt;=E$9),0,MIN(R152+AC153-AO153-E$9,$C153)))</f>
        <v>0</v>
      </c>
      <c r="BB153" s="19">
        <f ca="1">IF(NOT(snowball),0,IF(OR(F$9=0,S152+AD153-AP153&lt;=F$9),0,MIN(S152+AD153-AP153-F$9,$C153-SUM($BA153:BA153))))</f>
        <v>0</v>
      </c>
      <c r="BC153" s="19">
        <f ca="1">IF(NOT(snowball),0,IF(OR(G$9=0,T152+AE153-AQ153&lt;=G$9),0,MIN(T152+AE153-AQ153-G$9,$C153-SUM($BA153:BB153))))</f>
        <v>0</v>
      </c>
      <c r="BD153" s="19">
        <f ca="1">IF(NOT(snowball),0,IF(OR(H$9=0,U152+AF153-AR153&lt;=H$9),0,MIN(U152+AF153-AR153-H$9,$C153-SUM($BA153:BC153))))</f>
        <v>0</v>
      </c>
      <c r="BE153" s="19">
        <f ca="1">IF(NOT(snowball),0,IF(OR(I$9=0,V152+AG153-AS153&lt;=I$9),0,MIN(V152+AG153-AS153-I$9,$C153-SUM($BA153:BD153))))</f>
        <v>0</v>
      </c>
      <c r="BF153" s="19">
        <f ca="1">IF(NOT(snowball),0,IF(OR(J$9=0,W152+AH153-AT153&lt;=J$9),0,MIN(W152+AH153-AT153-J$9,$C153-SUM($BA153:BE153))))</f>
        <v>0</v>
      </c>
      <c r="BG153" s="19">
        <f ca="1">IF(NOT(snowball),0,IF(OR(K$9=0,X152+AI153-AU153&lt;=K$9),0,MIN(X152+AI153-AU153-K$9,$C153-SUM($BA153:BF153))))</f>
        <v>0</v>
      </c>
      <c r="BH153" s="19">
        <f ca="1">IF(NOT(snowball),0,IF(OR(L$9=0,Y152+AJ153-AV153&lt;=L$9),0,MIN(Y152+AJ153-AV153-L$9,$C153-SUM($BA153:BG153))))</f>
        <v>0</v>
      </c>
      <c r="BI153" s="19">
        <f ca="1">IF(NOT(snowball),0,IF(OR(M$9=0,Z152+AK153-AW153&lt;=M$9),0,MIN(Z152+AK153-AW153-M$9,$C153-SUM($BA153:BH153))))</f>
        <v>0</v>
      </c>
      <c r="BJ153" s="19">
        <f ca="1">IF(NOT(snowball),0,IF(OR(N$9=0,AA152+AL153-AX153&lt;=N$9),0,MIN(AA152+AL153-AX153-N$9,$C153-SUM($BA153:BI153))))</f>
        <v>0</v>
      </c>
      <c r="BK153" s="71">
        <f t="shared" ca="1" si="153"/>
        <v>0</v>
      </c>
      <c r="BL153" s="71">
        <f t="shared" ca="1" si="154"/>
        <v>0</v>
      </c>
      <c r="BN153" s="55">
        <f t="shared" ca="1" si="155"/>
        <v>0</v>
      </c>
      <c r="BO153" s="19">
        <f ca="1">IF(S152&lt;=0,0,IF($BL153&lt;=SUM($BN153:BN153),0,IF($BL153-SUM($BN153:BN153)&gt;S152+AD153-BB153-AP153,S152+AD153-BB153-AP153,$BL153-SUM($BN153:BN153))))</f>
        <v>0</v>
      </c>
      <c r="BP153" s="19">
        <f ca="1">IF(T152&lt;=0,0,IF($BL153&lt;=SUM($BN153:BO153),0,IF($BL153-SUM($BN153:BO153)&gt;T152+AE153-BC153-AQ153,T152+AE153-BC153-AQ153,$BL153-SUM($BN153:BO153))))</f>
        <v>0</v>
      </c>
      <c r="BQ153" s="19">
        <f ca="1">IF(U152&lt;=0,0,IF($BL153&lt;=SUM($BN153:BP153),0,IF($BL153-SUM($BN153:BP153)&gt;U152+AF153-BD153-AR153,U152+AF153-BD153-AR153,$BL153-SUM($BN153:BP153))))</f>
        <v>0</v>
      </c>
      <c r="BR153" s="19">
        <f ca="1">IF(V152&lt;=0,0,IF($BL153&lt;=SUM($BN153:BQ153),0,IF($BL153-SUM($BN153:BQ153)&gt;V152+AG153-BE153-AS153,V152+AG153-BE153-AS153,$BL153-SUM($BN153:BQ153))))</f>
        <v>0</v>
      </c>
      <c r="BS153" s="19">
        <f ca="1">IF(W152&lt;=0,0,IF($BL153&lt;=SUM($BN153:BR153),0,IF($BL153-SUM($BN153:BR153)&gt;W152+AH153-BF153-AT153,W152+AH153-BF153-AT153,$BL153-SUM($BN153:BR153))))</f>
        <v>0</v>
      </c>
      <c r="BT153" s="19">
        <f ca="1">IF(X152&lt;=0,0,IF($BL153&lt;=SUM($BN153:BS153),0,IF($BL153-SUM($BN153:BS153)&gt;X152+AI153-BG153-AU153,X152+AI153-BG153-AU153,$BL153-SUM($BN153:BS153))))</f>
        <v>0</v>
      </c>
      <c r="BU153" s="19">
        <f ca="1">IF(Y152&lt;=0,0,IF($BL153&lt;=SUM($BN153:BT153),0,IF($BL153-SUM($BN153:BT153)&gt;Y152+AJ153-BH153-AV153,Y152+AJ153-BH153-AV153,$BL153-SUM($BN153:BT153))))</f>
        <v>0</v>
      </c>
      <c r="BV153" s="19">
        <f ca="1">IF(Z152&lt;=0,0,IF($BL153&lt;=SUM($BN153:BU153),0,IF($BL153-SUM($BN153:BU153)&gt;Z152+AK153-BI153-AW153,Z152+AK153-BI153-AW153,$BL153-SUM($BN153:BU153))))</f>
        <v>0</v>
      </c>
      <c r="BW153" s="19">
        <f ca="1">IF(AA152&lt;=0,0,IF($BL153&lt;=SUM($BN153:BV153),0,IF($BL153-SUM($BN153:BV153)&gt;AA152+AL153-BJ153-AX153,AA152+AL153-BJ153-AX153,$BL153-SUM($BN153:BV153))))</f>
        <v>0</v>
      </c>
    </row>
    <row r="154" spans="1:75" ht="11.1" customHeight="1" x14ac:dyDescent="0.2">
      <c r="A154" s="20" t="str">
        <f t="shared" ca="1" si="108"/>
        <v/>
      </c>
      <c r="B154" s="5" t="e">
        <f t="shared" ca="1" si="109"/>
        <v>#N/A</v>
      </c>
      <c r="C154" s="69" t="str">
        <f ca="1">IF(A154="","",IF(snowball,IF(($E$5-AY154)&lt;0,0,$E$5-AY154),0)+D154)</f>
        <v/>
      </c>
      <c r="D154" s="56"/>
      <c r="E154" s="19">
        <f t="shared" ca="1" si="110"/>
        <v>0</v>
      </c>
      <c r="F154" s="19">
        <f t="shared" ca="1" si="111"/>
        <v>0</v>
      </c>
      <c r="G154" s="19">
        <f t="shared" ca="1" si="112"/>
        <v>0</v>
      </c>
      <c r="H154" s="19">
        <f t="shared" ca="1" si="113"/>
        <v>0</v>
      </c>
      <c r="I154" s="19">
        <f t="shared" ca="1" si="114"/>
        <v>0</v>
      </c>
      <c r="J154" s="19">
        <f t="shared" ca="1" si="115"/>
        <v>0</v>
      </c>
      <c r="K154" s="19">
        <f t="shared" ca="1" si="116"/>
        <v>0</v>
      </c>
      <c r="L154" s="19">
        <f t="shared" ca="1" si="117"/>
        <v>0</v>
      </c>
      <c r="M154" s="19">
        <f t="shared" ca="1" si="118"/>
        <v>0</v>
      </c>
      <c r="N154" s="19">
        <f t="shared" ca="1" si="119"/>
        <v>0</v>
      </c>
      <c r="O154" s="48"/>
      <c r="P154" s="19">
        <f t="shared" ca="1" si="107"/>
        <v>0</v>
      </c>
      <c r="Q154" s="73">
        <f t="shared" ca="1" si="120"/>
        <v>0</v>
      </c>
      <c r="R154" s="19">
        <f t="shared" ca="1" si="121"/>
        <v>0</v>
      </c>
      <c r="S154" s="19">
        <f t="shared" ca="1" si="122"/>
        <v>0</v>
      </c>
      <c r="T154" s="19">
        <f t="shared" ca="1" si="123"/>
        <v>0</v>
      </c>
      <c r="U154" s="19">
        <f t="shared" ca="1" si="124"/>
        <v>0</v>
      </c>
      <c r="V154" s="19">
        <f t="shared" ca="1" si="125"/>
        <v>0</v>
      </c>
      <c r="W154" s="19">
        <f t="shared" ca="1" si="126"/>
        <v>0</v>
      </c>
      <c r="X154" s="19">
        <f t="shared" ca="1" si="127"/>
        <v>0</v>
      </c>
      <c r="Y154" s="19">
        <f t="shared" ca="1" si="128"/>
        <v>0</v>
      </c>
      <c r="Z154" s="19">
        <f t="shared" ca="1" si="129"/>
        <v>0</v>
      </c>
      <c r="AA154" s="19">
        <f t="shared" ca="1" si="130"/>
        <v>0</v>
      </c>
      <c r="AB154" s="2"/>
      <c r="AC154" s="19">
        <f t="shared" ca="1" si="131"/>
        <v>0</v>
      </c>
      <c r="AD154" s="19">
        <f t="shared" ca="1" si="132"/>
        <v>0</v>
      </c>
      <c r="AE154" s="19">
        <f t="shared" ca="1" si="133"/>
        <v>0</v>
      </c>
      <c r="AF154" s="19">
        <f t="shared" ca="1" si="134"/>
        <v>0</v>
      </c>
      <c r="AG154" s="19">
        <f t="shared" ca="1" si="135"/>
        <v>0</v>
      </c>
      <c r="AH154" s="19">
        <f t="shared" ca="1" si="136"/>
        <v>0</v>
      </c>
      <c r="AI154" s="19">
        <f t="shared" ca="1" si="137"/>
        <v>0</v>
      </c>
      <c r="AJ154" s="19">
        <f t="shared" ca="1" si="138"/>
        <v>0</v>
      </c>
      <c r="AK154" s="19">
        <f t="shared" ca="1" si="139"/>
        <v>0</v>
      </c>
      <c r="AL154" s="19">
        <f t="shared" ca="1" si="140"/>
        <v>0</v>
      </c>
      <c r="AM154" s="23">
        <f t="shared" ca="1" si="141"/>
        <v>0</v>
      </c>
      <c r="AN154" s="7"/>
      <c r="AO154" s="19">
        <f t="shared" ca="1" si="142"/>
        <v>0</v>
      </c>
      <c r="AP154" s="19">
        <f t="shared" ca="1" si="143"/>
        <v>0</v>
      </c>
      <c r="AQ154" s="19">
        <f t="shared" ca="1" si="144"/>
        <v>0</v>
      </c>
      <c r="AR154" s="19">
        <f t="shared" ca="1" si="145"/>
        <v>0</v>
      </c>
      <c r="AS154" s="19">
        <f t="shared" ca="1" si="146"/>
        <v>0</v>
      </c>
      <c r="AT154" s="19">
        <f t="shared" ca="1" si="147"/>
        <v>0</v>
      </c>
      <c r="AU154" s="19">
        <f t="shared" ca="1" si="148"/>
        <v>0</v>
      </c>
      <c r="AV154" s="19">
        <f t="shared" ca="1" si="149"/>
        <v>0</v>
      </c>
      <c r="AW154" s="19">
        <f t="shared" ca="1" si="150"/>
        <v>0</v>
      </c>
      <c r="AX154" s="19">
        <f t="shared" ca="1" si="151"/>
        <v>0</v>
      </c>
      <c r="AY154" s="71">
        <f t="shared" ca="1" si="152"/>
        <v>0</v>
      </c>
      <c r="AZ154" s="23"/>
      <c r="BA154" s="55">
        <f ca="1">IF(NOT(snowball),0,IF(OR(E$9=0,R153+AC154-AO154&lt;=E$9),0,MIN(R153+AC154-AO154-E$9,$C154)))</f>
        <v>0</v>
      </c>
      <c r="BB154" s="19">
        <f ca="1">IF(NOT(snowball),0,IF(OR(F$9=0,S153+AD154-AP154&lt;=F$9),0,MIN(S153+AD154-AP154-F$9,$C154-SUM($BA154:BA154))))</f>
        <v>0</v>
      </c>
      <c r="BC154" s="19">
        <f ca="1">IF(NOT(snowball),0,IF(OR(G$9=0,T153+AE154-AQ154&lt;=G$9),0,MIN(T153+AE154-AQ154-G$9,$C154-SUM($BA154:BB154))))</f>
        <v>0</v>
      </c>
      <c r="BD154" s="19">
        <f ca="1">IF(NOT(snowball),0,IF(OR(H$9=0,U153+AF154-AR154&lt;=H$9),0,MIN(U153+AF154-AR154-H$9,$C154-SUM($BA154:BC154))))</f>
        <v>0</v>
      </c>
      <c r="BE154" s="19">
        <f ca="1">IF(NOT(snowball),0,IF(OR(I$9=0,V153+AG154-AS154&lt;=I$9),0,MIN(V153+AG154-AS154-I$9,$C154-SUM($BA154:BD154))))</f>
        <v>0</v>
      </c>
      <c r="BF154" s="19">
        <f ca="1">IF(NOT(snowball),0,IF(OR(J$9=0,W153+AH154-AT154&lt;=J$9),0,MIN(W153+AH154-AT154-J$9,$C154-SUM($BA154:BE154))))</f>
        <v>0</v>
      </c>
      <c r="BG154" s="19">
        <f ca="1">IF(NOT(snowball),0,IF(OR(K$9=0,X153+AI154-AU154&lt;=K$9),0,MIN(X153+AI154-AU154-K$9,$C154-SUM($BA154:BF154))))</f>
        <v>0</v>
      </c>
      <c r="BH154" s="19">
        <f ca="1">IF(NOT(snowball),0,IF(OR(L$9=0,Y153+AJ154-AV154&lt;=L$9),0,MIN(Y153+AJ154-AV154-L$9,$C154-SUM($BA154:BG154))))</f>
        <v>0</v>
      </c>
      <c r="BI154" s="19">
        <f ca="1">IF(NOT(snowball),0,IF(OR(M$9=0,Z153+AK154-AW154&lt;=M$9),0,MIN(Z153+AK154-AW154-M$9,$C154-SUM($BA154:BH154))))</f>
        <v>0</v>
      </c>
      <c r="BJ154" s="19">
        <f ca="1">IF(NOT(snowball),0,IF(OR(N$9=0,AA153+AL154-AX154&lt;=N$9),0,MIN(AA153+AL154-AX154-N$9,$C154-SUM($BA154:BI154))))</f>
        <v>0</v>
      </c>
      <c r="BK154" s="71">
        <f t="shared" ca="1" si="153"/>
        <v>0</v>
      </c>
      <c r="BL154" s="71">
        <f t="shared" ca="1" si="154"/>
        <v>0</v>
      </c>
      <c r="BN154" s="55">
        <f t="shared" ca="1" si="155"/>
        <v>0</v>
      </c>
      <c r="BO154" s="19">
        <f ca="1">IF(S153&lt;=0,0,IF($BL154&lt;=SUM($BN154:BN154),0,IF($BL154-SUM($BN154:BN154)&gt;S153+AD154-BB154-AP154,S153+AD154-BB154-AP154,$BL154-SUM($BN154:BN154))))</f>
        <v>0</v>
      </c>
      <c r="BP154" s="19">
        <f ca="1">IF(T153&lt;=0,0,IF($BL154&lt;=SUM($BN154:BO154),0,IF($BL154-SUM($BN154:BO154)&gt;T153+AE154-BC154-AQ154,T153+AE154-BC154-AQ154,$BL154-SUM($BN154:BO154))))</f>
        <v>0</v>
      </c>
      <c r="BQ154" s="19">
        <f ca="1">IF(U153&lt;=0,0,IF($BL154&lt;=SUM($BN154:BP154),0,IF($BL154-SUM($BN154:BP154)&gt;U153+AF154-BD154-AR154,U153+AF154-BD154-AR154,$BL154-SUM($BN154:BP154))))</f>
        <v>0</v>
      </c>
      <c r="BR154" s="19">
        <f ca="1">IF(V153&lt;=0,0,IF($BL154&lt;=SUM($BN154:BQ154),0,IF($BL154-SUM($BN154:BQ154)&gt;V153+AG154-BE154-AS154,V153+AG154-BE154-AS154,$BL154-SUM($BN154:BQ154))))</f>
        <v>0</v>
      </c>
      <c r="BS154" s="19">
        <f ca="1">IF(W153&lt;=0,0,IF($BL154&lt;=SUM($BN154:BR154),0,IF($BL154-SUM($BN154:BR154)&gt;W153+AH154-BF154-AT154,W153+AH154-BF154-AT154,$BL154-SUM($BN154:BR154))))</f>
        <v>0</v>
      </c>
      <c r="BT154" s="19">
        <f ca="1">IF(X153&lt;=0,0,IF($BL154&lt;=SUM($BN154:BS154),0,IF($BL154-SUM($BN154:BS154)&gt;X153+AI154-BG154-AU154,X153+AI154-BG154-AU154,$BL154-SUM($BN154:BS154))))</f>
        <v>0</v>
      </c>
      <c r="BU154" s="19">
        <f ca="1">IF(Y153&lt;=0,0,IF($BL154&lt;=SUM($BN154:BT154),0,IF($BL154-SUM($BN154:BT154)&gt;Y153+AJ154-BH154-AV154,Y153+AJ154-BH154-AV154,$BL154-SUM($BN154:BT154))))</f>
        <v>0</v>
      </c>
      <c r="BV154" s="19">
        <f ca="1">IF(Z153&lt;=0,0,IF($BL154&lt;=SUM($BN154:BU154),0,IF($BL154-SUM($BN154:BU154)&gt;Z153+AK154-BI154-AW154,Z153+AK154-BI154-AW154,$BL154-SUM($BN154:BU154))))</f>
        <v>0</v>
      </c>
      <c r="BW154" s="19">
        <f ca="1">IF(AA153&lt;=0,0,IF($BL154&lt;=SUM($BN154:BV154),0,IF($BL154-SUM($BN154:BV154)&gt;AA153+AL154-BJ154-AX154,AA153+AL154-BJ154-AX154,$BL154-SUM($BN154:BV154))))</f>
        <v>0</v>
      </c>
    </row>
    <row r="155" spans="1:75" ht="11.1" customHeight="1" x14ac:dyDescent="0.2">
      <c r="A155" s="20" t="str">
        <f t="shared" ca="1" si="108"/>
        <v/>
      </c>
      <c r="B155" s="5" t="e">
        <f t="shared" ca="1" si="109"/>
        <v>#N/A</v>
      </c>
      <c r="C155" s="69" t="str">
        <f ca="1">IF(A155="","",IF(snowball,IF(($E$5-AY155)&lt;0,0,$E$5-AY155),0)+D155)</f>
        <v/>
      </c>
      <c r="D155" s="56"/>
      <c r="E155" s="19">
        <f t="shared" ca="1" si="110"/>
        <v>0</v>
      </c>
      <c r="F155" s="19">
        <f t="shared" ca="1" si="111"/>
        <v>0</v>
      </c>
      <c r="G155" s="19">
        <f t="shared" ca="1" si="112"/>
        <v>0</v>
      </c>
      <c r="H155" s="19">
        <f t="shared" ca="1" si="113"/>
        <v>0</v>
      </c>
      <c r="I155" s="19">
        <f t="shared" ca="1" si="114"/>
        <v>0</v>
      </c>
      <c r="J155" s="19">
        <f t="shared" ca="1" si="115"/>
        <v>0</v>
      </c>
      <c r="K155" s="19">
        <f t="shared" ca="1" si="116"/>
        <v>0</v>
      </c>
      <c r="L155" s="19">
        <f t="shared" ca="1" si="117"/>
        <v>0</v>
      </c>
      <c r="M155" s="19">
        <f t="shared" ca="1" si="118"/>
        <v>0</v>
      </c>
      <c r="N155" s="19">
        <f t="shared" ca="1" si="119"/>
        <v>0</v>
      </c>
      <c r="O155" s="48"/>
      <c r="P155" s="19">
        <f t="shared" ca="1" si="107"/>
        <v>0</v>
      </c>
      <c r="Q155" s="73">
        <f t="shared" ca="1" si="120"/>
        <v>0</v>
      </c>
      <c r="R155" s="19">
        <f t="shared" ca="1" si="121"/>
        <v>0</v>
      </c>
      <c r="S155" s="19">
        <f t="shared" ca="1" si="122"/>
        <v>0</v>
      </c>
      <c r="T155" s="19">
        <f t="shared" ca="1" si="123"/>
        <v>0</v>
      </c>
      <c r="U155" s="19">
        <f t="shared" ca="1" si="124"/>
        <v>0</v>
      </c>
      <c r="V155" s="19">
        <f t="shared" ca="1" si="125"/>
        <v>0</v>
      </c>
      <c r="W155" s="19">
        <f t="shared" ca="1" si="126"/>
        <v>0</v>
      </c>
      <c r="X155" s="19">
        <f t="shared" ca="1" si="127"/>
        <v>0</v>
      </c>
      <c r="Y155" s="19">
        <f t="shared" ca="1" si="128"/>
        <v>0</v>
      </c>
      <c r="Z155" s="19">
        <f t="shared" ca="1" si="129"/>
        <v>0</v>
      </c>
      <c r="AA155" s="19">
        <f t="shared" ca="1" si="130"/>
        <v>0</v>
      </c>
      <c r="AB155" s="2"/>
      <c r="AC155" s="19">
        <f t="shared" ca="1" si="131"/>
        <v>0</v>
      </c>
      <c r="AD155" s="19">
        <f t="shared" ca="1" si="132"/>
        <v>0</v>
      </c>
      <c r="AE155" s="19">
        <f t="shared" ca="1" si="133"/>
        <v>0</v>
      </c>
      <c r="AF155" s="19">
        <f t="shared" ca="1" si="134"/>
        <v>0</v>
      </c>
      <c r="AG155" s="19">
        <f t="shared" ca="1" si="135"/>
        <v>0</v>
      </c>
      <c r="AH155" s="19">
        <f t="shared" ca="1" si="136"/>
        <v>0</v>
      </c>
      <c r="AI155" s="19">
        <f t="shared" ca="1" si="137"/>
        <v>0</v>
      </c>
      <c r="AJ155" s="19">
        <f t="shared" ca="1" si="138"/>
        <v>0</v>
      </c>
      <c r="AK155" s="19">
        <f t="shared" ca="1" si="139"/>
        <v>0</v>
      </c>
      <c r="AL155" s="19">
        <f t="shared" ca="1" si="140"/>
        <v>0</v>
      </c>
      <c r="AM155" s="23">
        <f t="shared" ca="1" si="141"/>
        <v>0</v>
      </c>
      <c r="AN155" s="7"/>
      <c r="AO155" s="19">
        <f t="shared" ca="1" si="142"/>
        <v>0</v>
      </c>
      <c r="AP155" s="19">
        <f t="shared" ca="1" si="143"/>
        <v>0</v>
      </c>
      <c r="AQ155" s="19">
        <f t="shared" ca="1" si="144"/>
        <v>0</v>
      </c>
      <c r="AR155" s="19">
        <f t="shared" ca="1" si="145"/>
        <v>0</v>
      </c>
      <c r="AS155" s="19">
        <f t="shared" ca="1" si="146"/>
        <v>0</v>
      </c>
      <c r="AT155" s="19">
        <f t="shared" ca="1" si="147"/>
        <v>0</v>
      </c>
      <c r="AU155" s="19">
        <f t="shared" ca="1" si="148"/>
        <v>0</v>
      </c>
      <c r="AV155" s="19">
        <f t="shared" ca="1" si="149"/>
        <v>0</v>
      </c>
      <c r="AW155" s="19">
        <f t="shared" ca="1" si="150"/>
        <v>0</v>
      </c>
      <c r="AX155" s="19">
        <f t="shared" ca="1" si="151"/>
        <v>0</v>
      </c>
      <c r="AY155" s="71">
        <f t="shared" ca="1" si="152"/>
        <v>0</v>
      </c>
      <c r="AZ155" s="23"/>
      <c r="BA155" s="55">
        <f ca="1">IF(NOT(snowball),0,IF(OR(E$9=0,R154+AC155-AO155&lt;=E$9),0,MIN(R154+AC155-AO155-E$9,$C155)))</f>
        <v>0</v>
      </c>
      <c r="BB155" s="19">
        <f ca="1">IF(NOT(snowball),0,IF(OR(F$9=0,S154+AD155-AP155&lt;=F$9),0,MIN(S154+AD155-AP155-F$9,$C155-SUM($BA155:BA155))))</f>
        <v>0</v>
      </c>
      <c r="BC155" s="19">
        <f ca="1">IF(NOT(snowball),0,IF(OR(G$9=0,T154+AE155-AQ155&lt;=G$9),0,MIN(T154+AE155-AQ155-G$9,$C155-SUM($BA155:BB155))))</f>
        <v>0</v>
      </c>
      <c r="BD155" s="19">
        <f ca="1">IF(NOT(snowball),0,IF(OR(H$9=0,U154+AF155-AR155&lt;=H$9),0,MIN(U154+AF155-AR155-H$9,$C155-SUM($BA155:BC155))))</f>
        <v>0</v>
      </c>
      <c r="BE155" s="19">
        <f ca="1">IF(NOT(snowball),0,IF(OR(I$9=0,V154+AG155-AS155&lt;=I$9),0,MIN(V154+AG155-AS155-I$9,$C155-SUM($BA155:BD155))))</f>
        <v>0</v>
      </c>
      <c r="BF155" s="19">
        <f ca="1">IF(NOT(snowball),0,IF(OR(J$9=0,W154+AH155-AT155&lt;=J$9),0,MIN(W154+AH155-AT155-J$9,$C155-SUM($BA155:BE155))))</f>
        <v>0</v>
      </c>
      <c r="BG155" s="19">
        <f ca="1">IF(NOT(snowball),0,IF(OR(K$9=0,X154+AI155-AU155&lt;=K$9),0,MIN(X154+AI155-AU155-K$9,$C155-SUM($BA155:BF155))))</f>
        <v>0</v>
      </c>
      <c r="BH155" s="19">
        <f ca="1">IF(NOT(snowball),0,IF(OR(L$9=0,Y154+AJ155-AV155&lt;=L$9),0,MIN(Y154+AJ155-AV155-L$9,$C155-SUM($BA155:BG155))))</f>
        <v>0</v>
      </c>
      <c r="BI155" s="19">
        <f ca="1">IF(NOT(snowball),0,IF(OR(M$9=0,Z154+AK155-AW155&lt;=M$9),0,MIN(Z154+AK155-AW155-M$9,$C155-SUM($BA155:BH155))))</f>
        <v>0</v>
      </c>
      <c r="BJ155" s="19">
        <f ca="1">IF(NOT(snowball),0,IF(OR(N$9=0,AA154+AL155-AX155&lt;=N$9),0,MIN(AA154+AL155-AX155-N$9,$C155-SUM($BA155:BI155))))</f>
        <v>0</v>
      </c>
      <c r="BK155" s="71">
        <f t="shared" ca="1" si="153"/>
        <v>0</v>
      </c>
      <c r="BL155" s="71">
        <f t="shared" ca="1" si="154"/>
        <v>0</v>
      </c>
      <c r="BN155" s="55">
        <f t="shared" ca="1" si="155"/>
        <v>0</v>
      </c>
      <c r="BO155" s="19">
        <f ca="1">IF(S154&lt;=0,0,IF($BL155&lt;=SUM($BN155:BN155),0,IF($BL155-SUM($BN155:BN155)&gt;S154+AD155-BB155-AP155,S154+AD155-BB155-AP155,$BL155-SUM($BN155:BN155))))</f>
        <v>0</v>
      </c>
      <c r="BP155" s="19">
        <f ca="1">IF(T154&lt;=0,0,IF($BL155&lt;=SUM($BN155:BO155),0,IF($BL155-SUM($BN155:BO155)&gt;T154+AE155-BC155-AQ155,T154+AE155-BC155-AQ155,$BL155-SUM($BN155:BO155))))</f>
        <v>0</v>
      </c>
      <c r="BQ155" s="19">
        <f ca="1">IF(U154&lt;=0,0,IF($BL155&lt;=SUM($BN155:BP155),0,IF($BL155-SUM($BN155:BP155)&gt;U154+AF155-BD155-AR155,U154+AF155-BD155-AR155,$BL155-SUM($BN155:BP155))))</f>
        <v>0</v>
      </c>
      <c r="BR155" s="19">
        <f ca="1">IF(V154&lt;=0,0,IF($BL155&lt;=SUM($BN155:BQ155),0,IF($BL155-SUM($BN155:BQ155)&gt;V154+AG155-BE155-AS155,V154+AG155-BE155-AS155,$BL155-SUM($BN155:BQ155))))</f>
        <v>0</v>
      </c>
      <c r="BS155" s="19">
        <f ca="1">IF(W154&lt;=0,0,IF($BL155&lt;=SUM($BN155:BR155),0,IF($BL155-SUM($BN155:BR155)&gt;W154+AH155-BF155-AT155,W154+AH155-BF155-AT155,$BL155-SUM($BN155:BR155))))</f>
        <v>0</v>
      </c>
      <c r="BT155" s="19">
        <f ca="1">IF(X154&lt;=0,0,IF($BL155&lt;=SUM($BN155:BS155),0,IF($BL155-SUM($BN155:BS155)&gt;X154+AI155-BG155-AU155,X154+AI155-BG155-AU155,$BL155-SUM($BN155:BS155))))</f>
        <v>0</v>
      </c>
      <c r="BU155" s="19">
        <f ca="1">IF(Y154&lt;=0,0,IF($BL155&lt;=SUM($BN155:BT155),0,IF($BL155-SUM($BN155:BT155)&gt;Y154+AJ155-BH155-AV155,Y154+AJ155-BH155-AV155,$BL155-SUM($BN155:BT155))))</f>
        <v>0</v>
      </c>
      <c r="BV155" s="19">
        <f ca="1">IF(Z154&lt;=0,0,IF($BL155&lt;=SUM($BN155:BU155),0,IF($BL155-SUM($BN155:BU155)&gt;Z154+AK155-BI155-AW155,Z154+AK155-BI155-AW155,$BL155-SUM($BN155:BU155))))</f>
        <v>0</v>
      </c>
      <c r="BW155" s="19">
        <f ca="1">IF(AA154&lt;=0,0,IF($BL155&lt;=SUM($BN155:BV155),0,IF($BL155-SUM($BN155:BV155)&gt;AA154+AL155-BJ155-AX155,AA154+AL155-BJ155-AX155,$BL155-SUM($BN155:BV155))))</f>
        <v>0</v>
      </c>
    </row>
    <row r="156" spans="1:75" ht="11.1" customHeight="1" x14ac:dyDescent="0.2">
      <c r="A156" s="20" t="str">
        <f t="shared" ca="1" si="108"/>
        <v/>
      </c>
      <c r="B156" s="5" t="e">
        <f t="shared" ca="1" si="109"/>
        <v>#N/A</v>
      </c>
      <c r="C156" s="69" t="str">
        <f ca="1">IF(A156="","",IF(snowball,IF(($E$5-AY156)&lt;0,0,$E$5-AY156),0)+D156)</f>
        <v/>
      </c>
      <c r="D156" s="56"/>
      <c r="E156" s="19">
        <f t="shared" ca="1" si="110"/>
        <v>0</v>
      </c>
      <c r="F156" s="19">
        <f t="shared" ca="1" si="111"/>
        <v>0</v>
      </c>
      <c r="G156" s="19">
        <f t="shared" ca="1" si="112"/>
        <v>0</v>
      </c>
      <c r="H156" s="19">
        <f t="shared" ca="1" si="113"/>
        <v>0</v>
      </c>
      <c r="I156" s="19">
        <f t="shared" ca="1" si="114"/>
        <v>0</v>
      </c>
      <c r="J156" s="19">
        <f t="shared" ca="1" si="115"/>
        <v>0</v>
      </c>
      <c r="K156" s="19">
        <f t="shared" ca="1" si="116"/>
        <v>0</v>
      </c>
      <c r="L156" s="19">
        <f t="shared" ca="1" si="117"/>
        <v>0</v>
      </c>
      <c r="M156" s="19">
        <f t="shared" ca="1" si="118"/>
        <v>0</v>
      </c>
      <c r="N156" s="19">
        <f t="shared" ca="1" si="119"/>
        <v>0</v>
      </c>
      <c r="O156" s="48"/>
      <c r="P156" s="19">
        <f t="shared" ca="1" si="107"/>
        <v>0</v>
      </c>
      <c r="Q156" s="73">
        <f t="shared" ca="1" si="120"/>
        <v>0</v>
      </c>
      <c r="R156" s="19">
        <f t="shared" ca="1" si="121"/>
        <v>0</v>
      </c>
      <c r="S156" s="19">
        <f t="shared" ca="1" si="122"/>
        <v>0</v>
      </c>
      <c r="T156" s="19">
        <f t="shared" ca="1" si="123"/>
        <v>0</v>
      </c>
      <c r="U156" s="19">
        <f t="shared" ca="1" si="124"/>
        <v>0</v>
      </c>
      <c r="V156" s="19">
        <f t="shared" ca="1" si="125"/>
        <v>0</v>
      </c>
      <c r="W156" s="19">
        <f t="shared" ca="1" si="126"/>
        <v>0</v>
      </c>
      <c r="X156" s="19">
        <f t="shared" ca="1" si="127"/>
        <v>0</v>
      </c>
      <c r="Y156" s="19">
        <f t="shared" ca="1" si="128"/>
        <v>0</v>
      </c>
      <c r="Z156" s="19">
        <f t="shared" ca="1" si="129"/>
        <v>0</v>
      </c>
      <c r="AA156" s="19">
        <f t="shared" ca="1" si="130"/>
        <v>0</v>
      </c>
      <c r="AB156" s="2"/>
      <c r="AC156" s="19">
        <f t="shared" ca="1" si="131"/>
        <v>0</v>
      </c>
      <c r="AD156" s="19">
        <f t="shared" ca="1" si="132"/>
        <v>0</v>
      </c>
      <c r="AE156" s="19">
        <f t="shared" ca="1" si="133"/>
        <v>0</v>
      </c>
      <c r="AF156" s="19">
        <f t="shared" ca="1" si="134"/>
        <v>0</v>
      </c>
      <c r="AG156" s="19">
        <f t="shared" ca="1" si="135"/>
        <v>0</v>
      </c>
      <c r="AH156" s="19">
        <f t="shared" ca="1" si="136"/>
        <v>0</v>
      </c>
      <c r="AI156" s="19">
        <f t="shared" ca="1" si="137"/>
        <v>0</v>
      </c>
      <c r="AJ156" s="19">
        <f t="shared" ca="1" si="138"/>
        <v>0</v>
      </c>
      <c r="AK156" s="19">
        <f t="shared" ca="1" si="139"/>
        <v>0</v>
      </c>
      <c r="AL156" s="19">
        <f t="shared" ca="1" si="140"/>
        <v>0</v>
      </c>
      <c r="AM156" s="23">
        <f t="shared" ca="1" si="141"/>
        <v>0</v>
      </c>
      <c r="AN156" s="7"/>
      <c r="AO156" s="19">
        <f t="shared" ca="1" si="142"/>
        <v>0</v>
      </c>
      <c r="AP156" s="19">
        <f t="shared" ca="1" si="143"/>
        <v>0</v>
      </c>
      <c r="AQ156" s="19">
        <f t="shared" ca="1" si="144"/>
        <v>0</v>
      </c>
      <c r="AR156" s="19">
        <f t="shared" ca="1" si="145"/>
        <v>0</v>
      </c>
      <c r="AS156" s="19">
        <f t="shared" ca="1" si="146"/>
        <v>0</v>
      </c>
      <c r="AT156" s="19">
        <f t="shared" ca="1" si="147"/>
        <v>0</v>
      </c>
      <c r="AU156" s="19">
        <f t="shared" ca="1" si="148"/>
        <v>0</v>
      </c>
      <c r="AV156" s="19">
        <f t="shared" ca="1" si="149"/>
        <v>0</v>
      </c>
      <c r="AW156" s="19">
        <f t="shared" ca="1" si="150"/>
        <v>0</v>
      </c>
      <c r="AX156" s="19">
        <f t="shared" ca="1" si="151"/>
        <v>0</v>
      </c>
      <c r="AY156" s="71">
        <f t="shared" ca="1" si="152"/>
        <v>0</v>
      </c>
      <c r="AZ156" s="23"/>
      <c r="BA156" s="55">
        <f ca="1">IF(NOT(snowball),0,IF(OR(E$9=0,R155+AC156-AO156&lt;=E$9),0,MIN(R155+AC156-AO156-E$9,$C156)))</f>
        <v>0</v>
      </c>
      <c r="BB156" s="19">
        <f ca="1">IF(NOT(snowball),0,IF(OR(F$9=0,S155+AD156-AP156&lt;=F$9),0,MIN(S155+AD156-AP156-F$9,$C156-SUM($BA156:BA156))))</f>
        <v>0</v>
      </c>
      <c r="BC156" s="19">
        <f ca="1">IF(NOT(snowball),0,IF(OR(G$9=0,T155+AE156-AQ156&lt;=G$9),0,MIN(T155+AE156-AQ156-G$9,$C156-SUM($BA156:BB156))))</f>
        <v>0</v>
      </c>
      <c r="BD156" s="19">
        <f ca="1">IF(NOT(snowball),0,IF(OR(H$9=0,U155+AF156-AR156&lt;=H$9),0,MIN(U155+AF156-AR156-H$9,$C156-SUM($BA156:BC156))))</f>
        <v>0</v>
      </c>
      <c r="BE156" s="19">
        <f ca="1">IF(NOT(snowball),0,IF(OR(I$9=0,V155+AG156-AS156&lt;=I$9),0,MIN(V155+AG156-AS156-I$9,$C156-SUM($BA156:BD156))))</f>
        <v>0</v>
      </c>
      <c r="BF156" s="19">
        <f ca="1">IF(NOT(snowball),0,IF(OR(J$9=0,W155+AH156-AT156&lt;=J$9),0,MIN(W155+AH156-AT156-J$9,$C156-SUM($BA156:BE156))))</f>
        <v>0</v>
      </c>
      <c r="BG156" s="19">
        <f ca="1">IF(NOT(snowball),0,IF(OR(K$9=0,X155+AI156-AU156&lt;=K$9),0,MIN(X155+AI156-AU156-K$9,$C156-SUM($BA156:BF156))))</f>
        <v>0</v>
      </c>
      <c r="BH156" s="19">
        <f ca="1">IF(NOT(snowball),0,IF(OR(L$9=0,Y155+AJ156-AV156&lt;=L$9),0,MIN(Y155+AJ156-AV156-L$9,$C156-SUM($BA156:BG156))))</f>
        <v>0</v>
      </c>
      <c r="BI156" s="19">
        <f ca="1">IF(NOT(snowball),0,IF(OR(M$9=0,Z155+AK156-AW156&lt;=M$9),0,MIN(Z155+AK156-AW156-M$9,$C156-SUM($BA156:BH156))))</f>
        <v>0</v>
      </c>
      <c r="BJ156" s="19">
        <f ca="1">IF(NOT(snowball),0,IF(OR(N$9=0,AA155+AL156-AX156&lt;=N$9),0,MIN(AA155+AL156-AX156-N$9,$C156-SUM($BA156:BI156))))</f>
        <v>0</v>
      </c>
      <c r="BK156" s="71">
        <f t="shared" ca="1" si="153"/>
        <v>0</v>
      </c>
      <c r="BL156" s="71">
        <f t="shared" ca="1" si="154"/>
        <v>0</v>
      </c>
      <c r="BN156" s="55">
        <f t="shared" ca="1" si="155"/>
        <v>0</v>
      </c>
      <c r="BO156" s="19">
        <f ca="1">IF(S155&lt;=0,0,IF($BL156&lt;=SUM($BN156:BN156),0,IF($BL156-SUM($BN156:BN156)&gt;S155+AD156-BB156-AP156,S155+AD156-BB156-AP156,$BL156-SUM($BN156:BN156))))</f>
        <v>0</v>
      </c>
      <c r="BP156" s="19">
        <f ca="1">IF(T155&lt;=0,0,IF($BL156&lt;=SUM($BN156:BO156),0,IF($BL156-SUM($BN156:BO156)&gt;T155+AE156-BC156-AQ156,T155+AE156-BC156-AQ156,$BL156-SUM($BN156:BO156))))</f>
        <v>0</v>
      </c>
      <c r="BQ156" s="19">
        <f ca="1">IF(U155&lt;=0,0,IF($BL156&lt;=SUM($BN156:BP156),0,IF($BL156-SUM($BN156:BP156)&gt;U155+AF156-BD156-AR156,U155+AF156-BD156-AR156,$BL156-SUM($BN156:BP156))))</f>
        <v>0</v>
      </c>
      <c r="BR156" s="19">
        <f ca="1">IF(V155&lt;=0,0,IF($BL156&lt;=SUM($BN156:BQ156),0,IF($BL156-SUM($BN156:BQ156)&gt;V155+AG156-BE156-AS156,V155+AG156-BE156-AS156,$BL156-SUM($BN156:BQ156))))</f>
        <v>0</v>
      </c>
      <c r="BS156" s="19">
        <f ca="1">IF(W155&lt;=0,0,IF($BL156&lt;=SUM($BN156:BR156),0,IF($BL156-SUM($BN156:BR156)&gt;W155+AH156-BF156-AT156,W155+AH156-BF156-AT156,$BL156-SUM($BN156:BR156))))</f>
        <v>0</v>
      </c>
      <c r="BT156" s="19">
        <f ca="1">IF(X155&lt;=0,0,IF($BL156&lt;=SUM($BN156:BS156),0,IF($BL156-SUM($BN156:BS156)&gt;X155+AI156-BG156-AU156,X155+AI156-BG156-AU156,$BL156-SUM($BN156:BS156))))</f>
        <v>0</v>
      </c>
      <c r="BU156" s="19">
        <f ca="1">IF(Y155&lt;=0,0,IF($BL156&lt;=SUM($BN156:BT156),0,IF($BL156-SUM($BN156:BT156)&gt;Y155+AJ156-BH156-AV156,Y155+AJ156-BH156-AV156,$BL156-SUM($BN156:BT156))))</f>
        <v>0</v>
      </c>
      <c r="BV156" s="19">
        <f ca="1">IF(Z155&lt;=0,0,IF($BL156&lt;=SUM($BN156:BU156),0,IF($BL156-SUM($BN156:BU156)&gt;Z155+AK156-BI156-AW156,Z155+AK156-BI156-AW156,$BL156-SUM($BN156:BU156))))</f>
        <v>0</v>
      </c>
      <c r="BW156" s="19">
        <f ca="1">IF(AA155&lt;=0,0,IF($BL156&lt;=SUM($BN156:BV156),0,IF($BL156-SUM($BN156:BV156)&gt;AA155+AL156-BJ156-AX156,AA155+AL156-BJ156-AX156,$BL156-SUM($BN156:BV156))))</f>
        <v>0</v>
      </c>
    </row>
    <row r="157" spans="1:75" ht="11.1" customHeight="1" x14ac:dyDescent="0.2">
      <c r="A157" s="20" t="str">
        <f t="shared" ca="1" si="108"/>
        <v/>
      </c>
      <c r="B157" s="5" t="e">
        <f t="shared" ca="1" si="109"/>
        <v>#N/A</v>
      </c>
      <c r="C157" s="69" t="str">
        <f ca="1">IF(A157="","",IF(snowball,IF(($E$5-AY157)&lt;0,0,$E$5-AY157),0)+D157)</f>
        <v/>
      </c>
      <c r="D157" s="56"/>
      <c r="E157" s="19">
        <f t="shared" ca="1" si="110"/>
        <v>0</v>
      </c>
      <c r="F157" s="19">
        <f t="shared" ca="1" si="111"/>
        <v>0</v>
      </c>
      <c r="G157" s="19">
        <f t="shared" ca="1" si="112"/>
        <v>0</v>
      </c>
      <c r="H157" s="19">
        <f t="shared" ca="1" si="113"/>
        <v>0</v>
      </c>
      <c r="I157" s="19">
        <f t="shared" ca="1" si="114"/>
        <v>0</v>
      </c>
      <c r="J157" s="19">
        <f t="shared" ca="1" si="115"/>
        <v>0</v>
      </c>
      <c r="K157" s="19">
        <f t="shared" ca="1" si="116"/>
        <v>0</v>
      </c>
      <c r="L157" s="19">
        <f t="shared" ca="1" si="117"/>
        <v>0</v>
      </c>
      <c r="M157" s="19">
        <f t="shared" ca="1" si="118"/>
        <v>0</v>
      </c>
      <c r="N157" s="19">
        <f t="shared" ca="1" si="119"/>
        <v>0</v>
      </c>
      <c r="O157" s="48"/>
      <c r="P157" s="19">
        <f t="shared" ca="1" si="107"/>
        <v>0</v>
      </c>
      <c r="Q157" s="73">
        <f t="shared" ca="1" si="120"/>
        <v>0</v>
      </c>
      <c r="R157" s="19">
        <f t="shared" ca="1" si="121"/>
        <v>0</v>
      </c>
      <c r="S157" s="19">
        <f t="shared" ca="1" si="122"/>
        <v>0</v>
      </c>
      <c r="T157" s="19">
        <f t="shared" ca="1" si="123"/>
        <v>0</v>
      </c>
      <c r="U157" s="19">
        <f t="shared" ca="1" si="124"/>
        <v>0</v>
      </c>
      <c r="V157" s="19">
        <f t="shared" ca="1" si="125"/>
        <v>0</v>
      </c>
      <c r="W157" s="19">
        <f t="shared" ca="1" si="126"/>
        <v>0</v>
      </c>
      <c r="X157" s="19">
        <f t="shared" ca="1" si="127"/>
        <v>0</v>
      </c>
      <c r="Y157" s="19">
        <f t="shared" ca="1" si="128"/>
        <v>0</v>
      </c>
      <c r="Z157" s="19">
        <f t="shared" ca="1" si="129"/>
        <v>0</v>
      </c>
      <c r="AA157" s="19">
        <f t="shared" ca="1" si="130"/>
        <v>0</v>
      </c>
      <c r="AB157" s="2"/>
      <c r="AC157" s="19">
        <f t="shared" ca="1" si="131"/>
        <v>0</v>
      </c>
      <c r="AD157" s="19">
        <f t="shared" ca="1" si="132"/>
        <v>0</v>
      </c>
      <c r="AE157" s="19">
        <f t="shared" ca="1" si="133"/>
        <v>0</v>
      </c>
      <c r="AF157" s="19">
        <f t="shared" ca="1" si="134"/>
        <v>0</v>
      </c>
      <c r="AG157" s="19">
        <f t="shared" ca="1" si="135"/>
        <v>0</v>
      </c>
      <c r="AH157" s="19">
        <f t="shared" ca="1" si="136"/>
        <v>0</v>
      </c>
      <c r="AI157" s="19">
        <f t="shared" ca="1" si="137"/>
        <v>0</v>
      </c>
      <c r="AJ157" s="19">
        <f t="shared" ca="1" si="138"/>
        <v>0</v>
      </c>
      <c r="AK157" s="19">
        <f t="shared" ca="1" si="139"/>
        <v>0</v>
      </c>
      <c r="AL157" s="19">
        <f t="shared" ca="1" si="140"/>
        <v>0</v>
      </c>
      <c r="AM157" s="23">
        <f t="shared" ca="1" si="141"/>
        <v>0</v>
      </c>
      <c r="AN157" s="7"/>
      <c r="AO157" s="19">
        <f t="shared" ca="1" si="142"/>
        <v>0</v>
      </c>
      <c r="AP157" s="19">
        <f t="shared" ca="1" si="143"/>
        <v>0</v>
      </c>
      <c r="AQ157" s="19">
        <f t="shared" ca="1" si="144"/>
        <v>0</v>
      </c>
      <c r="AR157" s="19">
        <f t="shared" ca="1" si="145"/>
        <v>0</v>
      </c>
      <c r="AS157" s="19">
        <f t="shared" ca="1" si="146"/>
        <v>0</v>
      </c>
      <c r="AT157" s="19">
        <f t="shared" ca="1" si="147"/>
        <v>0</v>
      </c>
      <c r="AU157" s="19">
        <f t="shared" ca="1" si="148"/>
        <v>0</v>
      </c>
      <c r="AV157" s="19">
        <f t="shared" ca="1" si="149"/>
        <v>0</v>
      </c>
      <c r="AW157" s="19">
        <f t="shared" ca="1" si="150"/>
        <v>0</v>
      </c>
      <c r="AX157" s="19">
        <f t="shared" ca="1" si="151"/>
        <v>0</v>
      </c>
      <c r="AY157" s="71">
        <f t="shared" ca="1" si="152"/>
        <v>0</v>
      </c>
      <c r="AZ157" s="23"/>
      <c r="BA157" s="55">
        <f ca="1">IF(NOT(snowball),0,IF(OR(E$9=0,R156+AC157-AO157&lt;=E$9),0,MIN(R156+AC157-AO157-E$9,$C157)))</f>
        <v>0</v>
      </c>
      <c r="BB157" s="19">
        <f ca="1">IF(NOT(snowball),0,IF(OR(F$9=0,S156+AD157-AP157&lt;=F$9),0,MIN(S156+AD157-AP157-F$9,$C157-SUM($BA157:BA157))))</f>
        <v>0</v>
      </c>
      <c r="BC157" s="19">
        <f ca="1">IF(NOT(snowball),0,IF(OR(G$9=0,T156+AE157-AQ157&lt;=G$9),0,MIN(T156+AE157-AQ157-G$9,$C157-SUM($BA157:BB157))))</f>
        <v>0</v>
      </c>
      <c r="BD157" s="19">
        <f ca="1">IF(NOT(snowball),0,IF(OR(H$9=0,U156+AF157-AR157&lt;=H$9),0,MIN(U156+AF157-AR157-H$9,$C157-SUM($BA157:BC157))))</f>
        <v>0</v>
      </c>
      <c r="BE157" s="19">
        <f ca="1">IF(NOT(snowball),0,IF(OR(I$9=0,V156+AG157-AS157&lt;=I$9),0,MIN(V156+AG157-AS157-I$9,$C157-SUM($BA157:BD157))))</f>
        <v>0</v>
      </c>
      <c r="BF157" s="19">
        <f ca="1">IF(NOT(snowball),0,IF(OR(J$9=0,W156+AH157-AT157&lt;=J$9),0,MIN(W156+AH157-AT157-J$9,$C157-SUM($BA157:BE157))))</f>
        <v>0</v>
      </c>
      <c r="BG157" s="19">
        <f ca="1">IF(NOT(snowball),0,IF(OR(K$9=0,X156+AI157-AU157&lt;=K$9),0,MIN(X156+AI157-AU157-K$9,$C157-SUM($BA157:BF157))))</f>
        <v>0</v>
      </c>
      <c r="BH157" s="19">
        <f ca="1">IF(NOT(snowball),0,IF(OR(L$9=0,Y156+AJ157-AV157&lt;=L$9),0,MIN(Y156+AJ157-AV157-L$9,$C157-SUM($BA157:BG157))))</f>
        <v>0</v>
      </c>
      <c r="BI157" s="19">
        <f ca="1">IF(NOT(snowball),0,IF(OR(M$9=0,Z156+AK157-AW157&lt;=M$9),0,MIN(Z156+AK157-AW157-M$9,$C157-SUM($BA157:BH157))))</f>
        <v>0</v>
      </c>
      <c r="BJ157" s="19">
        <f ca="1">IF(NOT(snowball),0,IF(OR(N$9=0,AA156+AL157-AX157&lt;=N$9),0,MIN(AA156+AL157-AX157-N$9,$C157-SUM($BA157:BI157))))</f>
        <v>0</v>
      </c>
      <c r="BK157" s="71">
        <f t="shared" ca="1" si="153"/>
        <v>0</v>
      </c>
      <c r="BL157" s="71">
        <f t="shared" ca="1" si="154"/>
        <v>0</v>
      </c>
      <c r="BN157" s="55">
        <f t="shared" ca="1" si="155"/>
        <v>0</v>
      </c>
      <c r="BO157" s="19">
        <f ca="1">IF(S156&lt;=0,0,IF($BL157&lt;=SUM($BN157:BN157),0,IF($BL157-SUM($BN157:BN157)&gt;S156+AD157-BB157-AP157,S156+AD157-BB157-AP157,$BL157-SUM($BN157:BN157))))</f>
        <v>0</v>
      </c>
      <c r="BP157" s="19">
        <f ca="1">IF(T156&lt;=0,0,IF($BL157&lt;=SUM($BN157:BO157),0,IF($BL157-SUM($BN157:BO157)&gt;T156+AE157-BC157-AQ157,T156+AE157-BC157-AQ157,$BL157-SUM($BN157:BO157))))</f>
        <v>0</v>
      </c>
      <c r="BQ157" s="19">
        <f ca="1">IF(U156&lt;=0,0,IF($BL157&lt;=SUM($BN157:BP157),0,IF($BL157-SUM($BN157:BP157)&gt;U156+AF157-BD157-AR157,U156+AF157-BD157-AR157,$BL157-SUM($BN157:BP157))))</f>
        <v>0</v>
      </c>
      <c r="BR157" s="19">
        <f ca="1">IF(V156&lt;=0,0,IF($BL157&lt;=SUM($BN157:BQ157),0,IF($BL157-SUM($BN157:BQ157)&gt;V156+AG157-BE157-AS157,V156+AG157-BE157-AS157,$BL157-SUM($BN157:BQ157))))</f>
        <v>0</v>
      </c>
      <c r="BS157" s="19">
        <f ca="1">IF(W156&lt;=0,0,IF($BL157&lt;=SUM($BN157:BR157),0,IF($BL157-SUM($BN157:BR157)&gt;W156+AH157-BF157-AT157,W156+AH157-BF157-AT157,$BL157-SUM($BN157:BR157))))</f>
        <v>0</v>
      </c>
      <c r="BT157" s="19">
        <f ca="1">IF(X156&lt;=0,0,IF($BL157&lt;=SUM($BN157:BS157),0,IF($BL157-SUM($BN157:BS157)&gt;X156+AI157-BG157-AU157,X156+AI157-BG157-AU157,$BL157-SUM($BN157:BS157))))</f>
        <v>0</v>
      </c>
      <c r="BU157" s="19">
        <f ca="1">IF(Y156&lt;=0,0,IF($BL157&lt;=SUM($BN157:BT157),0,IF($BL157-SUM($BN157:BT157)&gt;Y156+AJ157-BH157-AV157,Y156+AJ157-BH157-AV157,$BL157-SUM($BN157:BT157))))</f>
        <v>0</v>
      </c>
      <c r="BV157" s="19">
        <f ca="1">IF(Z156&lt;=0,0,IF($BL157&lt;=SUM($BN157:BU157),0,IF($BL157-SUM($BN157:BU157)&gt;Z156+AK157-BI157-AW157,Z156+AK157-BI157-AW157,$BL157-SUM($BN157:BU157))))</f>
        <v>0</v>
      </c>
      <c r="BW157" s="19">
        <f ca="1">IF(AA156&lt;=0,0,IF($BL157&lt;=SUM($BN157:BV157),0,IF($BL157-SUM($BN157:BV157)&gt;AA156+AL157-BJ157-AX157,AA156+AL157-BJ157-AX157,$BL157-SUM($BN157:BV157))))</f>
        <v>0</v>
      </c>
    </row>
    <row r="158" spans="1:75" ht="11.1" customHeight="1" x14ac:dyDescent="0.2">
      <c r="A158" s="20" t="str">
        <f t="shared" ca="1" si="108"/>
        <v/>
      </c>
      <c r="B158" s="5" t="e">
        <f t="shared" ca="1" si="109"/>
        <v>#N/A</v>
      </c>
      <c r="C158" s="69" t="str">
        <f ca="1">IF(A158="","",IF(snowball,IF(($E$5-AY158)&lt;0,0,$E$5-AY158),0)+D158)</f>
        <v/>
      </c>
      <c r="D158" s="56"/>
      <c r="E158" s="19">
        <f t="shared" ca="1" si="110"/>
        <v>0</v>
      </c>
      <c r="F158" s="19">
        <f t="shared" ca="1" si="111"/>
        <v>0</v>
      </c>
      <c r="G158" s="19">
        <f t="shared" ca="1" si="112"/>
        <v>0</v>
      </c>
      <c r="H158" s="19">
        <f t="shared" ca="1" si="113"/>
        <v>0</v>
      </c>
      <c r="I158" s="19">
        <f t="shared" ca="1" si="114"/>
        <v>0</v>
      </c>
      <c r="J158" s="19">
        <f t="shared" ca="1" si="115"/>
        <v>0</v>
      </c>
      <c r="K158" s="19">
        <f t="shared" ca="1" si="116"/>
        <v>0</v>
      </c>
      <c r="L158" s="19">
        <f t="shared" ca="1" si="117"/>
        <v>0</v>
      </c>
      <c r="M158" s="19">
        <f t="shared" ca="1" si="118"/>
        <v>0</v>
      </c>
      <c r="N158" s="19">
        <f t="shared" ca="1" si="119"/>
        <v>0</v>
      </c>
      <c r="O158" s="48"/>
      <c r="P158" s="19">
        <f t="shared" ca="1" si="107"/>
        <v>0</v>
      </c>
      <c r="Q158" s="73">
        <f t="shared" ca="1" si="120"/>
        <v>0</v>
      </c>
      <c r="R158" s="19">
        <f t="shared" ca="1" si="121"/>
        <v>0</v>
      </c>
      <c r="S158" s="19">
        <f t="shared" ca="1" si="122"/>
        <v>0</v>
      </c>
      <c r="T158" s="19">
        <f t="shared" ca="1" si="123"/>
        <v>0</v>
      </c>
      <c r="U158" s="19">
        <f t="shared" ca="1" si="124"/>
        <v>0</v>
      </c>
      <c r="V158" s="19">
        <f t="shared" ca="1" si="125"/>
        <v>0</v>
      </c>
      <c r="W158" s="19">
        <f t="shared" ca="1" si="126"/>
        <v>0</v>
      </c>
      <c r="X158" s="19">
        <f t="shared" ca="1" si="127"/>
        <v>0</v>
      </c>
      <c r="Y158" s="19">
        <f t="shared" ca="1" si="128"/>
        <v>0</v>
      </c>
      <c r="Z158" s="19">
        <f t="shared" ca="1" si="129"/>
        <v>0</v>
      </c>
      <c r="AA158" s="19">
        <f t="shared" ca="1" si="130"/>
        <v>0</v>
      </c>
      <c r="AB158" s="2"/>
      <c r="AC158" s="19">
        <f t="shared" ca="1" si="131"/>
        <v>0</v>
      </c>
      <c r="AD158" s="19">
        <f t="shared" ca="1" si="132"/>
        <v>0</v>
      </c>
      <c r="AE158" s="19">
        <f t="shared" ca="1" si="133"/>
        <v>0</v>
      </c>
      <c r="AF158" s="19">
        <f t="shared" ca="1" si="134"/>
        <v>0</v>
      </c>
      <c r="AG158" s="19">
        <f t="shared" ca="1" si="135"/>
        <v>0</v>
      </c>
      <c r="AH158" s="19">
        <f t="shared" ca="1" si="136"/>
        <v>0</v>
      </c>
      <c r="AI158" s="19">
        <f t="shared" ca="1" si="137"/>
        <v>0</v>
      </c>
      <c r="AJ158" s="19">
        <f t="shared" ca="1" si="138"/>
        <v>0</v>
      </c>
      <c r="AK158" s="19">
        <f t="shared" ca="1" si="139"/>
        <v>0</v>
      </c>
      <c r="AL158" s="19">
        <f t="shared" ca="1" si="140"/>
        <v>0</v>
      </c>
      <c r="AM158" s="23">
        <f t="shared" ca="1" si="141"/>
        <v>0</v>
      </c>
      <c r="AN158" s="7"/>
      <c r="AO158" s="19">
        <f t="shared" ca="1" si="142"/>
        <v>0</v>
      </c>
      <c r="AP158" s="19">
        <f t="shared" ca="1" si="143"/>
        <v>0</v>
      </c>
      <c r="AQ158" s="19">
        <f t="shared" ca="1" si="144"/>
        <v>0</v>
      </c>
      <c r="AR158" s="19">
        <f t="shared" ca="1" si="145"/>
        <v>0</v>
      </c>
      <c r="AS158" s="19">
        <f t="shared" ca="1" si="146"/>
        <v>0</v>
      </c>
      <c r="AT158" s="19">
        <f t="shared" ca="1" si="147"/>
        <v>0</v>
      </c>
      <c r="AU158" s="19">
        <f t="shared" ca="1" si="148"/>
        <v>0</v>
      </c>
      <c r="AV158" s="19">
        <f t="shared" ca="1" si="149"/>
        <v>0</v>
      </c>
      <c r="AW158" s="19">
        <f t="shared" ca="1" si="150"/>
        <v>0</v>
      </c>
      <c r="AX158" s="19">
        <f t="shared" ca="1" si="151"/>
        <v>0</v>
      </c>
      <c r="AY158" s="71">
        <f t="shared" ca="1" si="152"/>
        <v>0</v>
      </c>
      <c r="AZ158" s="23"/>
      <c r="BA158" s="55">
        <f ca="1">IF(NOT(snowball),0,IF(OR(E$9=0,R157+AC158-AO158&lt;=E$9),0,MIN(R157+AC158-AO158-E$9,$C158)))</f>
        <v>0</v>
      </c>
      <c r="BB158" s="19">
        <f ca="1">IF(NOT(snowball),0,IF(OR(F$9=0,S157+AD158-AP158&lt;=F$9),0,MIN(S157+AD158-AP158-F$9,$C158-SUM($BA158:BA158))))</f>
        <v>0</v>
      </c>
      <c r="BC158" s="19">
        <f ca="1">IF(NOT(snowball),0,IF(OR(G$9=0,T157+AE158-AQ158&lt;=G$9),0,MIN(T157+AE158-AQ158-G$9,$C158-SUM($BA158:BB158))))</f>
        <v>0</v>
      </c>
      <c r="BD158" s="19">
        <f ca="1">IF(NOT(snowball),0,IF(OR(H$9=0,U157+AF158-AR158&lt;=H$9),0,MIN(U157+AF158-AR158-H$9,$C158-SUM($BA158:BC158))))</f>
        <v>0</v>
      </c>
      <c r="BE158" s="19">
        <f ca="1">IF(NOT(snowball),0,IF(OR(I$9=0,V157+AG158-AS158&lt;=I$9),0,MIN(V157+AG158-AS158-I$9,$C158-SUM($BA158:BD158))))</f>
        <v>0</v>
      </c>
      <c r="BF158" s="19">
        <f ca="1">IF(NOT(snowball),0,IF(OR(J$9=0,W157+AH158-AT158&lt;=J$9),0,MIN(W157+AH158-AT158-J$9,$C158-SUM($BA158:BE158))))</f>
        <v>0</v>
      </c>
      <c r="BG158" s="19">
        <f ca="1">IF(NOT(snowball),0,IF(OR(K$9=0,X157+AI158-AU158&lt;=K$9),0,MIN(X157+AI158-AU158-K$9,$C158-SUM($BA158:BF158))))</f>
        <v>0</v>
      </c>
      <c r="BH158" s="19">
        <f ca="1">IF(NOT(snowball),0,IF(OR(L$9=0,Y157+AJ158-AV158&lt;=L$9),0,MIN(Y157+AJ158-AV158-L$9,$C158-SUM($BA158:BG158))))</f>
        <v>0</v>
      </c>
      <c r="BI158" s="19">
        <f ca="1">IF(NOT(snowball),0,IF(OR(M$9=0,Z157+AK158-AW158&lt;=M$9),0,MIN(Z157+AK158-AW158-M$9,$C158-SUM($BA158:BH158))))</f>
        <v>0</v>
      </c>
      <c r="BJ158" s="19">
        <f ca="1">IF(NOT(snowball),0,IF(OR(N$9=0,AA157+AL158-AX158&lt;=N$9),0,MIN(AA157+AL158-AX158-N$9,$C158-SUM($BA158:BI158))))</f>
        <v>0</v>
      </c>
      <c r="BK158" s="71">
        <f t="shared" ca="1" si="153"/>
        <v>0</v>
      </c>
      <c r="BL158" s="71">
        <f t="shared" ca="1" si="154"/>
        <v>0</v>
      </c>
      <c r="BN158" s="55">
        <f t="shared" ca="1" si="155"/>
        <v>0</v>
      </c>
      <c r="BO158" s="19">
        <f ca="1">IF(S157&lt;=0,0,IF($BL158&lt;=SUM($BN158:BN158),0,IF($BL158-SUM($BN158:BN158)&gt;S157+AD158-BB158-AP158,S157+AD158-BB158-AP158,$BL158-SUM($BN158:BN158))))</f>
        <v>0</v>
      </c>
      <c r="BP158" s="19">
        <f ca="1">IF(T157&lt;=0,0,IF($BL158&lt;=SUM($BN158:BO158),0,IF($BL158-SUM($BN158:BO158)&gt;T157+AE158-BC158-AQ158,T157+AE158-BC158-AQ158,$BL158-SUM($BN158:BO158))))</f>
        <v>0</v>
      </c>
      <c r="BQ158" s="19">
        <f ca="1">IF(U157&lt;=0,0,IF($BL158&lt;=SUM($BN158:BP158),0,IF($BL158-SUM($BN158:BP158)&gt;U157+AF158-BD158-AR158,U157+AF158-BD158-AR158,$BL158-SUM($BN158:BP158))))</f>
        <v>0</v>
      </c>
      <c r="BR158" s="19">
        <f ca="1">IF(V157&lt;=0,0,IF($BL158&lt;=SUM($BN158:BQ158),0,IF($BL158-SUM($BN158:BQ158)&gt;V157+AG158-BE158-AS158,V157+AG158-BE158-AS158,$BL158-SUM($BN158:BQ158))))</f>
        <v>0</v>
      </c>
      <c r="BS158" s="19">
        <f ca="1">IF(W157&lt;=0,0,IF($BL158&lt;=SUM($BN158:BR158),0,IF($BL158-SUM($BN158:BR158)&gt;W157+AH158-BF158-AT158,W157+AH158-BF158-AT158,$BL158-SUM($BN158:BR158))))</f>
        <v>0</v>
      </c>
      <c r="BT158" s="19">
        <f ca="1">IF(X157&lt;=0,0,IF($BL158&lt;=SUM($BN158:BS158),0,IF($BL158-SUM($BN158:BS158)&gt;X157+AI158-BG158-AU158,X157+AI158-BG158-AU158,$BL158-SUM($BN158:BS158))))</f>
        <v>0</v>
      </c>
      <c r="BU158" s="19">
        <f ca="1">IF(Y157&lt;=0,0,IF($BL158&lt;=SUM($BN158:BT158),0,IF($BL158-SUM($BN158:BT158)&gt;Y157+AJ158-BH158-AV158,Y157+AJ158-BH158-AV158,$BL158-SUM($BN158:BT158))))</f>
        <v>0</v>
      </c>
      <c r="BV158" s="19">
        <f ca="1">IF(Z157&lt;=0,0,IF($BL158&lt;=SUM($BN158:BU158),0,IF($BL158-SUM($BN158:BU158)&gt;Z157+AK158-BI158-AW158,Z157+AK158-BI158-AW158,$BL158-SUM($BN158:BU158))))</f>
        <v>0</v>
      </c>
      <c r="BW158" s="19">
        <f ca="1">IF(AA157&lt;=0,0,IF($BL158&lt;=SUM($BN158:BV158),0,IF($BL158-SUM($BN158:BV158)&gt;AA157+AL158-BJ158-AX158,AA157+AL158-BJ158-AX158,$BL158-SUM($BN158:BV158))))</f>
        <v>0</v>
      </c>
    </row>
    <row r="159" spans="1:75" ht="11.1" customHeight="1" x14ac:dyDescent="0.2">
      <c r="A159" s="20" t="str">
        <f t="shared" ca="1" si="108"/>
        <v/>
      </c>
      <c r="B159" s="5" t="e">
        <f t="shared" ca="1" si="109"/>
        <v>#N/A</v>
      </c>
      <c r="C159" s="69" t="str">
        <f ca="1">IF(A159="","",IF(snowball,IF(($E$5-AY159)&lt;0,0,$E$5-AY159),0)+D159)</f>
        <v/>
      </c>
      <c r="D159" s="56"/>
      <c r="E159" s="19">
        <f t="shared" ca="1" si="110"/>
        <v>0</v>
      </c>
      <c r="F159" s="19">
        <f t="shared" ca="1" si="111"/>
        <v>0</v>
      </c>
      <c r="G159" s="19">
        <f t="shared" ca="1" si="112"/>
        <v>0</v>
      </c>
      <c r="H159" s="19">
        <f t="shared" ca="1" si="113"/>
        <v>0</v>
      </c>
      <c r="I159" s="19">
        <f t="shared" ca="1" si="114"/>
        <v>0</v>
      </c>
      <c r="J159" s="19">
        <f t="shared" ca="1" si="115"/>
        <v>0</v>
      </c>
      <c r="K159" s="19">
        <f t="shared" ca="1" si="116"/>
        <v>0</v>
      </c>
      <c r="L159" s="19">
        <f t="shared" ca="1" si="117"/>
        <v>0</v>
      </c>
      <c r="M159" s="19">
        <f t="shared" ca="1" si="118"/>
        <v>0</v>
      </c>
      <c r="N159" s="19">
        <f t="shared" ca="1" si="119"/>
        <v>0</v>
      </c>
      <c r="O159" s="48"/>
      <c r="P159" s="19">
        <f t="shared" ca="1" si="107"/>
        <v>0</v>
      </c>
      <c r="Q159" s="73">
        <f t="shared" ca="1" si="120"/>
        <v>0</v>
      </c>
      <c r="R159" s="19">
        <f t="shared" ca="1" si="121"/>
        <v>0</v>
      </c>
      <c r="S159" s="19">
        <f t="shared" ca="1" si="122"/>
        <v>0</v>
      </c>
      <c r="T159" s="19">
        <f t="shared" ca="1" si="123"/>
        <v>0</v>
      </c>
      <c r="U159" s="19">
        <f t="shared" ca="1" si="124"/>
        <v>0</v>
      </c>
      <c r="V159" s="19">
        <f t="shared" ca="1" si="125"/>
        <v>0</v>
      </c>
      <c r="W159" s="19">
        <f t="shared" ca="1" si="126"/>
        <v>0</v>
      </c>
      <c r="X159" s="19">
        <f t="shared" ca="1" si="127"/>
        <v>0</v>
      </c>
      <c r="Y159" s="19">
        <f t="shared" ca="1" si="128"/>
        <v>0</v>
      </c>
      <c r="Z159" s="19">
        <f t="shared" ca="1" si="129"/>
        <v>0</v>
      </c>
      <c r="AA159" s="19">
        <f t="shared" ca="1" si="130"/>
        <v>0</v>
      </c>
      <c r="AB159" s="2"/>
      <c r="AC159" s="19">
        <f t="shared" ca="1" si="131"/>
        <v>0</v>
      </c>
      <c r="AD159" s="19">
        <f t="shared" ca="1" si="132"/>
        <v>0</v>
      </c>
      <c r="AE159" s="19">
        <f t="shared" ca="1" si="133"/>
        <v>0</v>
      </c>
      <c r="AF159" s="19">
        <f t="shared" ca="1" si="134"/>
        <v>0</v>
      </c>
      <c r="AG159" s="19">
        <f t="shared" ca="1" si="135"/>
        <v>0</v>
      </c>
      <c r="AH159" s="19">
        <f t="shared" ca="1" si="136"/>
        <v>0</v>
      </c>
      <c r="AI159" s="19">
        <f t="shared" ca="1" si="137"/>
        <v>0</v>
      </c>
      <c r="AJ159" s="19">
        <f t="shared" ca="1" si="138"/>
        <v>0</v>
      </c>
      <c r="AK159" s="19">
        <f t="shared" ca="1" si="139"/>
        <v>0</v>
      </c>
      <c r="AL159" s="19">
        <f t="shared" ca="1" si="140"/>
        <v>0</v>
      </c>
      <c r="AM159" s="23">
        <f t="shared" ca="1" si="141"/>
        <v>0</v>
      </c>
      <c r="AN159" s="7"/>
      <c r="AO159" s="19">
        <f t="shared" ca="1" si="142"/>
        <v>0</v>
      </c>
      <c r="AP159" s="19">
        <f t="shared" ca="1" si="143"/>
        <v>0</v>
      </c>
      <c r="AQ159" s="19">
        <f t="shared" ca="1" si="144"/>
        <v>0</v>
      </c>
      <c r="AR159" s="19">
        <f t="shared" ca="1" si="145"/>
        <v>0</v>
      </c>
      <c r="AS159" s="19">
        <f t="shared" ca="1" si="146"/>
        <v>0</v>
      </c>
      <c r="AT159" s="19">
        <f t="shared" ca="1" si="147"/>
        <v>0</v>
      </c>
      <c r="AU159" s="19">
        <f t="shared" ca="1" si="148"/>
        <v>0</v>
      </c>
      <c r="AV159" s="19">
        <f t="shared" ca="1" si="149"/>
        <v>0</v>
      </c>
      <c r="AW159" s="19">
        <f t="shared" ca="1" si="150"/>
        <v>0</v>
      </c>
      <c r="AX159" s="19">
        <f t="shared" ca="1" si="151"/>
        <v>0</v>
      </c>
      <c r="AY159" s="71">
        <f t="shared" ca="1" si="152"/>
        <v>0</v>
      </c>
      <c r="AZ159" s="23"/>
      <c r="BA159" s="55">
        <f ca="1">IF(NOT(snowball),0,IF(OR(E$9=0,R158+AC159-AO159&lt;=E$9),0,MIN(R158+AC159-AO159-E$9,$C159)))</f>
        <v>0</v>
      </c>
      <c r="BB159" s="19">
        <f ca="1">IF(NOT(snowball),0,IF(OR(F$9=0,S158+AD159-AP159&lt;=F$9),0,MIN(S158+AD159-AP159-F$9,$C159-SUM($BA159:BA159))))</f>
        <v>0</v>
      </c>
      <c r="BC159" s="19">
        <f ca="1">IF(NOT(snowball),0,IF(OR(G$9=0,T158+AE159-AQ159&lt;=G$9),0,MIN(T158+AE159-AQ159-G$9,$C159-SUM($BA159:BB159))))</f>
        <v>0</v>
      </c>
      <c r="BD159" s="19">
        <f ca="1">IF(NOT(snowball),0,IF(OR(H$9=0,U158+AF159-AR159&lt;=H$9),0,MIN(U158+AF159-AR159-H$9,$C159-SUM($BA159:BC159))))</f>
        <v>0</v>
      </c>
      <c r="BE159" s="19">
        <f ca="1">IF(NOT(snowball),0,IF(OR(I$9=0,V158+AG159-AS159&lt;=I$9),0,MIN(V158+AG159-AS159-I$9,$C159-SUM($BA159:BD159))))</f>
        <v>0</v>
      </c>
      <c r="BF159" s="19">
        <f ca="1">IF(NOT(snowball),0,IF(OR(J$9=0,W158+AH159-AT159&lt;=J$9),0,MIN(W158+AH159-AT159-J$9,$C159-SUM($BA159:BE159))))</f>
        <v>0</v>
      </c>
      <c r="BG159" s="19">
        <f ca="1">IF(NOT(snowball),0,IF(OR(K$9=0,X158+AI159-AU159&lt;=K$9),0,MIN(X158+AI159-AU159-K$9,$C159-SUM($BA159:BF159))))</f>
        <v>0</v>
      </c>
      <c r="BH159" s="19">
        <f ca="1">IF(NOT(snowball),0,IF(OR(L$9=0,Y158+AJ159-AV159&lt;=L$9),0,MIN(Y158+AJ159-AV159-L$9,$C159-SUM($BA159:BG159))))</f>
        <v>0</v>
      </c>
      <c r="BI159" s="19">
        <f ca="1">IF(NOT(snowball),0,IF(OR(M$9=0,Z158+AK159-AW159&lt;=M$9),0,MIN(Z158+AK159-AW159-M$9,$C159-SUM($BA159:BH159))))</f>
        <v>0</v>
      </c>
      <c r="BJ159" s="19">
        <f ca="1">IF(NOT(snowball),0,IF(OR(N$9=0,AA158+AL159-AX159&lt;=N$9),0,MIN(AA158+AL159-AX159-N$9,$C159-SUM($BA159:BI159))))</f>
        <v>0</v>
      </c>
      <c r="BK159" s="71">
        <f t="shared" ca="1" si="153"/>
        <v>0</v>
      </c>
      <c r="BL159" s="71">
        <f t="shared" ca="1" si="154"/>
        <v>0</v>
      </c>
      <c r="BN159" s="55">
        <f t="shared" ca="1" si="155"/>
        <v>0</v>
      </c>
      <c r="BO159" s="19">
        <f ca="1">IF(S158&lt;=0,0,IF($BL159&lt;=SUM($BN159:BN159),0,IF($BL159-SUM($BN159:BN159)&gt;S158+AD159-BB159-AP159,S158+AD159-BB159-AP159,$BL159-SUM($BN159:BN159))))</f>
        <v>0</v>
      </c>
      <c r="BP159" s="19">
        <f ca="1">IF(T158&lt;=0,0,IF($BL159&lt;=SUM($BN159:BO159),0,IF($BL159-SUM($BN159:BO159)&gt;T158+AE159-BC159-AQ159,T158+AE159-BC159-AQ159,$BL159-SUM($BN159:BO159))))</f>
        <v>0</v>
      </c>
      <c r="BQ159" s="19">
        <f ca="1">IF(U158&lt;=0,0,IF($BL159&lt;=SUM($BN159:BP159),0,IF($BL159-SUM($BN159:BP159)&gt;U158+AF159-BD159-AR159,U158+AF159-BD159-AR159,$BL159-SUM($BN159:BP159))))</f>
        <v>0</v>
      </c>
      <c r="BR159" s="19">
        <f ca="1">IF(V158&lt;=0,0,IF($BL159&lt;=SUM($BN159:BQ159),0,IF($BL159-SUM($BN159:BQ159)&gt;V158+AG159-BE159-AS159,V158+AG159-BE159-AS159,$BL159-SUM($BN159:BQ159))))</f>
        <v>0</v>
      </c>
      <c r="BS159" s="19">
        <f ca="1">IF(W158&lt;=0,0,IF($BL159&lt;=SUM($BN159:BR159),0,IF($BL159-SUM($BN159:BR159)&gt;W158+AH159-BF159-AT159,W158+AH159-BF159-AT159,$BL159-SUM($BN159:BR159))))</f>
        <v>0</v>
      </c>
      <c r="BT159" s="19">
        <f ca="1">IF(X158&lt;=0,0,IF($BL159&lt;=SUM($BN159:BS159),0,IF($BL159-SUM($BN159:BS159)&gt;X158+AI159-BG159-AU159,X158+AI159-BG159-AU159,$BL159-SUM($BN159:BS159))))</f>
        <v>0</v>
      </c>
      <c r="BU159" s="19">
        <f ca="1">IF(Y158&lt;=0,0,IF($BL159&lt;=SUM($BN159:BT159),0,IF($BL159-SUM($BN159:BT159)&gt;Y158+AJ159-BH159-AV159,Y158+AJ159-BH159-AV159,$BL159-SUM($BN159:BT159))))</f>
        <v>0</v>
      </c>
      <c r="BV159" s="19">
        <f ca="1">IF(Z158&lt;=0,0,IF($BL159&lt;=SUM($BN159:BU159),0,IF($BL159-SUM($BN159:BU159)&gt;Z158+AK159-BI159-AW159,Z158+AK159-BI159-AW159,$BL159-SUM($BN159:BU159))))</f>
        <v>0</v>
      </c>
      <c r="BW159" s="19">
        <f ca="1">IF(AA158&lt;=0,0,IF($BL159&lt;=SUM($BN159:BV159),0,IF($BL159-SUM($BN159:BV159)&gt;AA158+AL159-BJ159-AX159,AA158+AL159-BJ159-AX159,$BL159-SUM($BN159:BV159))))</f>
        <v>0</v>
      </c>
    </row>
    <row r="160" spans="1:75" ht="11.1" customHeight="1" x14ac:dyDescent="0.2">
      <c r="A160" s="20" t="str">
        <f t="shared" ca="1" si="108"/>
        <v/>
      </c>
      <c r="B160" s="5" t="e">
        <f t="shared" ca="1" si="109"/>
        <v>#N/A</v>
      </c>
      <c r="C160" s="69" t="str">
        <f ca="1">IF(A160="","",IF(snowball,IF(($E$5-AY160)&lt;0,0,$E$5-AY160),0)+D160)</f>
        <v/>
      </c>
      <c r="D160" s="56"/>
      <c r="E160" s="19">
        <f t="shared" ca="1" si="110"/>
        <v>0</v>
      </c>
      <c r="F160" s="19">
        <f t="shared" ca="1" si="111"/>
        <v>0</v>
      </c>
      <c r="G160" s="19">
        <f t="shared" ca="1" si="112"/>
        <v>0</v>
      </c>
      <c r="H160" s="19">
        <f t="shared" ca="1" si="113"/>
        <v>0</v>
      </c>
      <c r="I160" s="19">
        <f t="shared" ca="1" si="114"/>
        <v>0</v>
      </c>
      <c r="J160" s="19">
        <f t="shared" ca="1" si="115"/>
        <v>0</v>
      </c>
      <c r="K160" s="19">
        <f t="shared" ca="1" si="116"/>
        <v>0</v>
      </c>
      <c r="L160" s="19">
        <f t="shared" ca="1" si="117"/>
        <v>0</v>
      </c>
      <c r="M160" s="19">
        <f t="shared" ca="1" si="118"/>
        <v>0</v>
      </c>
      <c r="N160" s="19">
        <f t="shared" ca="1" si="119"/>
        <v>0</v>
      </c>
      <c r="O160" s="48"/>
      <c r="P160" s="19">
        <f t="shared" ca="1" si="107"/>
        <v>0</v>
      </c>
      <c r="Q160" s="73">
        <f t="shared" ca="1" si="120"/>
        <v>0</v>
      </c>
      <c r="R160" s="19">
        <f t="shared" ca="1" si="121"/>
        <v>0</v>
      </c>
      <c r="S160" s="19">
        <f t="shared" ca="1" si="122"/>
        <v>0</v>
      </c>
      <c r="T160" s="19">
        <f t="shared" ca="1" si="123"/>
        <v>0</v>
      </c>
      <c r="U160" s="19">
        <f t="shared" ca="1" si="124"/>
        <v>0</v>
      </c>
      <c r="V160" s="19">
        <f t="shared" ca="1" si="125"/>
        <v>0</v>
      </c>
      <c r="W160" s="19">
        <f t="shared" ca="1" si="126"/>
        <v>0</v>
      </c>
      <c r="X160" s="19">
        <f t="shared" ca="1" si="127"/>
        <v>0</v>
      </c>
      <c r="Y160" s="19">
        <f t="shared" ca="1" si="128"/>
        <v>0</v>
      </c>
      <c r="Z160" s="19">
        <f t="shared" ca="1" si="129"/>
        <v>0</v>
      </c>
      <c r="AA160" s="19">
        <f t="shared" ca="1" si="130"/>
        <v>0</v>
      </c>
      <c r="AB160" s="2"/>
      <c r="AC160" s="19">
        <f t="shared" ca="1" si="131"/>
        <v>0</v>
      </c>
      <c r="AD160" s="19">
        <f t="shared" ca="1" si="132"/>
        <v>0</v>
      </c>
      <c r="AE160" s="19">
        <f t="shared" ca="1" si="133"/>
        <v>0</v>
      </c>
      <c r="AF160" s="19">
        <f t="shared" ca="1" si="134"/>
        <v>0</v>
      </c>
      <c r="AG160" s="19">
        <f t="shared" ca="1" si="135"/>
        <v>0</v>
      </c>
      <c r="AH160" s="19">
        <f t="shared" ca="1" si="136"/>
        <v>0</v>
      </c>
      <c r="AI160" s="19">
        <f t="shared" ca="1" si="137"/>
        <v>0</v>
      </c>
      <c r="AJ160" s="19">
        <f t="shared" ca="1" si="138"/>
        <v>0</v>
      </c>
      <c r="AK160" s="19">
        <f t="shared" ca="1" si="139"/>
        <v>0</v>
      </c>
      <c r="AL160" s="19">
        <f t="shared" ca="1" si="140"/>
        <v>0</v>
      </c>
      <c r="AM160" s="23">
        <f t="shared" ca="1" si="141"/>
        <v>0</v>
      </c>
      <c r="AN160" s="7"/>
      <c r="AO160" s="19">
        <f t="shared" ca="1" si="142"/>
        <v>0</v>
      </c>
      <c r="AP160" s="19">
        <f t="shared" ca="1" si="143"/>
        <v>0</v>
      </c>
      <c r="AQ160" s="19">
        <f t="shared" ca="1" si="144"/>
        <v>0</v>
      </c>
      <c r="AR160" s="19">
        <f t="shared" ca="1" si="145"/>
        <v>0</v>
      </c>
      <c r="AS160" s="19">
        <f t="shared" ca="1" si="146"/>
        <v>0</v>
      </c>
      <c r="AT160" s="19">
        <f t="shared" ca="1" si="147"/>
        <v>0</v>
      </c>
      <c r="AU160" s="19">
        <f t="shared" ca="1" si="148"/>
        <v>0</v>
      </c>
      <c r="AV160" s="19">
        <f t="shared" ca="1" si="149"/>
        <v>0</v>
      </c>
      <c r="AW160" s="19">
        <f t="shared" ca="1" si="150"/>
        <v>0</v>
      </c>
      <c r="AX160" s="19">
        <f t="shared" ca="1" si="151"/>
        <v>0</v>
      </c>
      <c r="AY160" s="71">
        <f t="shared" ca="1" si="152"/>
        <v>0</v>
      </c>
      <c r="AZ160" s="23"/>
      <c r="BA160" s="55">
        <f ca="1">IF(NOT(snowball),0,IF(OR(E$9=0,R159+AC160-AO160&lt;=E$9),0,MIN(R159+AC160-AO160-E$9,$C160)))</f>
        <v>0</v>
      </c>
      <c r="BB160" s="19">
        <f ca="1">IF(NOT(snowball),0,IF(OR(F$9=0,S159+AD160-AP160&lt;=F$9),0,MIN(S159+AD160-AP160-F$9,$C160-SUM($BA160:BA160))))</f>
        <v>0</v>
      </c>
      <c r="BC160" s="19">
        <f ca="1">IF(NOT(snowball),0,IF(OR(G$9=0,T159+AE160-AQ160&lt;=G$9),0,MIN(T159+AE160-AQ160-G$9,$C160-SUM($BA160:BB160))))</f>
        <v>0</v>
      </c>
      <c r="BD160" s="19">
        <f ca="1">IF(NOT(snowball),0,IF(OR(H$9=0,U159+AF160-AR160&lt;=H$9),0,MIN(U159+AF160-AR160-H$9,$C160-SUM($BA160:BC160))))</f>
        <v>0</v>
      </c>
      <c r="BE160" s="19">
        <f ca="1">IF(NOT(snowball),0,IF(OR(I$9=0,V159+AG160-AS160&lt;=I$9),0,MIN(V159+AG160-AS160-I$9,$C160-SUM($BA160:BD160))))</f>
        <v>0</v>
      </c>
      <c r="BF160" s="19">
        <f ca="1">IF(NOT(snowball),0,IF(OR(J$9=0,W159+AH160-AT160&lt;=J$9),0,MIN(W159+AH160-AT160-J$9,$C160-SUM($BA160:BE160))))</f>
        <v>0</v>
      </c>
      <c r="BG160" s="19">
        <f ca="1">IF(NOT(snowball),0,IF(OR(K$9=0,X159+AI160-AU160&lt;=K$9),0,MIN(X159+AI160-AU160-K$9,$C160-SUM($BA160:BF160))))</f>
        <v>0</v>
      </c>
      <c r="BH160" s="19">
        <f ca="1">IF(NOT(snowball),0,IF(OR(L$9=0,Y159+AJ160-AV160&lt;=L$9),0,MIN(Y159+AJ160-AV160-L$9,$C160-SUM($BA160:BG160))))</f>
        <v>0</v>
      </c>
      <c r="BI160" s="19">
        <f ca="1">IF(NOT(snowball),0,IF(OR(M$9=0,Z159+AK160-AW160&lt;=M$9),0,MIN(Z159+AK160-AW160-M$9,$C160-SUM($BA160:BH160))))</f>
        <v>0</v>
      </c>
      <c r="BJ160" s="19">
        <f ca="1">IF(NOT(snowball),0,IF(OR(N$9=0,AA159+AL160-AX160&lt;=N$9),0,MIN(AA159+AL160-AX160-N$9,$C160-SUM($BA160:BI160))))</f>
        <v>0</v>
      </c>
      <c r="BK160" s="71">
        <f t="shared" ca="1" si="153"/>
        <v>0</v>
      </c>
      <c r="BL160" s="71">
        <f t="shared" ca="1" si="154"/>
        <v>0</v>
      </c>
      <c r="BN160" s="55">
        <f t="shared" ca="1" si="155"/>
        <v>0</v>
      </c>
      <c r="BO160" s="19">
        <f ca="1">IF(S159&lt;=0,0,IF($BL160&lt;=SUM($BN160:BN160),0,IF($BL160-SUM($BN160:BN160)&gt;S159+AD160-BB160-AP160,S159+AD160-BB160-AP160,$BL160-SUM($BN160:BN160))))</f>
        <v>0</v>
      </c>
      <c r="BP160" s="19">
        <f ca="1">IF(T159&lt;=0,0,IF($BL160&lt;=SUM($BN160:BO160),0,IF($BL160-SUM($BN160:BO160)&gt;T159+AE160-BC160-AQ160,T159+AE160-BC160-AQ160,$BL160-SUM($BN160:BO160))))</f>
        <v>0</v>
      </c>
      <c r="BQ160" s="19">
        <f ca="1">IF(U159&lt;=0,0,IF($BL160&lt;=SUM($BN160:BP160),0,IF($BL160-SUM($BN160:BP160)&gt;U159+AF160-BD160-AR160,U159+AF160-BD160-AR160,$BL160-SUM($BN160:BP160))))</f>
        <v>0</v>
      </c>
      <c r="BR160" s="19">
        <f ca="1">IF(V159&lt;=0,0,IF($BL160&lt;=SUM($BN160:BQ160),0,IF($BL160-SUM($BN160:BQ160)&gt;V159+AG160-BE160-AS160,V159+AG160-BE160-AS160,$BL160-SUM($BN160:BQ160))))</f>
        <v>0</v>
      </c>
      <c r="BS160" s="19">
        <f ca="1">IF(W159&lt;=0,0,IF($BL160&lt;=SUM($BN160:BR160),0,IF($BL160-SUM($BN160:BR160)&gt;W159+AH160-BF160-AT160,W159+AH160-BF160-AT160,$BL160-SUM($BN160:BR160))))</f>
        <v>0</v>
      </c>
      <c r="BT160" s="19">
        <f ca="1">IF(X159&lt;=0,0,IF($BL160&lt;=SUM($BN160:BS160),0,IF($BL160-SUM($BN160:BS160)&gt;X159+AI160-BG160-AU160,X159+AI160-BG160-AU160,$BL160-SUM($BN160:BS160))))</f>
        <v>0</v>
      </c>
      <c r="BU160" s="19">
        <f ca="1">IF(Y159&lt;=0,0,IF($BL160&lt;=SUM($BN160:BT160),0,IF($BL160-SUM($BN160:BT160)&gt;Y159+AJ160-BH160-AV160,Y159+AJ160-BH160-AV160,$BL160-SUM($BN160:BT160))))</f>
        <v>0</v>
      </c>
      <c r="BV160" s="19">
        <f ca="1">IF(Z159&lt;=0,0,IF($BL160&lt;=SUM($BN160:BU160),0,IF($BL160-SUM($BN160:BU160)&gt;Z159+AK160-BI160-AW160,Z159+AK160-BI160-AW160,$BL160-SUM($BN160:BU160))))</f>
        <v>0</v>
      </c>
      <c r="BW160" s="19">
        <f ca="1">IF(AA159&lt;=0,0,IF($BL160&lt;=SUM($BN160:BV160),0,IF($BL160-SUM($BN160:BV160)&gt;AA159+AL160-BJ160-AX160,AA159+AL160-BJ160-AX160,$BL160-SUM($BN160:BV160))))</f>
        <v>0</v>
      </c>
    </row>
    <row r="161" spans="1:75" ht="11.1" customHeight="1" x14ac:dyDescent="0.2">
      <c r="A161" s="20" t="str">
        <f t="shared" ca="1" si="108"/>
        <v/>
      </c>
      <c r="B161" s="5" t="e">
        <f t="shared" ca="1" si="109"/>
        <v>#N/A</v>
      </c>
      <c r="C161" s="69" t="str">
        <f ca="1">IF(A161="","",IF(snowball,IF(($E$5-AY161)&lt;0,0,$E$5-AY161),0)+D161)</f>
        <v/>
      </c>
      <c r="D161" s="56"/>
      <c r="E161" s="19">
        <f t="shared" ca="1" si="110"/>
        <v>0</v>
      </c>
      <c r="F161" s="19">
        <f t="shared" ca="1" si="111"/>
        <v>0</v>
      </c>
      <c r="G161" s="19">
        <f t="shared" ca="1" si="112"/>
        <v>0</v>
      </c>
      <c r="H161" s="19">
        <f t="shared" ca="1" si="113"/>
        <v>0</v>
      </c>
      <c r="I161" s="19">
        <f t="shared" ca="1" si="114"/>
        <v>0</v>
      </c>
      <c r="J161" s="19">
        <f t="shared" ca="1" si="115"/>
        <v>0</v>
      </c>
      <c r="K161" s="19">
        <f t="shared" ca="1" si="116"/>
        <v>0</v>
      </c>
      <c r="L161" s="19">
        <f t="shared" ca="1" si="117"/>
        <v>0</v>
      </c>
      <c r="M161" s="19">
        <f t="shared" ca="1" si="118"/>
        <v>0</v>
      </c>
      <c r="N161" s="19">
        <f t="shared" ca="1" si="119"/>
        <v>0</v>
      </c>
      <c r="O161" s="48"/>
      <c r="P161" s="19">
        <f t="shared" ca="1" si="107"/>
        <v>0</v>
      </c>
      <c r="Q161" s="73">
        <f t="shared" ca="1" si="120"/>
        <v>0</v>
      </c>
      <c r="R161" s="19">
        <f t="shared" ca="1" si="121"/>
        <v>0</v>
      </c>
      <c r="S161" s="19">
        <f t="shared" ca="1" si="122"/>
        <v>0</v>
      </c>
      <c r="T161" s="19">
        <f t="shared" ca="1" si="123"/>
        <v>0</v>
      </c>
      <c r="U161" s="19">
        <f t="shared" ca="1" si="124"/>
        <v>0</v>
      </c>
      <c r="V161" s="19">
        <f t="shared" ca="1" si="125"/>
        <v>0</v>
      </c>
      <c r="W161" s="19">
        <f t="shared" ca="1" si="126"/>
        <v>0</v>
      </c>
      <c r="X161" s="19">
        <f t="shared" ca="1" si="127"/>
        <v>0</v>
      </c>
      <c r="Y161" s="19">
        <f t="shared" ca="1" si="128"/>
        <v>0</v>
      </c>
      <c r="Z161" s="19">
        <f t="shared" ca="1" si="129"/>
        <v>0</v>
      </c>
      <c r="AA161" s="19">
        <f t="shared" ca="1" si="130"/>
        <v>0</v>
      </c>
      <c r="AB161" s="2"/>
      <c r="AC161" s="19">
        <f t="shared" ca="1" si="131"/>
        <v>0</v>
      </c>
      <c r="AD161" s="19">
        <f t="shared" ca="1" si="132"/>
        <v>0</v>
      </c>
      <c r="AE161" s="19">
        <f t="shared" ca="1" si="133"/>
        <v>0</v>
      </c>
      <c r="AF161" s="19">
        <f t="shared" ca="1" si="134"/>
        <v>0</v>
      </c>
      <c r="AG161" s="19">
        <f t="shared" ca="1" si="135"/>
        <v>0</v>
      </c>
      <c r="AH161" s="19">
        <f t="shared" ca="1" si="136"/>
        <v>0</v>
      </c>
      <c r="AI161" s="19">
        <f t="shared" ca="1" si="137"/>
        <v>0</v>
      </c>
      <c r="AJ161" s="19">
        <f t="shared" ca="1" si="138"/>
        <v>0</v>
      </c>
      <c r="AK161" s="19">
        <f t="shared" ca="1" si="139"/>
        <v>0</v>
      </c>
      <c r="AL161" s="19">
        <f t="shared" ca="1" si="140"/>
        <v>0</v>
      </c>
      <c r="AM161" s="23">
        <f t="shared" ca="1" si="141"/>
        <v>0</v>
      </c>
      <c r="AN161" s="7"/>
      <c r="AO161" s="19">
        <f t="shared" ca="1" si="142"/>
        <v>0</v>
      </c>
      <c r="AP161" s="19">
        <f t="shared" ca="1" si="143"/>
        <v>0</v>
      </c>
      <c r="AQ161" s="19">
        <f t="shared" ca="1" si="144"/>
        <v>0</v>
      </c>
      <c r="AR161" s="19">
        <f t="shared" ca="1" si="145"/>
        <v>0</v>
      </c>
      <c r="AS161" s="19">
        <f t="shared" ca="1" si="146"/>
        <v>0</v>
      </c>
      <c r="AT161" s="19">
        <f t="shared" ca="1" si="147"/>
        <v>0</v>
      </c>
      <c r="AU161" s="19">
        <f t="shared" ca="1" si="148"/>
        <v>0</v>
      </c>
      <c r="AV161" s="19">
        <f t="shared" ca="1" si="149"/>
        <v>0</v>
      </c>
      <c r="AW161" s="19">
        <f t="shared" ca="1" si="150"/>
        <v>0</v>
      </c>
      <c r="AX161" s="19">
        <f t="shared" ca="1" si="151"/>
        <v>0</v>
      </c>
      <c r="AY161" s="71">
        <f t="shared" ca="1" si="152"/>
        <v>0</v>
      </c>
      <c r="AZ161" s="23"/>
      <c r="BA161" s="55">
        <f ca="1">IF(NOT(snowball),0,IF(OR(E$9=0,R160+AC161-AO161&lt;=E$9),0,MIN(R160+AC161-AO161-E$9,$C161)))</f>
        <v>0</v>
      </c>
      <c r="BB161" s="19">
        <f ca="1">IF(NOT(snowball),0,IF(OR(F$9=0,S160+AD161-AP161&lt;=F$9),0,MIN(S160+AD161-AP161-F$9,$C161-SUM($BA161:BA161))))</f>
        <v>0</v>
      </c>
      <c r="BC161" s="19">
        <f ca="1">IF(NOT(snowball),0,IF(OR(G$9=0,T160+AE161-AQ161&lt;=G$9),0,MIN(T160+AE161-AQ161-G$9,$C161-SUM($BA161:BB161))))</f>
        <v>0</v>
      </c>
      <c r="BD161" s="19">
        <f ca="1">IF(NOT(snowball),0,IF(OR(H$9=0,U160+AF161-AR161&lt;=H$9),0,MIN(U160+AF161-AR161-H$9,$C161-SUM($BA161:BC161))))</f>
        <v>0</v>
      </c>
      <c r="BE161" s="19">
        <f ca="1">IF(NOT(snowball),0,IF(OR(I$9=0,V160+AG161-AS161&lt;=I$9),0,MIN(V160+AG161-AS161-I$9,$C161-SUM($BA161:BD161))))</f>
        <v>0</v>
      </c>
      <c r="BF161" s="19">
        <f ca="1">IF(NOT(snowball),0,IF(OR(J$9=0,W160+AH161-AT161&lt;=J$9),0,MIN(W160+AH161-AT161-J$9,$C161-SUM($BA161:BE161))))</f>
        <v>0</v>
      </c>
      <c r="BG161" s="19">
        <f ca="1">IF(NOT(snowball),0,IF(OR(K$9=0,X160+AI161-AU161&lt;=K$9),0,MIN(X160+AI161-AU161-K$9,$C161-SUM($BA161:BF161))))</f>
        <v>0</v>
      </c>
      <c r="BH161" s="19">
        <f ca="1">IF(NOT(snowball),0,IF(OR(L$9=0,Y160+AJ161-AV161&lt;=L$9),0,MIN(Y160+AJ161-AV161-L$9,$C161-SUM($BA161:BG161))))</f>
        <v>0</v>
      </c>
      <c r="BI161" s="19">
        <f ca="1">IF(NOT(snowball),0,IF(OR(M$9=0,Z160+AK161-AW161&lt;=M$9),0,MIN(Z160+AK161-AW161-M$9,$C161-SUM($BA161:BH161))))</f>
        <v>0</v>
      </c>
      <c r="BJ161" s="19">
        <f ca="1">IF(NOT(snowball),0,IF(OR(N$9=0,AA160+AL161-AX161&lt;=N$9),0,MIN(AA160+AL161-AX161-N$9,$C161-SUM($BA161:BI161))))</f>
        <v>0</v>
      </c>
      <c r="BK161" s="71">
        <f t="shared" ca="1" si="153"/>
        <v>0</v>
      </c>
      <c r="BL161" s="71">
        <f t="shared" ca="1" si="154"/>
        <v>0</v>
      </c>
      <c r="BN161" s="55">
        <f t="shared" ca="1" si="155"/>
        <v>0</v>
      </c>
      <c r="BO161" s="19">
        <f ca="1">IF(S160&lt;=0,0,IF($BL161&lt;=SUM($BN161:BN161),0,IF($BL161-SUM($BN161:BN161)&gt;S160+AD161-BB161-AP161,S160+AD161-BB161-AP161,$BL161-SUM($BN161:BN161))))</f>
        <v>0</v>
      </c>
      <c r="BP161" s="19">
        <f ca="1">IF(T160&lt;=0,0,IF($BL161&lt;=SUM($BN161:BO161),0,IF($BL161-SUM($BN161:BO161)&gt;T160+AE161-BC161-AQ161,T160+AE161-BC161-AQ161,$BL161-SUM($BN161:BO161))))</f>
        <v>0</v>
      </c>
      <c r="BQ161" s="19">
        <f ca="1">IF(U160&lt;=0,0,IF($BL161&lt;=SUM($BN161:BP161),0,IF($BL161-SUM($BN161:BP161)&gt;U160+AF161-BD161-AR161,U160+AF161-BD161-AR161,$BL161-SUM($BN161:BP161))))</f>
        <v>0</v>
      </c>
      <c r="BR161" s="19">
        <f ca="1">IF(V160&lt;=0,0,IF($BL161&lt;=SUM($BN161:BQ161),0,IF($BL161-SUM($BN161:BQ161)&gt;V160+AG161-BE161-AS161,V160+AG161-BE161-AS161,$BL161-SUM($BN161:BQ161))))</f>
        <v>0</v>
      </c>
      <c r="BS161" s="19">
        <f ca="1">IF(W160&lt;=0,0,IF($BL161&lt;=SUM($BN161:BR161),0,IF($BL161-SUM($BN161:BR161)&gt;W160+AH161-BF161-AT161,W160+AH161-BF161-AT161,$BL161-SUM($BN161:BR161))))</f>
        <v>0</v>
      </c>
      <c r="BT161" s="19">
        <f ca="1">IF(X160&lt;=0,0,IF($BL161&lt;=SUM($BN161:BS161),0,IF($BL161-SUM($BN161:BS161)&gt;X160+AI161-BG161-AU161,X160+AI161-BG161-AU161,$BL161-SUM($BN161:BS161))))</f>
        <v>0</v>
      </c>
      <c r="BU161" s="19">
        <f ca="1">IF(Y160&lt;=0,0,IF($BL161&lt;=SUM($BN161:BT161),0,IF($BL161-SUM($BN161:BT161)&gt;Y160+AJ161-BH161-AV161,Y160+AJ161-BH161-AV161,$BL161-SUM($BN161:BT161))))</f>
        <v>0</v>
      </c>
      <c r="BV161" s="19">
        <f ca="1">IF(Z160&lt;=0,0,IF($BL161&lt;=SUM($BN161:BU161),0,IF($BL161-SUM($BN161:BU161)&gt;Z160+AK161-BI161-AW161,Z160+AK161-BI161-AW161,$BL161-SUM($BN161:BU161))))</f>
        <v>0</v>
      </c>
      <c r="BW161" s="19">
        <f ca="1">IF(AA160&lt;=0,0,IF($BL161&lt;=SUM($BN161:BV161),0,IF($BL161-SUM($BN161:BV161)&gt;AA160+AL161-BJ161-AX161,AA160+AL161-BJ161-AX161,$BL161-SUM($BN161:BV161))))</f>
        <v>0</v>
      </c>
    </row>
    <row r="162" spans="1:75" ht="11.1" customHeight="1" x14ac:dyDescent="0.2">
      <c r="A162" s="20" t="str">
        <f t="shared" ca="1" si="108"/>
        <v/>
      </c>
      <c r="B162" s="5" t="e">
        <f t="shared" ca="1" si="109"/>
        <v>#N/A</v>
      </c>
      <c r="C162" s="69" t="str">
        <f ca="1">IF(A162="","",IF(snowball,IF(($E$5-AY162)&lt;0,0,$E$5-AY162),0)+D162)</f>
        <v/>
      </c>
      <c r="D162" s="56"/>
      <c r="E162" s="19">
        <f t="shared" ca="1" si="110"/>
        <v>0</v>
      </c>
      <c r="F162" s="19">
        <f t="shared" ca="1" si="111"/>
        <v>0</v>
      </c>
      <c r="G162" s="19">
        <f t="shared" ca="1" si="112"/>
        <v>0</v>
      </c>
      <c r="H162" s="19">
        <f t="shared" ca="1" si="113"/>
        <v>0</v>
      </c>
      <c r="I162" s="19">
        <f t="shared" ca="1" si="114"/>
        <v>0</v>
      </c>
      <c r="J162" s="19">
        <f t="shared" ca="1" si="115"/>
        <v>0</v>
      </c>
      <c r="K162" s="19">
        <f t="shared" ca="1" si="116"/>
        <v>0</v>
      </c>
      <c r="L162" s="19">
        <f t="shared" ca="1" si="117"/>
        <v>0</v>
      </c>
      <c r="M162" s="19">
        <f t="shared" ca="1" si="118"/>
        <v>0</v>
      </c>
      <c r="N162" s="19">
        <f t="shared" ca="1" si="119"/>
        <v>0</v>
      </c>
      <c r="O162" s="48"/>
      <c r="P162" s="19">
        <f t="shared" ca="1" si="107"/>
        <v>0</v>
      </c>
      <c r="Q162" s="73">
        <f t="shared" ca="1" si="120"/>
        <v>0</v>
      </c>
      <c r="R162" s="19">
        <f t="shared" ca="1" si="121"/>
        <v>0</v>
      </c>
      <c r="S162" s="19">
        <f t="shared" ca="1" si="122"/>
        <v>0</v>
      </c>
      <c r="T162" s="19">
        <f t="shared" ca="1" si="123"/>
        <v>0</v>
      </c>
      <c r="U162" s="19">
        <f t="shared" ca="1" si="124"/>
        <v>0</v>
      </c>
      <c r="V162" s="19">
        <f t="shared" ca="1" si="125"/>
        <v>0</v>
      </c>
      <c r="W162" s="19">
        <f t="shared" ca="1" si="126"/>
        <v>0</v>
      </c>
      <c r="X162" s="19">
        <f t="shared" ca="1" si="127"/>
        <v>0</v>
      </c>
      <c r="Y162" s="19">
        <f t="shared" ca="1" si="128"/>
        <v>0</v>
      </c>
      <c r="Z162" s="19">
        <f t="shared" ca="1" si="129"/>
        <v>0</v>
      </c>
      <c r="AA162" s="19">
        <f t="shared" ca="1" si="130"/>
        <v>0</v>
      </c>
      <c r="AB162" s="2"/>
      <c r="AC162" s="19">
        <f t="shared" ca="1" si="131"/>
        <v>0</v>
      </c>
      <c r="AD162" s="19">
        <f t="shared" ca="1" si="132"/>
        <v>0</v>
      </c>
      <c r="AE162" s="19">
        <f t="shared" ca="1" si="133"/>
        <v>0</v>
      </c>
      <c r="AF162" s="19">
        <f t="shared" ca="1" si="134"/>
        <v>0</v>
      </c>
      <c r="AG162" s="19">
        <f t="shared" ca="1" si="135"/>
        <v>0</v>
      </c>
      <c r="AH162" s="19">
        <f t="shared" ca="1" si="136"/>
        <v>0</v>
      </c>
      <c r="AI162" s="19">
        <f t="shared" ca="1" si="137"/>
        <v>0</v>
      </c>
      <c r="AJ162" s="19">
        <f t="shared" ca="1" si="138"/>
        <v>0</v>
      </c>
      <c r="AK162" s="19">
        <f t="shared" ca="1" si="139"/>
        <v>0</v>
      </c>
      <c r="AL162" s="19">
        <f t="shared" ca="1" si="140"/>
        <v>0</v>
      </c>
      <c r="AM162" s="23">
        <f t="shared" ca="1" si="141"/>
        <v>0</v>
      </c>
      <c r="AN162" s="7"/>
      <c r="AO162" s="19">
        <f t="shared" ca="1" si="142"/>
        <v>0</v>
      </c>
      <c r="AP162" s="19">
        <f t="shared" ca="1" si="143"/>
        <v>0</v>
      </c>
      <c r="AQ162" s="19">
        <f t="shared" ca="1" si="144"/>
        <v>0</v>
      </c>
      <c r="AR162" s="19">
        <f t="shared" ca="1" si="145"/>
        <v>0</v>
      </c>
      <c r="AS162" s="19">
        <f t="shared" ca="1" si="146"/>
        <v>0</v>
      </c>
      <c r="AT162" s="19">
        <f t="shared" ca="1" si="147"/>
        <v>0</v>
      </c>
      <c r="AU162" s="19">
        <f t="shared" ca="1" si="148"/>
        <v>0</v>
      </c>
      <c r="AV162" s="19">
        <f t="shared" ca="1" si="149"/>
        <v>0</v>
      </c>
      <c r="AW162" s="19">
        <f t="shared" ca="1" si="150"/>
        <v>0</v>
      </c>
      <c r="AX162" s="19">
        <f t="shared" ca="1" si="151"/>
        <v>0</v>
      </c>
      <c r="AY162" s="71">
        <f t="shared" ca="1" si="152"/>
        <v>0</v>
      </c>
      <c r="AZ162" s="23"/>
      <c r="BA162" s="55">
        <f ca="1">IF(NOT(snowball),0,IF(OR(E$9=0,R161+AC162-AO162&lt;=E$9),0,MIN(R161+AC162-AO162-E$9,$C162)))</f>
        <v>0</v>
      </c>
      <c r="BB162" s="19">
        <f ca="1">IF(NOT(snowball),0,IF(OR(F$9=0,S161+AD162-AP162&lt;=F$9),0,MIN(S161+AD162-AP162-F$9,$C162-SUM($BA162:BA162))))</f>
        <v>0</v>
      </c>
      <c r="BC162" s="19">
        <f ca="1">IF(NOT(snowball),0,IF(OR(G$9=0,T161+AE162-AQ162&lt;=G$9),0,MIN(T161+AE162-AQ162-G$9,$C162-SUM($BA162:BB162))))</f>
        <v>0</v>
      </c>
      <c r="BD162" s="19">
        <f ca="1">IF(NOT(snowball),0,IF(OR(H$9=0,U161+AF162-AR162&lt;=H$9),0,MIN(U161+AF162-AR162-H$9,$C162-SUM($BA162:BC162))))</f>
        <v>0</v>
      </c>
      <c r="BE162" s="19">
        <f ca="1">IF(NOT(snowball),0,IF(OR(I$9=0,V161+AG162-AS162&lt;=I$9),0,MIN(V161+AG162-AS162-I$9,$C162-SUM($BA162:BD162))))</f>
        <v>0</v>
      </c>
      <c r="BF162" s="19">
        <f ca="1">IF(NOT(snowball),0,IF(OR(J$9=0,W161+AH162-AT162&lt;=J$9),0,MIN(W161+AH162-AT162-J$9,$C162-SUM($BA162:BE162))))</f>
        <v>0</v>
      </c>
      <c r="BG162" s="19">
        <f ca="1">IF(NOT(snowball),0,IF(OR(K$9=0,X161+AI162-AU162&lt;=K$9),0,MIN(X161+AI162-AU162-K$9,$C162-SUM($BA162:BF162))))</f>
        <v>0</v>
      </c>
      <c r="BH162" s="19">
        <f ca="1">IF(NOT(snowball),0,IF(OR(L$9=0,Y161+AJ162-AV162&lt;=L$9),0,MIN(Y161+AJ162-AV162-L$9,$C162-SUM($BA162:BG162))))</f>
        <v>0</v>
      </c>
      <c r="BI162" s="19">
        <f ca="1">IF(NOT(snowball),0,IF(OR(M$9=0,Z161+AK162-AW162&lt;=M$9),0,MIN(Z161+AK162-AW162-M$9,$C162-SUM($BA162:BH162))))</f>
        <v>0</v>
      </c>
      <c r="BJ162" s="19">
        <f ca="1">IF(NOT(snowball),0,IF(OR(N$9=0,AA161+AL162-AX162&lt;=N$9),0,MIN(AA161+AL162-AX162-N$9,$C162-SUM($BA162:BI162))))</f>
        <v>0</v>
      </c>
      <c r="BK162" s="71">
        <f t="shared" ca="1" si="153"/>
        <v>0</v>
      </c>
      <c r="BL162" s="71">
        <f t="shared" ca="1" si="154"/>
        <v>0</v>
      </c>
      <c r="BN162" s="55">
        <f t="shared" ca="1" si="155"/>
        <v>0</v>
      </c>
      <c r="BO162" s="19">
        <f ca="1">IF(S161&lt;=0,0,IF($BL162&lt;=SUM($BN162:BN162),0,IF($BL162-SUM($BN162:BN162)&gt;S161+AD162-BB162-AP162,S161+AD162-BB162-AP162,$BL162-SUM($BN162:BN162))))</f>
        <v>0</v>
      </c>
      <c r="BP162" s="19">
        <f ca="1">IF(T161&lt;=0,0,IF($BL162&lt;=SUM($BN162:BO162),0,IF($BL162-SUM($BN162:BO162)&gt;T161+AE162-BC162-AQ162,T161+AE162-BC162-AQ162,$BL162-SUM($BN162:BO162))))</f>
        <v>0</v>
      </c>
      <c r="BQ162" s="19">
        <f ca="1">IF(U161&lt;=0,0,IF($BL162&lt;=SUM($BN162:BP162),0,IF($BL162-SUM($BN162:BP162)&gt;U161+AF162-BD162-AR162,U161+AF162-BD162-AR162,$BL162-SUM($BN162:BP162))))</f>
        <v>0</v>
      </c>
      <c r="BR162" s="19">
        <f ca="1">IF(V161&lt;=0,0,IF($BL162&lt;=SUM($BN162:BQ162),0,IF($BL162-SUM($BN162:BQ162)&gt;V161+AG162-BE162-AS162,V161+AG162-BE162-AS162,$BL162-SUM($BN162:BQ162))))</f>
        <v>0</v>
      </c>
      <c r="BS162" s="19">
        <f ca="1">IF(W161&lt;=0,0,IF($BL162&lt;=SUM($BN162:BR162),0,IF($BL162-SUM($BN162:BR162)&gt;W161+AH162-BF162-AT162,W161+AH162-BF162-AT162,$BL162-SUM($BN162:BR162))))</f>
        <v>0</v>
      </c>
      <c r="BT162" s="19">
        <f ca="1">IF(X161&lt;=0,0,IF($BL162&lt;=SUM($BN162:BS162),0,IF($BL162-SUM($BN162:BS162)&gt;X161+AI162-BG162-AU162,X161+AI162-BG162-AU162,$BL162-SUM($BN162:BS162))))</f>
        <v>0</v>
      </c>
      <c r="BU162" s="19">
        <f ca="1">IF(Y161&lt;=0,0,IF($BL162&lt;=SUM($BN162:BT162),0,IF($BL162-SUM($BN162:BT162)&gt;Y161+AJ162-BH162-AV162,Y161+AJ162-BH162-AV162,$BL162-SUM($BN162:BT162))))</f>
        <v>0</v>
      </c>
      <c r="BV162" s="19">
        <f ca="1">IF(Z161&lt;=0,0,IF($BL162&lt;=SUM($BN162:BU162),0,IF($BL162-SUM($BN162:BU162)&gt;Z161+AK162-BI162-AW162,Z161+AK162-BI162-AW162,$BL162-SUM($BN162:BU162))))</f>
        <v>0</v>
      </c>
      <c r="BW162" s="19">
        <f ca="1">IF(AA161&lt;=0,0,IF($BL162&lt;=SUM($BN162:BV162),0,IF($BL162-SUM($BN162:BV162)&gt;AA161+AL162-BJ162-AX162,AA161+AL162-BJ162-AX162,$BL162-SUM($BN162:BV162))))</f>
        <v>0</v>
      </c>
    </row>
    <row r="163" spans="1:75" ht="11.1" customHeight="1" x14ac:dyDescent="0.2">
      <c r="A163" s="20" t="str">
        <f t="shared" ca="1" si="108"/>
        <v/>
      </c>
      <c r="B163" s="5" t="e">
        <f t="shared" ca="1" si="109"/>
        <v>#N/A</v>
      </c>
      <c r="C163" s="69" t="str">
        <f ca="1">IF(A163="","",IF(snowball,IF(($E$5-AY163)&lt;0,0,$E$5-AY163),0)+D163)</f>
        <v/>
      </c>
      <c r="D163" s="56"/>
      <c r="E163" s="19">
        <f t="shared" ca="1" si="110"/>
        <v>0</v>
      </c>
      <c r="F163" s="19">
        <f t="shared" ca="1" si="111"/>
        <v>0</v>
      </c>
      <c r="G163" s="19">
        <f t="shared" ca="1" si="112"/>
        <v>0</v>
      </c>
      <c r="H163" s="19">
        <f t="shared" ca="1" si="113"/>
        <v>0</v>
      </c>
      <c r="I163" s="19">
        <f t="shared" ca="1" si="114"/>
        <v>0</v>
      </c>
      <c r="J163" s="19">
        <f t="shared" ca="1" si="115"/>
        <v>0</v>
      </c>
      <c r="K163" s="19">
        <f t="shared" ca="1" si="116"/>
        <v>0</v>
      </c>
      <c r="L163" s="19">
        <f t="shared" ca="1" si="117"/>
        <v>0</v>
      </c>
      <c r="M163" s="19">
        <f t="shared" ca="1" si="118"/>
        <v>0</v>
      </c>
      <c r="N163" s="19">
        <f t="shared" ca="1" si="119"/>
        <v>0</v>
      </c>
      <c r="O163" s="48"/>
      <c r="P163" s="19">
        <f t="shared" ca="1" si="107"/>
        <v>0</v>
      </c>
      <c r="Q163" s="73">
        <f t="shared" ca="1" si="120"/>
        <v>0</v>
      </c>
      <c r="R163" s="19">
        <f t="shared" ca="1" si="121"/>
        <v>0</v>
      </c>
      <c r="S163" s="19">
        <f t="shared" ca="1" si="122"/>
        <v>0</v>
      </c>
      <c r="T163" s="19">
        <f t="shared" ca="1" si="123"/>
        <v>0</v>
      </c>
      <c r="U163" s="19">
        <f t="shared" ca="1" si="124"/>
        <v>0</v>
      </c>
      <c r="V163" s="19">
        <f t="shared" ca="1" si="125"/>
        <v>0</v>
      </c>
      <c r="W163" s="19">
        <f t="shared" ca="1" si="126"/>
        <v>0</v>
      </c>
      <c r="X163" s="19">
        <f t="shared" ca="1" si="127"/>
        <v>0</v>
      </c>
      <c r="Y163" s="19">
        <f t="shared" ca="1" si="128"/>
        <v>0</v>
      </c>
      <c r="Z163" s="19">
        <f t="shared" ca="1" si="129"/>
        <v>0</v>
      </c>
      <c r="AA163" s="19">
        <f t="shared" ca="1" si="130"/>
        <v>0</v>
      </c>
      <c r="AB163" s="2"/>
      <c r="AC163" s="19">
        <f t="shared" ca="1" si="131"/>
        <v>0</v>
      </c>
      <c r="AD163" s="19">
        <f t="shared" ca="1" si="132"/>
        <v>0</v>
      </c>
      <c r="AE163" s="19">
        <f t="shared" ca="1" si="133"/>
        <v>0</v>
      </c>
      <c r="AF163" s="19">
        <f t="shared" ca="1" si="134"/>
        <v>0</v>
      </c>
      <c r="AG163" s="19">
        <f t="shared" ca="1" si="135"/>
        <v>0</v>
      </c>
      <c r="AH163" s="19">
        <f t="shared" ca="1" si="136"/>
        <v>0</v>
      </c>
      <c r="AI163" s="19">
        <f t="shared" ca="1" si="137"/>
        <v>0</v>
      </c>
      <c r="AJ163" s="19">
        <f t="shared" ca="1" si="138"/>
        <v>0</v>
      </c>
      <c r="AK163" s="19">
        <f t="shared" ca="1" si="139"/>
        <v>0</v>
      </c>
      <c r="AL163" s="19">
        <f t="shared" ca="1" si="140"/>
        <v>0</v>
      </c>
      <c r="AM163" s="23">
        <f t="shared" ca="1" si="141"/>
        <v>0</v>
      </c>
      <c r="AN163" s="7"/>
      <c r="AO163" s="19">
        <f t="shared" ca="1" si="142"/>
        <v>0</v>
      </c>
      <c r="AP163" s="19">
        <f t="shared" ca="1" si="143"/>
        <v>0</v>
      </c>
      <c r="AQ163" s="19">
        <f t="shared" ca="1" si="144"/>
        <v>0</v>
      </c>
      <c r="AR163" s="19">
        <f t="shared" ca="1" si="145"/>
        <v>0</v>
      </c>
      <c r="AS163" s="19">
        <f t="shared" ca="1" si="146"/>
        <v>0</v>
      </c>
      <c r="AT163" s="19">
        <f t="shared" ca="1" si="147"/>
        <v>0</v>
      </c>
      <c r="AU163" s="19">
        <f t="shared" ca="1" si="148"/>
        <v>0</v>
      </c>
      <c r="AV163" s="19">
        <f t="shared" ca="1" si="149"/>
        <v>0</v>
      </c>
      <c r="AW163" s="19">
        <f t="shared" ca="1" si="150"/>
        <v>0</v>
      </c>
      <c r="AX163" s="19">
        <f t="shared" ca="1" si="151"/>
        <v>0</v>
      </c>
      <c r="AY163" s="71">
        <f t="shared" ca="1" si="152"/>
        <v>0</v>
      </c>
      <c r="AZ163" s="23"/>
      <c r="BA163" s="55">
        <f ca="1">IF(NOT(snowball),0,IF(OR(E$9=0,R162+AC163-AO163&lt;=E$9),0,MIN(R162+AC163-AO163-E$9,$C163)))</f>
        <v>0</v>
      </c>
      <c r="BB163" s="19">
        <f ca="1">IF(NOT(snowball),0,IF(OR(F$9=0,S162+AD163-AP163&lt;=F$9),0,MIN(S162+AD163-AP163-F$9,$C163-SUM($BA163:BA163))))</f>
        <v>0</v>
      </c>
      <c r="BC163" s="19">
        <f ca="1">IF(NOT(snowball),0,IF(OR(G$9=0,T162+AE163-AQ163&lt;=G$9),0,MIN(T162+AE163-AQ163-G$9,$C163-SUM($BA163:BB163))))</f>
        <v>0</v>
      </c>
      <c r="BD163" s="19">
        <f ca="1">IF(NOT(snowball),0,IF(OR(H$9=0,U162+AF163-AR163&lt;=H$9),0,MIN(U162+AF163-AR163-H$9,$C163-SUM($BA163:BC163))))</f>
        <v>0</v>
      </c>
      <c r="BE163" s="19">
        <f ca="1">IF(NOT(snowball),0,IF(OR(I$9=0,V162+AG163-AS163&lt;=I$9),0,MIN(V162+AG163-AS163-I$9,$C163-SUM($BA163:BD163))))</f>
        <v>0</v>
      </c>
      <c r="BF163" s="19">
        <f ca="1">IF(NOT(snowball),0,IF(OR(J$9=0,W162+AH163-AT163&lt;=J$9),0,MIN(W162+AH163-AT163-J$9,$C163-SUM($BA163:BE163))))</f>
        <v>0</v>
      </c>
      <c r="BG163" s="19">
        <f ca="1">IF(NOT(snowball),0,IF(OR(K$9=0,X162+AI163-AU163&lt;=K$9),0,MIN(X162+AI163-AU163-K$9,$C163-SUM($BA163:BF163))))</f>
        <v>0</v>
      </c>
      <c r="BH163" s="19">
        <f ca="1">IF(NOT(snowball),0,IF(OR(L$9=0,Y162+AJ163-AV163&lt;=L$9),0,MIN(Y162+AJ163-AV163-L$9,$C163-SUM($BA163:BG163))))</f>
        <v>0</v>
      </c>
      <c r="BI163" s="19">
        <f ca="1">IF(NOT(snowball),0,IF(OR(M$9=0,Z162+AK163-AW163&lt;=M$9),0,MIN(Z162+AK163-AW163-M$9,$C163-SUM($BA163:BH163))))</f>
        <v>0</v>
      </c>
      <c r="BJ163" s="19">
        <f ca="1">IF(NOT(snowball),0,IF(OR(N$9=0,AA162+AL163-AX163&lt;=N$9),0,MIN(AA162+AL163-AX163-N$9,$C163-SUM($BA163:BI163))))</f>
        <v>0</v>
      </c>
      <c r="BK163" s="71">
        <f t="shared" ca="1" si="153"/>
        <v>0</v>
      </c>
      <c r="BL163" s="71">
        <f t="shared" ca="1" si="154"/>
        <v>0</v>
      </c>
      <c r="BN163" s="55">
        <f t="shared" ca="1" si="155"/>
        <v>0</v>
      </c>
      <c r="BO163" s="19">
        <f ca="1">IF(S162&lt;=0,0,IF($BL163&lt;=SUM($BN163:BN163),0,IF($BL163-SUM($BN163:BN163)&gt;S162+AD163-BB163-AP163,S162+AD163-BB163-AP163,$BL163-SUM($BN163:BN163))))</f>
        <v>0</v>
      </c>
      <c r="BP163" s="19">
        <f ca="1">IF(T162&lt;=0,0,IF($BL163&lt;=SUM($BN163:BO163),0,IF($BL163-SUM($BN163:BO163)&gt;T162+AE163-BC163-AQ163,T162+AE163-BC163-AQ163,$BL163-SUM($BN163:BO163))))</f>
        <v>0</v>
      </c>
      <c r="BQ163" s="19">
        <f ca="1">IF(U162&lt;=0,0,IF($BL163&lt;=SUM($BN163:BP163),0,IF($BL163-SUM($BN163:BP163)&gt;U162+AF163-BD163-AR163,U162+AF163-BD163-AR163,$BL163-SUM($BN163:BP163))))</f>
        <v>0</v>
      </c>
      <c r="BR163" s="19">
        <f ca="1">IF(V162&lt;=0,0,IF($BL163&lt;=SUM($BN163:BQ163),0,IF($BL163-SUM($BN163:BQ163)&gt;V162+AG163-BE163-AS163,V162+AG163-BE163-AS163,$BL163-SUM($BN163:BQ163))))</f>
        <v>0</v>
      </c>
      <c r="BS163" s="19">
        <f ca="1">IF(W162&lt;=0,0,IF($BL163&lt;=SUM($BN163:BR163),0,IF($BL163-SUM($BN163:BR163)&gt;W162+AH163-BF163-AT163,W162+AH163-BF163-AT163,$BL163-SUM($BN163:BR163))))</f>
        <v>0</v>
      </c>
      <c r="BT163" s="19">
        <f ca="1">IF(X162&lt;=0,0,IF($BL163&lt;=SUM($BN163:BS163),0,IF($BL163-SUM($BN163:BS163)&gt;X162+AI163-BG163-AU163,X162+AI163-BG163-AU163,$BL163-SUM($BN163:BS163))))</f>
        <v>0</v>
      </c>
      <c r="BU163" s="19">
        <f ca="1">IF(Y162&lt;=0,0,IF($BL163&lt;=SUM($BN163:BT163),0,IF($BL163-SUM($BN163:BT163)&gt;Y162+AJ163-BH163-AV163,Y162+AJ163-BH163-AV163,$BL163-SUM($BN163:BT163))))</f>
        <v>0</v>
      </c>
      <c r="BV163" s="19">
        <f ca="1">IF(Z162&lt;=0,0,IF($BL163&lt;=SUM($BN163:BU163),0,IF($BL163-SUM($BN163:BU163)&gt;Z162+AK163-BI163-AW163,Z162+AK163-BI163-AW163,$BL163-SUM($BN163:BU163))))</f>
        <v>0</v>
      </c>
      <c r="BW163" s="19">
        <f ca="1">IF(AA162&lt;=0,0,IF($BL163&lt;=SUM($BN163:BV163),0,IF($BL163-SUM($BN163:BV163)&gt;AA162+AL163-BJ163-AX163,AA162+AL163-BJ163-AX163,$BL163-SUM($BN163:BV163))))</f>
        <v>0</v>
      </c>
    </row>
    <row r="164" spans="1:75" ht="11.1" customHeight="1" x14ac:dyDescent="0.2">
      <c r="A164" s="20" t="str">
        <f t="shared" ca="1" si="108"/>
        <v/>
      </c>
      <c r="B164" s="5" t="e">
        <f t="shared" ca="1" si="109"/>
        <v>#N/A</v>
      </c>
      <c r="C164" s="69" t="str">
        <f ca="1">IF(A164="","",IF(snowball,IF(($E$5-AY164)&lt;0,0,$E$5-AY164),0)+D164)</f>
        <v/>
      </c>
      <c r="D164" s="56"/>
      <c r="E164" s="19">
        <f t="shared" ca="1" si="110"/>
        <v>0</v>
      </c>
      <c r="F164" s="19">
        <f t="shared" ca="1" si="111"/>
        <v>0</v>
      </c>
      <c r="G164" s="19">
        <f t="shared" ca="1" si="112"/>
        <v>0</v>
      </c>
      <c r="H164" s="19">
        <f t="shared" ca="1" si="113"/>
        <v>0</v>
      </c>
      <c r="I164" s="19">
        <f t="shared" ca="1" si="114"/>
        <v>0</v>
      </c>
      <c r="J164" s="19">
        <f t="shared" ca="1" si="115"/>
        <v>0</v>
      </c>
      <c r="K164" s="19">
        <f t="shared" ca="1" si="116"/>
        <v>0</v>
      </c>
      <c r="L164" s="19">
        <f t="shared" ca="1" si="117"/>
        <v>0</v>
      </c>
      <c r="M164" s="19">
        <f t="shared" ca="1" si="118"/>
        <v>0</v>
      </c>
      <c r="N164" s="19">
        <f t="shared" ca="1" si="119"/>
        <v>0</v>
      </c>
      <c r="O164" s="48"/>
      <c r="P164" s="19">
        <f t="shared" ca="1" si="107"/>
        <v>0</v>
      </c>
      <c r="Q164" s="73">
        <f t="shared" ca="1" si="120"/>
        <v>0</v>
      </c>
      <c r="R164" s="19">
        <f t="shared" ca="1" si="121"/>
        <v>0</v>
      </c>
      <c r="S164" s="19">
        <f t="shared" ca="1" si="122"/>
        <v>0</v>
      </c>
      <c r="T164" s="19">
        <f t="shared" ca="1" si="123"/>
        <v>0</v>
      </c>
      <c r="U164" s="19">
        <f t="shared" ca="1" si="124"/>
        <v>0</v>
      </c>
      <c r="V164" s="19">
        <f t="shared" ca="1" si="125"/>
        <v>0</v>
      </c>
      <c r="W164" s="19">
        <f t="shared" ca="1" si="126"/>
        <v>0</v>
      </c>
      <c r="X164" s="19">
        <f t="shared" ca="1" si="127"/>
        <v>0</v>
      </c>
      <c r="Y164" s="19">
        <f t="shared" ca="1" si="128"/>
        <v>0</v>
      </c>
      <c r="Z164" s="19">
        <f t="shared" ca="1" si="129"/>
        <v>0</v>
      </c>
      <c r="AA164" s="19">
        <f t="shared" ca="1" si="130"/>
        <v>0</v>
      </c>
      <c r="AB164" s="2"/>
      <c r="AC164" s="19">
        <f t="shared" ca="1" si="131"/>
        <v>0</v>
      </c>
      <c r="AD164" s="19">
        <f t="shared" ca="1" si="132"/>
        <v>0</v>
      </c>
      <c r="AE164" s="19">
        <f t="shared" ca="1" si="133"/>
        <v>0</v>
      </c>
      <c r="AF164" s="19">
        <f t="shared" ca="1" si="134"/>
        <v>0</v>
      </c>
      <c r="AG164" s="19">
        <f t="shared" ca="1" si="135"/>
        <v>0</v>
      </c>
      <c r="AH164" s="19">
        <f t="shared" ca="1" si="136"/>
        <v>0</v>
      </c>
      <c r="AI164" s="19">
        <f t="shared" ca="1" si="137"/>
        <v>0</v>
      </c>
      <c r="AJ164" s="19">
        <f t="shared" ca="1" si="138"/>
        <v>0</v>
      </c>
      <c r="AK164" s="19">
        <f t="shared" ca="1" si="139"/>
        <v>0</v>
      </c>
      <c r="AL164" s="19">
        <f t="shared" ca="1" si="140"/>
        <v>0</v>
      </c>
      <c r="AM164" s="23">
        <f t="shared" ca="1" si="141"/>
        <v>0</v>
      </c>
      <c r="AN164" s="7"/>
      <c r="AO164" s="19">
        <f t="shared" ca="1" si="142"/>
        <v>0</v>
      </c>
      <c r="AP164" s="19">
        <f t="shared" ca="1" si="143"/>
        <v>0</v>
      </c>
      <c r="AQ164" s="19">
        <f t="shared" ca="1" si="144"/>
        <v>0</v>
      </c>
      <c r="AR164" s="19">
        <f t="shared" ca="1" si="145"/>
        <v>0</v>
      </c>
      <c r="AS164" s="19">
        <f t="shared" ca="1" si="146"/>
        <v>0</v>
      </c>
      <c r="AT164" s="19">
        <f t="shared" ca="1" si="147"/>
        <v>0</v>
      </c>
      <c r="AU164" s="19">
        <f t="shared" ca="1" si="148"/>
        <v>0</v>
      </c>
      <c r="AV164" s="19">
        <f t="shared" ca="1" si="149"/>
        <v>0</v>
      </c>
      <c r="AW164" s="19">
        <f t="shared" ca="1" si="150"/>
        <v>0</v>
      </c>
      <c r="AX164" s="19">
        <f t="shared" ca="1" si="151"/>
        <v>0</v>
      </c>
      <c r="AY164" s="71">
        <f t="shared" ca="1" si="152"/>
        <v>0</v>
      </c>
      <c r="AZ164" s="23"/>
      <c r="BA164" s="55">
        <f ca="1">IF(NOT(snowball),0,IF(OR(E$9=0,R163+AC164-AO164&lt;=E$9),0,MIN(R163+AC164-AO164-E$9,$C164)))</f>
        <v>0</v>
      </c>
      <c r="BB164" s="19">
        <f ca="1">IF(NOT(snowball),0,IF(OR(F$9=0,S163+AD164-AP164&lt;=F$9),0,MIN(S163+AD164-AP164-F$9,$C164-SUM($BA164:BA164))))</f>
        <v>0</v>
      </c>
      <c r="BC164" s="19">
        <f ca="1">IF(NOT(snowball),0,IF(OR(G$9=0,T163+AE164-AQ164&lt;=G$9),0,MIN(T163+AE164-AQ164-G$9,$C164-SUM($BA164:BB164))))</f>
        <v>0</v>
      </c>
      <c r="BD164" s="19">
        <f ca="1">IF(NOT(snowball),0,IF(OR(H$9=0,U163+AF164-AR164&lt;=H$9),0,MIN(U163+AF164-AR164-H$9,$C164-SUM($BA164:BC164))))</f>
        <v>0</v>
      </c>
      <c r="BE164" s="19">
        <f ca="1">IF(NOT(snowball),0,IF(OR(I$9=0,V163+AG164-AS164&lt;=I$9),0,MIN(V163+AG164-AS164-I$9,$C164-SUM($BA164:BD164))))</f>
        <v>0</v>
      </c>
      <c r="BF164" s="19">
        <f ca="1">IF(NOT(snowball),0,IF(OR(J$9=0,W163+AH164-AT164&lt;=J$9),0,MIN(W163+AH164-AT164-J$9,$C164-SUM($BA164:BE164))))</f>
        <v>0</v>
      </c>
      <c r="BG164" s="19">
        <f ca="1">IF(NOT(snowball),0,IF(OR(K$9=0,X163+AI164-AU164&lt;=K$9),0,MIN(X163+AI164-AU164-K$9,$C164-SUM($BA164:BF164))))</f>
        <v>0</v>
      </c>
      <c r="BH164" s="19">
        <f ca="1">IF(NOT(snowball),0,IF(OR(L$9=0,Y163+AJ164-AV164&lt;=L$9),0,MIN(Y163+AJ164-AV164-L$9,$C164-SUM($BA164:BG164))))</f>
        <v>0</v>
      </c>
      <c r="BI164" s="19">
        <f ca="1">IF(NOT(snowball),0,IF(OR(M$9=0,Z163+AK164-AW164&lt;=M$9),0,MIN(Z163+AK164-AW164-M$9,$C164-SUM($BA164:BH164))))</f>
        <v>0</v>
      </c>
      <c r="BJ164" s="19">
        <f ca="1">IF(NOT(snowball),0,IF(OR(N$9=0,AA163+AL164-AX164&lt;=N$9),0,MIN(AA163+AL164-AX164-N$9,$C164-SUM($BA164:BI164))))</f>
        <v>0</v>
      </c>
      <c r="BK164" s="71">
        <f t="shared" ca="1" si="153"/>
        <v>0</v>
      </c>
      <c r="BL164" s="71">
        <f t="shared" ca="1" si="154"/>
        <v>0</v>
      </c>
      <c r="BN164" s="55">
        <f t="shared" ca="1" si="155"/>
        <v>0</v>
      </c>
      <c r="BO164" s="19">
        <f ca="1">IF(S163&lt;=0,0,IF($BL164&lt;=SUM($BN164:BN164),0,IF($BL164-SUM($BN164:BN164)&gt;S163+AD164-BB164-AP164,S163+AD164-BB164-AP164,$BL164-SUM($BN164:BN164))))</f>
        <v>0</v>
      </c>
      <c r="BP164" s="19">
        <f ca="1">IF(T163&lt;=0,0,IF($BL164&lt;=SUM($BN164:BO164),0,IF($BL164-SUM($BN164:BO164)&gt;T163+AE164-BC164-AQ164,T163+AE164-BC164-AQ164,$BL164-SUM($BN164:BO164))))</f>
        <v>0</v>
      </c>
      <c r="BQ164" s="19">
        <f ca="1">IF(U163&lt;=0,0,IF($BL164&lt;=SUM($BN164:BP164),0,IF($BL164-SUM($BN164:BP164)&gt;U163+AF164-BD164-AR164,U163+AF164-BD164-AR164,$BL164-SUM($BN164:BP164))))</f>
        <v>0</v>
      </c>
      <c r="BR164" s="19">
        <f ca="1">IF(V163&lt;=0,0,IF($BL164&lt;=SUM($BN164:BQ164),0,IF($BL164-SUM($BN164:BQ164)&gt;V163+AG164-BE164-AS164,V163+AG164-BE164-AS164,$BL164-SUM($BN164:BQ164))))</f>
        <v>0</v>
      </c>
      <c r="BS164" s="19">
        <f ca="1">IF(W163&lt;=0,0,IF($BL164&lt;=SUM($BN164:BR164),0,IF($BL164-SUM($BN164:BR164)&gt;W163+AH164-BF164-AT164,W163+AH164-BF164-AT164,$BL164-SUM($BN164:BR164))))</f>
        <v>0</v>
      </c>
      <c r="BT164" s="19">
        <f ca="1">IF(X163&lt;=0,0,IF($BL164&lt;=SUM($BN164:BS164),0,IF($BL164-SUM($BN164:BS164)&gt;X163+AI164-BG164-AU164,X163+AI164-BG164-AU164,$BL164-SUM($BN164:BS164))))</f>
        <v>0</v>
      </c>
      <c r="BU164" s="19">
        <f ca="1">IF(Y163&lt;=0,0,IF($BL164&lt;=SUM($BN164:BT164),0,IF($BL164-SUM($BN164:BT164)&gt;Y163+AJ164-BH164-AV164,Y163+AJ164-BH164-AV164,$BL164-SUM($BN164:BT164))))</f>
        <v>0</v>
      </c>
      <c r="BV164" s="19">
        <f ca="1">IF(Z163&lt;=0,0,IF($BL164&lt;=SUM($BN164:BU164),0,IF($BL164-SUM($BN164:BU164)&gt;Z163+AK164-BI164-AW164,Z163+AK164-BI164-AW164,$BL164-SUM($BN164:BU164))))</f>
        <v>0</v>
      </c>
      <c r="BW164" s="19">
        <f ca="1">IF(AA163&lt;=0,0,IF($BL164&lt;=SUM($BN164:BV164),0,IF($BL164-SUM($BN164:BV164)&gt;AA163+AL164-BJ164-AX164,AA163+AL164-BJ164-AX164,$BL164-SUM($BN164:BV164))))</f>
        <v>0</v>
      </c>
    </row>
    <row r="165" spans="1:75" ht="11.1" customHeight="1" x14ac:dyDescent="0.2">
      <c r="A165" s="20" t="str">
        <f t="shared" ca="1" si="108"/>
        <v/>
      </c>
      <c r="B165" s="5" t="e">
        <f t="shared" ca="1" si="109"/>
        <v>#N/A</v>
      </c>
      <c r="C165" s="69" t="str">
        <f ca="1">IF(A165="","",IF(snowball,IF(($E$5-AY165)&lt;0,0,$E$5-AY165),0)+D165)</f>
        <v/>
      </c>
      <c r="D165" s="56"/>
      <c r="E165" s="19">
        <f t="shared" ca="1" si="110"/>
        <v>0</v>
      </c>
      <c r="F165" s="19">
        <f t="shared" ca="1" si="111"/>
        <v>0</v>
      </c>
      <c r="G165" s="19">
        <f t="shared" ca="1" si="112"/>
        <v>0</v>
      </c>
      <c r="H165" s="19">
        <f t="shared" ca="1" si="113"/>
        <v>0</v>
      </c>
      <c r="I165" s="19">
        <f t="shared" ca="1" si="114"/>
        <v>0</v>
      </c>
      <c r="J165" s="19">
        <f t="shared" ca="1" si="115"/>
        <v>0</v>
      </c>
      <c r="K165" s="19">
        <f t="shared" ca="1" si="116"/>
        <v>0</v>
      </c>
      <c r="L165" s="19">
        <f t="shared" ca="1" si="117"/>
        <v>0</v>
      </c>
      <c r="M165" s="19">
        <f t="shared" ca="1" si="118"/>
        <v>0</v>
      </c>
      <c r="N165" s="19">
        <f t="shared" ca="1" si="119"/>
        <v>0</v>
      </c>
      <c r="O165" s="48"/>
      <c r="P165" s="19">
        <f t="shared" ca="1" si="107"/>
        <v>0</v>
      </c>
      <c r="Q165" s="73">
        <f t="shared" ca="1" si="120"/>
        <v>0</v>
      </c>
      <c r="R165" s="19">
        <f t="shared" ca="1" si="121"/>
        <v>0</v>
      </c>
      <c r="S165" s="19">
        <f t="shared" ca="1" si="122"/>
        <v>0</v>
      </c>
      <c r="T165" s="19">
        <f t="shared" ca="1" si="123"/>
        <v>0</v>
      </c>
      <c r="U165" s="19">
        <f t="shared" ca="1" si="124"/>
        <v>0</v>
      </c>
      <c r="V165" s="19">
        <f t="shared" ca="1" si="125"/>
        <v>0</v>
      </c>
      <c r="W165" s="19">
        <f t="shared" ca="1" si="126"/>
        <v>0</v>
      </c>
      <c r="X165" s="19">
        <f t="shared" ca="1" si="127"/>
        <v>0</v>
      </c>
      <c r="Y165" s="19">
        <f t="shared" ca="1" si="128"/>
        <v>0</v>
      </c>
      <c r="Z165" s="19">
        <f t="shared" ca="1" si="129"/>
        <v>0</v>
      </c>
      <c r="AA165" s="19">
        <f t="shared" ca="1" si="130"/>
        <v>0</v>
      </c>
      <c r="AB165" s="2"/>
      <c r="AC165" s="19">
        <f t="shared" ca="1" si="131"/>
        <v>0</v>
      </c>
      <c r="AD165" s="19">
        <f t="shared" ca="1" si="132"/>
        <v>0</v>
      </c>
      <c r="AE165" s="19">
        <f t="shared" ca="1" si="133"/>
        <v>0</v>
      </c>
      <c r="AF165" s="19">
        <f t="shared" ca="1" si="134"/>
        <v>0</v>
      </c>
      <c r="AG165" s="19">
        <f t="shared" ca="1" si="135"/>
        <v>0</v>
      </c>
      <c r="AH165" s="19">
        <f t="shared" ca="1" si="136"/>
        <v>0</v>
      </c>
      <c r="AI165" s="19">
        <f t="shared" ca="1" si="137"/>
        <v>0</v>
      </c>
      <c r="AJ165" s="19">
        <f t="shared" ca="1" si="138"/>
        <v>0</v>
      </c>
      <c r="AK165" s="19">
        <f t="shared" ca="1" si="139"/>
        <v>0</v>
      </c>
      <c r="AL165" s="19">
        <f t="shared" ca="1" si="140"/>
        <v>0</v>
      </c>
      <c r="AM165" s="23">
        <f t="shared" ca="1" si="141"/>
        <v>0</v>
      </c>
      <c r="AN165" s="7"/>
      <c r="AO165" s="19">
        <f t="shared" ca="1" si="142"/>
        <v>0</v>
      </c>
      <c r="AP165" s="19">
        <f t="shared" ca="1" si="143"/>
        <v>0</v>
      </c>
      <c r="AQ165" s="19">
        <f t="shared" ca="1" si="144"/>
        <v>0</v>
      </c>
      <c r="AR165" s="19">
        <f t="shared" ca="1" si="145"/>
        <v>0</v>
      </c>
      <c r="AS165" s="19">
        <f t="shared" ca="1" si="146"/>
        <v>0</v>
      </c>
      <c r="AT165" s="19">
        <f t="shared" ca="1" si="147"/>
        <v>0</v>
      </c>
      <c r="AU165" s="19">
        <f t="shared" ca="1" si="148"/>
        <v>0</v>
      </c>
      <c r="AV165" s="19">
        <f t="shared" ca="1" si="149"/>
        <v>0</v>
      </c>
      <c r="AW165" s="19">
        <f t="shared" ca="1" si="150"/>
        <v>0</v>
      </c>
      <c r="AX165" s="19">
        <f t="shared" ca="1" si="151"/>
        <v>0</v>
      </c>
      <c r="AY165" s="71">
        <f t="shared" ca="1" si="152"/>
        <v>0</v>
      </c>
      <c r="AZ165" s="23"/>
      <c r="BA165" s="55">
        <f ca="1">IF(NOT(snowball),0,IF(OR(E$9=0,R164+AC165-AO165&lt;=E$9),0,MIN(R164+AC165-AO165-E$9,$C165)))</f>
        <v>0</v>
      </c>
      <c r="BB165" s="19">
        <f ca="1">IF(NOT(snowball),0,IF(OR(F$9=0,S164+AD165-AP165&lt;=F$9),0,MIN(S164+AD165-AP165-F$9,$C165-SUM($BA165:BA165))))</f>
        <v>0</v>
      </c>
      <c r="BC165" s="19">
        <f ca="1">IF(NOT(snowball),0,IF(OR(G$9=0,T164+AE165-AQ165&lt;=G$9),0,MIN(T164+AE165-AQ165-G$9,$C165-SUM($BA165:BB165))))</f>
        <v>0</v>
      </c>
      <c r="BD165" s="19">
        <f ca="1">IF(NOT(snowball),0,IF(OR(H$9=0,U164+AF165-AR165&lt;=H$9),0,MIN(U164+AF165-AR165-H$9,$C165-SUM($BA165:BC165))))</f>
        <v>0</v>
      </c>
      <c r="BE165" s="19">
        <f ca="1">IF(NOT(snowball),0,IF(OR(I$9=0,V164+AG165-AS165&lt;=I$9),0,MIN(V164+AG165-AS165-I$9,$C165-SUM($BA165:BD165))))</f>
        <v>0</v>
      </c>
      <c r="BF165" s="19">
        <f ca="1">IF(NOT(snowball),0,IF(OR(J$9=0,W164+AH165-AT165&lt;=J$9),0,MIN(W164+AH165-AT165-J$9,$C165-SUM($BA165:BE165))))</f>
        <v>0</v>
      </c>
      <c r="BG165" s="19">
        <f ca="1">IF(NOT(snowball),0,IF(OR(K$9=0,X164+AI165-AU165&lt;=K$9),0,MIN(X164+AI165-AU165-K$9,$C165-SUM($BA165:BF165))))</f>
        <v>0</v>
      </c>
      <c r="BH165" s="19">
        <f ca="1">IF(NOT(snowball),0,IF(OR(L$9=0,Y164+AJ165-AV165&lt;=L$9),0,MIN(Y164+AJ165-AV165-L$9,$C165-SUM($BA165:BG165))))</f>
        <v>0</v>
      </c>
      <c r="BI165" s="19">
        <f ca="1">IF(NOT(snowball),0,IF(OR(M$9=0,Z164+AK165-AW165&lt;=M$9),0,MIN(Z164+AK165-AW165-M$9,$C165-SUM($BA165:BH165))))</f>
        <v>0</v>
      </c>
      <c r="BJ165" s="19">
        <f ca="1">IF(NOT(snowball),0,IF(OR(N$9=0,AA164+AL165-AX165&lt;=N$9),0,MIN(AA164+AL165-AX165-N$9,$C165-SUM($BA165:BI165))))</f>
        <v>0</v>
      </c>
      <c r="BK165" s="71">
        <f t="shared" ca="1" si="153"/>
        <v>0</v>
      </c>
      <c r="BL165" s="71">
        <f t="shared" ca="1" si="154"/>
        <v>0</v>
      </c>
      <c r="BN165" s="55">
        <f t="shared" ca="1" si="155"/>
        <v>0</v>
      </c>
      <c r="BO165" s="19">
        <f ca="1">IF(S164&lt;=0,0,IF($BL165&lt;=SUM($BN165:BN165),0,IF($BL165-SUM($BN165:BN165)&gt;S164+AD165-BB165-AP165,S164+AD165-BB165-AP165,$BL165-SUM($BN165:BN165))))</f>
        <v>0</v>
      </c>
      <c r="BP165" s="19">
        <f ca="1">IF(T164&lt;=0,0,IF($BL165&lt;=SUM($BN165:BO165),0,IF($BL165-SUM($BN165:BO165)&gt;T164+AE165-BC165-AQ165,T164+AE165-BC165-AQ165,$BL165-SUM($BN165:BO165))))</f>
        <v>0</v>
      </c>
      <c r="BQ165" s="19">
        <f ca="1">IF(U164&lt;=0,0,IF($BL165&lt;=SUM($BN165:BP165),0,IF($BL165-SUM($BN165:BP165)&gt;U164+AF165-BD165-AR165,U164+AF165-BD165-AR165,$BL165-SUM($BN165:BP165))))</f>
        <v>0</v>
      </c>
      <c r="BR165" s="19">
        <f ca="1">IF(V164&lt;=0,0,IF($BL165&lt;=SUM($BN165:BQ165),0,IF($BL165-SUM($BN165:BQ165)&gt;V164+AG165-BE165-AS165,V164+AG165-BE165-AS165,$BL165-SUM($BN165:BQ165))))</f>
        <v>0</v>
      </c>
      <c r="BS165" s="19">
        <f ca="1">IF(W164&lt;=0,0,IF($BL165&lt;=SUM($BN165:BR165),0,IF($BL165-SUM($BN165:BR165)&gt;W164+AH165-BF165-AT165,W164+AH165-BF165-AT165,$BL165-SUM($BN165:BR165))))</f>
        <v>0</v>
      </c>
      <c r="BT165" s="19">
        <f ca="1">IF(X164&lt;=0,0,IF($BL165&lt;=SUM($BN165:BS165),0,IF($BL165-SUM($BN165:BS165)&gt;X164+AI165-BG165-AU165,X164+AI165-BG165-AU165,$BL165-SUM($BN165:BS165))))</f>
        <v>0</v>
      </c>
      <c r="BU165" s="19">
        <f ca="1">IF(Y164&lt;=0,0,IF($BL165&lt;=SUM($BN165:BT165),0,IF($BL165-SUM($BN165:BT165)&gt;Y164+AJ165-BH165-AV165,Y164+AJ165-BH165-AV165,$BL165-SUM($BN165:BT165))))</f>
        <v>0</v>
      </c>
      <c r="BV165" s="19">
        <f ca="1">IF(Z164&lt;=0,0,IF($BL165&lt;=SUM($BN165:BU165),0,IF($BL165-SUM($BN165:BU165)&gt;Z164+AK165-BI165-AW165,Z164+AK165-BI165-AW165,$BL165-SUM($BN165:BU165))))</f>
        <v>0</v>
      </c>
      <c r="BW165" s="19">
        <f ca="1">IF(AA164&lt;=0,0,IF($BL165&lt;=SUM($BN165:BV165),0,IF($BL165-SUM($BN165:BV165)&gt;AA164+AL165-BJ165-AX165,AA164+AL165-BJ165-AX165,$BL165-SUM($BN165:BV165))))</f>
        <v>0</v>
      </c>
    </row>
    <row r="166" spans="1:75" ht="11.1" customHeight="1" x14ac:dyDescent="0.2">
      <c r="A166" s="20" t="str">
        <f t="shared" ca="1" si="108"/>
        <v/>
      </c>
      <c r="B166" s="5" t="e">
        <f t="shared" ca="1" si="109"/>
        <v>#N/A</v>
      </c>
      <c r="C166" s="69" t="str">
        <f ca="1">IF(A166="","",IF(snowball,IF(($E$5-AY166)&lt;0,0,$E$5-AY166),0)+D166)</f>
        <v/>
      </c>
      <c r="D166" s="56"/>
      <c r="E166" s="19">
        <f t="shared" ca="1" si="110"/>
        <v>0</v>
      </c>
      <c r="F166" s="19">
        <f t="shared" ca="1" si="111"/>
        <v>0</v>
      </c>
      <c r="G166" s="19">
        <f t="shared" ca="1" si="112"/>
        <v>0</v>
      </c>
      <c r="H166" s="19">
        <f t="shared" ca="1" si="113"/>
        <v>0</v>
      </c>
      <c r="I166" s="19">
        <f t="shared" ca="1" si="114"/>
        <v>0</v>
      </c>
      <c r="J166" s="19">
        <f t="shared" ca="1" si="115"/>
        <v>0</v>
      </c>
      <c r="K166" s="19">
        <f t="shared" ca="1" si="116"/>
        <v>0</v>
      </c>
      <c r="L166" s="19">
        <f t="shared" ca="1" si="117"/>
        <v>0</v>
      </c>
      <c r="M166" s="19">
        <f t="shared" ca="1" si="118"/>
        <v>0</v>
      </c>
      <c r="N166" s="19">
        <f t="shared" ca="1" si="119"/>
        <v>0</v>
      </c>
      <c r="O166" s="48"/>
      <c r="P166" s="19">
        <f t="shared" ca="1" si="107"/>
        <v>0</v>
      </c>
      <c r="Q166" s="73">
        <f t="shared" ca="1" si="120"/>
        <v>0</v>
      </c>
      <c r="R166" s="19">
        <f t="shared" ca="1" si="121"/>
        <v>0</v>
      </c>
      <c r="S166" s="19">
        <f t="shared" ca="1" si="122"/>
        <v>0</v>
      </c>
      <c r="T166" s="19">
        <f t="shared" ca="1" si="123"/>
        <v>0</v>
      </c>
      <c r="U166" s="19">
        <f t="shared" ca="1" si="124"/>
        <v>0</v>
      </c>
      <c r="V166" s="19">
        <f t="shared" ca="1" si="125"/>
        <v>0</v>
      </c>
      <c r="W166" s="19">
        <f t="shared" ca="1" si="126"/>
        <v>0</v>
      </c>
      <c r="X166" s="19">
        <f t="shared" ca="1" si="127"/>
        <v>0</v>
      </c>
      <c r="Y166" s="19">
        <f t="shared" ca="1" si="128"/>
        <v>0</v>
      </c>
      <c r="Z166" s="19">
        <f t="shared" ca="1" si="129"/>
        <v>0</v>
      </c>
      <c r="AA166" s="19">
        <f t="shared" ca="1" si="130"/>
        <v>0</v>
      </c>
      <c r="AB166" s="2"/>
      <c r="AC166" s="19">
        <f t="shared" ca="1" si="131"/>
        <v>0</v>
      </c>
      <c r="AD166" s="19">
        <f t="shared" ca="1" si="132"/>
        <v>0</v>
      </c>
      <c r="AE166" s="19">
        <f t="shared" ca="1" si="133"/>
        <v>0</v>
      </c>
      <c r="AF166" s="19">
        <f t="shared" ca="1" si="134"/>
        <v>0</v>
      </c>
      <c r="AG166" s="19">
        <f t="shared" ca="1" si="135"/>
        <v>0</v>
      </c>
      <c r="AH166" s="19">
        <f t="shared" ca="1" si="136"/>
        <v>0</v>
      </c>
      <c r="AI166" s="19">
        <f t="shared" ca="1" si="137"/>
        <v>0</v>
      </c>
      <c r="AJ166" s="19">
        <f t="shared" ca="1" si="138"/>
        <v>0</v>
      </c>
      <c r="AK166" s="19">
        <f t="shared" ca="1" si="139"/>
        <v>0</v>
      </c>
      <c r="AL166" s="19">
        <f t="shared" ca="1" si="140"/>
        <v>0</v>
      </c>
      <c r="AM166" s="23">
        <f t="shared" ca="1" si="141"/>
        <v>0</v>
      </c>
      <c r="AN166" s="7"/>
      <c r="AO166" s="19">
        <f t="shared" ca="1" si="142"/>
        <v>0</v>
      </c>
      <c r="AP166" s="19">
        <f t="shared" ca="1" si="143"/>
        <v>0</v>
      </c>
      <c r="AQ166" s="19">
        <f t="shared" ca="1" si="144"/>
        <v>0</v>
      </c>
      <c r="AR166" s="19">
        <f t="shared" ca="1" si="145"/>
        <v>0</v>
      </c>
      <c r="AS166" s="19">
        <f t="shared" ca="1" si="146"/>
        <v>0</v>
      </c>
      <c r="AT166" s="19">
        <f t="shared" ca="1" si="147"/>
        <v>0</v>
      </c>
      <c r="AU166" s="19">
        <f t="shared" ca="1" si="148"/>
        <v>0</v>
      </c>
      <c r="AV166" s="19">
        <f t="shared" ca="1" si="149"/>
        <v>0</v>
      </c>
      <c r="AW166" s="19">
        <f t="shared" ca="1" si="150"/>
        <v>0</v>
      </c>
      <c r="AX166" s="19">
        <f t="shared" ca="1" si="151"/>
        <v>0</v>
      </c>
      <c r="AY166" s="71">
        <f t="shared" ca="1" si="152"/>
        <v>0</v>
      </c>
      <c r="AZ166" s="23"/>
      <c r="BA166" s="55">
        <f ca="1">IF(NOT(snowball),0,IF(OR(E$9=0,R165+AC166-AO166&lt;=E$9),0,MIN(R165+AC166-AO166-E$9,$C166)))</f>
        <v>0</v>
      </c>
      <c r="BB166" s="19">
        <f ca="1">IF(NOT(snowball),0,IF(OR(F$9=0,S165+AD166-AP166&lt;=F$9),0,MIN(S165+AD166-AP166-F$9,$C166-SUM($BA166:BA166))))</f>
        <v>0</v>
      </c>
      <c r="BC166" s="19">
        <f ca="1">IF(NOT(snowball),0,IF(OR(G$9=0,T165+AE166-AQ166&lt;=G$9),0,MIN(T165+AE166-AQ166-G$9,$C166-SUM($BA166:BB166))))</f>
        <v>0</v>
      </c>
      <c r="BD166" s="19">
        <f ca="1">IF(NOT(snowball),0,IF(OR(H$9=0,U165+AF166-AR166&lt;=H$9),0,MIN(U165+AF166-AR166-H$9,$C166-SUM($BA166:BC166))))</f>
        <v>0</v>
      </c>
      <c r="BE166" s="19">
        <f ca="1">IF(NOT(snowball),0,IF(OR(I$9=0,V165+AG166-AS166&lt;=I$9),0,MIN(V165+AG166-AS166-I$9,$C166-SUM($BA166:BD166))))</f>
        <v>0</v>
      </c>
      <c r="BF166" s="19">
        <f ca="1">IF(NOT(snowball),0,IF(OR(J$9=0,W165+AH166-AT166&lt;=J$9),0,MIN(W165+AH166-AT166-J$9,$C166-SUM($BA166:BE166))))</f>
        <v>0</v>
      </c>
      <c r="BG166" s="19">
        <f ca="1">IF(NOT(snowball),0,IF(OR(K$9=0,X165+AI166-AU166&lt;=K$9),0,MIN(X165+AI166-AU166-K$9,$C166-SUM($BA166:BF166))))</f>
        <v>0</v>
      </c>
      <c r="BH166" s="19">
        <f ca="1">IF(NOT(snowball),0,IF(OR(L$9=0,Y165+AJ166-AV166&lt;=L$9),0,MIN(Y165+AJ166-AV166-L$9,$C166-SUM($BA166:BG166))))</f>
        <v>0</v>
      </c>
      <c r="BI166" s="19">
        <f ca="1">IF(NOT(snowball),0,IF(OR(M$9=0,Z165+AK166-AW166&lt;=M$9),0,MIN(Z165+AK166-AW166-M$9,$C166-SUM($BA166:BH166))))</f>
        <v>0</v>
      </c>
      <c r="BJ166" s="19">
        <f ca="1">IF(NOT(snowball),0,IF(OR(N$9=0,AA165+AL166-AX166&lt;=N$9),0,MIN(AA165+AL166-AX166-N$9,$C166-SUM($BA166:BI166))))</f>
        <v>0</v>
      </c>
      <c r="BK166" s="71">
        <f t="shared" ca="1" si="153"/>
        <v>0</v>
      </c>
      <c r="BL166" s="71">
        <f t="shared" ca="1" si="154"/>
        <v>0</v>
      </c>
      <c r="BN166" s="55">
        <f t="shared" ca="1" si="155"/>
        <v>0</v>
      </c>
      <c r="BO166" s="19">
        <f ca="1">IF(S165&lt;=0,0,IF($BL166&lt;=SUM($BN166:BN166),0,IF($BL166-SUM($BN166:BN166)&gt;S165+AD166-BB166-AP166,S165+AD166-BB166-AP166,$BL166-SUM($BN166:BN166))))</f>
        <v>0</v>
      </c>
      <c r="BP166" s="19">
        <f ca="1">IF(T165&lt;=0,0,IF($BL166&lt;=SUM($BN166:BO166),0,IF($BL166-SUM($BN166:BO166)&gt;T165+AE166-BC166-AQ166,T165+AE166-BC166-AQ166,$BL166-SUM($BN166:BO166))))</f>
        <v>0</v>
      </c>
      <c r="BQ166" s="19">
        <f ca="1">IF(U165&lt;=0,0,IF($BL166&lt;=SUM($BN166:BP166),0,IF($BL166-SUM($BN166:BP166)&gt;U165+AF166-BD166-AR166,U165+AF166-BD166-AR166,$BL166-SUM($BN166:BP166))))</f>
        <v>0</v>
      </c>
      <c r="BR166" s="19">
        <f ca="1">IF(V165&lt;=0,0,IF($BL166&lt;=SUM($BN166:BQ166),0,IF($BL166-SUM($BN166:BQ166)&gt;V165+AG166-BE166-AS166,V165+AG166-BE166-AS166,$BL166-SUM($BN166:BQ166))))</f>
        <v>0</v>
      </c>
      <c r="BS166" s="19">
        <f ca="1">IF(W165&lt;=0,0,IF($BL166&lt;=SUM($BN166:BR166),0,IF($BL166-SUM($BN166:BR166)&gt;W165+AH166-BF166-AT166,W165+AH166-BF166-AT166,$BL166-SUM($BN166:BR166))))</f>
        <v>0</v>
      </c>
      <c r="BT166" s="19">
        <f ca="1">IF(X165&lt;=0,0,IF($BL166&lt;=SUM($BN166:BS166),0,IF($BL166-SUM($BN166:BS166)&gt;X165+AI166-BG166-AU166,X165+AI166-BG166-AU166,$BL166-SUM($BN166:BS166))))</f>
        <v>0</v>
      </c>
      <c r="BU166" s="19">
        <f ca="1">IF(Y165&lt;=0,0,IF($BL166&lt;=SUM($BN166:BT166),0,IF($BL166-SUM($BN166:BT166)&gt;Y165+AJ166-BH166-AV166,Y165+AJ166-BH166-AV166,$BL166-SUM($BN166:BT166))))</f>
        <v>0</v>
      </c>
      <c r="BV166" s="19">
        <f ca="1">IF(Z165&lt;=0,0,IF($BL166&lt;=SUM($BN166:BU166),0,IF($BL166-SUM($BN166:BU166)&gt;Z165+AK166-BI166-AW166,Z165+AK166-BI166-AW166,$BL166-SUM($BN166:BU166))))</f>
        <v>0</v>
      </c>
      <c r="BW166" s="19">
        <f ca="1">IF(AA165&lt;=0,0,IF($BL166&lt;=SUM($BN166:BV166),0,IF($BL166-SUM($BN166:BV166)&gt;AA165+AL166-BJ166-AX166,AA165+AL166-BJ166-AX166,$BL166-SUM($BN166:BV166))))</f>
        <v>0</v>
      </c>
    </row>
    <row r="167" spans="1:75" ht="11.1" customHeight="1" x14ac:dyDescent="0.2">
      <c r="A167" s="20" t="str">
        <f t="shared" ca="1" si="108"/>
        <v/>
      </c>
      <c r="B167" s="5" t="e">
        <f t="shared" ca="1" si="109"/>
        <v>#N/A</v>
      </c>
      <c r="C167" s="69" t="str">
        <f ca="1">IF(A167="","",IF(snowball,IF(($E$5-AY167)&lt;0,0,$E$5-AY167),0)+D167)</f>
        <v/>
      </c>
      <c r="D167" s="56"/>
      <c r="E167" s="19">
        <f t="shared" ca="1" si="110"/>
        <v>0</v>
      </c>
      <c r="F167" s="19">
        <f t="shared" ca="1" si="111"/>
        <v>0</v>
      </c>
      <c r="G167" s="19">
        <f t="shared" ca="1" si="112"/>
        <v>0</v>
      </c>
      <c r="H167" s="19">
        <f t="shared" ca="1" si="113"/>
        <v>0</v>
      </c>
      <c r="I167" s="19">
        <f t="shared" ca="1" si="114"/>
        <v>0</v>
      </c>
      <c r="J167" s="19">
        <f t="shared" ca="1" si="115"/>
        <v>0</v>
      </c>
      <c r="K167" s="19">
        <f t="shared" ca="1" si="116"/>
        <v>0</v>
      </c>
      <c r="L167" s="19">
        <f t="shared" ca="1" si="117"/>
        <v>0</v>
      </c>
      <c r="M167" s="19">
        <f t="shared" ca="1" si="118"/>
        <v>0</v>
      </c>
      <c r="N167" s="19">
        <f t="shared" ca="1" si="119"/>
        <v>0</v>
      </c>
      <c r="O167" s="48"/>
      <c r="P167" s="19">
        <f t="shared" ca="1" si="107"/>
        <v>0</v>
      </c>
      <c r="Q167" s="73">
        <f t="shared" ca="1" si="120"/>
        <v>0</v>
      </c>
      <c r="R167" s="19">
        <f t="shared" ca="1" si="121"/>
        <v>0</v>
      </c>
      <c r="S167" s="19">
        <f t="shared" ca="1" si="122"/>
        <v>0</v>
      </c>
      <c r="T167" s="19">
        <f t="shared" ca="1" si="123"/>
        <v>0</v>
      </c>
      <c r="U167" s="19">
        <f t="shared" ca="1" si="124"/>
        <v>0</v>
      </c>
      <c r="V167" s="19">
        <f t="shared" ca="1" si="125"/>
        <v>0</v>
      </c>
      <c r="W167" s="19">
        <f t="shared" ca="1" si="126"/>
        <v>0</v>
      </c>
      <c r="X167" s="19">
        <f t="shared" ca="1" si="127"/>
        <v>0</v>
      </c>
      <c r="Y167" s="19">
        <f t="shared" ca="1" si="128"/>
        <v>0</v>
      </c>
      <c r="Z167" s="19">
        <f t="shared" ca="1" si="129"/>
        <v>0</v>
      </c>
      <c r="AA167" s="19">
        <f t="shared" ca="1" si="130"/>
        <v>0</v>
      </c>
      <c r="AB167" s="2"/>
      <c r="AC167" s="19">
        <f t="shared" ca="1" si="131"/>
        <v>0</v>
      </c>
      <c r="AD167" s="19">
        <f t="shared" ca="1" si="132"/>
        <v>0</v>
      </c>
      <c r="AE167" s="19">
        <f t="shared" ca="1" si="133"/>
        <v>0</v>
      </c>
      <c r="AF167" s="19">
        <f t="shared" ca="1" si="134"/>
        <v>0</v>
      </c>
      <c r="AG167" s="19">
        <f t="shared" ca="1" si="135"/>
        <v>0</v>
      </c>
      <c r="AH167" s="19">
        <f t="shared" ca="1" si="136"/>
        <v>0</v>
      </c>
      <c r="AI167" s="19">
        <f t="shared" ca="1" si="137"/>
        <v>0</v>
      </c>
      <c r="AJ167" s="19">
        <f t="shared" ca="1" si="138"/>
        <v>0</v>
      </c>
      <c r="AK167" s="19">
        <f t="shared" ca="1" si="139"/>
        <v>0</v>
      </c>
      <c r="AL167" s="19">
        <f t="shared" ca="1" si="140"/>
        <v>0</v>
      </c>
      <c r="AM167" s="23">
        <f t="shared" ca="1" si="141"/>
        <v>0</v>
      </c>
      <c r="AN167" s="7"/>
      <c r="AO167" s="19">
        <f t="shared" ca="1" si="142"/>
        <v>0</v>
      </c>
      <c r="AP167" s="19">
        <f t="shared" ca="1" si="143"/>
        <v>0</v>
      </c>
      <c r="AQ167" s="19">
        <f t="shared" ca="1" si="144"/>
        <v>0</v>
      </c>
      <c r="AR167" s="19">
        <f t="shared" ca="1" si="145"/>
        <v>0</v>
      </c>
      <c r="AS167" s="19">
        <f t="shared" ca="1" si="146"/>
        <v>0</v>
      </c>
      <c r="AT167" s="19">
        <f t="shared" ca="1" si="147"/>
        <v>0</v>
      </c>
      <c r="AU167" s="19">
        <f t="shared" ca="1" si="148"/>
        <v>0</v>
      </c>
      <c r="AV167" s="19">
        <f t="shared" ca="1" si="149"/>
        <v>0</v>
      </c>
      <c r="AW167" s="19">
        <f t="shared" ca="1" si="150"/>
        <v>0</v>
      </c>
      <c r="AX167" s="19">
        <f t="shared" ca="1" si="151"/>
        <v>0</v>
      </c>
      <c r="AY167" s="71">
        <f t="shared" ca="1" si="152"/>
        <v>0</v>
      </c>
      <c r="AZ167" s="23"/>
      <c r="BA167" s="55">
        <f ca="1">IF(NOT(snowball),0,IF(OR(E$9=0,R166+AC167-AO167&lt;=E$9),0,MIN(R166+AC167-AO167-E$9,$C167)))</f>
        <v>0</v>
      </c>
      <c r="BB167" s="19">
        <f ca="1">IF(NOT(snowball),0,IF(OR(F$9=0,S166+AD167-AP167&lt;=F$9),0,MIN(S166+AD167-AP167-F$9,$C167-SUM($BA167:BA167))))</f>
        <v>0</v>
      </c>
      <c r="BC167" s="19">
        <f ca="1">IF(NOT(snowball),0,IF(OR(G$9=0,T166+AE167-AQ167&lt;=G$9),0,MIN(T166+AE167-AQ167-G$9,$C167-SUM($BA167:BB167))))</f>
        <v>0</v>
      </c>
      <c r="BD167" s="19">
        <f ca="1">IF(NOT(snowball),0,IF(OR(H$9=0,U166+AF167-AR167&lt;=H$9),0,MIN(U166+AF167-AR167-H$9,$C167-SUM($BA167:BC167))))</f>
        <v>0</v>
      </c>
      <c r="BE167" s="19">
        <f ca="1">IF(NOT(snowball),0,IF(OR(I$9=0,V166+AG167-AS167&lt;=I$9),0,MIN(V166+AG167-AS167-I$9,$C167-SUM($BA167:BD167))))</f>
        <v>0</v>
      </c>
      <c r="BF167" s="19">
        <f ca="1">IF(NOT(snowball),0,IF(OR(J$9=0,W166+AH167-AT167&lt;=J$9),0,MIN(W166+AH167-AT167-J$9,$C167-SUM($BA167:BE167))))</f>
        <v>0</v>
      </c>
      <c r="BG167" s="19">
        <f ca="1">IF(NOT(snowball),0,IF(OR(K$9=0,X166+AI167-AU167&lt;=K$9),0,MIN(X166+AI167-AU167-K$9,$C167-SUM($BA167:BF167))))</f>
        <v>0</v>
      </c>
      <c r="BH167" s="19">
        <f ca="1">IF(NOT(snowball),0,IF(OR(L$9=0,Y166+AJ167-AV167&lt;=L$9),0,MIN(Y166+AJ167-AV167-L$9,$C167-SUM($BA167:BG167))))</f>
        <v>0</v>
      </c>
      <c r="BI167" s="19">
        <f ca="1">IF(NOT(snowball),0,IF(OR(M$9=0,Z166+AK167-AW167&lt;=M$9),0,MIN(Z166+AK167-AW167-M$9,$C167-SUM($BA167:BH167))))</f>
        <v>0</v>
      </c>
      <c r="BJ167" s="19">
        <f ca="1">IF(NOT(snowball),0,IF(OR(N$9=0,AA166+AL167-AX167&lt;=N$9),0,MIN(AA166+AL167-AX167-N$9,$C167-SUM($BA167:BI167))))</f>
        <v>0</v>
      </c>
      <c r="BK167" s="71">
        <f t="shared" ca="1" si="153"/>
        <v>0</v>
      </c>
      <c r="BL167" s="71">
        <f t="shared" ca="1" si="154"/>
        <v>0</v>
      </c>
      <c r="BN167" s="55">
        <f t="shared" ca="1" si="155"/>
        <v>0</v>
      </c>
      <c r="BO167" s="19">
        <f ca="1">IF(S166&lt;=0,0,IF($BL167&lt;=SUM($BN167:BN167),0,IF($BL167-SUM($BN167:BN167)&gt;S166+AD167-BB167-AP167,S166+AD167-BB167-AP167,$BL167-SUM($BN167:BN167))))</f>
        <v>0</v>
      </c>
      <c r="BP167" s="19">
        <f ca="1">IF(T166&lt;=0,0,IF($BL167&lt;=SUM($BN167:BO167),0,IF($BL167-SUM($BN167:BO167)&gt;T166+AE167-BC167-AQ167,T166+AE167-BC167-AQ167,$BL167-SUM($BN167:BO167))))</f>
        <v>0</v>
      </c>
      <c r="BQ167" s="19">
        <f ca="1">IF(U166&lt;=0,0,IF($BL167&lt;=SUM($BN167:BP167),0,IF($BL167-SUM($BN167:BP167)&gt;U166+AF167-BD167-AR167,U166+AF167-BD167-AR167,$BL167-SUM($BN167:BP167))))</f>
        <v>0</v>
      </c>
      <c r="BR167" s="19">
        <f ca="1">IF(V166&lt;=0,0,IF($BL167&lt;=SUM($BN167:BQ167),0,IF($BL167-SUM($BN167:BQ167)&gt;V166+AG167-BE167-AS167,V166+AG167-BE167-AS167,$BL167-SUM($BN167:BQ167))))</f>
        <v>0</v>
      </c>
      <c r="BS167" s="19">
        <f ca="1">IF(W166&lt;=0,0,IF($BL167&lt;=SUM($BN167:BR167),0,IF($BL167-SUM($BN167:BR167)&gt;W166+AH167-BF167-AT167,W166+AH167-BF167-AT167,$BL167-SUM($BN167:BR167))))</f>
        <v>0</v>
      </c>
      <c r="BT167" s="19">
        <f ca="1">IF(X166&lt;=0,0,IF($BL167&lt;=SUM($BN167:BS167),0,IF($BL167-SUM($BN167:BS167)&gt;X166+AI167-BG167-AU167,X166+AI167-BG167-AU167,$BL167-SUM($BN167:BS167))))</f>
        <v>0</v>
      </c>
      <c r="BU167" s="19">
        <f ca="1">IF(Y166&lt;=0,0,IF($BL167&lt;=SUM($BN167:BT167),0,IF($BL167-SUM($BN167:BT167)&gt;Y166+AJ167-BH167-AV167,Y166+AJ167-BH167-AV167,$BL167-SUM($BN167:BT167))))</f>
        <v>0</v>
      </c>
      <c r="BV167" s="19">
        <f ca="1">IF(Z166&lt;=0,0,IF($BL167&lt;=SUM($BN167:BU167),0,IF($BL167-SUM($BN167:BU167)&gt;Z166+AK167-BI167-AW167,Z166+AK167-BI167-AW167,$BL167-SUM($BN167:BU167))))</f>
        <v>0</v>
      </c>
      <c r="BW167" s="19">
        <f ca="1">IF(AA166&lt;=0,0,IF($BL167&lt;=SUM($BN167:BV167),0,IF($BL167-SUM($BN167:BV167)&gt;AA166+AL167-BJ167-AX167,AA166+AL167-BJ167-AX167,$BL167-SUM($BN167:BV167))))</f>
        <v>0</v>
      </c>
    </row>
    <row r="168" spans="1:75" ht="11.1" customHeight="1" x14ac:dyDescent="0.2">
      <c r="A168" s="20" t="str">
        <f t="shared" ca="1" si="108"/>
        <v/>
      </c>
      <c r="B168" s="5" t="e">
        <f t="shared" ca="1" si="109"/>
        <v>#N/A</v>
      </c>
      <c r="C168" s="69" t="str">
        <f ca="1">IF(A168="","",IF(snowball,IF(($E$5-AY168)&lt;0,0,$E$5-AY168),0)+D168)</f>
        <v/>
      </c>
      <c r="D168" s="56"/>
      <c r="E168" s="19">
        <f t="shared" ca="1" si="110"/>
        <v>0</v>
      </c>
      <c r="F168" s="19">
        <f t="shared" ca="1" si="111"/>
        <v>0</v>
      </c>
      <c r="G168" s="19">
        <f t="shared" ca="1" si="112"/>
        <v>0</v>
      </c>
      <c r="H168" s="19">
        <f t="shared" ca="1" si="113"/>
        <v>0</v>
      </c>
      <c r="I168" s="19">
        <f t="shared" ca="1" si="114"/>
        <v>0</v>
      </c>
      <c r="J168" s="19">
        <f t="shared" ca="1" si="115"/>
        <v>0</v>
      </c>
      <c r="K168" s="19">
        <f t="shared" ca="1" si="116"/>
        <v>0</v>
      </c>
      <c r="L168" s="19">
        <f t="shared" ca="1" si="117"/>
        <v>0</v>
      </c>
      <c r="M168" s="19">
        <f t="shared" ca="1" si="118"/>
        <v>0</v>
      </c>
      <c r="N168" s="19">
        <f t="shared" ca="1" si="119"/>
        <v>0</v>
      </c>
      <c r="O168" s="48"/>
      <c r="P168" s="19">
        <f t="shared" ca="1" si="107"/>
        <v>0</v>
      </c>
      <c r="Q168" s="73">
        <f t="shared" ca="1" si="120"/>
        <v>0</v>
      </c>
      <c r="R168" s="19">
        <f t="shared" ca="1" si="121"/>
        <v>0</v>
      </c>
      <c r="S168" s="19">
        <f t="shared" ca="1" si="122"/>
        <v>0</v>
      </c>
      <c r="T168" s="19">
        <f t="shared" ca="1" si="123"/>
        <v>0</v>
      </c>
      <c r="U168" s="19">
        <f t="shared" ca="1" si="124"/>
        <v>0</v>
      </c>
      <c r="V168" s="19">
        <f t="shared" ca="1" si="125"/>
        <v>0</v>
      </c>
      <c r="W168" s="19">
        <f t="shared" ca="1" si="126"/>
        <v>0</v>
      </c>
      <c r="X168" s="19">
        <f t="shared" ca="1" si="127"/>
        <v>0</v>
      </c>
      <c r="Y168" s="19">
        <f t="shared" ca="1" si="128"/>
        <v>0</v>
      </c>
      <c r="Z168" s="19">
        <f t="shared" ca="1" si="129"/>
        <v>0</v>
      </c>
      <c r="AA168" s="19">
        <f t="shared" ca="1" si="130"/>
        <v>0</v>
      </c>
      <c r="AB168" s="2"/>
      <c r="AC168" s="19">
        <f t="shared" ca="1" si="131"/>
        <v>0</v>
      </c>
      <c r="AD168" s="19">
        <f t="shared" ca="1" si="132"/>
        <v>0</v>
      </c>
      <c r="AE168" s="19">
        <f t="shared" ca="1" si="133"/>
        <v>0</v>
      </c>
      <c r="AF168" s="19">
        <f t="shared" ca="1" si="134"/>
        <v>0</v>
      </c>
      <c r="AG168" s="19">
        <f t="shared" ca="1" si="135"/>
        <v>0</v>
      </c>
      <c r="AH168" s="19">
        <f t="shared" ca="1" si="136"/>
        <v>0</v>
      </c>
      <c r="AI168" s="19">
        <f t="shared" ca="1" si="137"/>
        <v>0</v>
      </c>
      <c r="AJ168" s="19">
        <f t="shared" ca="1" si="138"/>
        <v>0</v>
      </c>
      <c r="AK168" s="19">
        <f t="shared" ca="1" si="139"/>
        <v>0</v>
      </c>
      <c r="AL168" s="19">
        <f t="shared" ca="1" si="140"/>
        <v>0</v>
      </c>
      <c r="AM168" s="23">
        <f t="shared" ca="1" si="141"/>
        <v>0</v>
      </c>
      <c r="AN168" s="7"/>
      <c r="AO168" s="19">
        <f t="shared" ca="1" si="142"/>
        <v>0</v>
      </c>
      <c r="AP168" s="19">
        <f t="shared" ca="1" si="143"/>
        <v>0</v>
      </c>
      <c r="AQ168" s="19">
        <f t="shared" ca="1" si="144"/>
        <v>0</v>
      </c>
      <c r="AR168" s="19">
        <f t="shared" ca="1" si="145"/>
        <v>0</v>
      </c>
      <c r="AS168" s="19">
        <f t="shared" ca="1" si="146"/>
        <v>0</v>
      </c>
      <c r="AT168" s="19">
        <f t="shared" ca="1" si="147"/>
        <v>0</v>
      </c>
      <c r="AU168" s="19">
        <f t="shared" ca="1" si="148"/>
        <v>0</v>
      </c>
      <c r="AV168" s="19">
        <f t="shared" ca="1" si="149"/>
        <v>0</v>
      </c>
      <c r="AW168" s="19">
        <f t="shared" ca="1" si="150"/>
        <v>0</v>
      </c>
      <c r="AX168" s="19">
        <f t="shared" ca="1" si="151"/>
        <v>0</v>
      </c>
      <c r="AY168" s="71">
        <f t="shared" ca="1" si="152"/>
        <v>0</v>
      </c>
      <c r="AZ168" s="23"/>
      <c r="BA168" s="55">
        <f ca="1">IF(NOT(snowball),0,IF(OR(E$9=0,R167+AC168-AO168&lt;=E$9),0,MIN(R167+AC168-AO168-E$9,$C168)))</f>
        <v>0</v>
      </c>
      <c r="BB168" s="19">
        <f ca="1">IF(NOT(snowball),0,IF(OR(F$9=0,S167+AD168-AP168&lt;=F$9),0,MIN(S167+AD168-AP168-F$9,$C168-SUM($BA168:BA168))))</f>
        <v>0</v>
      </c>
      <c r="BC168" s="19">
        <f ca="1">IF(NOT(snowball),0,IF(OR(G$9=0,T167+AE168-AQ168&lt;=G$9),0,MIN(T167+AE168-AQ168-G$9,$C168-SUM($BA168:BB168))))</f>
        <v>0</v>
      </c>
      <c r="BD168" s="19">
        <f ca="1">IF(NOT(snowball),0,IF(OR(H$9=0,U167+AF168-AR168&lt;=H$9),0,MIN(U167+AF168-AR168-H$9,$C168-SUM($BA168:BC168))))</f>
        <v>0</v>
      </c>
      <c r="BE168" s="19">
        <f ca="1">IF(NOT(snowball),0,IF(OR(I$9=0,V167+AG168-AS168&lt;=I$9),0,MIN(V167+AG168-AS168-I$9,$C168-SUM($BA168:BD168))))</f>
        <v>0</v>
      </c>
      <c r="BF168" s="19">
        <f ca="1">IF(NOT(snowball),0,IF(OR(J$9=0,W167+AH168-AT168&lt;=J$9),0,MIN(W167+AH168-AT168-J$9,$C168-SUM($BA168:BE168))))</f>
        <v>0</v>
      </c>
      <c r="BG168" s="19">
        <f ca="1">IF(NOT(snowball),0,IF(OR(K$9=0,X167+AI168-AU168&lt;=K$9),0,MIN(X167+AI168-AU168-K$9,$C168-SUM($BA168:BF168))))</f>
        <v>0</v>
      </c>
      <c r="BH168" s="19">
        <f ca="1">IF(NOT(snowball),0,IF(OR(L$9=0,Y167+AJ168-AV168&lt;=L$9),0,MIN(Y167+AJ168-AV168-L$9,$C168-SUM($BA168:BG168))))</f>
        <v>0</v>
      </c>
      <c r="BI168" s="19">
        <f ca="1">IF(NOT(snowball),0,IF(OR(M$9=0,Z167+AK168-AW168&lt;=M$9),0,MIN(Z167+AK168-AW168-M$9,$C168-SUM($BA168:BH168))))</f>
        <v>0</v>
      </c>
      <c r="BJ168" s="19">
        <f ca="1">IF(NOT(snowball),0,IF(OR(N$9=0,AA167+AL168-AX168&lt;=N$9),0,MIN(AA167+AL168-AX168-N$9,$C168-SUM($BA168:BI168))))</f>
        <v>0</v>
      </c>
      <c r="BK168" s="71">
        <f t="shared" ca="1" si="153"/>
        <v>0</v>
      </c>
      <c r="BL168" s="71">
        <f t="shared" ca="1" si="154"/>
        <v>0</v>
      </c>
      <c r="BN168" s="55">
        <f t="shared" ca="1" si="155"/>
        <v>0</v>
      </c>
      <c r="BO168" s="19">
        <f ca="1">IF(S167&lt;=0,0,IF($BL168&lt;=SUM($BN168:BN168),0,IF($BL168-SUM($BN168:BN168)&gt;S167+AD168-BB168-AP168,S167+AD168-BB168-AP168,$BL168-SUM($BN168:BN168))))</f>
        <v>0</v>
      </c>
      <c r="BP168" s="19">
        <f ca="1">IF(T167&lt;=0,0,IF($BL168&lt;=SUM($BN168:BO168),0,IF($BL168-SUM($BN168:BO168)&gt;T167+AE168-BC168-AQ168,T167+AE168-BC168-AQ168,$BL168-SUM($BN168:BO168))))</f>
        <v>0</v>
      </c>
      <c r="BQ168" s="19">
        <f ca="1">IF(U167&lt;=0,0,IF($BL168&lt;=SUM($BN168:BP168),0,IF($BL168-SUM($BN168:BP168)&gt;U167+AF168-BD168-AR168,U167+AF168-BD168-AR168,$BL168-SUM($BN168:BP168))))</f>
        <v>0</v>
      </c>
      <c r="BR168" s="19">
        <f ca="1">IF(V167&lt;=0,0,IF($BL168&lt;=SUM($BN168:BQ168),0,IF($BL168-SUM($BN168:BQ168)&gt;V167+AG168-BE168-AS168,V167+AG168-BE168-AS168,$BL168-SUM($BN168:BQ168))))</f>
        <v>0</v>
      </c>
      <c r="BS168" s="19">
        <f ca="1">IF(W167&lt;=0,0,IF($BL168&lt;=SUM($BN168:BR168),0,IF($BL168-SUM($BN168:BR168)&gt;W167+AH168-BF168-AT168,W167+AH168-BF168-AT168,$BL168-SUM($BN168:BR168))))</f>
        <v>0</v>
      </c>
      <c r="BT168" s="19">
        <f ca="1">IF(X167&lt;=0,0,IF($BL168&lt;=SUM($BN168:BS168),0,IF($BL168-SUM($BN168:BS168)&gt;X167+AI168-BG168-AU168,X167+AI168-BG168-AU168,$BL168-SUM($BN168:BS168))))</f>
        <v>0</v>
      </c>
      <c r="BU168" s="19">
        <f ca="1">IF(Y167&lt;=0,0,IF($BL168&lt;=SUM($BN168:BT168),0,IF($BL168-SUM($BN168:BT168)&gt;Y167+AJ168-BH168-AV168,Y167+AJ168-BH168-AV168,$BL168-SUM($BN168:BT168))))</f>
        <v>0</v>
      </c>
      <c r="BV168" s="19">
        <f ca="1">IF(Z167&lt;=0,0,IF($BL168&lt;=SUM($BN168:BU168),0,IF($BL168-SUM($BN168:BU168)&gt;Z167+AK168-BI168-AW168,Z167+AK168-BI168-AW168,$BL168-SUM($BN168:BU168))))</f>
        <v>0</v>
      </c>
      <c r="BW168" s="19">
        <f ca="1">IF(AA167&lt;=0,0,IF($BL168&lt;=SUM($BN168:BV168),0,IF($BL168-SUM($BN168:BV168)&gt;AA167+AL168-BJ168-AX168,AA167+AL168-BJ168-AX168,$BL168-SUM($BN168:BV168))))</f>
        <v>0</v>
      </c>
    </row>
    <row r="169" spans="1:75" ht="11.1" customHeight="1" x14ac:dyDescent="0.2">
      <c r="A169" s="20" t="str">
        <f t="shared" ca="1" si="108"/>
        <v/>
      </c>
      <c r="B169" s="5" t="e">
        <f t="shared" ca="1" si="109"/>
        <v>#N/A</v>
      </c>
      <c r="C169" s="69" t="str">
        <f ca="1">IF(A169="","",IF(snowball,IF(($E$5-AY169)&lt;0,0,$E$5-AY169),0)+D169)</f>
        <v/>
      </c>
      <c r="D169" s="56"/>
      <c r="E169" s="19">
        <f t="shared" ca="1" si="110"/>
        <v>0</v>
      </c>
      <c r="F169" s="19">
        <f t="shared" ca="1" si="111"/>
        <v>0</v>
      </c>
      <c r="G169" s="19">
        <f t="shared" ca="1" si="112"/>
        <v>0</v>
      </c>
      <c r="H169" s="19">
        <f t="shared" ca="1" si="113"/>
        <v>0</v>
      </c>
      <c r="I169" s="19">
        <f t="shared" ca="1" si="114"/>
        <v>0</v>
      </c>
      <c r="J169" s="19">
        <f t="shared" ca="1" si="115"/>
        <v>0</v>
      </c>
      <c r="K169" s="19">
        <f t="shared" ca="1" si="116"/>
        <v>0</v>
      </c>
      <c r="L169" s="19">
        <f t="shared" ca="1" si="117"/>
        <v>0</v>
      </c>
      <c r="M169" s="19">
        <f t="shared" ca="1" si="118"/>
        <v>0</v>
      </c>
      <c r="N169" s="19">
        <f t="shared" ca="1" si="119"/>
        <v>0</v>
      </c>
      <c r="O169" s="48"/>
      <c r="P169" s="19">
        <f t="shared" ca="1" si="107"/>
        <v>0</v>
      </c>
      <c r="Q169" s="73">
        <f t="shared" ca="1" si="120"/>
        <v>0</v>
      </c>
      <c r="R169" s="19">
        <f t="shared" ca="1" si="121"/>
        <v>0</v>
      </c>
      <c r="S169" s="19">
        <f t="shared" ca="1" si="122"/>
        <v>0</v>
      </c>
      <c r="T169" s="19">
        <f t="shared" ca="1" si="123"/>
        <v>0</v>
      </c>
      <c r="U169" s="19">
        <f t="shared" ca="1" si="124"/>
        <v>0</v>
      </c>
      <c r="V169" s="19">
        <f t="shared" ca="1" si="125"/>
        <v>0</v>
      </c>
      <c r="W169" s="19">
        <f t="shared" ca="1" si="126"/>
        <v>0</v>
      </c>
      <c r="X169" s="19">
        <f t="shared" ca="1" si="127"/>
        <v>0</v>
      </c>
      <c r="Y169" s="19">
        <f t="shared" ca="1" si="128"/>
        <v>0</v>
      </c>
      <c r="Z169" s="19">
        <f t="shared" ca="1" si="129"/>
        <v>0</v>
      </c>
      <c r="AA169" s="19">
        <f t="shared" ca="1" si="130"/>
        <v>0</v>
      </c>
      <c r="AB169" s="2"/>
      <c r="AC169" s="19">
        <f t="shared" ca="1" si="131"/>
        <v>0</v>
      </c>
      <c r="AD169" s="19">
        <f t="shared" ca="1" si="132"/>
        <v>0</v>
      </c>
      <c r="AE169" s="19">
        <f t="shared" ca="1" si="133"/>
        <v>0</v>
      </c>
      <c r="AF169" s="19">
        <f t="shared" ca="1" si="134"/>
        <v>0</v>
      </c>
      <c r="AG169" s="19">
        <f t="shared" ca="1" si="135"/>
        <v>0</v>
      </c>
      <c r="AH169" s="19">
        <f t="shared" ca="1" si="136"/>
        <v>0</v>
      </c>
      <c r="AI169" s="19">
        <f t="shared" ca="1" si="137"/>
        <v>0</v>
      </c>
      <c r="AJ169" s="19">
        <f t="shared" ca="1" si="138"/>
        <v>0</v>
      </c>
      <c r="AK169" s="19">
        <f t="shared" ca="1" si="139"/>
        <v>0</v>
      </c>
      <c r="AL169" s="19">
        <f t="shared" ca="1" si="140"/>
        <v>0</v>
      </c>
      <c r="AM169" s="23">
        <f t="shared" ca="1" si="141"/>
        <v>0</v>
      </c>
      <c r="AN169" s="7"/>
      <c r="AO169" s="19">
        <f t="shared" ca="1" si="142"/>
        <v>0</v>
      </c>
      <c r="AP169" s="19">
        <f t="shared" ca="1" si="143"/>
        <v>0</v>
      </c>
      <c r="AQ169" s="19">
        <f t="shared" ca="1" si="144"/>
        <v>0</v>
      </c>
      <c r="AR169" s="19">
        <f t="shared" ca="1" si="145"/>
        <v>0</v>
      </c>
      <c r="AS169" s="19">
        <f t="shared" ca="1" si="146"/>
        <v>0</v>
      </c>
      <c r="AT169" s="19">
        <f t="shared" ca="1" si="147"/>
        <v>0</v>
      </c>
      <c r="AU169" s="19">
        <f t="shared" ca="1" si="148"/>
        <v>0</v>
      </c>
      <c r="AV169" s="19">
        <f t="shared" ca="1" si="149"/>
        <v>0</v>
      </c>
      <c r="AW169" s="19">
        <f t="shared" ca="1" si="150"/>
        <v>0</v>
      </c>
      <c r="AX169" s="19">
        <f t="shared" ca="1" si="151"/>
        <v>0</v>
      </c>
      <c r="AY169" s="71">
        <f t="shared" ca="1" si="152"/>
        <v>0</v>
      </c>
      <c r="AZ169" s="23"/>
      <c r="BA169" s="55">
        <f ca="1">IF(NOT(snowball),0,IF(OR(E$9=0,R168+AC169-AO169&lt;=E$9),0,MIN(R168+AC169-AO169-E$9,$C169)))</f>
        <v>0</v>
      </c>
      <c r="BB169" s="19">
        <f ca="1">IF(NOT(snowball),0,IF(OR(F$9=0,S168+AD169-AP169&lt;=F$9),0,MIN(S168+AD169-AP169-F$9,$C169-SUM($BA169:BA169))))</f>
        <v>0</v>
      </c>
      <c r="BC169" s="19">
        <f ca="1">IF(NOT(snowball),0,IF(OR(G$9=0,T168+AE169-AQ169&lt;=G$9),0,MIN(T168+AE169-AQ169-G$9,$C169-SUM($BA169:BB169))))</f>
        <v>0</v>
      </c>
      <c r="BD169" s="19">
        <f ca="1">IF(NOT(snowball),0,IF(OR(H$9=0,U168+AF169-AR169&lt;=H$9),0,MIN(U168+AF169-AR169-H$9,$C169-SUM($BA169:BC169))))</f>
        <v>0</v>
      </c>
      <c r="BE169" s="19">
        <f ca="1">IF(NOT(snowball),0,IF(OR(I$9=0,V168+AG169-AS169&lt;=I$9),0,MIN(V168+AG169-AS169-I$9,$C169-SUM($BA169:BD169))))</f>
        <v>0</v>
      </c>
      <c r="BF169" s="19">
        <f ca="1">IF(NOT(snowball),0,IF(OR(J$9=0,W168+AH169-AT169&lt;=J$9),0,MIN(W168+AH169-AT169-J$9,$C169-SUM($BA169:BE169))))</f>
        <v>0</v>
      </c>
      <c r="BG169" s="19">
        <f ca="1">IF(NOT(snowball),0,IF(OR(K$9=0,X168+AI169-AU169&lt;=K$9),0,MIN(X168+AI169-AU169-K$9,$C169-SUM($BA169:BF169))))</f>
        <v>0</v>
      </c>
      <c r="BH169" s="19">
        <f ca="1">IF(NOT(snowball),0,IF(OR(L$9=0,Y168+AJ169-AV169&lt;=L$9),0,MIN(Y168+AJ169-AV169-L$9,$C169-SUM($BA169:BG169))))</f>
        <v>0</v>
      </c>
      <c r="BI169" s="19">
        <f ca="1">IF(NOT(snowball),0,IF(OR(M$9=0,Z168+AK169-AW169&lt;=M$9),0,MIN(Z168+AK169-AW169-M$9,$C169-SUM($BA169:BH169))))</f>
        <v>0</v>
      </c>
      <c r="BJ169" s="19">
        <f ca="1">IF(NOT(snowball),0,IF(OR(N$9=0,AA168+AL169-AX169&lt;=N$9),0,MIN(AA168+AL169-AX169-N$9,$C169-SUM($BA169:BI169))))</f>
        <v>0</v>
      </c>
      <c r="BK169" s="71">
        <f t="shared" ca="1" si="153"/>
        <v>0</v>
      </c>
      <c r="BL169" s="71">
        <f t="shared" ca="1" si="154"/>
        <v>0</v>
      </c>
      <c r="BN169" s="55">
        <f t="shared" ca="1" si="155"/>
        <v>0</v>
      </c>
      <c r="BO169" s="19">
        <f ca="1">IF(S168&lt;=0,0,IF($BL169&lt;=SUM($BN169:BN169),0,IF($BL169-SUM($BN169:BN169)&gt;S168+AD169-BB169-AP169,S168+AD169-BB169-AP169,$BL169-SUM($BN169:BN169))))</f>
        <v>0</v>
      </c>
      <c r="BP169" s="19">
        <f ca="1">IF(T168&lt;=0,0,IF($BL169&lt;=SUM($BN169:BO169),0,IF($BL169-SUM($BN169:BO169)&gt;T168+AE169-BC169-AQ169,T168+AE169-BC169-AQ169,$BL169-SUM($BN169:BO169))))</f>
        <v>0</v>
      </c>
      <c r="BQ169" s="19">
        <f ca="1">IF(U168&lt;=0,0,IF($BL169&lt;=SUM($BN169:BP169),0,IF($BL169-SUM($BN169:BP169)&gt;U168+AF169-BD169-AR169,U168+AF169-BD169-AR169,$BL169-SUM($BN169:BP169))))</f>
        <v>0</v>
      </c>
      <c r="BR169" s="19">
        <f ca="1">IF(V168&lt;=0,0,IF($BL169&lt;=SUM($BN169:BQ169),0,IF($BL169-SUM($BN169:BQ169)&gt;V168+AG169-BE169-AS169,V168+AG169-BE169-AS169,$BL169-SUM($BN169:BQ169))))</f>
        <v>0</v>
      </c>
      <c r="BS169" s="19">
        <f ca="1">IF(W168&lt;=0,0,IF($BL169&lt;=SUM($BN169:BR169),0,IF($BL169-SUM($BN169:BR169)&gt;W168+AH169-BF169-AT169,W168+AH169-BF169-AT169,$BL169-SUM($BN169:BR169))))</f>
        <v>0</v>
      </c>
      <c r="BT169" s="19">
        <f ca="1">IF(X168&lt;=0,0,IF($BL169&lt;=SUM($BN169:BS169),0,IF($BL169-SUM($BN169:BS169)&gt;X168+AI169-BG169-AU169,X168+AI169-BG169-AU169,$BL169-SUM($BN169:BS169))))</f>
        <v>0</v>
      </c>
      <c r="BU169" s="19">
        <f ca="1">IF(Y168&lt;=0,0,IF($BL169&lt;=SUM($BN169:BT169),0,IF($BL169-SUM($BN169:BT169)&gt;Y168+AJ169-BH169-AV169,Y168+AJ169-BH169-AV169,$BL169-SUM($BN169:BT169))))</f>
        <v>0</v>
      </c>
      <c r="BV169" s="19">
        <f ca="1">IF(Z168&lt;=0,0,IF($BL169&lt;=SUM($BN169:BU169),0,IF($BL169-SUM($BN169:BU169)&gt;Z168+AK169-BI169-AW169,Z168+AK169-BI169-AW169,$BL169-SUM($BN169:BU169))))</f>
        <v>0</v>
      </c>
      <c r="BW169" s="19">
        <f ca="1">IF(AA168&lt;=0,0,IF($BL169&lt;=SUM($BN169:BV169),0,IF($BL169-SUM($BN169:BV169)&gt;AA168+AL169-BJ169-AX169,AA168+AL169-BJ169-AX169,$BL169-SUM($BN169:BV169))))</f>
        <v>0</v>
      </c>
    </row>
    <row r="170" spans="1:75" ht="11.1" customHeight="1" x14ac:dyDescent="0.2">
      <c r="A170" s="20" t="str">
        <f t="shared" ca="1" si="108"/>
        <v/>
      </c>
      <c r="B170" s="5" t="e">
        <f t="shared" ca="1" si="109"/>
        <v>#N/A</v>
      </c>
      <c r="C170" s="69" t="str">
        <f ca="1">IF(A170="","",IF(snowball,IF(($E$5-AY170)&lt;0,0,$E$5-AY170),0)+D170)</f>
        <v/>
      </c>
      <c r="D170" s="56"/>
      <c r="E170" s="19">
        <f t="shared" ca="1" si="110"/>
        <v>0</v>
      </c>
      <c r="F170" s="19">
        <f t="shared" ca="1" si="111"/>
        <v>0</v>
      </c>
      <c r="G170" s="19">
        <f t="shared" ca="1" si="112"/>
        <v>0</v>
      </c>
      <c r="H170" s="19">
        <f t="shared" ca="1" si="113"/>
        <v>0</v>
      </c>
      <c r="I170" s="19">
        <f t="shared" ca="1" si="114"/>
        <v>0</v>
      </c>
      <c r="J170" s="19">
        <f t="shared" ca="1" si="115"/>
        <v>0</v>
      </c>
      <c r="K170" s="19">
        <f t="shared" ca="1" si="116"/>
        <v>0</v>
      </c>
      <c r="L170" s="19">
        <f t="shared" ca="1" si="117"/>
        <v>0</v>
      </c>
      <c r="M170" s="19">
        <f t="shared" ca="1" si="118"/>
        <v>0</v>
      </c>
      <c r="N170" s="19">
        <f t="shared" ca="1" si="119"/>
        <v>0</v>
      </c>
      <c r="O170" s="48"/>
      <c r="P170" s="19">
        <f t="shared" ca="1" si="107"/>
        <v>0</v>
      </c>
      <c r="Q170" s="73">
        <f t="shared" ca="1" si="120"/>
        <v>0</v>
      </c>
      <c r="R170" s="19">
        <f t="shared" ca="1" si="121"/>
        <v>0</v>
      </c>
      <c r="S170" s="19">
        <f t="shared" ca="1" si="122"/>
        <v>0</v>
      </c>
      <c r="T170" s="19">
        <f t="shared" ca="1" si="123"/>
        <v>0</v>
      </c>
      <c r="U170" s="19">
        <f t="shared" ca="1" si="124"/>
        <v>0</v>
      </c>
      <c r="V170" s="19">
        <f t="shared" ca="1" si="125"/>
        <v>0</v>
      </c>
      <c r="W170" s="19">
        <f t="shared" ca="1" si="126"/>
        <v>0</v>
      </c>
      <c r="X170" s="19">
        <f t="shared" ca="1" si="127"/>
        <v>0</v>
      </c>
      <c r="Y170" s="19">
        <f t="shared" ca="1" si="128"/>
        <v>0</v>
      </c>
      <c r="Z170" s="19">
        <f t="shared" ca="1" si="129"/>
        <v>0</v>
      </c>
      <c r="AA170" s="19">
        <f t="shared" ca="1" si="130"/>
        <v>0</v>
      </c>
      <c r="AB170" s="2"/>
      <c r="AC170" s="19">
        <f t="shared" ca="1" si="131"/>
        <v>0</v>
      </c>
      <c r="AD170" s="19">
        <f t="shared" ca="1" si="132"/>
        <v>0</v>
      </c>
      <c r="AE170" s="19">
        <f t="shared" ca="1" si="133"/>
        <v>0</v>
      </c>
      <c r="AF170" s="19">
        <f t="shared" ca="1" si="134"/>
        <v>0</v>
      </c>
      <c r="AG170" s="19">
        <f t="shared" ca="1" si="135"/>
        <v>0</v>
      </c>
      <c r="AH170" s="19">
        <f t="shared" ca="1" si="136"/>
        <v>0</v>
      </c>
      <c r="AI170" s="19">
        <f t="shared" ca="1" si="137"/>
        <v>0</v>
      </c>
      <c r="AJ170" s="19">
        <f t="shared" ca="1" si="138"/>
        <v>0</v>
      </c>
      <c r="AK170" s="19">
        <f t="shared" ca="1" si="139"/>
        <v>0</v>
      </c>
      <c r="AL170" s="19">
        <f t="shared" ca="1" si="140"/>
        <v>0</v>
      </c>
      <c r="AM170" s="23">
        <f t="shared" ca="1" si="141"/>
        <v>0</v>
      </c>
      <c r="AN170" s="7"/>
      <c r="AO170" s="19">
        <f t="shared" ca="1" si="142"/>
        <v>0</v>
      </c>
      <c r="AP170" s="19">
        <f t="shared" ca="1" si="143"/>
        <v>0</v>
      </c>
      <c r="AQ170" s="19">
        <f t="shared" ca="1" si="144"/>
        <v>0</v>
      </c>
      <c r="AR170" s="19">
        <f t="shared" ca="1" si="145"/>
        <v>0</v>
      </c>
      <c r="AS170" s="19">
        <f t="shared" ca="1" si="146"/>
        <v>0</v>
      </c>
      <c r="AT170" s="19">
        <f t="shared" ca="1" si="147"/>
        <v>0</v>
      </c>
      <c r="AU170" s="19">
        <f t="shared" ca="1" si="148"/>
        <v>0</v>
      </c>
      <c r="AV170" s="19">
        <f t="shared" ca="1" si="149"/>
        <v>0</v>
      </c>
      <c r="AW170" s="19">
        <f t="shared" ca="1" si="150"/>
        <v>0</v>
      </c>
      <c r="AX170" s="19">
        <f t="shared" ca="1" si="151"/>
        <v>0</v>
      </c>
      <c r="AY170" s="71">
        <f t="shared" ca="1" si="152"/>
        <v>0</v>
      </c>
      <c r="AZ170" s="23"/>
      <c r="BA170" s="55">
        <f ca="1">IF(NOT(snowball),0,IF(OR(E$9=0,R169+AC170-AO170&lt;=E$9),0,MIN(R169+AC170-AO170-E$9,$C170)))</f>
        <v>0</v>
      </c>
      <c r="BB170" s="19">
        <f ca="1">IF(NOT(snowball),0,IF(OR(F$9=0,S169+AD170-AP170&lt;=F$9),0,MIN(S169+AD170-AP170-F$9,$C170-SUM($BA170:BA170))))</f>
        <v>0</v>
      </c>
      <c r="BC170" s="19">
        <f ca="1">IF(NOT(snowball),0,IF(OR(G$9=0,T169+AE170-AQ170&lt;=G$9),0,MIN(T169+AE170-AQ170-G$9,$C170-SUM($BA170:BB170))))</f>
        <v>0</v>
      </c>
      <c r="BD170" s="19">
        <f ca="1">IF(NOT(snowball),0,IF(OR(H$9=0,U169+AF170-AR170&lt;=H$9),0,MIN(U169+AF170-AR170-H$9,$C170-SUM($BA170:BC170))))</f>
        <v>0</v>
      </c>
      <c r="BE170" s="19">
        <f ca="1">IF(NOT(snowball),0,IF(OR(I$9=0,V169+AG170-AS170&lt;=I$9),0,MIN(V169+AG170-AS170-I$9,$C170-SUM($BA170:BD170))))</f>
        <v>0</v>
      </c>
      <c r="BF170" s="19">
        <f ca="1">IF(NOT(snowball),0,IF(OR(J$9=0,W169+AH170-AT170&lt;=J$9),0,MIN(W169+AH170-AT170-J$9,$C170-SUM($BA170:BE170))))</f>
        <v>0</v>
      </c>
      <c r="BG170" s="19">
        <f ca="1">IF(NOT(snowball),0,IF(OR(K$9=0,X169+AI170-AU170&lt;=K$9),0,MIN(X169+AI170-AU170-K$9,$C170-SUM($BA170:BF170))))</f>
        <v>0</v>
      </c>
      <c r="BH170" s="19">
        <f ca="1">IF(NOT(snowball),0,IF(OR(L$9=0,Y169+AJ170-AV170&lt;=L$9),0,MIN(Y169+AJ170-AV170-L$9,$C170-SUM($BA170:BG170))))</f>
        <v>0</v>
      </c>
      <c r="BI170" s="19">
        <f ca="1">IF(NOT(snowball),0,IF(OR(M$9=0,Z169+AK170-AW170&lt;=M$9),0,MIN(Z169+AK170-AW170-M$9,$C170-SUM($BA170:BH170))))</f>
        <v>0</v>
      </c>
      <c r="BJ170" s="19">
        <f ca="1">IF(NOT(snowball),0,IF(OR(N$9=0,AA169+AL170-AX170&lt;=N$9),0,MIN(AA169+AL170-AX170-N$9,$C170-SUM($BA170:BI170))))</f>
        <v>0</v>
      </c>
      <c r="BK170" s="71">
        <f t="shared" ca="1" si="153"/>
        <v>0</v>
      </c>
      <c r="BL170" s="71">
        <f t="shared" ca="1" si="154"/>
        <v>0</v>
      </c>
      <c r="BN170" s="55">
        <f t="shared" ca="1" si="155"/>
        <v>0</v>
      </c>
      <c r="BO170" s="19">
        <f ca="1">IF(S169&lt;=0,0,IF($BL170&lt;=SUM($BN170:BN170),0,IF($BL170-SUM($BN170:BN170)&gt;S169+AD170-BB170-AP170,S169+AD170-BB170-AP170,$BL170-SUM($BN170:BN170))))</f>
        <v>0</v>
      </c>
      <c r="BP170" s="19">
        <f ca="1">IF(T169&lt;=0,0,IF($BL170&lt;=SUM($BN170:BO170),0,IF($BL170-SUM($BN170:BO170)&gt;T169+AE170-BC170-AQ170,T169+AE170-BC170-AQ170,$BL170-SUM($BN170:BO170))))</f>
        <v>0</v>
      </c>
      <c r="BQ170" s="19">
        <f ca="1">IF(U169&lt;=0,0,IF($BL170&lt;=SUM($BN170:BP170),0,IF($BL170-SUM($BN170:BP170)&gt;U169+AF170-BD170-AR170,U169+AF170-BD170-AR170,$BL170-SUM($BN170:BP170))))</f>
        <v>0</v>
      </c>
      <c r="BR170" s="19">
        <f ca="1">IF(V169&lt;=0,0,IF($BL170&lt;=SUM($BN170:BQ170),0,IF($BL170-SUM($BN170:BQ170)&gt;V169+AG170-BE170-AS170,V169+AG170-BE170-AS170,$BL170-SUM($BN170:BQ170))))</f>
        <v>0</v>
      </c>
      <c r="BS170" s="19">
        <f ca="1">IF(W169&lt;=0,0,IF($BL170&lt;=SUM($BN170:BR170),0,IF($BL170-SUM($BN170:BR170)&gt;W169+AH170-BF170-AT170,W169+AH170-BF170-AT170,$BL170-SUM($BN170:BR170))))</f>
        <v>0</v>
      </c>
      <c r="BT170" s="19">
        <f ca="1">IF(X169&lt;=0,0,IF($BL170&lt;=SUM($BN170:BS170),0,IF($BL170-SUM($BN170:BS170)&gt;X169+AI170-BG170-AU170,X169+AI170-BG170-AU170,$BL170-SUM($BN170:BS170))))</f>
        <v>0</v>
      </c>
      <c r="BU170" s="19">
        <f ca="1">IF(Y169&lt;=0,0,IF($BL170&lt;=SUM($BN170:BT170),0,IF($BL170-SUM($BN170:BT170)&gt;Y169+AJ170-BH170-AV170,Y169+AJ170-BH170-AV170,$BL170-SUM($BN170:BT170))))</f>
        <v>0</v>
      </c>
      <c r="BV170" s="19">
        <f ca="1">IF(Z169&lt;=0,0,IF($BL170&lt;=SUM($BN170:BU170),0,IF($BL170-SUM($BN170:BU170)&gt;Z169+AK170-BI170-AW170,Z169+AK170-BI170-AW170,$BL170-SUM($BN170:BU170))))</f>
        <v>0</v>
      </c>
      <c r="BW170" s="19">
        <f ca="1">IF(AA169&lt;=0,0,IF($BL170&lt;=SUM($BN170:BV170),0,IF($BL170-SUM($BN170:BV170)&gt;AA169+AL170-BJ170-AX170,AA169+AL170-BJ170-AX170,$BL170-SUM($BN170:BV170))))</f>
        <v>0</v>
      </c>
    </row>
    <row r="171" spans="1:75" ht="11.1" customHeight="1" x14ac:dyDescent="0.2">
      <c r="A171" s="20" t="str">
        <f t="shared" ca="1" si="108"/>
        <v/>
      </c>
      <c r="B171" s="5" t="e">
        <f t="shared" ca="1" si="109"/>
        <v>#N/A</v>
      </c>
      <c r="C171" s="69" t="str">
        <f ca="1">IF(A171="","",IF(snowball,IF(($E$5-AY171)&lt;0,0,$E$5-AY171),0)+D171)</f>
        <v/>
      </c>
      <c r="D171" s="56"/>
      <c r="E171" s="19">
        <f t="shared" ca="1" si="110"/>
        <v>0</v>
      </c>
      <c r="F171" s="19">
        <f t="shared" ca="1" si="111"/>
        <v>0</v>
      </c>
      <c r="G171" s="19">
        <f t="shared" ca="1" si="112"/>
        <v>0</v>
      </c>
      <c r="H171" s="19">
        <f t="shared" ca="1" si="113"/>
        <v>0</v>
      </c>
      <c r="I171" s="19">
        <f t="shared" ca="1" si="114"/>
        <v>0</v>
      </c>
      <c r="J171" s="19">
        <f t="shared" ca="1" si="115"/>
        <v>0</v>
      </c>
      <c r="K171" s="19">
        <f t="shared" ca="1" si="116"/>
        <v>0</v>
      </c>
      <c r="L171" s="19">
        <f t="shared" ca="1" si="117"/>
        <v>0</v>
      </c>
      <c r="M171" s="19">
        <f t="shared" ca="1" si="118"/>
        <v>0</v>
      </c>
      <c r="N171" s="19">
        <f t="shared" ca="1" si="119"/>
        <v>0</v>
      </c>
      <c r="O171" s="48"/>
      <c r="P171" s="19">
        <f t="shared" ca="1" si="107"/>
        <v>0</v>
      </c>
      <c r="Q171" s="73">
        <f t="shared" ca="1" si="120"/>
        <v>0</v>
      </c>
      <c r="R171" s="19">
        <f t="shared" ca="1" si="121"/>
        <v>0</v>
      </c>
      <c r="S171" s="19">
        <f t="shared" ca="1" si="122"/>
        <v>0</v>
      </c>
      <c r="T171" s="19">
        <f t="shared" ca="1" si="123"/>
        <v>0</v>
      </c>
      <c r="U171" s="19">
        <f t="shared" ca="1" si="124"/>
        <v>0</v>
      </c>
      <c r="V171" s="19">
        <f t="shared" ca="1" si="125"/>
        <v>0</v>
      </c>
      <c r="W171" s="19">
        <f t="shared" ca="1" si="126"/>
        <v>0</v>
      </c>
      <c r="X171" s="19">
        <f t="shared" ca="1" si="127"/>
        <v>0</v>
      </c>
      <c r="Y171" s="19">
        <f t="shared" ca="1" si="128"/>
        <v>0</v>
      </c>
      <c r="Z171" s="19">
        <f t="shared" ca="1" si="129"/>
        <v>0</v>
      </c>
      <c r="AA171" s="19">
        <f t="shared" ca="1" si="130"/>
        <v>0</v>
      </c>
      <c r="AB171" s="2"/>
      <c r="AC171" s="19">
        <f t="shared" ca="1" si="131"/>
        <v>0</v>
      </c>
      <c r="AD171" s="19">
        <f t="shared" ca="1" si="132"/>
        <v>0</v>
      </c>
      <c r="AE171" s="19">
        <f t="shared" ca="1" si="133"/>
        <v>0</v>
      </c>
      <c r="AF171" s="19">
        <f t="shared" ca="1" si="134"/>
        <v>0</v>
      </c>
      <c r="AG171" s="19">
        <f t="shared" ca="1" si="135"/>
        <v>0</v>
      </c>
      <c r="AH171" s="19">
        <f t="shared" ca="1" si="136"/>
        <v>0</v>
      </c>
      <c r="AI171" s="19">
        <f t="shared" ca="1" si="137"/>
        <v>0</v>
      </c>
      <c r="AJ171" s="19">
        <f t="shared" ca="1" si="138"/>
        <v>0</v>
      </c>
      <c r="AK171" s="19">
        <f t="shared" ca="1" si="139"/>
        <v>0</v>
      </c>
      <c r="AL171" s="19">
        <f t="shared" ca="1" si="140"/>
        <v>0</v>
      </c>
      <c r="AM171" s="23">
        <f t="shared" ca="1" si="141"/>
        <v>0</v>
      </c>
      <c r="AN171" s="7"/>
      <c r="AO171" s="19">
        <f t="shared" ca="1" si="142"/>
        <v>0</v>
      </c>
      <c r="AP171" s="19">
        <f t="shared" ca="1" si="143"/>
        <v>0</v>
      </c>
      <c r="AQ171" s="19">
        <f t="shared" ca="1" si="144"/>
        <v>0</v>
      </c>
      <c r="AR171" s="19">
        <f t="shared" ca="1" si="145"/>
        <v>0</v>
      </c>
      <c r="AS171" s="19">
        <f t="shared" ca="1" si="146"/>
        <v>0</v>
      </c>
      <c r="AT171" s="19">
        <f t="shared" ca="1" si="147"/>
        <v>0</v>
      </c>
      <c r="AU171" s="19">
        <f t="shared" ca="1" si="148"/>
        <v>0</v>
      </c>
      <c r="AV171" s="19">
        <f t="shared" ca="1" si="149"/>
        <v>0</v>
      </c>
      <c r="AW171" s="19">
        <f t="shared" ca="1" si="150"/>
        <v>0</v>
      </c>
      <c r="AX171" s="19">
        <f t="shared" ca="1" si="151"/>
        <v>0</v>
      </c>
      <c r="AY171" s="71">
        <f t="shared" ca="1" si="152"/>
        <v>0</v>
      </c>
      <c r="AZ171" s="23"/>
      <c r="BA171" s="55">
        <f ca="1">IF(NOT(snowball),0,IF(OR(E$9=0,R170+AC171-AO171&lt;=E$9),0,MIN(R170+AC171-AO171-E$9,$C171)))</f>
        <v>0</v>
      </c>
      <c r="BB171" s="19">
        <f ca="1">IF(NOT(snowball),0,IF(OR(F$9=0,S170+AD171-AP171&lt;=F$9),0,MIN(S170+AD171-AP171-F$9,$C171-SUM($BA171:BA171))))</f>
        <v>0</v>
      </c>
      <c r="BC171" s="19">
        <f ca="1">IF(NOT(snowball),0,IF(OR(G$9=0,T170+AE171-AQ171&lt;=G$9),0,MIN(T170+AE171-AQ171-G$9,$C171-SUM($BA171:BB171))))</f>
        <v>0</v>
      </c>
      <c r="BD171" s="19">
        <f ca="1">IF(NOT(snowball),0,IF(OR(H$9=0,U170+AF171-AR171&lt;=H$9),0,MIN(U170+AF171-AR171-H$9,$C171-SUM($BA171:BC171))))</f>
        <v>0</v>
      </c>
      <c r="BE171" s="19">
        <f ca="1">IF(NOT(snowball),0,IF(OR(I$9=0,V170+AG171-AS171&lt;=I$9),0,MIN(V170+AG171-AS171-I$9,$C171-SUM($BA171:BD171))))</f>
        <v>0</v>
      </c>
      <c r="BF171" s="19">
        <f ca="1">IF(NOT(snowball),0,IF(OR(J$9=0,W170+AH171-AT171&lt;=J$9),0,MIN(W170+AH171-AT171-J$9,$C171-SUM($BA171:BE171))))</f>
        <v>0</v>
      </c>
      <c r="BG171" s="19">
        <f ca="1">IF(NOT(snowball),0,IF(OR(K$9=0,X170+AI171-AU171&lt;=K$9),0,MIN(X170+AI171-AU171-K$9,$C171-SUM($BA171:BF171))))</f>
        <v>0</v>
      </c>
      <c r="BH171" s="19">
        <f ca="1">IF(NOT(snowball),0,IF(OR(L$9=0,Y170+AJ171-AV171&lt;=L$9),0,MIN(Y170+AJ171-AV171-L$9,$C171-SUM($BA171:BG171))))</f>
        <v>0</v>
      </c>
      <c r="BI171" s="19">
        <f ca="1">IF(NOT(snowball),0,IF(OR(M$9=0,Z170+AK171-AW171&lt;=M$9),0,MIN(Z170+AK171-AW171-M$9,$C171-SUM($BA171:BH171))))</f>
        <v>0</v>
      </c>
      <c r="BJ171" s="19">
        <f ca="1">IF(NOT(snowball),0,IF(OR(N$9=0,AA170+AL171-AX171&lt;=N$9),0,MIN(AA170+AL171-AX171-N$9,$C171-SUM($BA171:BI171))))</f>
        <v>0</v>
      </c>
      <c r="BK171" s="71">
        <f t="shared" ca="1" si="153"/>
        <v>0</v>
      </c>
      <c r="BL171" s="71">
        <f t="shared" ca="1" si="154"/>
        <v>0</v>
      </c>
      <c r="BN171" s="55">
        <f t="shared" ca="1" si="155"/>
        <v>0</v>
      </c>
      <c r="BO171" s="19">
        <f ca="1">IF(S170&lt;=0,0,IF($BL171&lt;=SUM($BN171:BN171),0,IF($BL171-SUM($BN171:BN171)&gt;S170+AD171-BB171-AP171,S170+AD171-BB171-AP171,$BL171-SUM($BN171:BN171))))</f>
        <v>0</v>
      </c>
      <c r="BP171" s="19">
        <f ca="1">IF(T170&lt;=0,0,IF($BL171&lt;=SUM($BN171:BO171),0,IF($BL171-SUM($BN171:BO171)&gt;T170+AE171-BC171-AQ171,T170+AE171-BC171-AQ171,$BL171-SUM($BN171:BO171))))</f>
        <v>0</v>
      </c>
      <c r="BQ171" s="19">
        <f ca="1">IF(U170&lt;=0,0,IF($BL171&lt;=SUM($BN171:BP171),0,IF($BL171-SUM($BN171:BP171)&gt;U170+AF171-BD171-AR171,U170+AF171-BD171-AR171,$BL171-SUM($BN171:BP171))))</f>
        <v>0</v>
      </c>
      <c r="BR171" s="19">
        <f ca="1">IF(V170&lt;=0,0,IF($BL171&lt;=SUM($BN171:BQ171),0,IF($BL171-SUM($BN171:BQ171)&gt;V170+AG171-BE171-AS171,V170+AG171-BE171-AS171,$BL171-SUM($BN171:BQ171))))</f>
        <v>0</v>
      </c>
      <c r="BS171" s="19">
        <f ca="1">IF(W170&lt;=0,0,IF($BL171&lt;=SUM($BN171:BR171),0,IF($BL171-SUM($BN171:BR171)&gt;W170+AH171-BF171-AT171,W170+AH171-BF171-AT171,$BL171-SUM($BN171:BR171))))</f>
        <v>0</v>
      </c>
      <c r="BT171" s="19">
        <f ca="1">IF(X170&lt;=0,0,IF($BL171&lt;=SUM($BN171:BS171),0,IF($BL171-SUM($BN171:BS171)&gt;X170+AI171-BG171-AU171,X170+AI171-BG171-AU171,$BL171-SUM($BN171:BS171))))</f>
        <v>0</v>
      </c>
      <c r="BU171" s="19">
        <f ca="1">IF(Y170&lt;=0,0,IF($BL171&lt;=SUM($BN171:BT171),0,IF($BL171-SUM($BN171:BT171)&gt;Y170+AJ171-BH171-AV171,Y170+AJ171-BH171-AV171,$BL171-SUM($BN171:BT171))))</f>
        <v>0</v>
      </c>
      <c r="BV171" s="19">
        <f ca="1">IF(Z170&lt;=0,0,IF($BL171&lt;=SUM($BN171:BU171),0,IF($BL171-SUM($BN171:BU171)&gt;Z170+AK171-BI171-AW171,Z170+AK171-BI171-AW171,$BL171-SUM($BN171:BU171))))</f>
        <v>0</v>
      </c>
      <c r="BW171" s="19">
        <f ca="1">IF(AA170&lt;=0,0,IF($BL171&lt;=SUM($BN171:BV171),0,IF($BL171-SUM($BN171:BV171)&gt;AA170+AL171-BJ171-AX171,AA170+AL171-BJ171-AX171,$BL171-SUM($BN171:BV171))))</f>
        <v>0</v>
      </c>
    </row>
    <row r="172" spans="1:75" ht="11.1" customHeight="1" x14ac:dyDescent="0.2">
      <c r="A172" s="20" t="str">
        <f t="shared" ca="1" si="108"/>
        <v/>
      </c>
      <c r="B172" s="5" t="e">
        <f t="shared" ca="1" si="109"/>
        <v>#N/A</v>
      </c>
      <c r="C172" s="69" t="str">
        <f ca="1">IF(A172="","",IF(snowball,IF(($E$5-AY172)&lt;0,0,$E$5-AY172),0)+D172)</f>
        <v/>
      </c>
      <c r="D172" s="56"/>
      <c r="E172" s="19">
        <f t="shared" ca="1" si="110"/>
        <v>0</v>
      </c>
      <c r="F172" s="19">
        <f t="shared" ca="1" si="111"/>
        <v>0</v>
      </c>
      <c r="G172" s="19">
        <f t="shared" ca="1" si="112"/>
        <v>0</v>
      </c>
      <c r="H172" s="19">
        <f t="shared" ca="1" si="113"/>
        <v>0</v>
      </c>
      <c r="I172" s="19">
        <f t="shared" ca="1" si="114"/>
        <v>0</v>
      </c>
      <c r="J172" s="19">
        <f t="shared" ca="1" si="115"/>
        <v>0</v>
      </c>
      <c r="K172" s="19">
        <f t="shared" ca="1" si="116"/>
        <v>0</v>
      </c>
      <c r="L172" s="19">
        <f t="shared" ca="1" si="117"/>
        <v>0</v>
      </c>
      <c r="M172" s="19">
        <f t="shared" ca="1" si="118"/>
        <v>0</v>
      </c>
      <c r="N172" s="19">
        <f t="shared" ca="1" si="119"/>
        <v>0</v>
      </c>
      <c r="O172" s="48"/>
      <c r="P172" s="19">
        <f t="shared" ca="1" si="107"/>
        <v>0</v>
      </c>
      <c r="Q172" s="73">
        <f t="shared" ca="1" si="120"/>
        <v>0</v>
      </c>
      <c r="R172" s="19">
        <f t="shared" ca="1" si="121"/>
        <v>0</v>
      </c>
      <c r="S172" s="19">
        <f t="shared" ca="1" si="122"/>
        <v>0</v>
      </c>
      <c r="T172" s="19">
        <f t="shared" ca="1" si="123"/>
        <v>0</v>
      </c>
      <c r="U172" s="19">
        <f t="shared" ca="1" si="124"/>
        <v>0</v>
      </c>
      <c r="V172" s="19">
        <f t="shared" ca="1" si="125"/>
        <v>0</v>
      </c>
      <c r="W172" s="19">
        <f t="shared" ca="1" si="126"/>
        <v>0</v>
      </c>
      <c r="X172" s="19">
        <f t="shared" ca="1" si="127"/>
        <v>0</v>
      </c>
      <c r="Y172" s="19">
        <f t="shared" ca="1" si="128"/>
        <v>0</v>
      </c>
      <c r="Z172" s="19">
        <f t="shared" ca="1" si="129"/>
        <v>0</v>
      </c>
      <c r="AA172" s="19">
        <f t="shared" ca="1" si="130"/>
        <v>0</v>
      </c>
      <c r="AB172" s="2"/>
      <c r="AC172" s="19">
        <f t="shared" ca="1" si="131"/>
        <v>0</v>
      </c>
      <c r="AD172" s="19">
        <f t="shared" ca="1" si="132"/>
        <v>0</v>
      </c>
      <c r="AE172" s="19">
        <f t="shared" ca="1" si="133"/>
        <v>0</v>
      </c>
      <c r="AF172" s="19">
        <f t="shared" ca="1" si="134"/>
        <v>0</v>
      </c>
      <c r="AG172" s="19">
        <f t="shared" ca="1" si="135"/>
        <v>0</v>
      </c>
      <c r="AH172" s="19">
        <f t="shared" ca="1" si="136"/>
        <v>0</v>
      </c>
      <c r="AI172" s="19">
        <f t="shared" ca="1" si="137"/>
        <v>0</v>
      </c>
      <c r="AJ172" s="19">
        <f t="shared" ca="1" si="138"/>
        <v>0</v>
      </c>
      <c r="AK172" s="19">
        <f t="shared" ca="1" si="139"/>
        <v>0</v>
      </c>
      <c r="AL172" s="19">
        <f t="shared" ca="1" si="140"/>
        <v>0</v>
      </c>
      <c r="AM172" s="23">
        <f t="shared" ca="1" si="141"/>
        <v>0</v>
      </c>
      <c r="AN172" s="7"/>
      <c r="AO172" s="19">
        <f t="shared" ca="1" si="142"/>
        <v>0</v>
      </c>
      <c r="AP172" s="19">
        <f t="shared" ca="1" si="143"/>
        <v>0</v>
      </c>
      <c r="AQ172" s="19">
        <f t="shared" ca="1" si="144"/>
        <v>0</v>
      </c>
      <c r="AR172" s="19">
        <f t="shared" ca="1" si="145"/>
        <v>0</v>
      </c>
      <c r="AS172" s="19">
        <f t="shared" ca="1" si="146"/>
        <v>0</v>
      </c>
      <c r="AT172" s="19">
        <f t="shared" ca="1" si="147"/>
        <v>0</v>
      </c>
      <c r="AU172" s="19">
        <f t="shared" ca="1" si="148"/>
        <v>0</v>
      </c>
      <c r="AV172" s="19">
        <f t="shared" ca="1" si="149"/>
        <v>0</v>
      </c>
      <c r="AW172" s="19">
        <f t="shared" ca="1" si="150"/>
        <v>0</v>
      </c>
      <c r="AX172" s="19">
        <f t="shared" ca="1" si="151"/>
        <v>0</v>
      </c>
      <c r="AY172" s="71">
        <f t="shared" ca="1" si="152"/>
        <v>0</v>
      </c>
      <c r="AZ172" s="23"/>
      <c r="BA172" s="55">
        <f ca="1">IF(NOT(snowball),0,IF(OR(E$9=0,R171+AC172-AO172&lt;=E$9),0,MIN(R171+AC172-AO172-E$9,$C172)))</f>
        <v>0</v>
      </c>
      <c r="BB172" s="19">
        <f ca="1">IF(NOT(snowball),0,IF(OR(F$9=0,S171+AD172-AP172&lt;=F$9),0,MIN(S171+AD172-AP172-F$9,$C172-SUM($BA172:BA172))))</f>
        <v>0</v>
      </c>
      <c r="BC172" s="19">
        <f ca="1">IF(NOT(snowball),0,IF(OR(G$9=0,T171+AE172-AQ172&lt;=G$9),0,MIN(T171+AE172-AQ172-G$9,$C172-SUM($BA172:BB172))))</f>
        <v>0</v>
      </c>
      <c r="BD172" s="19">
        <f ca="1">IF(NOT(snowball),0,IF(OR(H$9=0,U171+AF172-AR172&lt;=H$9),0,MIN(U171+AF172-AR172-H$9,$C172-SUM($BA172:BC172))))</f>
        <v>0</v>
      </c>
      <c r="BE172" s="19">
        <f ca="1">IF(NOT(snowball),0,IF(OR(I$9=0,V171+AG172-AS172&lt;=I$9),0,MIN(V171+AG172-AS172-I$9,$C172-SUM($BA172:BD172))))</f>
        <v>0</v>
      </c>
      <c r="BF172" s="19">
        <f ca="1">IF(NOT(snowball),0,IF(OR(J$9=0,W171+AH172-AT172&lt;=J$9),0,MIN(W171+AH172-AT172-J$9,$C172-SUM($BA172:BE172))))</f>
        <v>0</v>
      </c>
      <c r="BG172" s="19">
        <f ca="1">IF(NOT(snowball),0,IF(OR(K$9=0,X171+AI172-AU172&lt;=K$9),0,MIN(X171+AI172-AU172-K$9,$C172-SUM($BA172:BF172))))</f>
        <v>0</v>
      </c>
      <c r="BH172" s="19">
        <f ca="1">IF(NOT(snowball),0,IF(OR(L$9=0,Y171+AJ172-AV172&lt;=L$9),0,MIN(Y171+AJ172-AV172-L$9,$C172-SUM($BA172:BG172))))</f>
        <v>0</v>
      </c>
      <c r="BI172" s="19">
        <f ca="1">IF(NOT(snowball),0,IF(OR(M$9=0,Z171+AK172-AW172&lt;=M$9),0,MIN(Z171+AK172-AW172-M$9,$C172-SUM($BA172:BH172))))</f>
        <v>0</v>
      </c>
      <c r="BJ172" s="19">
        <f ca="1">IF(NOT(snowball),0,IF(OR(N$9=0,AA171+AL172-AX172&lt;=N$9),0,MIN(AA171+AL172-AX172-N$9,$C172-SUM($BA172:BI172))))</f>
        <v>0</v>
      </c>
      <c r="BK172" s="71">
        <f t="shared" ca="1" si="153"/>
        <v>0</v>
      </c>
      <c r="BL172" s="71">
        <f t="shared" ca="1" si="154"/>
        <v>0</v>
      </c>
      <c r="BN172" s="55">
        <f t="shared" ca="1" si="155"/>
        <v>0</v>
      </c>
      <c r="BO172" s="19">
        <f ca="1">IF(S171&lt;=0,0,IF($BL172&lt;=SUM($BN172:BN172),0,IF($BL172-SUM($BN172:BN172)&gt;S171+AD172-BB172-AP172,S171+AD172-BB172-AP172,$BL172-SUM($BN172:BN172))))</f>
        <v>0</v>
      </c>
      <c r="BP172" s="19">
        <f ca="1">IF(T171&lt;=0,0,IF($BL172&lt;=SUM($BN172:BO172),0,IF($BL172-SUM($BN172:BO172)&gt;T171+AE172-BC172-AQ172,T171+AE172-BC172-AQ172,$BL172-SUM($BN172:BO172))))</f>
        <v>0</v>
      </c>
      <c r="BQ172" s="19">
        <f ca="1">IF(U171&lt;=0,0,IF($BL172&lt;=SUM($BN172:BP172),0,IF($BL172-SUM($BN172:BP172)&gt;U171+AF172-BD172-AR172,U171+AF172-BD172-AR172,$BL172-SUM($BN172:BP172))))</f>
        <v>0</v>
      </c>
      <c r="BR172" s="19">
        <f ca="1">IF(V171&lt;=0,0,IF($BL172&lt;=SUM($BN172:BQ172),0,IF($BL172-SUM($BN172:BQ172)&gt;V171+AG172-BE172-AS172,V171+AG172-BE172-AS172,$BL172-SUM($BN172:BQ172))))</f>
        <v>0</v>
      </c>
      <c r="BS172" s="19">
        <f ca="1">IF(W171&lt;=0,0,IF($BL172&lt;=SUM($BN172:BR172),0,IF($BL172-SUM($BN172:BR172)&gt;W171+AH172-BF172-AT172,W171+AH172-BF172-AT172,$BL172-SUM($BN172:BR172))))</f>
        <v>0</v>
      </c>
      <c r="BT172" s="19">
        <f ca="1">IF(X171&lt;=0,0,IF($BL172&lt;=SUM($BN172:BS172),0,IF($BL172-SUM($BN172:BS172)&gt;X171+AI172-BG172-AU172,X171+AI172-BG172-AU172,$BL172-SUM($BN172:BS172))))</f>
        <v>0</v>
      </c>
      <c r="BU172" s="19">
        <f ca="1">IF(Y171&lt;=0,0,IF($BL172&lt;=SUM($BN172:BT172),0,IF($BL172-SUM($BN172:BT172)&gt;Y171+AJ172-BH172-AV172,Y171+AJ172-BH172-AV172,$BL172-SUM($BN172:BT172))))</f>
        <v>0</v>
      </c>
      <c r="BV172" s="19">
        <f ca="1">IF(Z171&lt;=0,0,IF($BL172&lt;=SUM($BN172:BU172),0,IF($BL172-SUM($BN172:BU172)&gt;Z171+AK172-BI172-AW172,Z171+AK172-BI172-AW172,$BL172-SUM($BN172:BU172))))</f>
        <v>0</v>
      </c>
      <c r="BW172" s="19">
        <f ca="1">IF(AA171&lt;=0,0,IF($BL172&lt;=SUM($BN172:BV172),0,IF($BL172-SUM($BN172:BV172)&gt;AA171+AL172-BJ172-AX172,AA171+AL172-BJ172-AX172,$BL172-SUM($BN172:BV172))))</f>
        <v>0</v>
      </c>
    </row>
    <row r="173" spans="1:75" ht="11.1" customHeight="1" x14ac:dyDescent="0.2">
      <c r="A173" s="20" t="str">
        <f t="shared" ca="1" si="108"/>
        <v/>
      </c>
      <c r="B173" s="5" t="e">
        <f t="shared" ca="1" si="109"/>
        <v>#N/A</v>
      </c>
      <c r="C173" s="69" t="str">
        <f ca="1">IF(A173="","",IF(snowball,IF(($E$5-AY173)&lt;0,0,$E$5-AY173),0)+D173)</f>
        <v/>
      </c>
      <c r="D173" s="56"/>
      <c r="E173" s="19">
        <f t="shared" ca="1" si="110"/>
        <v>0</v>
      </c>
      <c r="F173" s="19">
        <f t="shared" ca="1" si="111"/>
        <v>0</v>
      </c>
      <c r="G173" s="19">
        <f t="shared" ca="1" si="112"/>
        <v>0</v>
      </c>
      <c r="H173" s="19">
        <f t="shared" ca="1" si="113"/>
        <v>0</v>
      </c>
      <c r="I173" s="19">
        <f t="shared" ca="1" si="114"/>
        <v>0</v>
      </c>
      <c r="J173" s="19">
        <f t="shared" ca="1" si="115"/>
        <v>0</v>
      </c>
      <c r="K173" s="19">
        <f t="shared" ca="1" si="116"/>
        <v>0</v>
      </c>
      <c r="L173" s="19">
        <f t="shared" ca="1" si="117"/>
        <v>0</v>
      </c>
      <c r="M173" s="19">
        <f t="shared" ca="1" si="118"/>
        <v>0</v>
      </c>
      <c r="N173" s="19">
        <f t="shared" ca="1" si="119"/>
        <v>0</v>
      </c>
      <c r="O173" s="48"/>
      <c r="P173" s="19">
        <f t="shared" ca="1" si="107"/>
        <v>0</v>
      </c>
      <c r="Q173" s="73">
        <f t="shared" ca="1" si="120"/>
        <v>0</v>
      </c>
      <c r="R173" s="19">
        <f t="shared" ca="1" si="121"/>
        <v>0</v>
      </c>
      <c r="S173" s="19">
        <f t="shared" ca="1" si="122"/>
        <v>0</v>
      </c>
      <c r="T173" s="19">
        <f t="shared" ca="1" si="123"/>
        <v>0</v>
      </c>
      <c r="U173" s="19">
        <f t="shared" ca="1" si="124"/>
        <v>0</v>
      </c>
      <c r="V173" s="19">
        <f t="shared" ca="1" si="125"/>
        <v>0</v>
      </c>
      <c r="W173" s="19">
        <f t="shared" ca="1" si="126"/>
        <v>0</v>
      </c>
      <c r="X173" s="19">
        <f t="shared" ca="1" si="127"/>
        <v>0</v>
      </c>
      <c r="Y173" s="19">
        <f t="shared" ca="1" si="128"/>
        <v>0</v>
      </c>
      <c r="Z173" s="19">
        <f t="shared" ca="1" si="129"/>
        <v>0</v>
      </c>
      <c r="AA173" s="19">
        <f t="shared" ca="1" si="130"/>
        <v>0</v>
      </c>
      <c r="AB173" s="2"/>
      <c r="AC173" s="19">
        <f t="shared" ca="1" si="131"/>
        <v>0</v>
      </c>
      <c r="AD173" s="19">
        <f t="shared" ca="1" si="132"/>
        <v>0</v>
      </c>
      <c r="AE173" s="19">
        <f t="shared" ca="1" si="133"/>
        <v>0</v>
      </c>
      <c r="AF173" s="19">
        <f t="shared" ca="1" si="134"/>
        <v>0</v>
      </c>
      <c r="AG173" s="19">
        <f t="shared" ca="1" si="135"/>
        <v>0</v>
      </c>
      <c r="AH173" s="19">
        <f t="shared" ca="1" si="136"/>
        <v>0</v>
      </c>
      <c r="AI173" s="19">
        <f t="shared" ca="1" si="137"/>
        <v>0</v>
      </c>
      <c r="AJ173" s="19">
        <f t="shared" ca="1" si="138"/>
        <v>0</v>
      </c>
      <c r="AK173" s="19">
        <f t="shared" ca="1" si="139"/>
        <v>0</v>
      </c>
      <c r="AL173" s="19">
        <f t="shared" ca="1" si="140"/>
        <v>0</v>
      </c>
      <c r="AM173" s="23">
        <f t="shared" ca="1" si="141"/>
        <v>0</v>
      </c>
      <c r="AN173" s="7"/>
      <c r="AO173" s="19">
        <f t="shared" ca="1" si="142"/>
        <v>0</v>
      </c>
      <c r="AP173" s="19">
        <f t="shared" ca="1" si="143"/>
        <v>0</v>
      </c>
      <c r="AQ173" s="19">
        <f t="shared" ca="1" si="144"/>
        <v>0</v>
      </c>
      <c r="AR173" s="19">
        <f t="shared" ca="1" si="145"/>
        <v>0</v>
      </c>
      <c r="AS173" s="19">
        <f t="shared" ca="1" si="146"/>
        <v>0</v>
      </c>
      <c r="AT173" s="19">
        <f t="shared" ca="1" si="147"/>
        <v>0</v>
      </c>
      <c r="AU173" s="19">
        <f t="shared" ca="1" si="148"/>
        <v>0</v>
      </c>
      <c r="AV173" s="19">
        <f t="shared" ca="1" si="149"/>
        <v>0</v>
      </c>
      <c r="AW173" s="19">
        <f t="shared" ca="1" si="150"/>
        <v>0</v>
      </c>
      <c r="AX173" s="19">
        <f t="shared" ca="1" si="151"/>
        <v>0</v>
      </c>
      <c r="AY173" s="71">
        <f t="shared" ca="1" si="152"/>
        <v>0</v>
      </c>
      <c r="AZ173" s="23"/>
      <c r="BA173" s="55">
        <f ca="1">IF(NOT(snowball),0,IF(OR(E$9=0,R172+AC173-AO173&lt;=E$9),0,MIN(R172+AC173-AO173-E$9,$C173)))</f>
        <v>0</v>
      </c>
      <c r="BB173" s="19">
        <f ca="1">IF(NOT(snowball),0,IF(OR(F$9=0,S172+AD173-AP173&lt;=F$9),0,MIN(S172+AD173-AP173-F$9,$C173-SUM($BA173:BA173))))</f>
        <v>0</v>
      </c>
      <c r="BC173" s="19">
        <f ca="1">IF(NOT(snowball),0,IF(OR(G$9=0,T172+AE173-AQ173&lt;=G$9),0,MIN(T172+AE173-AQ173-G$9,$C173-SUM($BA173:BB173))))</f>
        <v>0</v>
      </c>
      <c r="BD173" s="19">
        <f ca="1">IF(NOT(snowball),0,IF(OR(H$9=0,U172+AF173-AR173&lt;=H$9),0,MIN(U172+AF173-AR173-H$9,$C173-SUM($BA173:BC173))))</f>
        <v>0</v>
      </c>
      <c r="BE173" s="19">
        <f ca="1">IF(NOT(snowball),0,IF(OR(I$9=0,V172+AG173-AS173&lt;=I$9),0,MIN(V172+AG173-AS173-I$9,$C173-SUM($BA173:BD173))))</f>
        <v>0</v>
      </c>
      <c r="BF173" s="19">
        <f ca="1">IF(NOT(snowball),0,IF(OR(J$9=0,W172+AH173-AT173&lt;=J$9),0,MIN(W172+AH173-AT173-J$9,$C173-SUM($BA173:BE173))))</f>
        <v>0</v>
      </c>
      <c r="BG173" s="19">
        <f ca="1">IF(NOT(snowball),0,IF(OR(K$9=0,X172+AI173-AU173&lt;=K$9),0,MIN(X172+AI173-AU173-K$9,$C173-SUM($BA173:BF173))))</f>
        <v>0</v>
      </c>
      <c r="BH173" s="19">
        <f ca="1">IF(NOT(snowball),0,IF(OR(L$9=0,Y172+AJ173-AV173&lt;=L$9),0,MIN(Y172+AJ173-AV173-L$9,$C173-SUM($BA173:BG173))))</f>
        <v>0</v>
      </c>
      <c r="BI173" s="19">
        <f ca="1">IF(NOT(snowball),0,IF(OR(M$9=0,Z172+AK173-AW173&lt;=M$9),0,MIN(Z172+AK173-AW173-M$9,$C173-SUM($BA173:BH173))))</f>
        <v>0</v>
      </c>
      <c r="BJ173" s="19">
        <f ca="1">IF(NOT(snowball),0,IF(OR(N$9=0,AA172+AL173-AX173&lt;=N$9),0,MIN(AA172+AL173-AX173-N$9,$C173-SUM($BA173:BI173))))</f>
        <v>0</v>
      </c>
      <c r="BK173" s="71">
        <f t="shared" ca="1" si="153"/>
        <v>0</v>
      </c>
      <c r="BL173" s="71">
        <f t="shared" ca="1" si="154"/>
        <v>0</v>
      </c>
      <c r="BN173" s="55">
        <f t="shared" ca="1" si="155"/>
        <v>0</v>
      </c>
      <c r="BO173" s="19">
        <f ca="1">IF(S172&lt;=0,0,IF($BL173&lt;=SUM($BN173:BN173),0,IF($BL173-SUM($BN173:BN173)&gt;S172+AD173-BB173-AP173,S172+AD173-BB173-AP173,$BL173-SUM($BN173:BN173))))</f>
        <v>0</v>
      </c>
      <c r="BP173" s="19">
        <f ca="1">IF(T172&lt;=0,0,IF($BL173&lt;=SUM($BN173:BO173),0,IF($BL173-SUM($BN173:BO173)&gt;T172+AE173-BC173-AQ173,T172+AE173-BC173-AQ173,$BL173-SUM($BN173:BO173))))</f>
        <v>0</v>
      </c>
      <c r="BQ173" s="19">
        <f ca="1">IF(U172&lt;=0,0,IF($BL173&lt;=SUM($BN173:BP173),0,IF($BL173-SUM($BN173:BP173)&gt;U172+AF173-BD173-AR173,U172+AF173-BD173-AR173,$BL173-SUM($BN173:BP173))))</f>
        <v>0</v>
      </c>
      <c r="BR173" s="19">
        <f ca="1">IF(V172&lt;=0,0,IF($BL173&lt;=SUM($BN173:BQ173),0,IF($BL173-SUM($BN173:BQ173)&gt;V172+AG173-BE173-AS173,V172+AG173-BE173-AS173,$BL173-SUM($BN173:BQ173))))</f>
        <v>0</v>
      </c>
      <c r="BS173" s="19">
        <f ca="1">IF(W172&lt;=0,0,IF($BL173&lt;=SUM($BN173:BR173),0,IF($BL173-SUM($BN173:BR173)&gt;W172+AH173-BF173-AT173,W172+AH173-BF173-AT173,$BL173-SUM($BN173:BR173))))</f>
        <v>0</v>
      </c>
      <c r="BT173" s="19">
        <f ca="1">IF(X172&lt;=0,0,IF($BL173&lt;=SUM($BN173:BS173),0,IF($BL173-SUM($BN173:BS173)&gt;X172+AI173-BG173-AU173,X172+AI173-BG173-AU173,$BL173-SUM($BN173:BS173))))</f>
        <v>0</v>
      </c>
      <c r="BU173" s="19">
        <f ca="1">IF(Y172&lt;=0,0,IF($BL173&lt;=SUM($BN173:BT173),0,IF($BL173-SUM($BN173:BT173)&gt;Y172+AJ173-BH173-AV173,Y172+AJ173-BH173-AV173,$BL173-SUM($BN173:BT173))))</f>
        <v>0</v>
      </c>
      <c r="BV173" s="19">
        <f ca="1">IF(Z172&lt;=0,0,IF($BL173&lt;=SUM($BN173:BU173),0,IF($BL173-SUM($BN173:BU173)&gt;Z172+AK173-BI173-AW173,Z172+AK173-BI173-AW173,$BL173-SUM($BN173:BU173))))</f>
        <v>0</v>
      </c>
      <c r="BW173" s="19">
        <f ca="1">IF(AA172&lt;=0,0,IF($BL173&lt;=SUM($BN173:BV173),0,IF($BL173-SUM($BN173:BV173)&gt;AA172+AL173-BJ173-AX173,AA172+AL173-BJ173-AX173,$BL173-SUM($BN173:BV173))))</f>
        <v>0</v>
      </c>
    </row>
    <row r="174" spans="1:75" ht="11.1" customHeight="1" x14ac:dyDescent="0.2">
      <c r="A174" s="20" t="str">
        <f t="shared" ca="1" si="108"/>
        <v/>
      </c>
      <c r="B174" s="5" t="e">
        <f t="shared" ca="1" si="109"/>
        <v>#N/A</v>
      </c>
      <c r="C174" s="69" t="str">
        <f ca="1">IF(A174="","",IF(snowball,IF(($E$5-AY174)&lt;0,0,$E$5-AY174),0)+D174)</f>
        <v/>
      </c>
      <c r="D174" s="56"/>
      <c r="E174" s="19">
        <f t="shared" ca="1" si="110"/>
        <v>0</v>
      </c>
      <c r="F174" s="19">
        <f t="shared" ca="1" si="111"/>
        <v>0</v>
      </c>
      <c r="G174" s="19">
        <f t="shared" ca="1" si="112"/>
        <v>0</v>
      </c>
      <c r="H174" s="19">
        <f t="shared" ca="1" si="113"/>
        <v>0</v>
      </c>
      <c r="I174" s="19">
        <f t="shared" ca="1" si="114"/>
        <v>0</v>
      </c>
      <c r="J174" s="19">
        <f t="shared" ca="1" si="115"/>
        <v>0</v>
      </c>
      <c r="K174" s="19">
        <f t="shared" ca="1" si="116"/>
        <v>0</v>
      </c>
      <c r="L174" s="19">
        <f t="shared" ca="1" si="117"/>
        <v>0</v>
      </c>
      <c r="M174" s="19">
        <f t="shared" ca="1" si="118"/>
        <v>0</v>
      </c>
      <c r="N174" s="19">
        <f t="shared" ca="1" si="119"/>
        <v>0</v>
      </c>
      <c r="O174" s="48"/>
      <c r="P174" s="19">
        <f t="shared" ca="1" si="107"/>
        <v>0</v>
      </c>
      <c r="Q174" s="73">
        <f t="shared" ca="1" si="120"/>
        <v>0</v>
      </c>
      <c r="R174" s="19">
        <f t="shared" ca="1" si="121"/>
        <v>0</v>
      </c>
      <c r="S174" s="19">
        <f t="shared" ca="1" si="122"/>
        <v>0</v>
      </c>
      <c r="T174" s="19">
        <f t="shared" ca="1" si="123"/>
        <v>0</v>
      </c>
      <c r="U174" s="19">
        <f t="shared" ca="1" si="124"/>
        <v>0</v>
      </c>
      <c r="V174" s="19">
        <f t="shared" ca="1" si="125"/>
        <v>0</v>
      </c>
      <c r="W174" s="19">
        <f t="shared" ca="1" si="126"/>
        <v>0</v>
      </c>
      <c r="X174" s="19">
        <f t="shared" ca="1" si="127"/>
        <v>0</v>
      </c>
      <c r="Y174" s="19">
        <f t="shared" ca="1" si="128"/>
        <v>0</v>
      </c>
      <c r="Z174" s="19">
        <f t="shared" ca="1" si="129"/>
        <v>0</v>
      </c>
      <c r="AA174" s="19">
        <f t="shared" ca="1" si="130"/>
        <v>0</v>
      </c>
      <c r="AB174" s="2"/>
      <c r="AC174" s="19">
        <f t="shared" ca="1" si="131"/>
        <v>0</v>
      </c>
      <c r="AD174" s="19">
        <f t="shared" ca="1" si="132"/>
        <v>0</v>
      </c>
      <c r="AE174" s="19">
        <f t="shared" ca="1" si="133"/>
        <v>0</v>
      </c>
      <c r="AF174" s="19">
        <f t="shared" ca="1" si="134"/>
        <v>0</v>
      </c>
      <c r="AG174" s="19">
        <f t="shared" ca="1" si="135"/>
        <v>0</v>
      </c>
      <c r="AH174" s="19">
        <f t="shared" ca="1" si="136"/>
        <v>0</v>
      </c>
      <c r="AI174" s="19">
        <f t="shared" ca="1" si="137"/>
        <v>0</v>
      </c>
      <c r="AJ174" s="19">
        <f t="shared" ca="1" si="138"/>
        <v>0</v>
      </c>
      <c r="AK174" s="19">
        <f t="shared" ca="1" si="139"/>
        <v>0</v>
      </c>
      <c r="AL174" s="19">
        <f t="shared" ca="1" si="140"/>
        <v>0</v>
      </c>
      <c r="AM174" s="23">
        <f t="shared" ca="1" si="141"/>
        <v>0</v>
      </c>
      <c r="AN174" s="7"/>
      <c r="AO174" s="19">
        <f t="shared" ca="1" si="142"/>
        <v>0</v>
      </c>
      <c r="AP174" s="19">
        <f t="shared" ca="1" si="143"/>
        <v>0</v>
      </c>
      <c r="AQ174" s="19">
        <f t="shared" ca="1" si="144"/>
        <v>0</v>
      </c>
      <c r="AR174" s="19">
        <f t="shared" ca="1" si="145"/>
        <v>0</v>
      </c>
      <c r="AS174" s="19">
        <f t="shared" ca="1" si="146"/>
        <v>0</v>
      </c>
      <c r="AT174" s="19">
        <f t="shared" ca="1" si="147"/>
        <v>0</v>
      </c>
      <c r="AU174" s="19">
        <f t="shared" ca="1" si="148"/>
        <v>0</v>
      </c>
      <c r="AV174" s="19">
        <f t="shared" ca="1" si="149"/>
        <v>0</v>
      </c>
      <c r="AW174" s="19">
        <f t="shared" ca="1" si="150"/>
        <v>0</v>
      </c>
      <c r="AX174" s="19">
        <f t="shared" ca="1" si="151"/>
        <v>0</v>
      </c>
      <c r="AY174" s="71">
        <f t="shared" ca="1" si="152"/>
        <v>0</v>
      </c>
      <c r="AZ174" s="23"/>
      <c r="BA174" s="55">
        <f ca="1">IF(NOT(snowball),0,IF(OR(E$9=0,R173+AC174-AO174&lt;=E$9),0,MIN(R173+AC174-AO174-E$9,$C174)))</f>
        <v>0</v>
      </c>
      <c r="BB174" s="19">
        <f ca="1">IF(NOT(snowball),0,IF(OR(F$9=0,S173+AD174-AP174&lt;=F$9),0,MIN(S173+AD174-AP174-F$9,$C174-SUM($BA174:BA174))))</f>
        <v>0</v>
      </c>
      <c r="BC174" s="19">
        <f ca="1">IF(NOT(snowball),0,IF(OR(G$9=0,T173+AE174-AQ174&lt;=G$9),0,MIN(T173+AE174-AQ174-G$9,$C174-SUM($BA174:BB174))))</f>
        <v>0</v>
      </c>
      <c r="BD174" s="19">
        <f ca="1">IF(NOT(snowball),0,IF(OR(H$9=0,U173+AF174-AR174&lt;=H$9),0,MIN(U173+AF174-AR174-H$9,$C174-SUM($BA174:BC174))))</f>
        <v>0</v>
      </c>
      <c r="BE174" s="19">
        <f ca="1">IF(NOT(snowball),0,IF(OR(I$9=0,V173+AG174-AS174&lt;=I$9),0,MIN(V173+AG174-AS174-I$9,$C174-SUM($BA174:BD174))))</f>
        <v>0</v>
      </c>
      <c r="BF174" s="19">
        <f ca="1">IF(NOT(snowball),0,IF(OR(J$9=0,W173+AH174-AT174&lt;=J$9),0,MIN(W173+AH174-AT174-J$9,$C174-SUM($BA174:BE174))))</f>
        <v>0</v>
      </c>
      <c r="BG174" s="19">
        <f ca="1">IF(NOT(snowball),0,IF(OR(K$9=0,X173+AI174-AU174&lt;=K$9),0,MIN(X173+AI174-AU174-K$9,$C174-SUM($BA174:BF174))))</f>
        <v>0</v>
      </c>
      <c r="BH174" s="19">
        <f ca="1">IF(NOT(snowball),0,IF(OR(L$9=0,Y173+AJ174-AV174&lt;=L$9),0,MIN(Y173+AJ174-AV174-L$9,$C174-SUM($BA174:BG174))))</f>
        <v>0</v>
      </c>
      <c r="BI174" s="19">
        <f ca="1">IF(NOT(snowball),0,IF(OR(M$9=0,Z173+AK174-AW174&lt;=M$9),0,MIN(Z173+AK174-AW174-M$9,$C174-SUM($BA174:BH174))))</f>
        <v>0</v>
      </c>
      <c r="BJ174" s="19">
        <f ca="1">IF(NOT(snowball),0,IF(OR(N$9=0,AA173+AL174-AX174&lt;=N$9),0,MIN(AA173+AL174-AX174-N$9,$C174-SUM($BA174:BI174))))</f>
        <v>0</v>
      </c>
      <c r="BK174" s="71">
        <f t="shared" ca="1" si="153"/>
        <v>0</v>
      </c>
      <c r="BL174" s="71">
        <f t="shared" ca="1" si="154"/>
        <v>0</v>
      </c>
      <c r="BN174" s="55">
        <f t="shared" ca="1" si="155"/>
        <v>0</v>
      </c>
      <c r="BO174" s="19">
        <f ca="1">IF(S173&lt;=0,0,IF($BL174&lt;=SUM($BN174:BN174),0,IF($BL174-SUM($BN174:BN174)&gt;S173+AD174-BB174-AP174,S173+AD174-BB174-AP174,$BL174-SUM($BN174:BN174))))</f>
        <v>0</v>
      </c>
      <c r="BP174" s="19">
        <f ca="1">IF(T173&lt;=0,0,IF($BL174&lt;=SUM($BN174:BO174),0,IF($BL174-SUM($BN174:BO174)&gt;T173+AE174-BC174-AQ174,T173+AE174-BC174-AQ174,$BL174-SUM($BN174:BO174))))</f>
        <v>0</v>
      </c>
      <c r="BQ174" s="19">
        <f ca="1">IF(U173&lt;=0,0,IF($BL174&lt;=SUM($BN174:BP174),0,IF($BL174-SUM($BN174:BP174)&gt;U173+AF174-BD174-AR174,U173+AF174-BD174-AR174,$BL174-SUM($BN174:BP174))))</f>
        <v>0</v>
      </c>
      <c r="BR174" s="19">
        <f ca="1">IF(V173&lt;=0,0,IF($BL174&lt;=SUM($BN174:BQ174),0,IF($BL174-SUM($BN174:BQ174)&gt;V173+AG174-BE174-AS174,V173+AG174-BE174-AS174,$BL174-SUM($BN174:BQ174))))</f>
        <v>0</v>
      </c>
      <c r="BS174" s="19">
        <f ca="1">IF(W173&lt;=0,0,IF($BL174&lt;=SUM($BN174:BR174),0,IF($BL174-SUM($BN174:BR174)&gt;W173+AH174-BF174-AT174,W173+AH174-BF174-AT174,$BL174-SUM($BN174:BR174))))</f>
        <v>0</v>
      </c>
      <c r="BT174" s="19">
        <f ca="1">IF(X173&lt;=0,0,IF($BL174&lt;=SUM($BN174:BS174),0,IF($BL174-SUM($BN174:BS174)&gt;X173+AI174-BG174-AU174,X173+AI174-BG174-AU174,$BL174-SUM($BN174:BS174))))</f>
        <v>0</v>
      </c>
      <c r="BU174" s="19">
        <f ca="1">IF(Y173&lt;=0,0,IF($BL174&lt;=SUM($BN174:BT174),0,IF($BL174-SUM($BN174:BT174)&gt;Y173+AJ174-BH174-AV174,Y173+AJ174-BH174-AV174,$BL174-SUM($BN174:BT174))))</f>
        <v>0</v>
      </c>
      <c r="BV174" s="19">
        <f ca="1">IF(Z173&lt;=0,0,IF($BL174&lt;=SUM($BN174:BU174),0,IF($BL174-SUM($BN174:BU174)&gt;Z173+AK174-BI174-AW174,Z173+AK174-BI174-AW174,$BL174-SUM($BN174:BU174))))</f>
        <v>0</v>
      </c>
      <c r="BW174" s="19">
        <f ca="1">IF(AA173&lt;=0,0,IF($BL174&lt;=SUM($BN174:BV174),0,IF($BL174-SUM($BN174:BV174)&gt;AA173+AL174-BJ174-AX174,AA173+AL174-BJ174-AX174,$BL174-SUM($BN174:BV174))))</f>
        <v>0</v>
      </c>
    </row>
    <row r="175" spans="1:75" ht="11.1" customHeight="1" x14ac:dyDescent="0.2">
      <c r="A175" s="20" t="str">
        <f t="shared" ca="1" si="108"/>
        <v/>
      </c>
      <c r="B175" s="5" t="e">
        <f t="shared" ca="1" si="109"/>
        <v>#N/A</v>
      </c>
      <c r="C175" s="69" t="str">
        <f ca="1">IF(A175="","",IF(snowball,IF(($E$5-AY175)&lt;0,0,$E$5-AY175),0)+D175)</f>
        <v/>
      </c>
      <c r="D175" s="56"/>
      <c r="E175" s="19">
        <f t="shared" ca="1" si="110"/>
        <v>0</v>
      </c>
      <c r="F175" s="19">
        <f t="shared" ca="1" si="111"/>
        <v>0</v>
      </c>
      <c r="G175" s="19">
        <f t="shared" ca="1" si="112"/>
        <v>0</v>
      </c>
      <c r="H175" s="19">
        <f t="shared" ca="1" si="113"/>
        <v>0</v>
      </c>
      <c r="I175" s="19">
        <f t="shared" ca="1" si="114"/>
        <v>0</v>
      </c>
      <c r="J175" s="19">
        <f t="shared" ca="1" si="115"/>
        <v>0</v>
      </c>
      <c r="K175" s="19">
        <f t="shared" ca="1" si="116"/>
        <v>0</v>
      </c>
      <c r="L175" s="19">
        <f t="shared" ca="1" si="117"/>
        <v>0</v>
      </c>
      <c r="M175" s="19">
        <f t="shared" ca="1" si="118"/>
        <v>0</v>
      </c>
      <c r="N175" s="19">
        <f t="shared" ca="1" si="119"/>
        <v>0</v>
      </c>
      <c r="O175" s="48"/>
      <c r="P175" s="19">
        <f t="shared" ca="1" si="107"/>
        <v>0</v>
      </c>
      <c r="Q175" s="73">
        <f t="shared" ca="1" si="120"/>
        <v>0</v>
      </c>
      <c r="R175" s="19">
        <f t="shared" ca="1" si="121"/>
        <v>0</v>
      </c>
      <c r="S175" s="19">
        <f t="shared" ca="1" si="122"/>
        <v>0</v>
      </c>
      <c r="T175" s="19">
        <f t="shared" ca="1" si="123"/>
        <v>0</v>
      </c>
      <c r="U175" s="19">
        <f t="shared" ca="1" si="124"/>
        <v>0</v>
      </c>
      <c r="V175" s="19">
        <f t="shared" ca="1" si="125"/>
        <v>0</v>
      </c>
      <c r="W175" s="19">
        <f t="shared" ca="1" si="126"/>
        <v>0</v>
      </c>
      <c r="X175" s="19">
        <f t="shared" ca="1" si="127"/>
        <v>0</v>
      </c>
      <c r="Y175" s="19">
        <f t="shared" ca="1" si="128"/>
        <v>0</v>
      </c>
      <c r="Z175" s="19">
        <f t="shared" ca="1" si="129"/>
        <v>0</v>
      </c>
      <c r="AA175" s="19">
        <f t="shared" ca="1" si="130"/>
        <v>0</v>
      </c>
      <c r="AB175" s="2"/>
      <c r="AC175" s="19">
        <f t="shared" ca="1" si="131"/>
        <v>0</v>
      </c>
      <c r="AD175" s="19">
        <f t="shared" ca="1" si="132"/>
        <v>0</v>
      </c>
      <c r="AE175" s="19">
        <f t="shared" ca="1" si="133"/>
        <v>0</v>
      </c>
      <c r="AF175" s="19">
        <f t="shared" ca="1" si="134"/>
        <v>0</v>
      </c>
      <c r="AG175" s="19">
        <f t="shared" ca="1" si="135"/>
        <v>0</v>
      </c>
      <c r="AH175" s="19">
        <f t="shared" ca="1" si="136"/>
        <v>0</v>
      </c>
      <c r="AI175" s="19">
        <f t="shared" ca="1" si="137"/>
        <v>0</v>
      </c>
      <c r="AJ175" s="19">
        <f t="shared" ca="1" si="138"/>
        <v>0</v>
      </c>
      <c r="AK175" s="19">
        <f t="shared" ca="1" si="139"/>
        <v>0</v>
      </c>
      <c r="AL175" s="19">
        <f t="shared" ca="1" si="140"/>
        <v>0</v>
      </c>
      <c r="AM175" s="23">
        <f t="shared" ca="1" si="141"/>
        <v>0</v>
      </c>
      <c r="AN175" s="7"/>
      <c r="AO175" s="19">
        <f t="shared" ca="1" si="142"/>
        <v>0</v>
      </c>
      <c r="AP175" s="19">
        <f t="shared" ca="1" si="143"/>
        <v>0</v>
      </c>
      <c r="AQ175" s="19">
        <f t="shared" ca="1" si="144"/>
        <v>0</v>
      </c>
      <c r="AR175" s="19">
        <f t="shared" ca="1" si="145"/>
        <v>0</v>
      </c>
      <c r="AS175" s="19">
        <f t="shared" ca="1" si="146"/>
        <v>0</v>
      </c>
      <c r="AT175" s="19">
        <f t="shared" ca="1" si="147"/>
        <v>0</v>
      </c>
      <c r="AU175" s="19">
        <f t="shared" ca="1" si="148"/>
        <v>0</v>
      </c>
      <c r="AV175" s="19">
        <f t="shared" ca="1" si="149"/>
        <v>0</v>
      </c>
      <c r="AW175" s="19">
        <f t="shared" ca="1" si="150"/>
        <v>0</v>
      </c>
      <c r="AX175" s="19">
        <f t="shared" ca="1" si="151"/>
        <v>0</v>
      </c>
      <c r="AY175" s="71">
        <f t="shared" ca="1" si="152"/>
        <v>0</v>
      </c>
      <c r="AZ175" s="23"/>
      <c r="BA175" s="55">
        <f ca="1">IF(NOT(snowball),0,IF(OR(E$9=0,R174+AC175-AO175&lt;=E$9),0,MIN(R174+AC175-AO175-E$9,$C175)))</f>
        <v>0</v>
      </c>
      <c r="BB175" s="19">
        <f ca="1">IF(NOT(snowball),0,IF(OR(F$9=0,S174+AD175-AP175&lt;=F$9),0,MIN(S174+AD175-AP175-F$9,$C175-SUM($BA175:BA175))))</f>
        <v>0</v>
      </c>
      <c r="BC175" s="19">
        <f ca="1">IF(NOT(snowball),0,IF(OR(G$9=0,T174+AE175-AQ175&lt;=G$9),0,MIN(T174+AE175-AQ175-G$9,$C175-SUM($BA175:BB175))))</f>
        <v>0</v>
      </c>
      <c r="BD175" s="19">
        <f ca="1">IF(NOT(snowball),0,IF(OR(H$9=0,U174+AF175-AR175&lt;=H$9),0,MIN(U174+AF175-AR175-H$9,$C175-SUM($BA175:BC175))))</f>
        <v>0</v>
      </c>
      <c r="BE175" s="19">
        <f ca="1">IF(NOT(snowball),0,IF(OR(I$9=0,V174+AG175-AS175&lt;=I$9),0,MIN(V174+AG175-AS175-I$9,$C175-SUM($BA175:BD175))))</f>
        <v>0</v>
      </c>
      <c r="BF175" s="19">
        <f ca="1">IF(NOT(snowball),0,IF(OR(J$9=0,W174+AH175-AT175&lt;=J$9),0,MIN(W174+AH175-AT175-J$9,$C175-SUM($BA175:BE175))))</f>
        <v>0</v>
      </c>
      <c r="BG175" s="19">
        <f ca="1">IF(NOT(snowball),0,IF(OR(K$9=0,X174+AI175-AU175&lt;=K$9),0,MIN(X174+AI175-AU175-K$9,$C175-SUM($BA175:BF175))))</f>
        <v>0</v>
      </c>
      <c r="BH175" s="19">
        <f ca="1">IF(NOT(snowball),0,IF(OR(L$9=0,Y174+AJ175-AV175&lt;=L$9),0,MIN(Y174+AJ175-AV175-L$9,$C175-SUM($BA175:BG175))))</f>
        <v>0</v>
      </c>
      <c r="BI175" s="19">
        <f ca="1">IF(NOT(snowball),0,IF(OR(M$9=0,Z174+AK175-AW175&lt;=M$9),0,MIN(Z174+AK175-AW175-M$9,$C175-SUM($BA175:BH175))))</f>
        <v>0</v>
      </c>
      <c r="BJ175" s="19">
        <f ca="1">IF(NOT(snowball),0,IF(OR(N$9=0,AA174+AL175-AX175&lt;=N$9),0,MIN(AA174+AL175-AX175-N$9,$C175-SUM($BA175:BI175))))</f>
        <v>0</v>
      </c>
      <c r="BK175" s="71">
        <f t="shared" ca="1" si="153"/>
        <v>0</v>
      </c>
      <c r="BL175" s="71">
        <f t="shared" ca="1" si="154"/>
        <v>0</v>
      </c>
      <c r="BN175" s="55">
        <f t="shared" ca="1" si="155"/>
        <v>0</v>
      </c>
      <c r="BO175" s="19">
        <f ca="1">IF(S174&lt;=0,0,IF($BL175&lt;=SUM($BN175:BN175),0,IF($BL175-SUM($BN175:BN175)&gt;S174+AD175-BB175-AP175,S174+AD175-BB175-AP175,$BL175-SUM($BN175:BN175))))</f>
        <v>0</v>
      </c>
      <c r="BP175" s="19">
        <f ca="1">IF(T174&lt;=0,0,IF($BL175&lt;=SUM($BN175:BO175),0,IF($BL175-SUM($BN175:BO175)&gt;T174+AE175-BC175-AQ175,T174+AE175-BC175-AQ175,$BL175-SUM($BN175:BO175))))</f>
        <v>0</v>
      </c>
      <c r="BQ175" s="19">
        <f ca="1">IF(U174&lt;=0,0,IF($BL175&lt;=SUM($BN175:BP175),0,IF($BL175-SUM($BN175:BP175)&gt;U174+AF175-BD175-AR175,U174+AF175-BD175-AR175,$BL175-SUM($BN175:BP175))))</f>
        <v>0</v>
      </c>
      <c r="BR175" s="19">
        <f ca="1">IF(V174&lt;=0,0,IF($BL175&lt;=SUM($BN175:BQ175),0,IF($BL175-SUM($BN175:BQ175)&gt;V174+AG175-BE175-AS175,V174+AG175-BE175-AS175,$BL175-SUM($BN175:BQ175))))</f>
        <v>0</v>
      </c>
      <c r="BS175" s="19">
        <f ca="1">IF(W174&lt;=0,0,IF($BL175&lt;=SUM($BN175:BR175),0,IF($BL175-SUM($BN175:BR175)&gt;W174+AH175-BF175-AT175,W174+AH175-BF175-AT175,$BL175-SUM($BN175:BR175))))</f>
        <v>0</v>
      </c>
      <c r="BT175" s="19">
        <f ca="1">IF(X174&lt;=0,0,IF($BL175&lt;=SUM($BN175:BS175),0,IF($BL175-SUM($BN175:BS175)&gt;X174+AI175-BG175-AU175,X174+AI175-BG175-AU175,$BL175-SUM($BN175:BS175))))</f>
        <v>0</v>
      </c>
      <c r="BU175" s="19">
        <f ca="1">IF(Y174&lt;=0,0,IF($BL175&lt;=SUM($BN175:BT175),0,IF($BL175-SUM($BN175:BT175)&gt;Y174+AJ175-BH175-AV175,Y174+AJ175-BH175-AV175,$BL175-SUM($BN175:BT175))))</f>
        <v>0</v>
      </c>
      <c r="BV175" s="19">
        <f ca="1">IF(Z174&lt;=0,0,IF($BL175&lt;=SUM($BN175:BU175),0,IF($BL175-SUM($BN175:BU175)&gt;Z174+AK175-BI175-AW175,Z174+AK175-BI175-AW175,$BL175-SUM($BN175:BU175))))</f>
        <v>0</v>
      </c>
      <c r="BW175" s="19">
        <f ca="1">IF(AA174&lt;=0,0,IF($BL175&lt;=SUM($BN175:BV175),0,IF($BL175-SUM($BN175:BV175)&gt;AA174+AL175-BJ175-AX175,AA174+AL175-BJ175-AX175,$BL175-SUM($BN175:BV175))))</f>
        <v>0</v>
      </c>
    </row>
    <row r="176" spans="1:75" ht="11.1" customHeight="1" x14ac:dyDescent="0.2">
      <c r="A176" s="20" t="str">
        <f t="shared" ca="1" si="108"/>
        <v/>
      </c>
      <c r="B176" s="5" t="e">
        <f t="shared" ca="1" si="109"/>
        <v>#N/A</v>
      </c>
      <c r="C176" s="69" t="str">
        <f ca="1">IF(A176="","",IF(snowball,IF(($E$5-AY176)&lt;0,0,$E$5-AY176),0)+D176)</f>
        <v/>
      </c>
      <c r="D176" s="56"/>
      <c r="E176" s="19">
        <f t="shared" ca="1" si="110"/>
        <v>0</v>
      </c>
      <c r="F176" s="19">
        <f t="shared" ca="1" si="111"/>
        <v>0</v>
      </c>
      <c r="G176" s="19">
        <f t="shared" ca="1" si="112"/>
        <v>0</v>
      </c>
      <c r="H176" s="19">
        <f t="shared" ca="1" si="113"/>
        <v>0</v>
      </c>
      <c r="I176" s="19">
        <f t="shared" ca="1" si="114"/>
        <v>0</v>
      </c>
      <c r="J176" s="19">
        <f t="shared" ca="1" si="115"/>
        <v>0</v>
      </c>
      <c r="K176" s="19">
        <f t="shared" ca="1" si="116"/>
        <v>0</v>
      </c>
      <c r="L176" s="19">
        <f t="shared" ca="1" si="117"/>
        <v>0</v>
      </c>
      <c r="M176" s="19">
        <f t="shared" ca="1" si="118"/>
        <v>0</v>
      </c>
      <c r="N176" s="19">
        <f t="shared" ca="1" si="119"/>
        <v>0</v>
      </c>
      <c r="O176" s="48"/>
      <c r="P176" s="19">
        <f t="shared" ca="1" si="107"/>
        <v>0</v>
      </c>
      <c r="Q176" s="73">
        <f t="shared" ca="1" si="120"/>
        <v>0</v>
      </c>
      <c r="R176" s="19">
        <f t="shared" ca="1" si="121"/>
        <v>0</v>
      </c>
      <c r="S176" s="19">
        <f t="shared" ca="1" si="122"/>
        <v>0</v>
      </c>
      <c r="T176" s="19">
        <f t="shared" ca="1" si="123"/>
        <v>0</v>
      </c>
      <c r="U176" s="19">
        <f t="shared" ca="1" si="124"/>
        <v>0</v>
      </c>
      <c r="V176" s="19">
        <f t="shared" ca="1" si="125"/>
        <v>0</v>
      </c>
      <c r="W176" s="19">
        <f t="shared" ca="1" si="126"/>
        <v>0</v>
      </c>
      <c r="X176" s="19">
        <f t="shared" ca="1" si="127"/>
        <v>0</v>
      </c>
      <c r="Y176" s="19">
        <f t="shared" ca="1" si="128"/>
        <v>0</v>
      </c>
      <c r="Z176" s="19">
        <f t="shared" ca="1" si="129"/>
        <v>0</v>
      </c>
      <c r="AA176" s="19">
        <f t="shared" ca="1" si="130"/>
        <v>0</v>
      </c>
      <c r="AB176" s="2"/>
      <c r="AC176" s="19">
        <f t="shared" ca="1" si="131"/>
        <v>0</v>
      </c>
      <c r="AD176" s="19">
        <f t="shared" ca="1" si="132"/>
        <v>0</v>
      </c>
      <c r="AE176" s="19">
        <f t="shared" ca="1" si="133"/>
        <v>0</v>
      </c>
      <c r="AF176" s="19">
        <f t="shared" ca="1" si="134"/>
        <v>0</v>
      </c>
      <c r="AG176" s="19">
        <f t="shared" ca="1" si="135"/>
        <v>0</v>
      </c>
      <c r="AH176" s="19">
        <f t="shared" ca="1" si="136"/>
        <v>0</v>
      </c>
      <c r="AI176" s="19">
        <f t="shared" ca="1" si="137"/>
        <v>0</v>
      </c>
      <c r="AJ176" s="19">
        <f t="shared" ca="1" si="138"/>
        <v>0</v>
      </c>
      <c r="AK176" s="19">
        <f t="shared" ca="1" si="139"/>
        <v>0</v>
      </c>
      <c r="AL176" s="19">
        <f t="shared" ca="1" si="140"/>
        <v>0</v>
      </c>
      <c r="AM176" s="23">
        <f t="shared" ca="1" si="141"/>
        <v>0</v>
      </c>
      <c r="AN176" s="7"/>
      <c r="AO176" s="19">
        <f t="shared" ca="1" si="142"/>
        <v>0</v>
      </c>
      <c r="AP176" s="19">
        <f t="shared" ca="1" si="143"/>
        <v>0</v>
      </c>
      <c r="AQ176" s="19">
        <f t="shared" ca="1" si="144"/>
        <v>0</v>
      </c>
      <c r="AR176" s="19">
        <f t="shared" ca="1" si="145"/>
        <v>0</v>
      </c>
      <c r="AS176" s="19">
        <f t="shared" ca="1" si="146"/>
        <v>0</v>
      </c>
      <c r="AT176" s="19">
        <f t="shared" ca="1" si="147"/>
        <v>0</v>
      </c>
      <c r="AU176" s="19">
        <f t="shared" ca="1" si="148"/>
        <v>0</v>
      </c>
      <c r="AV176" s="19">
        <f t="shared" ca="1" si="149"/>
        <v>0</v>
      </c>
      <c r="AW176" s="19">
        <f t="shared" ca="1" si="150"/>
        <v>0</v>
      </c>
      <c r="AX176" s="19">
        <f t="shared" ca="1" si="151"/>
        <v>0</v>
      </c>
      <c r="AY176" s="71">
        <f t="shared" ca="1" si="152"/>
        <v>0</v>
      </c>
      <c r="AZ176" s="23"/>
      <c r="BA176" s="55">
        <f ca="1">IF(NOT(snowball),0,IF(OR(E$9=0,R175+AC176-AO176&lt;=E$9),0,MIN(R175+AC176-AO176-E$9,$C176)))</f>
        <v>0</v>
      </c>
      <c r="BB176" s="19">
        <f ca="1">IF(NOT(snowball),0,IF(OR(F$9=0,S175+AD176-AP176&lt;=F$9),0,MIN(S175+AD176-AP176-F$9,$C176-SUM($BA176:BA176))))</f>
        <v>0</v>
      </c>
      <c r="BC176" s="19">
        <f ca="1">IF(NOT(snowball),0,IF(OR(G$9=0,T175+AE176-AQ176&lt;=G$9),0,MIN(T175+AE176-AQ176-G$9,$C176-SUM($BA176:BB176))))</f>
        <v>0</v>
      </c>
      <c r="BD176" s="19">
        <f ca="1">IF(NOT(snowball),0,IF(OR(H$9=0,U175+AF176-AR176&lt;=H$9),0,MIN(U175+AF176-AR176-H$9,$C176-SUM($BA176:BC176))))</f>
        <v>0</v>
      </c>
      <c r="BE176" s="19">
        <f ca="1">IF(NOT(snowball),0,IF(OR(I$9=0,V175+AG176-AS176&lt;=I$9),0,MIN(V175+AG176-AS176-I$9,$C176-SUM($BA176:BD176))))</f>
        <v>0</v>
      </c>
      <c r="BF176" s="19">
        <f ca="1">IF(NOT(snowball),0,IF(OR(J$9=0,W175+AH176-AT176&lt;=J$9),0,MIN(W175+AH176-AT176-J$9,$C176-SUM($BA176:BE176))))</f>
        <v>0</v>
      </c>
      <c r="BG176" s="19">
        <f ca="1">IF(NOT(snowball),0,IF(OR(K$9=0,X175+AI176-AU176&lt;=K$9),0,MIN(X175+AI176-AU176-K$9,$C176-SUM($BA176:BF176))))</f>
        <v>0</v>
      </c>
      <c r="BH176" s="19">
        <f ca="1">IF(NOT(snowball),0,IF(OR(L$9=0,Y175+AJ176-AV176&lt;=L$9),0,MIN(Y175+AJ176-AV176-L$9,$C176-SUM($BA176:BG176))))</f>
        <v>0</v>
      </c>
      <c r="BI176" s="19">
        <f ca="1">IF(NOT(snowball),0,IF(OR(M$9=0,Z175+AK176-AW176&lt;=M$9),0,MIN(Z175+AK176-AW176-M$9,$C176-SUM($BA176:BH176))))</f>
        <v>0</v>
      </c>
      <c r="BJ176" s="19">
        <f ca="1">IF(NOT(snowball),0,IF(OR(N$9=0,AA175+AL176-AX176&lt;=N$9),0,MIN(AA175+AL176-AX176-N$9,$C176-SUM($BA176:BI176))))</f>
        <v>0</v>
      </c>
      <c r="BK176" s="71">
        <f t="shared" ca="1" si="153"/>
        <v>0</v>
      </c>
      <c r="BL176" s="71">
        <f t="shared" ca="1" si="154"/>
        <v>0</v>
      </c>
      <c r="BN176" s="55">
        <f t="shared" ca="1" si="155"/>
        <v>0</v>
      </c>
      <c r="BO176" s="19">
        <f ca="1">IF(S175&lt;=0,0,IF($BL176&lt;=SUM($BN176:BN176),0,IF($BL176-SUM($BN176:BN176)&gt;S175+AD176-BB176-AP176,S175+AD176-BB176-AP176,$BL176-SUM($BN176:BN176))))</f>
        <v>0</v>
      </c>
      <c r="BP176" s="19">
        <f ca="1">IF(T175&lt;=0,0,IF($BL176&lt;=SUM($BN176:BO176),0,IF($BL176-SUM($BN176:BO176)&gt;T175+AE176-BC176-AQ176,T175+AE176-BC176-AQ176,$BL176-SUM($BN176:BO176))))</f>
        <v>0</v>
      </c>
      <c r="BQ176" s="19">
        <f ca="1">IF(U175&lt;=0,0,IF($BL176&lt;=SUM($BN176:BP176),0,IF($BL176-SUM($BN176:BP176)&gt;U175+AF176-BD176-AR176,U175+AF176-BD176-AR176,$BL176-SUM($BN176:BP176))))</f>
        <v>0</v>
      </c>
      <c r="BR176" s="19">
        <f ca="1">IF(V175&lt;=0,0,IF($BL176&lt;=SUM($BN176:BQ176),0,IF($BL176-SUM($BN176:BQ176)&gt;V175+AG176-BE176-AS176,V175+AG176-BE176-AS176,$BL176-SUM($BN176:BQ176))))</f>
        <v>0</v>
      </c>
      <c r="BS176" s="19">
        <f ca="1">IF(W175&lt;=0,0,IF($BL176&lt;=SUM($BN176:BR176),0,IF($BL176-SUM($BN176:BR176)&gt;W175+AH176-BF176-AT176,W175+AH176-BF176-AT176,$BL176-SUM($BN176:BR176))))</f>
        <v>0</v>
      </c>
      <c r="BT176" s="19">
        <f ca="1">IF(X175&lt;=0,0,IF($BL176&lt;=SUM($BN176:BS176),0,IF($BL176-SUM($BN176:BS176)&gt;X175+AI176-BG176-AU176,X175+AI176-BG176-AU176,$BL176-SUM($BN176:BS176))))</f>
        <v>0</v>
      </c>
      <c r="BU176" s="19">
        <f ca="1">IF(Y175&lt;=0,0,IF($BL176&lt;=SUM($BN176:BT176),0,IF($BL176-SUM($BN176:BT176)&gt;Y175+AJ176-BH176-AV176,Y175+AJ176-BH176-AV176,$BL176-SUM($BN176:BT176))))</f>
        <v>0</v>
      </c>
      <c r="BV176" s="19">
        <f ca="1">IF(Z175&lt;=0,0,IF($BL176&lt;=SUM($BN176:BU176),0,IF($BL176-SUM($BN176:BU176)&gt;Z175+AK176-BI176-AW176,Z175+AK176-BI176-AW176,$BL176-SUM($BN176:BU176))))</f>
        <v>0</v>
      </c>
      <c r="BW176" s="19">
        <f ca="1">IF(AA175&lt;=0,0,IF($BL176&lt;=SUM($BN176:BV176),0,IF($BL176-SUM($BN176:BV176)&gt;AA175+AL176-BJ176-AX176,AA175+AL176-BJ176-AX176,$BL176-SUM($BN176:BV176))))</f>
        <v>0</v>
      </c>
    </row>
    <row r="177" spans="1:75" ht="11.1" customHeight="1" x14ac:dyDescent="0.2">
      <c r="A177" s="20" t="str">
        <f t="shared" ca="1" si="108"/>
        <v/>
      </c>
      <c r="B177" s="5" t="e">
        <f t="shared" ca="1" si="109"/>
        <v>#N/A</v>
      </c>
      <c r="C177" s="69" t="str">
        <f ca="1">IF(A177="","",IF(snowball,IF(($E$5-AY177)&lt;0,0,$E$5-AY177),0)+D177)</f>
        <v/>
      </c>
      <c r="D177" s="56"/>
      <c r="E177" s="19">
        <f t="shared" ca="1" si="110"/>
        <v>0</v>
      </c>
      <c r="F177" s="19">
        <f t="shared" ca="1" si="111"/>
        <v>0</v>
      </c>
      <c r="G177" s="19">
        <f t="shared" ca="1" si="112"/>
        <v>0</v>
      </c>
      <c r="H177" s="19">
        <f t="shared" ca="1" si="113"/>
        <v>0</v>
      </c>
      <c r="I177" s="19">
        <f t="shared" ca="1" si="114"/>
        <v>0</v>
      </c>
      <c r="J177" s="19">
        <f t="shared" ca="1" si="115"/>
        <v>0</v>
      </c>
      <c r="K177" s="19">
        <f t="shared" ca="1" si="116"/>
        <v>0</v>
      </c>
      <c r="L177" s="19">
        <f t="shared" ca="1" si="117"/>
        <v>0</v>
      </c>
      <c r="M177" s="19">
        <f t="shared" ca="1" si="118"/>
        <v>0</v>
      </c>
      <c r="N177" s="19">
        <f t="shared" ca="1" si="119"/>
        <v>0</v>
      </c>
      <c r="O177" s="48"/>
      <c r="P177" s="19">
        <f t="shared" ca="1" si="107"/>
        <v>0</v>
      </c>
      <c r="Q177" s="73">
        <f t="shared" ca="1" si="120"/>
        <v>0</v>
      </c>
      <c r="R177" s="19">
        <f t="shared" ca="1" si="121"/>
        <v>0</v>
      </c>
      <c r="S177" s="19">
        <f t="shared" ca="1" si="122"/>
        <v>0</v>
      </c>
      <c r="T177" s="19">
        <f t="shared" ca="1" si="123"/>
        <v>0</v>
      </c>
      <c r="U177" s="19">
        <f t="shared" ca="1" si="124"/>
        <v>0</v>
      </c>
      <c r="V177" s="19">
        <f t="shared" ca="1" si="125"/>
        <v>0</v>
      </c>
      <c r="W177" s="19">
        <f t="shared" ca="1" si="126"/>
        <v>0</v>
      </c>
      <c r="X177" s="19">
        <f t="shared" ca="1" si="127"/>
        <v>0</v>
      </c>
      <c r="Y177" s="19">
        <f t="shared" ca="1" si="128"/>
        <v>0</v>
      </c>
      <c r="Z177" s="19">
        <f t="shared" ca="1" si="129"/>
        <v>0</v>
      </c>
      <c r="AA177" s="19">
        <f t="shared" ca="1" si="130"/>
        <v>0</v>
      </c>
      <c r="AB177" s="2"/>
      <c r="AC177" s="19">
        <f t="shared" ca="1" si="131"/>
        <v>0</v>
      </c>
      <c r="AD177" s="19">
        <f t="shared" ca="1" si="132"/>
        <v>0</v>
      </c>
      <c r="AE177" s="19">
        <f t="shared" ca="1" si="133"/>
        <v>0</v>
      </c>
      <c r="AF177" s="19">
        <f t="shared" ca="1" si="134"/>
        <v>0</v>
      </c>
      <c r="AG177" s="19">
        <f t="shared" ca="1" si="135"/>
        <v>0</v>
      </c>
      <c r="AH177" s="19">
        <f t="shared" ca="1" si="136"/>
        <v>0</v>
      </c>
      <c r="AI177" s="19">
        <f t="shared" ca="1" si="137"/>
        <v>0</v>
      </c>
      <c r="AJ177" s="19">
        <f t="shared" ca="1" si="138"/>
        <v>0</v>
      </c>
      <c r="AK177" s="19">
        <f t="shared" ca="1" si="139"/>
        <v>0</v>
      </c>
      <c r="AL177" s="19">
        <f t="shared" ca="1" si="140"/>
        <v>0</v>
      </c>
      <c r="AM177" s="23">
        <f t="shared" ca="1" si="141"/>
        <v>0</v>
      </c>
      <c r="AN177" s="7"/>
      <c r="AO177" s="19">
        <f t="shared" ca="1" si="142"/>
        <v>0</v>
      </c>
      <c r="AP177" s="19">
        <f t="shared" ca="1" si="143"/>
        <v>0</v>
      </c>
      <c r="AQ177" s="19">
        <f t="shared" ca="1" si="144"/>
        <v>0</v>
      </c>
      <c r="AR177" s="19">
        <f t="shared" ca="1" si="145"/>
        <v>0</v>
      </c>
      <c r="AS177" s="19">
        <f t="shared" ca="1" si="146"/>
        <v>0</v>
      </c>
      <c r="AT177" s="19">
        <f t="shared" ca="1" si="147"/>
        <v>0</v>
      </c>
      <c r="AU177" s="19">
        <f t="shared" ca="1" si="148"/>
        <v>0</v>
      </c>
      <c r="AV177" s="19">
        <f t="shared" ca="1" si="149"/>
        <v>0</v>
      </c>
      <c r="AW177" s="19">
        <f t="shared" ca="1" si="150"/>
        <v>0</v>
      </c>
      <c r="AX177" s="19">
        <f t="shared" ca="1" si="151"/>
        <v>0</v>
      </c>
      <c r="AY177" s="71">
        <f t="shared" ca="1" si="152"/>
        <v>0</v>
      </c>
      <c r="AZ177" s="23"/>
      <c r="BA177" s="55">
        <f ca="1">IF(NOT(snowball),0,IF(OR(E$9=0,R176+AC177-AO177&lt;=E$9),0,MIN(R176+AC177-AO177-E$9,$C177)))</f>
        <v>0</v>
      </c>
      <c r="BB177" s="19">
        <f ca="1">IF(NOT(snowball),0,IF(OR(F$9=0,S176+AD177-AP177&lt;=F$9),0,MIN(S176+AD177-AP177-F$9,$C177-SUM($BA177:BA177))))</f>
        <v>0</v>
      </c>
      <c r="BC177" s="19">
        <f ca="1">IF(NOT(snowball),0,IF(OR(G$9=0,T176+AE177-AQ177&lt;=G$9),0,MIN(T176+AE177-AQ177-G$9,$C177-SUM($BA177:BB177))))</f>
        <v>0</v>
      </c>
      <c r="BD177" s="19">
        <f ca="1">IF(NOT(snowball),0,IF(OR(H$9=0,U176+AF177-AR177&lt;=H$9),0,MIN(U176+AF177-AR177-H$9,$C177-SUM($BA177:BC177))))</f>
        <v>0</v>
      </c>
      <c r="BE177" s="19">
        <f ca="1">IF(NOT(snowball),0,IF(OR(I$9=0,V176+AG177-AS177&lt;=I$9),0,MIN(V176+AG177-AS177-I$9,$C177-SUM($BA177:BD177))))</f>
        <v>0</v>
      </c>
      <c r="BF177" s="19">
        <f ca="1">IF(NOT(snowball),0,IF(OR(J$9=0,W176+AH177-AT177&lt;=J$9),0,MIN(W176+AH177-AT177-J$9,$C177-SUM($BA177:BE177))))</f>
        <v>0</v>
      </c>
      <c r="BG177" s="19">
        <f ca="1">IF(NOT(snowball),0,IF(OR(K$9=0,X176+AI177-AU177&lt;=K$9),0,MIN(X176+AI177-AU177-K$9,$C177-SUM($BA177:BF177))))</f>
        <v>0</v>
      </c>
      <c r="BH177" s="19">
        <f ca="1">IF(NOT(snowball),0,IF(OR(L$9=0,Y176+AJ177-AV177&lt;=L$9),0,MIN(Y176+AJ177-AV177-L$9,$C177-SUM($BA177:BG177))))</f>
        <v>0</v>
      </c>
      <c r="BI177" s="19">
        <f ca="1">IF(NOT(snowball),0,IF(OR(M$9=0,Z176+AK177-AW177&lt;=M$9),0,MIN(Z176+AK177-AW177-M$9,$C177-SUM($BA177:BH177))))</f>
        <v>0</v>
      </c>
      <c r="BJ177" s="19">
        <f ca="1">IF(NOT(snowball),0,IF(OR(N$9=0,AA176+AL177-AX177&lt;=N$9),0,MIN(AA176+AL177-AX177-N$9,$C177-SUM($BA177:BI177))))</f>
        <v>0</v>
      </c>
      <c r="BK177" s="71">
        <f t="shared" ca="1" si="153"/>
        <v>0</v>
      </c>
      <c r="BL177" s="71">
        <f t="shared" ca="1" si="154"/>
        <v>0</v>
      </c>
      <c r="BN177" s="55">
        <f t="shared" ca="1" si="155"/>
        <v>0</v>
      </c>
      <c r="BO177" s="19">
        <f ca="1">IF(S176&lt;=0,0,IF($BL177&lt;=SUM($BN177:BN177),0,IF($BL177-SUM($BN177:BN177)&gt;S176+AD177-BB177-AP177,S176+AD177-BB177-AP177,$BL177-SUM($BN177:BN177))))</f>
        <v>0</v>
      </c>
      <c r="BP177" s="19">
        <f ca="1">IF(T176&lt;=0,0,IF($BL177&lt;=SUM($BN177:BO177),0,IF($BL177-SUM($BN177:BO177)&gt;T176+AE177-BC177-AQ177,T176+AE177-BC177-AQ177,$BL177-SUM($BN177:BO177))))</f>
        <v>0</v>
      </c>
      <c r="BQ177" s="19">
        <f ca="1">IF(U176&lt;=0,0,IF($BL177&lt;=SUM($BN177:BP177),0,IF($BL177-SUM($BN177:BP177)&gt;U176+AF177-BD177-AR177,U176+AF177-BD177-AR177,$BL177-SUM($BN177:BP177))))</f>
        <v>0</v>
      </c>
      <c r="BR177" s="19">
        <f ca="1">IF(V176&lt;=0,0,IF($BL177&lt;=SUM($BN177:BQ177),0,IF($BL177-SUM($BN177:BQ177)&gt;V176+AG177-BE177-AS177,V176+AG177-BE177-AS177,$BL177-SUM($BN177:BQ177))))</f>
        <v>0</v>
      </c>
      <c r="BS177" s="19">
        <f ca="1">IF(W176&lt;=0,0,IF($BL177&lt;=SUM($BN177:BR177),0,IF($BL177-SUM($BN177:BR177)&gt;W176+AH177-BF177-AT177,W176+AH177-BF177-AT177,$BL177-SUM($BN177:BR177))))</f>
        <v>0</v>
      </c>
      <c r="BT177" s="19">
        <f ca="1">IF(X176&lt;=0,0,IF($BL177&lt;=SUM($BN177:BS177),0,IF($BL177-SUM($BN177:BS177)&gt;X176+AI177-BG177-AU177,X176+AI177-BG177-AU177,$BL177-SUM($BN177:BS177))))</f>
        <v>0</v>
      </c>
      <c r="BU177" s="19">
        <f ca="1">IF(Y176&lt;=0,0,IF($BL177&lt;=SUM($BN177:BT177),0,IF($BL177-SUM($BN177:BT177)&gt;Y176+AJ177-BH177-AV177,Y176+AJ177-BH177-AV177,$BL177-SUM($BN177:BT177))))</f>
        <v>0</v>
      </c>
      <c r="BV177" s="19">
        <f ca="1">IF(Z176&lt;=0,0,IF($BL177&lt;=SUM($BN177:BU177),0,IF($BL177-SUM($BN177:BU177)&gt;Z176+AK177-BI177-AW177,Z176+AK177-BI177-AW177,$BL177-SUM($BN177:BU177))))</f>
        <v>0</v>
      </c>
      <c r="BW177" s="19">
        <f ca="1">IF(AA176&lt;=0,0,IF($BL177&lt;=SUM($BN177:BV177),0,IF($BL177-SUM($BN177:BV177)&gt;AA176+AL177-BJ177-AX177,AA176+AL177-BJ177-AX177,$BL177-SUM($BN177:BV177))))</f>
        <v>0</v>
      </c>
    </row>
    <row r="178" spans="1:75" ht="11.1" customHeight="1" x14ac:dyDescent="0.2">
      <c r="A178" s="20" t="str">
        <f t="shared" ca="1" si="108"/>
        <v/>
      </c>
      <c r="B178" s="5" t="e">
        <f t="shared" ca="1" si="109"/>
        <v>#N/A</v>
      </c>
      <c r="C178" s="69" t="str">
        <f ca="1">IF(A178="","",IF(snowball,IF(($E$5-AY178)&lt;0,0,$E$5-AY178),0)+D178)</f>
        <v/>
      </c>
      <c r="D178" s="56"/>
      <c r="E178" s="19">
        <f t="shared" ca="1" si="110"/>
        <v>0</v>
      </c>
      <c r="F178" s="19">
        <f t="shared" ca="1" si="111"/>
        <v>0</v>
      </c>
      <c r="G178" s="19">
        <f t="shared" ca="1" si="112"/>
        <v>0</v>
      </c>
      <c r="H178" s="19">
        <f t="shared" ca="1" si="113"/>
        <v>0</v>
      </c>
      <c r="I178" s="19">
        <f t="shared" ca="1" si="114"/>
        <v>0</v>
      </c>
      <c r="J178" s="19">
        <f t="shared" ca="1" si="115"/>
        <v>0</v>
      </c>
      <c r="K178" s="19">
        <f t="shared" ca="1" si="116"/>
        <v>0</v>
      </c>
      <c r="L178" s="19">
        <f t="shared" ca="1" si="117"/>
        <v>0</v>
      </c>
      <c r="M178" s="19">
        <f t="shared" ca="1" si="118"/>
        <v>0</v>
      </c>
      <c r="N178" s="19">
        <f t="shared" ca="1" si="119"/>
        <v>0</v>
      </c>
      <c r="O178" s="48"/>
      <c r="P178" s="19">
        <f t="shared" ca="1" si="107"/>
        <v>0</v>
      </c>
      <c r="Q178" s="73">
        <f t="shared" ca="1" si="120"/>
        <v>0</v>
      </c>
      <c r="R178" s="19">
        <f t="shared" ca="1" si="121"/>
        <v>0</v>
      </c>
      <c r="S178" s="19">
        <f t="shared" ca="1" si="122"/>
        <v>0</v>
      </c>
      <c r="T178" s="19">
        <f t="shared" ca="1" si="123"/>
        <v>0</v>
      </c>
      <c r="U178" s="19">
        <f t="shared" ca="1" si="124"/>
        <v>0</v>
      </c>
      <c r="V178" s="19">
        <f t="shared" ca="1" si="125"/>
        <v>0</v>
      </c>
      <c r="W178" s="19">
        <f t="shared" ca="1" si="126"/>
        <v>0</v>
      </c>
      <c r="X178" s="19">
        <f t="shared" ca="1" si="127"/>
        <v>0</v>
      </c>
      <c r="Y178" s="19">
        <f t="shared" ca="1" si="128"/>
        <v>0</v>
      </c>
      <c r="Z178" s="19">
        <f t="shared" ca="1" si="129"/>
        <v>0</v>
      </c>
      <c r="AA178" s="19">
        <f t="shared" ca="1" si="130"/>
        <v>0</v>
      </c>
      <c r="AB178" s="2"/>
      <c r="AC178" s="19">
        <f t="shared" ca="1" si="131"/>
        <v>0</v>
      </c>
      <c r="AD178" s="19">
        <f t="shared" ca="1" si="132"/>
        <v>0</v>
      </c>
      <c r="AE178" s="19">
        <f t="shared" ca="1" si="133"/>
        <v>0</v>
      </c>
      <c r="AF178" s="19">
        <f t="shared" ca="1" si="134"/>
        <v>0</v>
      </c>
      <c r="AG178" s="19">
        <f t="shared" ca="1" si="135"/>
        <v>0</v>
      </c>
      <c r="AH178" s="19">
        <f t="shared" ca="1" si="136"/>
        <v>0</v>
      </c>
      <c r="AI178" s="19">
        <f t="shared" ca="1" si="137"/>
        <v>0</v>
      </c>
      <c r="AJ178" s="19">
        <f t="shared" ca="1" si="138"/>
        <v>0</v>
      </c>
      <c r="AK178" s="19">
        <f t="shared" ca="1" si="139"/>
        <v>0</v>
      </c>
      <c r="AL178" s="19">
        <f t="shared" ca="1" si="140"/>
        <v>0</v>
      </c>
      <c r="AM178" s="23">
        <f t="shared" ca="1" si="141"/>
        <v>0</v>
      </c>
      <c r="AN178" s="7"/>
      <c r="AO178" s="19">
        <f t="shared" ca="1" si="142"/>
        <v>0</v>
      </c>
      <c r="AP178" s="19">
        <f t="shared" ca="1" si="143"/>
        <v>0</v>
      </c>
      <c r="AQ178" s="19">
        <f t="shared" ca="1" si="144"/>
        <v>0</v>
      </c>
      <c r="AR178" s="19">
        <f t="shared" ca="1" si="145"/>
        <v>0</v>
      </c>
      <c r="AS178" s="19">
        <f t="shared" ca="1" si="146"/>
        <v>0</v>
      </c>
      <c r="AT178" s="19">
        <f t="shared" ca="1" si="147"/>
        <v>0</v>
      </c>
      <c r="AU178" s="19">
        <f t="shared" ca="1" si="148"/>
        <v>0</v>
      </c>
      <c r="AV178" s="19">
        <f t="shared" ca="1" si="149"/>
        <v>0</v>
      </c>
      <c r="AW178" s="19">
        <f t="shared" ca="1" si="150"/>
        <v>0</v>
      </c>
      <c r="AX178" s="19">
        <f t="shared" ca="1" si="151"/>
        <v>0</v>
      </c>
      <c r="AY178" s="71">
        <f t="shared" ca="1" si="152"/>
        <v>0</v>
      </c>
      <c r="AZ178" s="23"/>
      <c r="BA178" s="55">
        <f ca="1">IF(NOT(snowball),0,IF(OR(E$9=0,R177+AC178-AO178&lt;=E$9),0,MIN(R177+AC178-AO178-E$9,$C178)))</f>
        <v>0</v>
      </c>
      <c r="BB178" s="19">
        <f ca="1">IF(NOT(snowball),0,IF(OR(F$9=0,S177+AD178-AP178&lt;=F$9),0,MIN(S177+AD178-AP178-F$9,$C178-SUM($BA178:BA178))))</f>
        <v>0</v>
      </c>
      <c r="BC178" s="19">
        <f ca="1">IF(NOT(snowball),0,IF(OR(G$9=0,T177+AE178-AQ178&lt;=G$9),0,MIN(T177+AE178-AQ178-G$9,$C178-SUM($BA178:BB178))))</f>
        <v>0</v>
      </c>
      <c r="BD178" s="19">
        <f ca="1">IF(NOT(snowball),0,IF(OR(H$9=0,U177+AF178-AR178&lt;=H$9),0,MIN(U177+AF178-AR178-H$9,$C178-SUM($BA178:BC178))))</f>
        <v>0</v>
      </c>
      <c r="BE178" s="19">
        <f ca="1">IF(NOT(snowball),0,IF(OR(I$9=0,V177+AG178-AS178&lt;=I$9),0,MIN(V177+AG178-AS178-I$9,$C178-SUM($BA178:BD178))))</f>
        <v>0</v>
      </c>
      <c r="BF178" s="19">
        <f ca="1">IF(NOT(snowball),0,IF(OR(J$9=0,W177+AH178-AT178&lt;=J$9),0,MIN(W177+AH178-AT178-J$9,$C178-SUM($BA178:BE178))))</f>
        <v>0</v>
      </c>
      <c r="BG178" s="19">
        <f ca="1">IF(NOT(snowball),0,IF(OR(K$9=0,X177+AI178-AU178&lt;=K$9),0,MIN(X177+AI178-AU178-K$9,$C178-SUM($BA178:BF178))))</f>
        <v>0</v>
      </c>
      <c r="BH178" s="19">
        <f ca="1">IF(NOT(snowball),0,IF(OR(L$9=0,Y177+AJ178-AV178&lt;=L$9),0,MIN(Y177+AJ178-AV178-L$9,$C178-SUM($BA178:BG178))))</f>
        <v>0</v>
      </c>
      <c r="BI178" s="19">
        <f ca="1">IF(NOT(snowball),0,IF(OR(M$9=0,Z177+AK178-AW178&lt;=M$9),0,MIN(Z177+AK178-AW178-M$9,$C178-SUM($BA178:BH178))))</f>
        <v>0</v>
      </c>
      <c r="BJ178" s="19">
        <f ca="1">IF(NOT(snowball),0,IF(OR(N$9=0,AA177+AL178-AX178&lt;=N$9),0,MIN(AA177+AL178-AX178-N$9,$C178-SUM($BA178:BI178))))</f>
        <v>0</v>
      </c>
      <c r="BK178" s="71">
        <f t="shared" ca="1" si="153"/>
        <v>0</v>
      </c>
      <c r="BL178" s="71">
        <f t="shared" ca="1" si="154"/>
        <v>0</v>
      </c>
      <c r="BN178" s="55">
        <f t="shared" ca="1" si="155"/>
        <v>0</v>
      </c>
      <c r="BO178" s="19">
        <f ca="1">IF(S177&lt;=0,0,IF($BL178&lt;=SUM($BN178:BN178),0,IF($BL178-SUM($BN178:BN178)&gt;S177+AD178-BB178-AP178,S177+AD178-BB178-AP178,$BL178-SUM($BN178:BN178))))</f>
        <v>0</v>
      </c>
      <c r="BP178" s="19">
        <f ca="1">IF(T177&lt;=0,0,IF($BL178&lt;=SUM($BN178:BO178),0,IF($BL178-SUM($BN178:BO178)&gt;T177+AE178-BC178-AQ178,T177+AE178-BC178-AQ178,$BL178-SUM($BN178:BO178))))</f>
        <v>0</v>
      </c>
      <c r="BQ178" s="19">
        <f ca="1">IF(U177&lt;=0,0,IF($BL178&lt;=SUM($BN178:BP178),0,IF($BL178-SUM($BN178:BP178)&gt;U177+AF178-BD178-AR178,U177+AF178-BD178-AR178,$BL178-SUM($BN178:BP178))))</f>
        <v>0</v>
      </c>
      <c r="BR178" s="19">
        <f ca="1">IF(V177&lt;=0,0,IF($BL178&lt;=SUM($BN178:BQ178),0,IF($BL178-SUM($BN178:BQ178)&gt;V177+AG178-BE178-AS178,V177+AG178-BE178-AS178,$BL178-SUM($BN178:BQ178))))</f>
        <v>0</v>
      </c>
      <c r="BS178" s="19">
        <f ca="1">IF(W177&lt;=0,0,IF($BL178&lt;=SUM($BN178:BR178),0,IF($BL178-SUM($BN178:BR178)&gt;W177+AH178-BF178-AT178,W177+AH178-BF178-AT178,$BL178-SUM($BN178:BR178))))</f>
        <v>0</v>
      </c>
      <c r="BT178" s="19">
        <f ca="1">IF(X177&lt;=0,0,IF($BL178&lt;=SUM($BN178:BS178),0,IF($BL178-SUM($BN178:BS178)&gt;X177+AI178-BG178-AU178,X177+AI178-BG178-AU178,$BL178-SUM($BN178:BS178))))</f>
        <v>0</v>
      </c>
      <c r="BU178" s="19">
        <f ca="1">IF(Y177&lt;=0,0,IF($BL178&lt;=SUM($BN178:BT178),0,IF($BL178-SUM($BN178:BT178)&gt;Y177+AJ178-BH178-AV178,Y177+AJ178-BH178-AV178,$BL178-SUM($BN178:BT178))))</f>
        <v>0</v>
      </c>
      <c r="BV178" s="19">
        <f ca="1">IF(Z177&lt;=0,0,IF($BL178&lt;=SUM($BN178:BU178),0,IF($BL178-SUM($BN178:BU178)&gt;Z177+AK178-BI178-AW178,Z177+AK178-BI178-AW178,$BL178-SUM($BN178:BU178))))</f>
        <v>0</v>
      </c>
      <c r="BW178" s="19">
        <f ca="1">IF(AA177&lt;=0,0,IF($BL178&lt;=SUM($BN178:BV178),0,IF($BL178-SUM($BN178:BV178)&gt;AA177+AL178-BJ178-AX178,AA177+AL178-BJ178-AX178,$BL178-SUM($BN178:BV178))))</f>
        <v>0</v>
      </c>
    </row>
    <row r="179" spans="1:75" ht="11.1" customHeight="1" x14ac:dyDescent="0.2">
      <c r="A179" s="20" t="str">
        <f t="shared" ca="1" si="108"/>
        <v/>
      </c>
      <c r="B179" s="5" t="e">
        <f t="shared" ca="1" si="109"/>
        <v>#N/A</v>
      </c>
      <c r="C179" s="69" t="str">
        <f ca="1">IF(A179="","",IF(snowball,IF(($E$5-AY179)&lt;0,0,$E$5-AY179),0)+D179)</f>
        <v/>
      </c>
      <c r="D179" s="56"/>
      <c r="E179" s="19">
        <f t="shared" ca="1" si="110"/>
        <v>0</v>
      </c>
      <c r="F179" s="19">
        <f t="shared" ca="1" si="111"/>
        <v>0</v>
      </c>
      <c r="G179" s="19">
        <f t="shared" ca="1" si="112"/>
        <v>0</v>
      </c>
      <c r="H179" s="19">
        <f t="shared" ca="1" si="113"/>
        <v>0</v>
      </c>
      <c r="I179" s="19">
        <f t="shared" ca="1" si="114"/>
        <v>0</v>
      </c>
      <c r="J179" s="19">
        <f t="shared" ca="1" si="115"/>
        <v>0</v>
      </c>
      <c r="K179" s="19">
        <f t="shared" ca="1" si="116"/>
        <v>0</v>
      </c>
      <c r="L179" s="19">
        <f t="shared" ca="1" si="117"/>
        <v>0</v>
      </c>
      <c r="M179" s="19">
        <f t="shared" ca="1" si="118"/>
        <v>0</v>
      </c>
      <c r="N179" s="19">
        <f t="shared" ca="1" si="119"/>
        <v>0</v>
      </c>
      <c r="O179" s="48"/>
      <c r="P179" s="19">
        <f t="shared" ca="1" si="107"/>
        <v>0</v>
      </c>
      <c r="Q179" s="73">
        <f t="shared" ca="1" si="120"/>
        <v>0</v>
      </c>
      <c r="R179" s="19">
        <f t="shared" ca="1" si="121"/>
        <v>0</v>
      </c>
      <c r="S179" s="19">
        <f t="shared" ca="1" si="122"/>
        <v>0</v>
      </c>
      <c r="T179" s="19">
        <f t="shared" ca="1" si="123"/>
        <v>0</v>
      </c>
      <c r="U179" s="19">
        <f t="shared" ca="1" si="124"/>
        <v>0</v>
      </c>
      <c r="V179" s="19">
        <f t="shared" ca="1" si="125"/>
        <v>0</v>
      </c>
      <c r="W179" s="19">
        <f t="shared" ca="1" si="126"/>
        <v>0</v>
      </c>
      <c r="X179" s="19">
        <f t="shared" ca="1" si="127"/>
        <v>0</v>
      </c>
      <c r="Y179" s="19">
        <f t="shared" ca="1" si="128"/>
        <v>0</v>
      </c>
      <c r="Z179" s="19">
        <f t="shared" ca="1" si="129"/>
        <v>0</v>
      </c>
      <c r="AA179" s="19">
        <f t="shared" ca="1" si="130"/>
        <v>0</v>
      </c>
      <c r="AB179" s="2"/>
      <c r="AC179" s="19">
        <f t="shared" ca="1" si="131"/>
        <v>0</v>
      </c>
      <c r="AD179" s="19">
        <f t="shared" ca="1" si="132"/>
        <v>0</v>
      </c>
      <c r="AE179" s="19">
        <f t="shared" ca="1" si="133"/>
        <v>0</v>
      </c>
      <c r="AF179" s="19">
        <f t="shared" ca="1" si="134"/>
        <v>0</v>
      </c>
      <c r="AG179" s="19">
        <f t="shared" ca="1" si="135"/>
        <v>0</v>
      </c>
      <c r="AH179" s="19">
        <f t="shared" ca="1" si="136"/>
        <v>0</v>
      </c>
      <c r="AI179" s="19">
        <f t="shared" ca="1" si="137"/>
        <v>0</v>
      </c>
      <c r="AJ179" s="19">
        <f t="shared" ca="1" si="138"/>
        <v>0</v>
      </c>
      <c r="AK179" s="19">
        <f t="shared" ca="1" si="139"/>
        <v>0</v>
      </c>
      <c r="AL179" s="19">
        <f t="shared" ca="1" si="140"/>
        <v>0</v>
      </c>
      <c r="AM179" s="23">
        <f t="shared" ca="1" si="141"/>
        <v>0</v>
      </c>
      <c r="AN179" s="7"/>
      <c r="AO179" s="19">
        <f t="shared" ca="1" si="142"/>
        <v>0</v>
      </c>
      <c r="AP179" s="19">
        <f t="shared" ca="1" si="143"/>
        <v>0</v>
      </c>
      <c r="AQ179" s="19">
        <f t="shared" ca="1" si="144"/>
        <v>0</v>
      </c>
      <c r="AR179" s="19">
        <f t="shared" ca="1" si="145"/>
        <v>0</v>
      </c>
      <c r="AS179" s="19">
        <f t="shared" ca="1" si="146"/>
        <v>0</v>
      </c>
      <c r="AT179" s="19">
        <f t="shared" ca="1" si="147"/>
        <v>0</v>
      </c>
      <c r="AU179" s="19">
        <f t="shared" ca="1" si="148"/>
        <v>0</v>
      </c>
      <c r="AV179" s="19">
        <f t="shared" ca="1" si="149"/>
        <v>0</v>
      </c>
      <c r="AW179" s="19">
        <f t="shared" ca="1" si="150"/>
        <v>0</v>
      </c>
      <c r="AX179" s="19">
        <f t="shared" ca="1" si="151"/>
        <v>0</v>
      </c>
      <c r="AY179" s="71">
        <f t="shared" ca="1" si="152"/>
        <v>0</v>
      </c>
      <c r="AZ179" s="23"/>
      <c r="BA179" s="55">
        <f ca="1">IF(NOT(snowball),0,IF(OR(E$9=0,R178+AC179-AO179&lt;=E$9),0,MIN(R178+AC179-AO179-E$9,$C179)))</f>
        <v>0</v>
      </c>
      <c r="BB179" s="19">
        <f ca="1">IF(NOT(snowball),0,IF(OR(F$9=0,S178+AD179-AP179&lt;=F$9),0,MIN(S178+AD179-AP179-F$9,$C179-SUM($BA179:BA179))))</f>
        <v>0</v>
      </c>
      <c r="BC179" s="19">
        <f ca="1">IF(NOT(snowball),0,IF(OR(G$9=0,T178+AE179-AQ179&lt;=G$9),0,MIN(T178+AE179-AQ179-G$9,$C179-SUM($BA179:BB179))))</f>
        <v>0</v>
      </c>
      <c r="BD179" s="19">
        <f ca="1">IF(NOT(snowball),0,IF(OR(H$9=0,U178+AF179-AR179&lt;=H$9),0,MIN(U178+AF179-AR179-H$9,$C179-SUM($BA179:BC179))))</f>
        <v>0</v>
      </c>
      <c r="BE179" s="19">
        <f ca="1">IF(NOT(snowball),0,IF(OR(I$9=0,V178+AG179-AS179&lt;=I$9),0,MIN(V178+AG179-AS179-I$9,$C179-SUM($BA179:BD179))))</f>
        <v>0</v>
      </c>
      <c r="BF179" s="19">
        <f ca="1">IF(NOT(snowball),0,IF(OR(J$9=0,W178+AH179-AT179&lt;=J$9),0,MIN(W178+AH179-AT179-J$9,$C179-SUM($BA179:BE179))))</f>
        <v>0</v>
      </c>
      <c r="BG179" s="19">
        <f ca="1">IF(NOT(snowball),0,IF(OR(K$9=0,X178+AI179-AU179&lt;=K$9),0,MIN(X178+AI179-AU179-K$9,$C179-SUM($BA179:BF179))))</f>
        <v>0</v>
      </c>
      <c r="BH179" s="19">
        <f ca="1">IF(NOT(snowball),0,IF(OR(L$9=0,Y178+AJ179-AV179&lt;=L$9),0,MIN(Y178+AJ179-AV179-L$9,$C179-SUM($BA179:BG179))))</f>
        <v>0</v>
      </c>
      <c r="BI179" s="19">
        <f ca="1">IF(NOT(snowball),0,IF(OR(M$9=0,Z178+AK179-AW179&lt;=M$9),0,MIN(Z178+AK179-AW179-M$9,$C179-SUM($BA179:BH179))))</f>
        <v>0</v>
      </c>
      <c r="BJ179" s="19">
        <f ca="1">IF(NOT(snowball),0,IF(OR(N$9=0,AA178+AL179-AX179&lt;=N$9),0,MIN(AA178+AL179-AX179-N$9,$C179-SUM($BA179:BI179))))</f>
        <v>0</v>
      </c>
      <c r="BK179" s="71">
        <f t="shared" ca="1" si="153"/>
        <v>0</v>
      </c>
      <c r="BL179" s="71">
        <f t="shared" ca="1" si="154"/>
        <v>0</v>
      </c>
      <c r="BN179" s="55">
        <f t="shared" ca="1" si="155"/>
        <v>0</v>
      </c>
      <c r="BO179" s="19">
        <f ca="1">IF(S178&lt;=0,0,IF($BL179&lt;=SUM($BN179:BN179),0,IF($BL179-SUM($BN179:BN179)&gt;S178+AD179-BB179-AP179,S178+AD179-BB179-AP179,$BL179-SUM($BN179:BN179))))</f>
        <v>0</v>
      </c>
      <c r="BP179" s="19">
        <f ca="1">IF(T178&lt;=0,0,IF($BL179&lt;=SUM($BN179:BO179),0,IF($BL179-SUM($BN179:BO179)&gt;T178+AE179-BC179-AQ179,T178+AE179-BC179-AQ179,$BL179-SUM($BN179:BO179))))</f>
        <v>0</v>
      </c>
      <c r="BQ179" s="19">
        <f ca="1">IF(U178&lt;=0,0,IF($BL179&lt;=SUM($BN179:BP179),0,IF($BL179-SUM($BN179:BP179)&gt;U178+AF179-BD179-AR179,U178+AF179-BD179-AR179,$BL179-SUM($BN179:BP179))))</f>
        <v>0</v>
      </c>
      <c r="BR179" s="19">
        <f ca="1">IF(V178&lt;=0,0,IF($BL179&lt;=SUM($BN179:BQ179),0,IF($BL179-SUM($BN179:BQ179)&gt;V178+AG179-BE179-AS179,V178+AG179-BE179-AS179,$BL179-SUM($BN179:BQ179))))</f>
        <v>0</v>
      </c>
      <c r="BS179" s="19">
        <f ca="1">IF(W178&lt;=0,0,IF($BL179&lt;=SUM($BN179:BR179),0,IF($BL179-SUM($BN179:BR179)&gt;W178+AH179-BF179-AT179,W178+AH179-BF179-AT179,$BL179-SUM($BN179:BR179))))</f>
        <v>0</v>
      </c>
      <c r="BT179" s="19">
        <f ca="1">IF(X178&lt;=0,0,IF($BL179&lt;=SUM($BN179:BS179),0,IF($BL179-SUM($BN179:BS179)&gt;X178+AI179-BG179-AU179,X178+AI179-BG179-AU179,$BL179-SUM($BN179:BS179))))</f>
        <v>0</v>
      </c>
      <c r="BU179" s="19">
        <f ca="1">IF(Y178&lt;=0,0,IF($BL179&lt;=SUM($BN179:BT179),0,IF($BL179-SUM($BN179:BT179)&gt;Y178+AJ179-BH179-AV179,Y178+AJ179-BH179-AV179,$BL179-SUM($BN179:BT179))))</f>
        <v>0</v>
      </c>
      <c r="BV179" s="19">
        <f ca="1">IF(Z178&lt;=0,0,IF($BL179&lt;=SUM($BN179:BU179),0,IF($BL179-SUM($BN179:BU179)&gt;Z178+AK179-BI179-AW179,Z178+AK179-BI179-AW179,$BL179-SUM($BN179:BU179))))</f>
        <v>0</v>
      </c>
      <c r="BW179" s="19">
        <f ca="1">IF(AA178&lt;=0,0,IF($BL179&lt;=SUM($BN179:BV179),0,IF($BL179-SUM($BN179:BV179)&gt;AA178+AL179-BJ179-AX179,AA178+AL179-BJ179-AX179,$BL179-SUM($BN179:BV179))))</f>
        <v>0</v>
      </c>
    </row>
    <row r="180" spans="1:75" ht="11.1" customHeight="1" x14ac:dyDescent="0.2">
      <c r="A180" s="20" t="str">
        <f t="shared" ca="1" si="108"/>
        <v/>
      </c>
      <c r="B180" s="5" t="e">
        <f t="shared" ca="1" si="109"/>
        <v>#N/A</v>
      </c>
      <c r="C180" s="69" t="str">
        <f ca="1">IF(A180="","",IF(snowball,IF(($E$5-AY180)&lt;0,0,$E$5-AY180),0)+D180)</f>
        <v/>
      </c>
      <c r="D180" s="56"/>
      <c r="E180" s="19">
        <f t="shared" ca="1" si="110"/>
        <v>0</v>
      </c>
      <c r="F180" s="19">
        <f t="shared" ca="1" si="111"/>
        <v>0</v>
      </c>
      <c r="G180" s="19">
        <f t="shared" ca="1" si="112"/>
        <v>0</v>
      </c>
      <c r="H180" s="19">
        <f t="shared" ca="1" si="113"/>
        <v>0</v>
      </c>
      <c r="I180" s="19">
        <f t="shared" ca="1" si="114"/>
        <v>0</v>
      </c>
      <c r="J180" s="19">
        <f t="shared" ca="1" si="115"/>
        <v>0</v>
      </c>
      <c r="K180" s="19">
        <f t="shared" ca="1" si="116"/>
        <v>0</v>
      </c>
      <c r="L180" s="19">
        <f t="shared" ca="1" si="117"/>
        <v>0</v>
      </c>
      <c r="M180" s="19">
        <f t="shared" ca="1" si="118"/>
        <v>0</v>
      </c>
      <c r="N180" s="19">
        <f t="shared" ca="1" si="119"/>
        <v>0</v>
      </c>
      <c r="O180" s="48"/>
      <c r="P180" s="19">
        <f t="shared" ca="1" si="107"/>
        <v>0</v>
      </c>
      <c r="Q180" s="73">
        <f t="shared" ca="1" si="120"/>
        <v>0</v>
      </c>
      <c r="R180" s="19">
        <f t="shared" ca="1" si="121"/>
        <v>0</v>
      </c>
      <c r="S180" s="19">
        <f t="shared" ca="1" si="122"/>
        <v>0</v>
      </c>
      <c r="T180" s="19">
        <f t="shared" ca="1" si="123"/>
        <v>0</v>
      </c>
      <c r="U180" s="19">
        <f t="shared" ca="1" si="124"/>
        <v>0</v>
      </c>
      <c r="V180" s="19">
        <f t="shared" ca="1" si="125"/>
        <v>0</v>
      </c>
      <c r="W180" s="19">
        <f t="shared" ca="1" si="126"/>
        <v>0</v>
      </c>
      <c r="X180" s="19">
        <f t="shared" ca="1" si="127"/>
        <v>0</v>
      </c>
      <c r="Y180" s="19">
        <f t="shared" ca="1" si="128"/>
        <v>0</v>
      </c>
      <c r="Z180" s="19">
        <f t="shared" ca="1" si="129"/>
        <v>0</v>
      </c>
      <c r="AA180" s="19">
        <f t="shared" ca="1" si="130"/>
        <v>0</v>
      </c>
      <c r="AB180" s="2"/>
      <c r="AC180" s="19">
        <f t="shared" ca="1" si="131"/>
        <v>0</v>
      </c>
      <c r="AD180" s="19">
        <f t="shared" ca="1" si="132"/>
        <v>0</v>
      </c>
      <c r="AE180" s="19">
        <f t="shared" ca="1" si="133"/>
        <v>0</v>
      </c>
      <c r="AF180" s="19">
        <f t="shared" ca="1" si="134"/>
        <v>0</v>
      </c>
      <c r="AG180" s="19">
        <f t="shared" ca="1" si="135"/>
        <v>0</v>
      </c>
      <c r="AH180" s="19">
        <f t="shared" ca="1" si="136"/>
        <v>0</v>
      </c>
      <c r="AI180" s="19">
        <f t="shared" ca="1" si="137"/>
        <v>0</v>
      </c>
      <c r="AJ180" s="19">
        <f t="shared" ca="1" si="138"/>
        <v>0</v>
      </c>
      <c r="AK180" s="19">
        <f t="shared" ca="1" si="139"/>
        <v>0</v>
      </c>
      <c r="AL180" s="19">
        <f t="shared" ca="1" si="140"/>
        <v>0</v>
      </c>
      <c r="AM180" s="23">
        <f t="shared" ca="1" si="141"/>
        <v>0</v>
      </c>
      <c r="AN180" s="7"/>
      <c r="AO180" s="19">
        <f t="shared" ca="1" si="142"/>
        <v>0</v>
      </c>
      <c r="AP180" s="19">
        <f t="shared" ca="1" si="143"/>
        <v>0</v>
      </c>
      <c r="AQ180" s="19">
        <f t="shared" ca="1" si="144"/>
        <v>0</v>
      </c>
      <c r="AR180" s="19">
        <f t="shared" ca="1" si="145"/>
        <v>0</v>
      </c>
      <c r="AS180" s="19">
        <f t="shared" ca="1" si="146"/>
        <v>0</v>
      </c>
      <c r="AT180" s="19">
        <f t="shared" ca="1" si="147"/>
        <v>0</v>
      </c>
      <c r="AU180" s="19">
        <f t="shared" ca="1" si="148"/>
        <v>0</v>
      </c>
      <c r="AV180" s="19">
        <f t="shared" ca="1" si="149"/>
        <v>0</v>
      </c>
      <c r="AW180" s="19">
        <f t="shared" ca="1" si="150"/>
        <v>0</v>
      </c>
      <c r="AX180" s="19">
        <f t="shared" ca="1" si="151"/>
        <v>0</v>
      </c>
      <c r="AY180" s="71">
        <f t="shared" ca="1" si="152"/>
        <v>0</v>
      </c>
      <c r="AZ180" s="23"/>
      <c r="BA180" s="55">
        <f ca="1">IF(NOT(snowball),0,IF(OR(E$9=0,R179+AC180-AO180&lt;=E$9),0,MIN(R179+AC180-AO180-E$9,$C180)))</f>
        <v>0</v>
      </c>
      <c r="BB180" s="19">
        <f ca="1">IF(NOT(snowball),0,IF(OR(F$9=0,S179+AD180-AP180&lt;=F$9),0,MIN(S179+AD180-AP180-F$9,$C180-SUM($BA180:BA180))))</f>
        <v>0</v>
      </c>
      <c r="BC180" s="19">
        <f ca="1">IF(NOT(snowball),0,IF(OR(G$9=0,T179+AE180-AQ180&lt;=G$9),0,MIN(T179+AE180-AQ180-G$9,$C180-SUM($BA180:BB180))))</f>
        <v>0</v>
      </c>
      <c r="BD180" s="19">
        <f ca="1">IF(NOT(snowball),0,IF(OR(H$9=0,U179+AF180-AR180&lt;=H$9),0,MIN(U179+AF180-AR180-H$9,$C180-SUM($BA180:BC180))))</f>
        <v>0</v>
      </c>
      <c r="BE180" s="19">
        <f ca="1">IF(NOT(snowball),0,IF(OR(I$9=0,V179+AG180-AS180&lt;=I$9),0,MIN(V179+AG180-AS180-I$9,$C180-SUM($BA180:BD180))))</f>
        <v>0</v>
      </c>
      <c r="BF180" s="19">
        <f ca="1">IF(NOT(snowball),0,IF(OR(J$9=0,W179+AH180-AT180&lt;=J$9),0,MIN(W179+AH180-AT180-J$9,$C180-SUM($BA180:BE180))))</f>
        <v>0</v>
      </c>
      <c r="BG180" s="19">
        <f ca="1">IF(NOT(snowball),0,IF(OR(K$9=0,X179+AI180-AU180&lt;=K$9),0,MIN(X179+AI180-AU180-K$9,$C180-SUM($BA180:BF180))))</f>
        <v>0</v>
      </c>
      <c r="BH180" s="19">
        <f ca="1">IF(NOT(snowball),0,IF(OR(L$9=0,Y179+AJ180-AV180&lt;=L$9),0,MIN(Y179+AJ180-AV180-L$9,$C180-SUM($BA180:BG180))))</f>
        <v>0</v>
      </c>
      <c r="BI180" s="19">
        <f ca="1">IF(NOT(snowball),0,IF(OR(M$9=0,Z179+AK180-AW180&lt;=M$9),0,MIN(Z179+AK180-AW180-M$9,$C180-SUM($BA180:BH180))))</f>
        <v>0</v>
      </c>
      <c r="BJ180" s="19">
        <f ca="1">IF(NOT(snowball),0,IF(OR(N$9=0,AA179+AL180-AX180&lt;=N$9),0,MIN(AA179+AL180-AX180-N$9,$C180-SUM($BA180:BI180))))</f>
        <v>0</v>
      </c>
      <c r="BK180" s="71">
        <f t="shared" ca="1" si="153"/>
        <v>0</v>
      </c>
      <c r="BL180" s="71">
        <f t="shared" ca="1" si="154"/>
        <v>0</v>
      </c>
      <c r="BN180" s="55">
        <f t="shared" ca="1" si="155"/>
        <v>0</v>
      </c>
      <c r="BO180" s="19">
        <f ca="1">IF(S179&lt;=0,0,IF($BL180&lt;=SUM($BN180:BN180),0,IF($BL180-SUM($BN180:BN180)&gt;S179+AD180-BB180-AP180,S179+AD180-BB180-AP180,$BL180-SUM($BN180:BN180))))</f>
        <v>0</v>
      </c>
      <c r="BP180" s="19">
        <f ca="1">IF(T179&lt;=0,0,IF($BL180&lt;=SUM($BN180:BO180),0,IF($BL180-SUM($BN180:BO180)&gt;T179+AE180-BC180-AQ180,T179+AE180-BC180-AQ180,$BL180-SUM($BN180:BO180))))</f>
        <v>0</v>
      </c>
      <c r="BQ180" s="19">
        <f ca="1">IF(U179&lt;=0,0,IF($BL180&lt;=SUM($BN180:BP180),0,IF($BL180-SUM($BN180:BP180)&gt;U179+AF180-BD180-AR180,U179+AF180-BD180-AR180,$BL180-SUM($BN180:BP180))))</f>
        <v>0</v>
      </c>
      <c r="BR180" s="19">
        <f ca="1">IF(V179&lt;=0,0,IF($BL180&lt;=SUM($BN180:BQ180),0,IF($BL180-SUM($BN180:BQ180)&gt;V179+AG180-BE180-AS180,V179+AG180-BE180-AS180,$BL180-SUM($BN180:BQ180))))</f>
        <v>0</v>
      </c>
      <c r="BS180" s="19">
        <f ca="1">IF(W179&lt;=0,0,IF($BL180&lt;=SUM($BN180:BR180),0,IF($BL180-SUM($BN180:BR180)&gt;W179+AH180-BF180-AT180,W179+AH180-BF180-AT180,$BL180-SUM($BN180:BR180))))</f>
        <v>0</v>
      </c>
      <c r="BT180" s="19">
        <f ca="1">IF(X179&lt;=0,0,IF($BL180&lt;=SUM($BN180:BS180),0,IF($BL180-SUM($BN180:BS180)&gt;X179+AI180-BG180-AU180,X179+AI180-BG180-AU180,$BL180-SUM($BN180:BS180))))</f>
        <v>0</v>
      </c>
      <c r="BU180" s="19">
        <f ca="1">IF(Y179&lt;=0,0,IF($BL180&lt;=SUM($BN180:BT180),0,IF($BL180-SUM($BN180:BT180)&gt;Y179+AJ180-BH180-AV180,Y179+AJ180-BH180-AV180,$BL180-SUM($BN180:BT180))))</f>
        <v>0</v>
      </c>
      <c r="BV180" s="19">
        <f ca="1">IF(Z179&lt;=0,0,IF($BL180&lt;=SUM($BN180:BU180),0,IF($BL180-SUM($BN180:BU180)&gt;Z179+AK180-BI180-AW180,Z179+AK180-BI180-AW180,$BL180-SUM($BN180:BU180))))</f>
        <v>0</v>
      </c>
      <c r="BW180" s="19">
        <f ca="1">IF(AA179&lt;=0,0,IF($BL180&lt;=SUM($BN180:BV180),0,IF($BL180-SUM($BN180:BV180)&gt;AA179+AL180-BJ180-AX180,AA179+AL180-BJ180-AX180,$BL180-SUM($BN180:BV180))))</f>
        <v>0</v>
      </c>
    </row>
    <row r="181" spans="1:75" ht="11.1" customHeight="1" x14ac:dyDescent="0.2">
      <c r="A181" s="20" t="str">
        <f t="shared" ca="1" si="108"/>
        <v/>
      </c>
      <c r="B181" s="5" t="e">
        <f t="shared" ca="1" si="109"/>
        <v>#N/A</v>
      </c>
      <c r="C181" s="69" t="str">
        <f ca="1">IF(A181="","",IF(snowball,IF(($E$5-AY181)&lt;0,0,$E$5-AY181),0)+D181)</f>
        <v/>
      </c>
      <c r="D181" s="56"/>
      <c r="E181" s="19">
        <f t="shared" ca="1" si="110"/>
        <v>0</v>
      </c>
      <c r="F181" s="19">
        <f t="shared" ca="1" si="111"/>
        <v>0</v>
      </c>
      <c r="G181" s="19">
        <f t="shared" ca="1" si="112"/>
        <v>0</v>
      </c>
      <c r="H181" s="19">
        <f t="shared" ca="1" si="113"/>
        <v>0</v>
      </c>
      <c r="I181" s="19">
        <f t="shared" ca="1" si="114"/>
        <v>0</v>
      </c>
      <c r="J181" s="19">
        <f t="shared" ca="1" si="115"/>
        <v>0</v>
      </c>
      <c r="K181" s="19">
        <f t="shared" ca="1" si="116"/>
        <v>0</v>
      </c>
      <c r="L181" s="19">
        <f t="shared" ca="1" si="117"/>
        <v>0</v>
      </c>
      <c r="M181" s="19">
        <f t="shared" ca="1" si="118"/>
        <v>0</v>
      </c>
      <c r="N181" s="19">
        <f t="shared" ca="1" si="119"/>
        <v>0</v>
      </c>
      <c r="O181" s="48"/>
      <c r="P181" s="19">
        <f t="shared" ca="1" si="107"/>
        <v>0</v>
      </c>
      <c r="Q181" s="73">
        <f t="shared" ca="1" si="120"/>
        <v>0</v>
      </c>
      <c r="R181" s="19">
        <f t="shared" ca="1" si="121"/>
        <v>0</v>
      </c>
      <c r="S181" s="19">
        <f t="shared" ca="1" si="122"/>
        <v>0</v>
      </c>
      <c r="T181" s="19">
        <f t="shared" ca="1" si="123"/>
        <v>0</v>
      </c>
      <c r="U181" s="19">
        <f t="shared" ca="1" si="124"/>
        <v>0</v>
      </c>
      <c r="V181" s="19">
        <f t="shared" ca="1" si="125"/>
        <v>0</v>
      </c>
      <c r="W181" s="19">
        <f t="shared" ca="1" si="126"/>
        <v>0</v>
      </c>
      <c r="X181" s="19">
        <f t="shared" ca="1" si="127"/>
        <v>0</v>
      </c>
      <c r="Y181" s="19">
        <f t="shared" ca="1" si="128"/>
        <v>0</v>
      </c>
      <c r="Z181" s="19">
        <f t="shared" ca="1" si="129"/>
        <v>0</v>
      </c>
      <c r="AA181" s="19">
        <f t="shared" ca="1" si="130"/>
        <v>0</v>
      </c>
      <c r="AB181" s="2"/>
      <c r="AC181" s="19">
        <f t="shared" ca="1" si="131"/>
        <v>0</v>
      </c>
      <c r="AD181" s="19">
        <f t="shared" ca="1" si="132"/>
        <v>0</v>
      </c>
      <c r="AE181" s="19">
        <f t="shared" ca="1" si="133"/>
        <v>0</v>
      </c>
      <c r="AF181" s="19">
        <f t="shared" ca="1" si="134"/>
        <v>0</v>
      </c>
      <c r="AG181" s="19">
        <f t="shared" ca="1" si="135"/>
        <v>0</v>
      </c>
      <c r="AH181" s="19">
        <f t="shared" ca="1" si="136"/>
        <v>0</v>
      </c>
      <c r="AI181" s="19">
        <f t="shared" ca="1" si="137"/>
        <v>0</v>
      </c>
      <c r="AJ181" s="19">
        <f t="shared" ca="1" si="138"/>
        <v>0</v>
      </c>
      <c r="AK181" s="19">
        <f t="shared" ca="1" si="139"/>
        <v>0</v>
      </c>
      <c r="AL181" s="19">
        <f t="shared" ca="1" si="140"/>
        <v>0</v>
      </c>
      <c r="AM181" s="23">
        <f t="shared" ca="1" si="141"/>
        <v>0</v>
      </c>
      <c r="AN181" s="7"/>
      <c r="AO181" s="19">
        <f t="shared" ca="1" si="142"/>
        <v>0</v>
      </c>
      <c r="AP181" s="19">
        <f t="shared" ca="1" si="143"/>
        <v>0</v>
      </c>
      <c r="AQ181" s="19">
        <f t="shared" ca="1" si="144"/>
        <v>0</v>
      </c>
      <c r="AR181" s="19">
        <f t="shared" ca="1" si="145"/>
        <v>0</v>
      </c>
      <c r="AS181" s="19">
        <f t="shared" ca="1" si="146"/>
        <v>0</v>
      </c>
      <c r="AT181" s="19">
        <f t="shared" ca="1" si="147"/>
        <v>0</v>
      </c>
      <c r="AU181" s="19">
        <f t="shared" ca="1" si="148"/>
        <v>0</v>
      </c>
      <c r="AV181" s="19">
        <f t="shared" ca="1" si="149"/>
        <v>0</v>
      </c>
      <c r="AW181" s="19">
        <f t="shared" ca="1" si="150"/>
        <v>0</v>
      </c>
      <c r="AX181" s="19">
        <f t="shared" ca="1" si="151"/>
        <v>0</v>
      </c>
      <c r="AY181" s="71">
        <f t="shared" ca="1" si="152"/>
        <v>0</v>
      </c>
      <c r="AZ181" s="23"/>
      <c r="BA181" s="55">
        <f ca="1">IF(NOT(snowball),0,IF(OR(E$9=0,R180+AC181-AO181&lt;=E$9),0,MIN(R180+AC181-AO181-E$9,$C181)))</f>
        <v>0</v>
      </c>
      <c r="BB181" s="19">
        <f ca="1">IF(NOT(snowball),0,IF(OR(F$9=0,S180+AD181-AP181&lt;=F$9),0,MIN(S180+AD181-AP181-F$9,$C181-SUM($BA181:BA181))))</f>
        <v>0</v>
      </c>
      <c r="BC181" s="19">
        <f ca="1">IF(NOT(snowball),0,IF(OR(G$9=0,T180+AE181-AQ181&lt;=G$9),0,MIN(T180+AE181-AQ181-G$9,$C181-SUM($BA181:BB181))))</f>
        <v>0</v>
      </c>
      <c r="BD181" s="19">
        <f ca="1">IF(NOT(snowball),0,IF(OR(H$9=0,U180+AF181-AR181&lt;=H$9),0,MIN(U180+AF181-AR181-H$9,$C181-SUM($BA181:BC181))))</f>
        <v>0</v>
      </c>
      <c r="BE181" s="19">
        <f ca="1">IF(NOT(snowball),0,IF(OR(I$9=0,V180+AG181-AS181&lt;=I$9),0,MIN(V180+AG181-AS181-I$9,$C181-SUM($BA181:BD181))))</f>
        <v>0</v>
      </c>
      <c r="BF181" s="19">
        <f ca="1">IF(NOT(snowball),0,IF(OR(J$9=0,W180+AH181-AT181&lt;=J$9),0,MIN(W180+AH181-AT181-J$9,$C181-SUM($BA181:BE181))))</f>
        <v>0</v>
      </c>
      <c r="BG181" s="19">
        <f ca="1">IF(NOT(snowball),0,IF(OR(K$9=0,X180+AI181-AU181&lt;=K$9),0,MIN(X180+AI181-AU181-K$9,$C181-SUM($BA181:BF181))))</f>
        <v>0</v>
      </c>
      <c r="BH181" s="19">
        <f ca="1">IF(NOT(snowball),0,IF(OR(L$9=0,Y180+AJ181-AV181&lt;=L$9),0,MIN(Y180+AJ181-AV181-L$9,$C181-SUM($BA181:BG181))))</f>
        <v>0</v>
      </c>
      <c r="BI181" s="19">
        <f ca="1">IF(NOT(snowball),0,IF(OR(M$9=0,Z180+AK181-AW181&lt;=M$9),0,MIN(Z180+AK181-AW181-M$9,$C181-SUM($BA181:BH181))))</f>
        <v>0</v>
      </c>
      <c r="BJ181" s="19">
        <f ca="1">IF(NOT(snowball),0,IF(OR(N$9=0,AA180+AL181-AX181&lt;=N$9),0,MIN(AA180+AL181-AX181-N$9,$C181-SUM($BA181:BI181))))</f>
        <v>0</v>
      </c>
      <c r="BK181" s="71">
        <f t="shared" ca="1" si="153"/>
        <v>0</v>
      </c>
      <c r="BL181" s="71">
        <f t="shared" ca="1" si="154"/>
        <v>0</v>
      </c>
      <c r="BN181" s="55">
        <f t="shared" ca="1" si="155"/>
        <v>0</v>
      </c>
      <c r="BO181" s="19">
        <f ca="1">IF(S180&lt;=0,0,IF($BL181&lt;=SUM($BN181:BN181),0,IF($BL181-SUM($BN181:BN181)&gt;S180+AD181-BB181-AP181,S180+AD181-BB181-AP181,$BL181-SUM($BN181:BN181))))</f>
        <v>0</v>
      </c>
      <c r="BP181" s="19">
        <f ca="1">IF(T180&lt;=0,0,IF($BL181&lt;=SUM($BN181:BO181),0,IF($BL181-SUM($BN181:BO181)&gt;T180+AE181-BC181-AQ181,T180+AE181-BC181-AQ181,$BL181-SUM($BN181:BO181))))</f>
        <v>0</v>
      </c>
      <c r="BQ181" s="19">
        <f ca="1">IF(U180&lt;=0,0,IF($BL181&lt;=SUM($BN181:BP181),0,IF($BL181-SUM($BN181:BP181)&gt;U180+AF181-BD181-AR181,U180+AF181-BD181-AR181,$BL181-SUM($BN181:BP181))))</f>
        <v>0</v>
      </c>
      <c r="BR181" s="19">
        <f ca="1">IF(V180&lt;=0,0,IF($BL181&lt;=SUM($BN181:BQ181),0,IF($BL181-SUM($BN181:BQ181)&gt;V180+AG181-BE181-AS181,V180+AG181-BE181-AS181,$BL181-SUM($BN181:BQ181))))</f>
        <v>0</v>
      </c>
      <c r="BS181" s="19">
        <f ca="1">IF(W180&lt;=0,0,IF($BL181&lt;=SUM($BN181:BR181),0,IF($BL181-SUM($BN181:BR181)&gt;W180+AH181-BF181-AT181,W180+AH181-BF181-AT181,$BL181-SUM($BN181:BR181))))</f>
        <v>0</v>
      </c>
      <c r="BT181" s="19">
        <f ca="1">IF(X180&lt;=0,0,IF($BL181&lt;=SUM($BN181:BS181),0,IF($BL181-SUM($BN181:BS181)&gt;X180+AI181-BG181-AU181,X180+AI181-BG181-AU181,$BL181-SUM($BN181:BS181))))</f>
        <v>0</v>
      </c>
      <c r="BU181" s="19">
        <f ca="1">IF(Y180&lt;=0,0,IF($BL181&lt;=SUM($BN181:BT181),0,IF($BL181-SUM($BN181:BT181)&gt;Y180+AJ181-BH181-AV181,Y180+AJ181-BH181-AV181,$BL181-SUM($BN181:BT181))))</f>
        <v>0</v>
      </c>
      <c r="BV181" s="19">
        <f ca="1">IF(Z180&lt;=0,0,IF($BL181&lt;=SUM($BN181:BU181),0,IF($BL181-SUM($BN181:BU181)&gt;Z180+AK181-BI181-AW181,Z180+AK181-BI181-AW181,$BL181-SUM($BN181:BU181))))</f>
        <v>0</v>
      </c>
      <c r="BW181" s="19">
        <f ca="1">IF(AA180&lt;=0,0,IF($BL181&lt;=SUM($BN181:BV181),0,IF($BL181-SUM($BN181:BV181)&gt;AA180+AL181-BJ181-AX181,AA180+AL181-BJ181-AX181,$BL181-SUM($BN181:BV181))))</f>
        <v>0</v>
      </c>
    </row>
    <row r="182" spans="1:75" ht="11.1" customHeight="1" x14ac:dyDescent="0.2">
      <c r="A182" s="20" t="str">
        <f t="shared" ca="1" si="108"/>
        <v/>
      </c>
      <c r="B182" s="5" t="e">
        <f t="shared" ca="1" si="109"/>
        <v>#N/A</v>
      </c>
      <c r="C182" s="69" t="str">
        <f ca="1">IF(A182="","",IF(snowball,IF(($E$5-AY182)&lt;0,0,$E$5-AY182),0)+D182)</f>
        <v/>
      </c>
      <c r="D182" s="56"/>
      <c r="E182" s="19">
        <f t="shared" ca="1" si="110"/>
        <v>0</v>
      </c>
      <c r="F182" s="19">
        <f t="shared" ca="1" si="111"/>
        <v>0</v>
      </c>
      <c r="G182" s="19">
        <f t="shared" ca="1" si="112"/>
        <v>0</v>
      </c>
      <c r="H182" s="19">
        <f t="shared" ca="1" si="113"/>
        <v>0</v>
      </c>
      <c r="I182" s="19">
        <f t="shared" ca="1" si="114"/>
        <v>0</v>
      </c>
      <c r="J182" s="19">
        <f t="shared" ca="1" si="115"/>
        <v>0</v>
      </c>
      <c r="K182" s="19">
        <f t="shared" ca="1" si="116"/>
        <v>0</v>
      </c>
      <c r="L182" s="19">
        <f t="shared" ca="1" si="117"/>
        <v>0</v>
      </c>
      <c r="M182" s="19">
        <f t="shared" ca="1" si="118"/>
        <v>0</v>
      </c>
      <c r="N182" s="19">
        <f t="shared" ca="1" si="119"/>
        <v>0</v>
      </c>
      <c r="O182" s="48"/>
      <c r="P182" s="19">
        <f t="shared" ca="1" si="107"/>
        <v>0</v>
      </c>
      <c r="Q182" s="73">
        <f t="shared" ca="1" si="120"/>
        <v>0</v>
      </c>
      <c r="R182" s="19">
        <f t="shared" ca="1" si="121"/>
        <v>0</v>
      </c>
      <c r="S182" s="19">
        <f t="shared" ca="1" si="122"/>
        <v>0</v>
      </c>
      <c r="T182" s="19">
        <f t="shared" ca="1" si="123"/>
        <v>0</v>
      </c>
      <c r="U182" s="19">
        <f t="shared" ca="1" si="124"/>
        <v>0</v>
      </c>
      <c r="V182" s="19">
        <f t="shared" ca="1" si="125"/>
        <v>0</v>
      </c>
      <c r="W182" s="19">
        <f t="shared" ca="1" si="126"/>
        <v>0</v>
      </c>
      <c r="X182" s="19">
        <f t="shared" ca="1" si="127"/>
        <v>0</v>
      </c>
      <c r="Y182" s="19">
        <f t="shared" ca="1" si="128"/>
        <v>0</v>
      </c>
      <c r="Z182" s="19">
        <f t="shared" ca="1" si="129"/>
        <v>0</v>
      </c>
      <c r="AA182" s="19">
        <f t="shared" ca="1" si="130"/>
        <v>0</v>
      </c>
      <c r="AB182" s="2"/>
      <c r="AC182" s="19">
        <f t="shared" ca="1" si="131"/>
        <v>0</v>
      </c>
      <c r="AD182" s="19">
        <f t="shared" ca="1" si="132"/>
        <v>0</v>
      </c>
      <c r="AE182" s="19">
        <f t="shared" ca="1" si="133"/>
        <v>0</v>
      </c>
      <c r="AF182" s="19">
        <f t="shared" ca="1" si="134"/>
        <v>0</v>
      </c>
      <c r="AG182" s="19">
        <f t="shared" ca="1" si="135"/>
        <v>0</v>
      </c>
      <c r="AH182" s="19">
        <f t="shared" ca="1" si="136"/>
        <v>0</v>
      </c>
      <c r="AI182" s="19">
        <f t="shared" ca="1" si="137"/>
        <v>0</v>
      </c>
      <c r="AJ182" s="19">
        <f t="shared" ca="1" si="138"/>
        <v>0</v>
      </c>
      <c r="AK182" s="19">
        <f t="shared" ca="1" si="139"/>
        <v>0</v>
      </c>
      <c r="AL182" s="19">
        <f t="shared" ca="1" si="140"/>
        <v>0</v>
      </c>
      <c r="AM182" s="23">
        <f t="shared" ca="1" si="141"/>
        <v>0</v>
      </c>
      <c r="AN182" s="7"/>
      <c r="AO182" s="19">
        <f t="shared" ca="1" si="142"/>
        <v>0</v>
      </c>
      <c r="AP182" s="19">
        <f t="shared" ca="1" si="143"/>
        <v>0</v>
      </c>
      <c r="AQ182" s="19">
        <f t="shared" ca="1" si="144"/>
        <v>0</v>
      </c>
      <c r="AR182" s="19">
        <f t="shared" ca="1" si="145"/>
        <v>0</v>
      </c>
      <c r="AS182" s="19">
        <f t="shared" ca="1" si="146"/>
        <v>0</v>
      </c>
      <c r="AT182" s="19">
        <f t="shared" ca="1" si="147"/>
        <v>0</v>
      </c>
      <c r="AU182" s="19">
        <f t="shared" ca="1" si="148"/>
        <v>0</v>
      </c>
      <c r="AV182" s="19">
        <f t="shared" ca="1" si="149"/>
        <v>0</v>
      </c>
      <c r="AW182" s="19">
        <f t="shared" ca="1" si="150"/>
        <v>0</v>
      </c>
      <c r="AX182" s="19">
        <f t="shared" ca="1" si="151"/>
        <v>0</v>
      </c>
      <c r="AY182" s="71">
        <f t="shared" ca="1" si="152"/>
        <v>0</v>
      </c>
      <c r="AZ182" s="23"/>
      <c r="BA182" s="55">
        <f ca="1">IF(NOT(snowball),0,IF(OR(E$9=0,R181+AC182-AO182&lt;=E$9),0,MIN(R181+AC182-AO182-E$9,$C182)))</f>
        <v>0</v>
      </c>
      <c r="BB182" s="19">
        <f ca="1">IF(NOT(snowball),0,IF(OR(F$9=0,S181+AD182-AP182&lt;=F$9),0,MIN(S181+AD182-AP182-F$9,$C182-SUM($BA182:BA182))))</f>
        <v>0</v>
      </c>
      <c r="BC182" s="19">
        <f ca="1">IF(NOT(snowball),0,IF(OR(G$9=0,T181+AE182-AQ182&lt;=G$9),0,MIN(T181+AE182-AQ182-G$9,$C182-SUM($BA182:BB182))))</f>
        <v>0</v>
      </c>
      <c r="BD182" s="19">
        <f ca="1">IF(NOT(snowball),0,IF(OR(H$9=0,U181+AF182-AR182&lt;=H$9),0,MIN(U181+AF182-AR182-H$9,$C182-SUM($BA182:BC182))))</f>
        <v>0</v>
      </c>
      <c r="BE182" s="19">
        <f ca="1">IF(NOT(snowball),0,IF(OR(I$9=0,V181+AG182-AS182&lt;=I$9),0,MIN(V181+AG182-AS182-I$9,$C182-SUM($BA182:BD182))))</f>
        <v>0</v>
      </c>
      <c r="BF182" s="19">
        <f ca="1">IF(NOT(snowball),0,IF(OR(J$9=0,W181+AH182-AT182&lt;=J$9),0,MIN(W181+AH182-AT182-J$9,$C182-SUM($BA182:BE182))))</f>
        <v>0</v>
      </c>
      <c r="BG182" s="19">
        <f ca="1">IF(NOT(snowball),0,IF(OR(K$9=0,X181+AI182-AU182&lt;=K$9),0,MIN(X181+AI182-AU182-K$9,$C182-SUM($BA182:BF182))))</f>
        <v>0</v>
      </c>
      <c r="BH182" s="19">
        <f ca="1">IF(NOT(snowball),0,IF(OR(L$9=0,Y181+AJ182-AV182&lt;=L$9),0,MIN(Y181+AJ182-AV182-L$9,$C182-SUM($BA182:BG182))))</f>
        <v>0</v>
      </c>
      <c r="BI182" s="19">
        <f ca="1">IF(NOT(snowball),0,IF(OR(M$9=0,Z181+AK182-AW182&lt;=M$9),0,MIN(Z181+AK182-AW182-M$9,$C182-SUM($BA182:BH182))))</f>
        <v>0</v>
      </c>
      <c r="BJ182" s="19">
        <f ca="1">IF(NOT(snowball),0,IF(OR(N$9=0,AA181+AL182-AX182&lt;=N$9),0,MIN(AA181+AL182-AX182-N$9,$C182-SUM($BA182:BI182))))</f>
        <v>0</v>
      </c>
      <c r="BK182" s="71">
        <f t="shared" ca="1" si="153"/>
        <v>0</v>
      </c>
      <c r="BL182" s="71">
        <f t="shared" ca="1" si="154"/>
        <v>0</v>
      </c>
      <c r="BN182" s="55">
        <f t="shared" ca="1" si="155"/>
        <v>0</v>
      </c>
      <c r="BO182" s="19">
        <f ca="1">IF(S181&lt;=0,0,IF($BL182&lt;=SUM($BN182:BN182),0,IF($BL182-SUM($BN182:BN182)&gt;S181+AD182-BB182-AP182,S181+AD182-BB182-AP182,$BL182-SUM($BN182:BN182))))</f>
        <v>0</v>
      </c>
      <c r="BP182" s="19">
        <f ca="1">IF(T181&lt;=0,0,IF($BL182&lt;=SUM($BN182:BO182),0,IF($BL182-SUM($BN182:BO182)&gt;T181+AE182-BC182-AQ182,T181+AE182-BC182-AQ182,$BL182-SUM($BN182:BO182))))</f>
        <v>0</v>
      </c>
      <c r="BQ182" s="19">
        <f ca="1">IF(U181&lt;=0,0,IF($BL182&lt;=SUM($BN182:BP182),0,IF($BL182-SUM($BN182:BP182)&gt;U181+AF182-BD182-AR182,U181+AF182-BD182-AR182,$BL182-SUM($BN182:BP182))))</f>
        <v>0</v>
      </c>
      <c r="BR182" s="19">
        <f ca="1">IF(V181&lt;=0,0,IF($BL182&lt;=SUM($BN182:BQ182),0,IF($BL182-SUM($BN182:BQ182)&gt;V181+AG182-BE182-AS182,V181+AG182-BE182-AS182,$BL182-SUM($BN182:BQ182))))</f>
        <v>0</v>
      </c>
      <c r="BS182" s="19">
        <f ca="1">IF(W181&lt;=0,0,IF($BL182&lt;=SUM($BN182:BR182),0,IF($BL182-SUM($BN182:BR182)&gt;W181+AH182-BF182-AT182,W181+AH182-BF182-AT182,$BL182-SUM($BN182:BR182))))</f>
        <v>0</v>
      </c>
      <c r="BT182" s="19">
        <f ca="1">IF(X181&lt;=0,0,IF($BL182&lt;=SUM($BN182:BS182),0,IF($BL182-SUM($BN182:BS182)&gt;X181+AI182-BG182-AU182,X181+AI182-BG182-AU182,$BL182-SUM($BN182:BS182))))</f>
        <v>0</v>
      </c>
      <c r="BU182" s="19">
        <f ca="1">IF(Y181&lt;=0,0,IF($BL182&lt;=SUM($BN182:BT182),0,IF($BL182-SUM($BN182:BT182)&gt;Y181+AJ182-BH182-AV182,Y181+AJ182-BH182-AV182,$BL182-SUM($BN182:BT182))))</f>
        <v>0</v>
      </c>
      <c r="BV182" s="19">
        <f ca="1">IF(Z181&lt;=0,0,IF($BL182&lt;=SUM($BN182:BU182),0,IF($BL182-SUM($BN182:BU182)&gt;Z181+AK182-BI182-AW182,Z181+AK182-BI182-AW182,$BL182-SUM($BN182:BU182))))</f>
        <v>0</v>
      </c>
      <c r="BW182" s="19">
        <f ca="1">IF(AA181&lt;=0,0,IF($BL182&lt;=SUM($BN182:BV182),0,IF($BL182-SUM($BN182:BV182)&gt;AA181+AL182-BJ182-AX182,AA181+AL182-BJ182-AX182,$BL182-SUM($BN182:BV182))))</f>
        <v>0</v>
      </c>
    </row>
    <row r="183" spans="1:75" ht="11.1" customHeight="1" x14ac:dyDescent="0.2">
      <c r="A183" s="20" t="str">
        <f t="shared" ca="1" si="108"/>
        <v/>
      </c>
      <c r="B183" s="5" t="e">
        <f t="shared" ca="1" si="109"/>
        <v>#N/A</v>
      </c>
      <c r="C183" s="69" t="str">
        <f ca="1">IF(A183="","",IF(snowball,IF(($E$5-AY183)&lt;0,0,$E$5-AY183),0)+D183)</f>
        <v/>
      </c>
      <c r="D183" s="56"/>
      <c r="E183" s="19">
        <f t="shared" ca="1" si="110"/>
        <v>0</v>
      </c>
      <c r="F183" s="19">
        <f t="shared" ca="1" si="111"/>
        <v>0</v>
      </c>
      <c r="G183" s="19">
        <f t="shared" ca="1" si="112"/>
        <v>0</v>
      </c>
      <c r="H183" s="19">
        <f t="shared" ca="1" si="113"/>
        <v>0</v>
      </c>
      <c r="I183" s="19">
        <f t="shared" ca="1" si="114"/>
        <v>0</v>
      </c>
      <c r="J183" s="19">
        <f t="shared" ca="1" si="115"/>
        <v>0</v>
      </c>
      <c r="K183" s="19">
        <f t="shared" ca="1" si="116"/>
        <v>0</v>
      </c>
      <c r="L183" s="19">
        <f t="shared" ca="1" si="117"/>
        <v>0</v>
      </c>
      <c r="M183" s="19">
        <f t="shared" ca="1" si="118"/>
        <v>0</v>
      </c>
      <c r="N183" s="19">
        <f t="shared" ca="1" si="119"/>
        <v>0</v>
      </c>
      <c r="O183" s="48"/>
      <c r="P183" s="19">
        <f t="shared" ca="1" si="107"/>
        <v>0</v>
      </c>
      <c r="Q183" s="73">
        <f t="shared" ca="1" si="120"/>
        <v>0</v>
      </c>
      <c r="R183" s="19">
        <f t="shared" ca="1" si="121"/>
        <v>0</v>
      </c>
      <c r="S183" s="19">
        <f t="shared" ca="1" si="122"/>
        <v>0</v>
      </c>
      <c r="T183" s="19">
        <f t="shared" ca="1" si="123"/>
        <v>0</v>
      </c>
      <c r="U183" s="19">
        <f t="shared" ca="1" si="124"/>
        <v>0</v>
      </c>
      <c r="V183" s="19">
        <f t="shared" ca="1" si="125"/>
        <v>0</v>
      </c>
      <c r="W183" s="19">
        <f t="shared" ca="1" si="126"/>
        <v>0</v>
      </c>
      <c r="X183" s="19">
        <f t="shared" ca="1" si="127"/>
        <v>0</v>
      </c>
      <c r="Y183" s="19">
        <f t="shared" ca="1" si="128"/>
        <v>0</v>
      </c>
      <c r="Z183" s="19">
        <f t="shared" ca="1" si="129"/>
        <v>0</v>
      </c>
      <c r="AA183" s="19">
        <f t="shared" ca="1" si="130"/>
        <v>0</v>
      </c>
      <c r="AB183" s="2"/>
      <c r="AC183" s="19">
        <f t="shared" ca="1" si="131"/>
        <v>0</v>
      </c>
      <c r="AD183" s="19">
        <f t="shared" ca="1" si="132"/>
        <v>0</v>
      </c>
      <c r="AE183" s="19">
        <f t="shared" ca="1" si="133"/>
        <v>0</v>
      </c>
      <c r="AF183" s="19">
        <f t="shared" ca="1" si="134"/>
        <v>0</v>
      </c>
      <c r="AG183" s="19">
        <f t="shared" ca="1" si="135"/>
        <v>0</v>
      </c>
      <c r="AH183" s="19">
        <f t="shared" ca="1" si="136"/>
        <v>0</v>
      </c>
      <c r="AI183" s="19">
        <f t="shared" ca="1" si="137"/>
        <v>0</v>
      </c>
      <c r="AJ183" s="19">
        <f t="shared" ca="1" si="138"/>
        <v>0</v>
      </c>
      <c r="AK183" s="19">
        <f t="shared" ca="1" si="139"/>
        <v>0</v>
      </c>
      <c r="AL183" s="19">
        <f t="shared" ca="1" si="140"/>
        <v>0</v>
      </c>
      <c r="AM183" s="23">
        <f t="shared" ca="1" si="141"/>
        <v>0</v>
      </c>
      <c r="AN183" s="7"/>
      <c r="AO183" s="19">
        <f t="shared" ca="1" si="142"/>
        <v>0</v>
      </c>
      <c r="AP183" s="19">
        <f t="shared" ca="1" si="143"/>
        <v>0</v>
      </c>
      <c r="AQ183" s="19">
        <f t="shared" ca="1" si="144"/>
        <v>0</v>
      </c>
      <c r="AR183" s="19">
        <f t="shared" ca="1" si="145"/>
        <v>0</v>
      </c>
      <c r="AS183" s="19">
        <f t="shared" ca="1" si="146"/>
        <v>0</v>
      </c>
      <c r="AT183" s="19">
        <f t="shared" ca="1" si="147"/>
        <v>0</v>
      </c>
      <c r="AU183" s="19">
        <f t="shared" ca="1" si="148"/>
        <v>0</v>
      </c>
      <c r="AV183" s="19">
        <f t="shared" ca="1" si="149"/>
        <v>0</v>
      </c>
      <c r="AW183" s="19">
        <f t="shared" ca="1" si="150"/>
        <v>0</v>
      </c>
      <c r="AX183" s="19">
        <f t="shared" ca="1" si="151"/>
        <v>0</v>
      </c>
      <c r="AY183" s="71">
        <f t="shared" ca="1" si="152"/>
        <v>0</v>
      </c>
      <c r="AZ183" s="23"/>
      <c r="BA183" s="55">
        <f ca="1">IF(NOT(snowball),0,IF(OR(E$9=0,R182+AC183-AO183&lt;=E$9),0,MIN(R182+AC183-AO183-E$9,$C183)))</f>
        <v>0</v>
      </c>
      <c r="BB183" s="19">
        <f ca="1">IF(NOT(snowball),0,IF(OR(F$9=0,S182+AD183-AP183&lt;=F$9),0,MIN(S182+AD183-AP183-F$9,$C183-SUM($BA183:BA183))))</f>
        <v>0</v>
      </c>
      <c r="BC183" s="19">
        <f ca="1">IF(NOT(snowball),0,IF(OR(G$9=0,T182+AE183-AQ183&lt;=G$9),0,MIN(T182+AE183-AQ183-G$9,$C183-SUM($BA183:BB183))))</f>
        <v>0</v>
      </c>
      <c r="BD183" s="19">
        <f ca="1">IF(NOT(snowball),0,IF(OR(H$9=0,U182+AF183-AR183&lt;=H$9),0,MIN(U182+AF183-AR183-H$9,$C183-SUM($BA183:BC183))))</f>
        <v>0</v>
      </c>
      <c r="BE183" s="19">
        <f ca="1">IF(NOT(snowball),0,IF(OR(I$9=0,V182+AG183-AS183&lt;=I$9),0,MIN(V182+AG183-AS183-I$9,$C183-SUM($BA183:BD183))))</f>
        <v>0</v>
      </c>
      <c r="BF183" s="19">
        <f ca="1">IF(NOT(snowball),0,IF(OR(J$9=0,W182+AH183-AT183&lt;=J$9),0,MIN(W182+AH183-AT183-J$9,$C183-SUM($BA183:BE183))))</f>
        <v>0</v>
      </c>
      <c r="BG183" s="19">
        <f ca="1">IF(NOT(snowball),0,IF(OR(K$9=0,X182+AI183-AU183&lt;=K$9),0,MIN(X182+AI183-AU183-K$9,$C183-SUM($BA183:BF183))))</f>
        <v>0</v>
      </c>
      <c r="BH183" s="19">
        <f ca="1">IF(NOT(snowball),0,IF(OR(L$9=0,Y182+AJ183-AV183&lt;=L$9),0,MIN(Y182+AJ183-AV183-L$9,$C183-SUM($BA183:BG183))))</f>
        <v>0</v>
      </c>
      <c r="BI183" s="19">
        <f ca="1">IF(NOT(snowball),0,IF(OR(M$9=0,Z182+AK183-AW183&lt;=M$9),0,MIN(Z182+AK183-AW183-M$9,$C183-SUM($BA183:BH183))))</f>
        <v>0</v>
      </c>
      <c r="BJ183" s="19">
        <f ca="1">IF(NOT(snowball),0,IF(OR(N$9=0,AA182+AL183-AX183&lt;=N$9),0,MIN(AA182+AL183-AX183-N$9,$C183-SUM($BA183:BI183))))</f>
        <v>0</v>
      </c>
      <c r="BK183" s="71">
        <f t="shared" ca="1" si="153"/>
        <v>0</v>
      </c>
      <c r="BL183" s="71">
        <f t="shared" ca="1" si="154"/>
        <v>0</v>
      </c>
      <c r="BN183" s="55">
        <f t="shared" ca="1" si="155"/>
        <v>0</v>
      </c>
      <c r="BO183" s="19">
        <f ca="1">IF(S182&lt;=0,0,IF($BL183&lt;=SUM($BN183:BN183),0,IF($BL183-SUM($BN183:BN183)&gt;S182+AD183-BB183-AP183,S182+AD183-BB183-AP183,$BL183-SUM($BN183:BN183))))</f>
        <v>0</v>
      </c>
      <c r="BP183" s="19">
        <f ca="1">IF(T182&lt;=0,0,IF($BL183&lt;=SUM($BN183:BO183),0,IF($BL183-SUM($BN183:BO183)&gt;T182+AE183-BC183-AQ183,T182+AE183-BC183-AQ183,$BL183-SUM($BN183:BO183))))</f>
        <v>0</v>
      </c>
      <c r="BQ183" s="19">
        <f ca="1">IF(U182&lt;=0,0,IF($BL183&lt;=SUM($BN183:BP183),0,IF($BL183-SUM($BN183:BP183)&gt;U182+AF183-BD183-AR183,U182+AF183-BD183-AR183,$BL183-SUM($BN183:BP183))))</f>
        <v>0</v>
      </c>
      <c r="BR183" s="19">
        <f ca="1">IF(V182&lt;=0,0,IF($BL183&lt;=SUM($BN183:BQ183),0,IF($BL183-SUM($BN183:BQ183)&gt;V182+AG183-BE183-AS183,V182+AG183-BE183-AS183,$BL183-SUM($BN183:BQ183))))</f>
        <v>0</v>
      </c>
      <c r="BS183" s="19">
        <f ca="1">IF(W182&lt;=0,0,IF($BL183&lt;=SUM($BN183:BR183),0,IF($BL183-SUM($BN183:BR183)&gt;W182+AH183-BF183-AT183,W182+AH183-BF183-AT183,$BL183-SUM($BN183:BR183))))</f>
        <v>0</v>
      </c>
      <c r="BT183" s="19">
        <f ca="1">IF(X182&lt;=0,0,IF($BL183&lt;=SUM($BN183:BS183),0,IF($BL183-SUM($BN183:BS183)&gt;X182+AI183-BG183-AU183,X182+AI183-BG183-AU183,$BL183-SUM($BN183:BS183))))</f>
        <v>0</v>
      </c>
      <c r="BU183" s="19">
        <f ca="1">IF(Y182&lt;=0,0,IF($BL183&lt;=SUM($BN183:BT183),0,IF($BL183-SUM($BN183:BT183)&gt;Y182+AJ183-BH183-AV183,Y182+AJ183-BH183-AV183,$BL183-SUM($BN183:BT183))))</f>
        <v>0</v>
      </c>
      <c r="BV183" s="19">
        <f ca="1">IF(Z182&lt;=0,0,IF($BL183&lt;=SUM($BN183:BU183),0,IF($BL183-SUM($BN183:BU183)&gt;Z182+AK183-BI183-AW183,Z182+AK183-BI183-AW183,$BL183-SUM($BN183:BU183))))</f>
        <v>0</v>
      </c>
      <c r="BW183" s="19">
        <f ca="1">IF(AA182&lt;=0,0,IF($BL183&lt;=SUM($BN183:BV183),0,IF($BL183-SUM($BN183:BV183)&gt;AA182+AL183-BJ183-AX183,AA182+AL183-BJ183-AX183,$BL183-SUM($BN183:BV183))))</f>
        <v>0</v>
      </c>
    </row>
    <row r="184" spans="1:75" ht="11.1" customHeight="1" x14ac:dyDescent="0.2">
      <c r="A184" s="20" t="str">
        <f t="shared" ca="1" si="108"/>
        <v/>
      </c>
      <c r="B184" s="5" t="e">
        <f t="shared" ca="1" si="109"/>
        <v>#N/A</v>
      </c>
      <c r="C184" s="69" t="str">
        <f ca="1">IF(A184="","",IF(snowball,IF(($E$5-AY184)&lt;0,0,$E$5-AY184),0)+D184)</f>
        <v/>
      </c>
      <c r="D184" s="56"/>
      <c r="E184" s="19">
        <f t="shared" ca="1" si="110"/>
        <v>0</v>
      </c>
      <c r="F184" s="19">
        <f t="shared" ca="1" si="111"/>
        <v>0</v>
      </c>
      <c r="G184" s="19">
        <f t="shared" ca="1" si="112"/>
        <v>0</v>
      </c>
      <c r="H184" s="19">
        <f t="shared" ca="1" si="113"/>
        <v>0</v>
      </c>
      <c r="I184" s="19">
        <f t="shared" ca="1" si="114"/>
        <v>0</v>
      </c>
      <c r="J184" s="19">
        <f t="shared" ca="1" si="115"/>
        <v>0</v>
      </c>
      <c r="K184" s="19">
        <f t="shared" ca="1" si="116"/>
        <v>0</v>
      </c>
      <c r="L184" s="19">
        <f t="shared" ca="1" si="117"/>
        <v>0</v>
      </c>
      <c r="M184" s="19">
        <f t="shared" ca="1" si="118"/>
        <v>0</v>
      </c>
      <c r="N184" s="19">
        <f t="shared" ca="1" si="119"/>
        <v>0</v>
      </c>
      <c r="O184" s="48"/>
      <c r="P184" s="19">
        <f t="shared" ca="1" si="107"/>
        <v>0</v>
      </c>
      <c r="Q184" s="73">
        <f t="shared" ca="1" si="120"/>
        <v>0</v>
      </c>
      <c r="R184" s="19">
        <f t="shared" ca="1" si="121"/>
        <v>0</v>
      </c>
      <c r="S184" s="19">
        <f t="shared" ca="1" si="122"/>
        <v>0</v>
      </c>
      <c r="T184" s="19">
        <f t="shared" ca="1" si="123"/>
        <v>0</v>
      </c>
      <c r="U184" s="19">
        <f t="shared" ca="1" si="124"/>
        <v>0</v>
      </c>
      <c r="V184" s="19">
        <f t="shared" ca="1" si="125"/>
        <v>0</v>
      </c>
      <c r="W184" s="19">
        <f t="shared" ca="1" si="126"/>
        <v>0</v>
      </c>
      <c r="X184" s="19">
        <f t="shared" ca="1" si="127"/>
        <v>0</v>
      </c>
      <c r="Y184" s="19">
        <f t="shared" ca="1" si="128"/>
        <v>0</v>
      </c>
      <c r="Z184" s="19">
        <f t="shared" ca="1" si="129"/>
        <v>0</v>
      </c>
      <c r="AA184" s="19">
        <f t="shared" ca="1" si="130"/>
        <v>0</v>
      </c>
      <c r="AB184" s="2"/>
      <c r="AC184" s="19">
        <f t="shared" ca="1" si="131"/>
        <v>0</v>
      </c>
      <c r="AD184" s="19">
        <f t="shared" ca="1" si="132"/>
        <v>0</v>
      </c>
      <c r="AE184" s="19">
        <f t="shared" ca="1" si="133"/>
        <v>0</v>
      </c>
      <c r="AF184" s="19">
        <f t="shared" ca="1" si="134"/>
        <v>0</v>
      </c>
      <c r="AG184" s="19">
        <f t="shared" ca="1" si="135"/>
        <v>0</v>
      </c>
      <c r="AH184" s="19">
        <f t="shared" ca="1" si="136"/>
        <v>0</v>
      </c>
      <c r="AI184" s="19">
        <f t="shared" ca="1" si="137"/>
        <v>0</v>
      </c>
      <c r="AJ184" s="19">
        <f t="shared" ca="1" si="138"/>
        <v>0</v>
      </c>
      <c r="AK184" s="19">
        <f t="shared" ca="1" si="139"/>
        <v>0</v>
      </c>
      <c r="AL184" s="19">
        <f t="shared" ca="1" si="140"/>
        <v>0</v>
      </c>
      <c r="AM184" s="23">
        <f t="shared" ca="1" si="141"/>
        <v>0</v>
      </c>
      <c r="AN184" s="7"/>
      <c r="AO184" s="19">
        <f t="shared" ca="1" si="142"/>
        <v>0</v>
      </c>
      <c r="AP184" s="19">
        <f t="shared" ca="1" si="143"/>
        <v>0</v>
      </c>
      <c r="AQ184" s="19">
        <f t="shared" ca="1" si="144"/>
        <v>0</v>
      </c>
      <c r="AR184" s="19">
        <f t="shared" ca="1" si="145"/>
        <v>0</v>
      </c>
      <c r="AS184" s="19">
        <f t="shared" ca="1" si="146"/>
        <v>0</v>
      </c>
      <c r="AT184" s="19">
        <f t="shared" ca="1" si="147"/>
        <v>0</v>
      </c>
      <c r="AU184" s="19">
        <f t="shared" ca="1" si="148"/>
        <v>0</v>
      </c>
      <c r="AV184" s="19">
        <f t="shared" ca="1" si="149"/>
        <v>0</v>
      </c>
      <c r="AW184" s="19">
        <f t="shared" ca="1" si="150"/>
        <v>0</v>
      </c>
      <c r="AX184" s="19">
        <f t="shared" ca="1" si="151"/>
        <v>0</v>
      </c>
      <c r="AY184" s="71">
        <f t="shared" ca="1" si="152"/>
        <v>0</v>
      </c>
      <c r="AZ184" s="23"/>
      <c r="BA184" s="55">
        <f ca="1">IF(NOT(snowball),0,IF(OR(E$9=0,R183+AC184-AO184&lt;=E$9),0,MIN(R183+AC184-AO184-E$9,$C184)))</f>
        <v>0</v>
      </c>
      <c r="BB184" s="19">
        <f ca="1">IF(NOT(snowball),0,IF(OR(F$9=0,S183+AD184-AP184&lt;=F$9),0,MIN(S183+AD184-AP184-F$9,$C184-SUM($BA184:BA184))))</f>
        <v>0</v>
      </c>
      <c r="BC184" s="19">
        <f ca="1">IF(NOT(snowball),0,IF(OR(G$9=0,T183+AE184-AQ184&lt;=G$9),0,MIN(T183+AE184-AQ184-G$9,$C184-SUM($BA184:BB184))))</f>
        <v>0</v>
      </c>
      <c r="BD184" s="19">
        <f ca="1">IF(NOT(snowball),0,IF(OR(H$9=0,U183+AF184-AR184&lt;=H$9),0,MIN(U183+AF184-AR184-H$9,$C184-SUM($BA184:BC184))))</f>
        <v>0</v>
      </c>
      <c r="BE184" s="19">
        <f ca="1">IF(NOT(snowball),0,IF(OR(I$9=0,V183+AG184-AS184&lt;=I$9),0,MIN(V183+AG184-AS184-I$9,$C184-SUM($BA184:BD184))))</f>
        <v>0</v>
      </c>
      <c r="BF184" s="19">
        <f ca="1">IF(NOT(snowball),0,IF(OR(J$9=0,W183+AH184-AT184&lt;=J$9),0,MIN(W183+AH184-AT184-J$9,$C184-SUM($BA184:BE184))))</f>
        <v>0</v>
      </c>
      <c r="BG184" s="19">
        <f ca="1">IF(NOT(snowball),0,IF(OR(K$9=0,X183+AI184-AU184&lt;=K$9),0,MIN(X183+AI184-AU184-K$9,$C184-SUM($BA184:BF184))))</f>
        <v>0</v>
      </c>
      <c r="BH184" s="19">
        <f ca="1">IF(NOT(snowball),0,IF(OR(L$9=0,Y183+AJ184-AV184&lt;=L$9),0,MIN(Y183+AJ184-AV184-L$9,$C184-SUM($BA184:BG184))))</f>
        <v>0</v>
      </c>
      <c r="BI184" s="19">
        <f ca="1">IF(NOT(snowball),0,IF(OR(M$9=0,Z183+AK184-AW184&lt;=M$9),0,MIN(Z183+AK184-AW184-M$9,$C184-SUM($BA184:BH184))))</f>
        <v>0</v>
      </c>
      <c r="BJ184" s="19">
        <f ca="1">IF(NOT(snowball),0,IF(OR(N$9=0,AA183+AL184-AX184&lt;=N$9),0,MIN(AA183+AL184-AX184-N$9,$C184-SUM($BA184:BI184))))</f>
        <v>0</v>
      </c>
      <c r="BK184" s="71">
        <f t="shared" ca="1" si="153"/>
        <v>0</v>
      </c>
      <c r="BL184" s="71">
        <f t="shared" ca="1" si="154"/>
        <v>0</v>
      </c>
      <c r="BN184" s="55">
        <f t="shared" ca="1" si="155"/>
        <v>0</v>
      </c>
      <c r="BO184" s="19">
        <f ca="1">IF(S183&lt;=0,0,IF($BL184&lt;=SUM($BN184:BN184),0,IF($BL184-SUM($BN184:BN184)&gt;S183+AD184-BB184-AP184,S183+AD184-BB184-AP184,$BL184-SUM($BN184:BN184))))</f>
        <v>0</v>
      </c>
      <c r="BP184" s="19">
        <f ca="1">IF(T183&lt;=0,0,IF($BL184&lt;=SUM($BN184:BO184),0,IF($BL184-SUM($BN184:BO184)&gt;T183+AE184-BC184-AQ184,T183+AE184-BC184-AQ184,$BL184-SUM($BN184:BO184))))</f>
        <v>0</v>
      </c>
      <c r="BQ184" s="19">
        <f ca="1">IF(U183&lt;=0,0,IF($BL184&lt;=SUM($BN184:BP184),0,IF($BL184-SUM($BN184:BP184)&gt;U183+AF184-BD184-AR184,U183+AF184-BD184-AR184,$BL184-SUM($BN184:BP184))))</f>
        <v>0</v>
      </c>
      <c r="BR184" s="19">
        <f ca="1">IF(V183&lt;=0,0,IF($BL184&lt;=SUM($BN184:BQ184),0,IF($BL184-SUM($BN184:BQ184)&gt;V183+AG184-BE184-AS184,V183+AG184-BE184-AS184,$BL184-SUM($BN184:BQ184))))</f>
        <v>0</v>
      </c>
      <c r="BS184" s="19">
        <f ca="1">IF(W183&lt;=0,0,IF($BL184&lt;=SUM($BN184:BR184),0,IF($BL184-SUM($BN184:BR184)&gt;W183+AH184-BF184-AT184,W183+AH184-BF184-AT184,$BL184-SUM($BN184:BR184))))</f>
        <v>0</v>
      </c>
      <c r="BT184" s="19">
        <f ca="1">IF(X183&lt;=0,0,IF($BL184&lt;=SUM($BN184:BS184),0,IF($BL184-SUM($BN184:BS184)&gt;X183+AI184-BG184-AU184,X183+AI184-BG184-AU184,$BL184-SUM($BN184:BS184))))</f>
        <v>0</v>
      </c>
      <c r="BU184" s="19">
        <f ca="1">IF(Y183&lt;=0,0,IF($BL184&lt;=SUM($BN184:BT184),0,IF($BL184-SUM($BN184:BT184)&gt;Y183+AJ184-BH184-AV184,Y183+AJ184-BH184-AV184,$BL184-SUM($BN184:BT184))))</f>
        <v>0</v>
      </c>
      <c r="BV184" s="19">
        <f ca="1">IF(Z183&lt;=0,0,IF($BL184&lt;=SUM($BN184:BU184),0,IF($BL184-SUM($BN184:BU184)&gt;Z183+AK184-BI184-AW184,Z183+AK184-BI184-AW184,$BL184-SUM($BN184:BU184))))</f>
        <v>0</v>
      </c>
      <c r="BW184" s="19">
        <f ca="1">IF(AA183&lt;=0,0,IF($BL184&lt;=SUM($BN184:BV184),0,IF($BL184-SUM($BN184:BV184)&gt;AA183+AL184-BJ184-AX184,AA183+AL184-BJ184-AX184,$BL184-SUM($BN184:BV184))))</f>
        <v>0</v>
      </c>
    </row>
    <row r="185" spans="1:75" ht="11.1" customHeight="1" x14ac:dyDescent="0.2">
      <c r="A185" s="20" t="str">
        <f t="shared" ca="1" si="108"/>
        <v/>
      </c>
      <c r="B185" s="5" t="e">
        <f t="shared" ca="1" si="109"/>
        <v>#N/A</v>
      </c>
      <c r="C185" s="69" t="str">
        <f ca="1">IF(A185="","",IF(snowball,IF(($E$5-AY185)&lt;0,0,$E$5-AY185),0)+D185)</f>
        <v/>
      </c>
      <c r="D185" s="56"/>
      <c r="E185" s="19">
        <f t="shared" ca="1" si="110"/>
        <v>0</v>
      </c>
      <c r="F185" s="19">
        <f t="shared" ca="1" si="111"/>
        <v>0</v>
      </c>
      <c r="G185" s="19">
        <f t="shared" ca="1" si="112"/>
        <v>0</v>
      </c>
      <c r="H185" s="19">
        <f t="shared" ca="1" si="113"/>
        <v>0</v>
      </c>
      <c r="I185" s="19">
        <f t="shared" ca="1" si="114"/>
        <v>0</v>
      </c>
      <c r="J185" s="19">
        <f t="shared" ca="1" si="115"/>
        <v>0</v>
      </c>
      <c r="K185" s="19">
        <f t="shared" ca="1" si="116"/>
        <v>0</v>
      </c>
      <c r="L185" s="19">
        <f t="shared" ca="1" si="117"/>
        <v>0</v>
      </c>
      <c r="M185" s="19">
        <f t="shared" ca="1" si="118"/>
        <v>0</v>
      </c>
      <c r="N185" s="19">
        <f t="shared" ca="1" si="119"/>
        <v>0</v>
      </c>
      <c r="O185" s="48"/>
      <c r="P185" s="19">
        <f t="shared" ca="1" si="107"/>
        <v>0</v>
      </c>
      <c r="Q185" s="73">
        <f t="shared" ca="1" si="120"/>
        <v>0</v>
      </c>
      <c r="R185" s="19">
        <f t="shared" ca="1" si="121"/>
        <v>0</v>
      </c>
      <c r="S185" s="19">
        <f t="shared" ca="1" si="122"/>
        <v>0</v>
      </c>
      <c r="T185" s="19">
        <f t="shared" ca="1" si="123"/>
        <v>0</v>
      </c>
      <c r="U185" s="19">
        <f t="shared" ca="1" si="124"/>
        <v>0</v>
      </c>
      <c r="V185" s="19">
        <f t="shared" ca="1" si="125"/>
        <v>0</v>
      </c>
      <c r="W185" s="19">
        <f t="shared" ca="1" si="126"/>
        <v>0</v>
      </c>
      <c r="X185" s="19">
        <f t="shared" ca="1" si="127"/>
        <v>0</v>
      </c>
      <c r="Y185" s="19">
        <f t="shared" ca="1" si="128"/>
        <v>0</v>
      </c>
      <c r="Z185" s="19">
        <f t="shared" ca="1" si="129"/>
        <v>0</v>
      </c>
      <c r="AA185" s="19">
        <f t="shared" ca="1" si="130"/>
        <v>0</v>
      </c>
      <c r="AB185" s="2"/>
      <c r="AC185" s="19">
        <f t="shared" ca="1" si="131"/>
        <v>0</v>
      </c>
      <c r="AD185" s="19">
        <f t="shared" ca="1" si="132"/>
        <v>0</v>
      </c>
      <c r="AE185" s="19">
        <f t="shared" ca="1" si="133"/>
        <v>0</v>
      </c>
      <c r="AF185" s="19">
        <f t="shared" ca="1" si="134"/>
        <v>0</v>
      </c>
      <c r="AG185" s="19">
        <f t="shared" ca="1" si="135"/>
        <v>0</v>
      </c>
      <c r="AH185" s="19">
        <f t="shared" ca="1" si="136"/>
        <v>0</v>
      </c>
      <c r="AI185" s="19">
        <f t="shared" ca="1" si="137"/>
        <v>0</v>
      </c>
      <c r="AJ185" s="19">
        <f t="shared" ca="1" si="138"/>
        <v>0</v>
      </c>
      <c r="AK185" s="19">
        <f t="shared" ca="1" si="139"/>
        <v>0</v>
      </c>
      <c r="AL185" s="19">
        <f t="shared" ca="1" si="140"/>
        <v>0</v>
      </c>
      <c r="AM185" s="23">
        <f t="shared" ca="1" si="141"/>
        <v>0</v>
      </c>
      <c r="AN185" s="7"/>
      <c r="AO185" s="19">
        <f t="shared" ca="1" si="142"/>
        <v>0</v>
      </c>
      <c r="AP185" s="19">
        <f t="shared" ca="1" si="143"/>
        <v>0</v>
      </c>
      <c r="AQ185" s="19">
        <f t="shared" ca="1" si="144"/>
        <v>0</v>
      </c>
      <c r="AR185" s="19">
        <f t="shared" ca="1" si="145"/>
        <v>0</v>
      </c>
      <c r="AS185" s="19">
        <f t="shared" ca="1" si="146"/>
        <v>0</v>
      </c>
      <c r="AT185" s="19">
        <f t="shared" ca="1" si="147"/>
        <v>0</v>
      </c>
      <c r="AU185" s="19">
        <f t="shared" ca="1" si="148"/>
        <v>0</v>
      </c>
      <c r="AV185" s="19">
        <f t="shared" ca="1" si="149"/>
        <v>0</v>
      </c>
      <c r="AW185" s="19">
        <f t="shared" ca="1" si="150"/>
        <v>0</v>
      </c>
      <c r="AX185" s="19">
        <f t="shared" ca="1" si="151"/>
        <v>0</v>
      </c>
      <c r="AY185" s="71">
        <f t="shared" ca="1" si="152"/>
        <v>0</v>
      </c>
      <c r="AZ185" s="23"/>
      <c r="BA185" s="55">
        <f ca="1">IF(NOT(snowball),0,IF(OR(E$9=0,R184+AC185-AO185&lt;=E$9),0,MIN(R184+AC185-AO185-E$9,$C185)))</f>
        <v>0</v>
      </c>
      <c r="BB185" s="19">
        <f ca="1">IF(NOT(snowball),0,IF(OR(F$9=0,S184+AD185-AP185&lt;=F$9),0,MIN(S184+AD185-AP185-F$9,$C185-SUM($BA185:BA185))))</f>
        <v>0</v>
      </c>
      <c r="BC185" s="19">
        <f ca="1">IF(NOT(snowball),0,IF(OR(G$9=0,T184+AE185-AQ185&lt;=G$9),0,MIN(T184+AE185-AQ185-G$9,$C185-SUM($BA185:BB185))))</f>
        <v>0</v>
      </c>
      <c r="BD185" s="19">
        <f ca="1">IF(NOT(snowball),0,IF(OR(H$9=0,U184+AF185-AR185&lt;=H$9),0,MIN(U184+AF185-AR185-H$9,$C185-SUM($BA185:BC185))))</f>
        <v>0</v>
      </c>
      <c r="BE185" s="19">
        <f ca="1">IF(NOT(snowball),0,IF(OR(I$9=0,V184+AG185-AS185&lt;=I$9),0,MIN(V184+AG185-AS185-I$9,$C185-SUM($BA185:BD185))))</f>
        <v>0</v>
      </c>
      <c r="BF185" s="19">
        <f ca="1">IF(NOT(snowball),0,IF(OR(J$9=0,W184+AH185-AT185&lt;=J$9),0,MIN(W184+AH185-AT185-J$9,$C185-SUM($BA185:BE185))))</f>
        <v>0</v>
      </c>
      <c r="BG185" s="19">
        <f ca="1">IF(NOT(snowball),0,IF(OR(K$9=0,X184+AI185-AU185&lt;=K$9),0,MIN(X184+AI185-AU185-K$9,$C185-SUM($BA185:BF185))))</f>
        <v>0</v>
      </c>
      <c r="BH185" s="19">
        <f ca="1">IF(NOT(snowball),0,IF(OR(L$9=0,Y184+AJ185-AV185&lt;=L$9),0,MIN(Y184+AJ185-AV185-L$9,$C185-SUM($BA185:BG185))))</f>
        <v>0</v>
      </c>
      <c r="BI185" s="19">
        <f ca="1">IF(NOT(snowball),0,IF(OR(M$9=0,Z184+AK185-AW185&lt;=M$9),0,MIN(Z184+AK185-AW185-M$9,$C185-SUM($BA185:BH185))))</f>
        <v>0</v>
      </c>
      <c r="BJ185" s="19">
        <f ca="1">IF(NOT(snowball),0,IF(OR(N$9=0,AA184+AL185-AX185&lt;=N$9),0,MIN(AA184+AL185-AX185-N$9,$C185-SUM($BA185:BI185))))</f>
        <v>0</v>
      </c>
      <c r="BK185" s="71">
        <f t="shared" ca="1" si="153"/>
        <v>0</v>
      </c>
      <c r="BL185" s="71">
        <f t="shared" ca="1" si="154"/>
        <v>0</v>
      </c>
      <c r="BN185" s="55">
        <f t="shared" ca="1" si="155"/>
        <v>0</v>
      </c>
      <c r="BO185" s="19">
        <f ca="1">IF(S184&lt;=0,0,IF($BL185&lt;=SUM($BN185:BN185),0,IF($BL185-SUM($BN185:BN185)&gt;S184+AD185-BB185-AP185,S184+AD185-BB185-AP185,$BL185-SUM($BN185:BN185))))</f>
        <v>0</v>
      </c>
      <c r="BP185" s="19">
        <f ca="1">IF(T184&lt;=0,0,IF($BL185&lt;=SUM($BN185:BO185),0,IF($BL185-SUM($BN185:BO185)&gt;T184+AE185-BC185-AQ185,T184+AE185-BC185-AQ185,$BL185-SUM($BN185:BO185))))</f>
        <v>0</v>
      </c>
      <c r="BQ185" s="19">
        <f ca="1">IF(U184&lt;=0,0,IF($BL185&lt;=SUM($BN185:BP185),0,IF($BL185-SUM($BN185:BP185)&gt;U184+AF185-BD185-AR185,U184+AF185-BD185-AR185,$BL185-SUM($BN185:BP185))))</f>
        <v>0</v>
      </c>
      <c r="BR185" s="19">
        <f ca="1">IF(V184&lt;=0,0,IF($BL185&lt;=SUM($BN185:BQ185),0,IF($BL185-SUM($BN185:BQ185)&gt;V184+AG185-BE185-AS185,V184+AG185-BE185-AS185,$BL185-SUM($BN185:BQ185))))</f>
        <v>0</v>
      </c>
      <c r="BS185" s="19">
        <f ca="1">IF(W184&lt;=0,0,IF($BL185&lt;=SUM($BN185:BR185),0,IF($BL185-SUM($BN185:BR185)&gt;W184+AH185-BF185-AT185,W184+AH185-BF185-AT185,$BL185-SUM($BN185:BR185))))</f>
        <v>0</v>
      </c>
      <c r="BT185" s="19">
        <f ca="1">IF(X184&lt;=0,0,IF($BL185&lt;=SUM($BN185:BS185),0,IF($BL185-SUM($BN185:BS185)&gt;X184+AI185-BG185-AU185,X184+AI185-BG185-AU185,$BL185-SUM($BN185:BS185))))</f>
        <v>0</v>
      </c>
      <c r="BU185" s="19">
        <f ca="1">IF(Y184&lt;=0,0,IF($BL185&lt;=SUM($BN185:BT185),0,IF($BL185-SUM($BN185:BT185)&gt;Y184+AJ185-BH185-AV185,Y184+AJ185-BH185-AV185,$BL185-SUM($BN185:BT185))))</f>
        <v>0</v>
      </c>
      <c r="BV185" s="19">
        <f ca="1">IF(Z184&lt;=0,0,IF($BL185&lt;=SUM($BN185:BU185),0,IF($BL185-SUM($BN185:BU185)&gt;Z184+AK185-BI185-AW185,Z184+AK185-BI185-AW185,$BL185-SUM($BN185:BU185))))</f>
        <v>0</v>
      </c>
      <c r="BW185" s="19">
        <f ca="1">IF(AA184&lt;=0,0,IF($BL185&lt;=SUM($BN185:BV185),0,IF($BL185-SUM($BN185:BV185)&gt;AA184+AL185-BJ185-AX185,AA184+AL185-BJ185-AX185,$BL185-SUM($BN185:BV185))))</f>
        <v>0</v>
      </c>
    </row>
    <row r="186" spans="1:75" ht="11.1" customHeight="1" x14ac:dyDescent="0.2">
      <c r="A186" s="20" t="str">
        <f t="shared" ca="1" si="108"/>
        <v/>
      </c>
      <c r="B186" s="5" t="e">
        <f t="shared" ca="1" si="109"/>
        <v>#N/A</v>
      </c>
      <c r="C186" s="69" t="str">
        <f ca="1">IF(A186="","",IF(snowball,IF(($E$5-AY186)&lt;0,0,$E$5-AY186),0)+D186)</f>
        <v/>
      </c>
      <c r="D186" s="56"/>
      <c r="E186" s="19">
        <f t="shared" ca="1" si="110"/>
        <v>0</v>
      </c>
      <c r="F186" s="19">
        <f t="shared" ca="1" si="111"/>
        <v>0</v>
      </c>
      <c r="G186" s="19">
        <f t="shared" ca="1" si="112"/>
        <v>0</v>
      </c>
      <c r="H186" s="19">
        <f t="shared" ca="1" si="113"/>
        <v>0</v>
      </c>
      <c r="I186" s="19">
        <f t="shared" ca="1" si="114"/>
        <v>0</v>
      </c>
      <c r="J186" s="19">
        <f t="shared" ca="1" si="115"/>
        <v>0</v>
      </c>
      <c r="K186" s="19">
        <f t="shared" ca="1" si="116"/>
        <v>0</v>
      </c>
      <c r="L186" s="19">
        <f t="shared" ca="1" si="117"/>
        <v>0</v>
      </c>
      <c r="M186" s="19">
        <f t="shared" ca="1" si="118"/>
        <v>0</v>
      </c>
      <c r="N186" s="19">
        <f t="shared" ca="1" si="119"/>
        <v>0</v>
      </c>
      <c r="O186" s="48"/>
      <c r="P186" s="19">
        <f t="shared" ca="1" si="107"/>
        <v>0</v>
      </c>
      <c r="Q186" s="73">
        <f t="shared" ca="1" si="120"/>
        <v>0</v>
      </c>
      <c r="R186" s="19">
        <f t="shared" ca="1" si="121"/>
        <v>0</v>
      </c>
      <c r="S186" s="19">
        <f t="shared" ca="1" si="122"/>
        <v>0</v>
      </c>
      <c r="T186" s="19">
        <f t="shared" ca="1" si="123"/>
        <v>0</v>
      </c>
      <c r="U186" s="19">
        <f t="shared" ca="1" si="124"/>
        <v>0</v>
      </c>
      <c r="V186" s="19">
        <f t="shared" ca="1" si="125"/>
        <v>0</v>
      </c>
      <c r="W186" s="19">
        <f t="shared" ca="1" si="126"/>
        <v>0</v>
      </c>
      <c r="X186" s="19">
        <f t="shared" ca="1" si="127"/>
        <v>0</v>
      </c>
      <c r="Y186" s="19">
        <f t="shared" ca="1" si="128"/>
        <v>0</v>
      </c>
      <c r="Z186" s="19">
        <f t="shared" ca="1" si="129"/>
        <v>0</v>
      </c>
      <c r="AA186" s="19">
        <f t="shared" ca="1" si="130"/>
        <v>0</v>
      </c>
      <c r="AB186" s="2"/>
      <c r="AC186" s="19">
        <f t="shared" ca="1" si="131"/>
        <v>0</v>
      </c>
      <c r="AD186" s="19">
        <f t="shared" ca="1" si="132"/>
        <v>0</v>
      </c>
      <c r="AE186" s="19">
        <f t="shared" ca="1" si="133"/>
        <v>0</v>
      </c>
      <c r="AF186" s="19">
        <f t="shared" ca="1" si="134"/>
        <v>0</v>
      </c>
      <c r="AG186" s="19">
        <f t="shared" ca="1" si="135"/>
        <v>0</v>
      </c>
      <c r="AH186" s="19">
        <f t="shared" ca="1" si="136"/>
        <v>0</v>
      </c>
      <c r="AI186" s="19">
        <f t="shared" ca="1" si="137"/>
        <v>0</v>
      </c>
      <c r="AJ186" s="19">
        <f t="shared" ca="1" si="138"/>
        <v>0</v>
      </c>
      <c r="AK186" s="19">
        <f t="shared" ca="1" si="139"/>
        <v>0</v>
      </c>
      <c r="AL186" s="19">
        <f t="shared" ca="1" si="140"/>
        <v>0</v>
      </c>
      <c r="AM186" s="23">
        <f t="shared" ca="1" si="141"/>
        <v>0</v>
      </c>
      <c r="AN186" s="7"/>
      <c r="AO186" s="19">
        <f t="shared" ca="1" si="142"/>
        <v>0</v>
      </c>
      <c r="AP186" s="19">
        <f t="shared" ca="1" si="143"/>
        <v>0</v>
      </c>
      <c r="AQ186" s="19">
        <f t="shared" ca="1" si="144"/>
        <v>0</v>
      </c>
      <c r="AR186" s="19">
        <f t="shared" ca="1" si="145"/>
        <v>0</v>
      </c>
      <c r="AS186" s="19">
        <f t="shared" ca="1" si="146"/>
        <v>0</v>
      </c>
      <c r="AT186" s="19">
        <f t="shared" ca="1" si="147"/>
        <v>0</v>
      </c>
      <c r="AU186" s="19">
        <f t="shared" ca="1" si="148"/>
        <v>0</v>
      </c>
      <c r="AV186" s="19">
        <f t="shared" ca="1" si="149"/>
        <v>0</v>
      </c>
      <c r="AW186" s="19">
        <f t="shared" ca="1" si="150"/>
        <v>0</v>
      </c>
      <c r="AX186" s="19">
        <f t="shared" ca="1" si="151"/>
        <v>0</v>
      </c>
      <c r="AY186" s="71">
        <f t="shared" ca="1" si="152"/>
        <v>0</v>
      </c>
      <c r="AZ186" s="23"/>
      <c r="BA186" s="55">
        <f ca="1">IF(NOT(snowball),0,IF(OR(E$9=0,R185+AC186-AO186&lt;=E$9),0,MIN(R185+AC186-AO186-E$9,$C186)))</f>
        <v>0</v>
      </c>
      <c r="BB186" s="19">
        <f ca="1">IF(NOT(snowball),0,IF(OR(F$9=0,S185+AD186-AP186&lt;=F$9),0,MIN(S185+AD186-AP186-F$9,$C186-SUM($BA186:BA186))))</f>
        <v>0</v>
      </c>
      <c r="BC186" s="19">
        <f ca="1">IF(NOT(snowball),0,IF(OR(G$9=0,T185+AE186-AQ186&lt;=G$9),0,MIN(T185+AE186-AQ186-G$9,$C186-SUM($BA186:BB186))))</f>
        <v>0</v>
      </c>
      <c r="BD186" s="19">
        <f ca="1">IF(NOT(snowball),0,IF(OR(H$9=0,U185+AF186-AR186&lt;=H$9),0,MIN(U185+AF186-AR186-H$9,$C186-SUM($BA186:BC186))))</f>
        <v>0</v>
      </c>
      <c r="BE186" s="19">
        <f ca="1">IF(NOT(snowball),0,IF(OR(I$9=0,V185+AG186-AS186&lt;=I$9),0,MIN(V185+AG186-AS186-I$9,$C186-SUM($BA186:BD186))))</f>
        <v>0</v>
      </c>
      <c r="BF186" s="19">
        <f ca="1">IF(NOT(snowball),0,IF(OR(J$9=0,W185+AH186-AT186&lt;=J$9),0,MIN(W185+AH186-AT186-J$9,$C186-SUM($BA186:BE186))))</f>
        <v>0</v>
      </c>
      <c r="BG186" s="19">
        <f ca="1">IF(NOT(snowball),0,IF(OR(K$9=0,X185+AI186-AU186&lt;=K$9),0,MIN(X185+AI186-AU186-K$9,$C186-SUM($BA186:BF186))))</f>
        <v>0</v>
      </c>
      <c r="BH186" s="19">
        <f ca="1">IF(NOT(snowball),0,IF(OR(L$9=0,Y185+AJ186-AV186&lt;=L$9),0,MIN(Y185+AJ186-AV186-L$9,$C186-SUM($BA186:BG186))))</f>
        <v>0</v>
      </c>
      <c r="BI186" s="19">
        <f ca="1">IF(NOT(snowball),0,IF(OR(M$9=0,Z185+AK186-AW186&lt;=M$9),0,MIN(Z185+AK186-AW186-M$9,$C186-SUM($BA186:BH186))))</f>
        <v>0</v>
      </c>
      <c r="BJ186" s="19">
        <f ca="1">IF(NOT(snowball),0,IF(OR(N$9=0,AA185+AL186-AX186&lt;=N$9),0,MIN(AA185+AL186-AX186-N$9,$C186-SUM($BA186:BI186))))</f>
        <v>0</v>
      </c>
      <c r="BK186" s="71">
        <f t="shared" ca="1" si="153"/>
        <v>0</v>
      </c>
      <c r="BL186" s="71">
        <f t="shared" ca="1" si="154"/>
        <v>0</v>
      </c>
      <c r="BN186" s="55">
        <f t="shared" ca="1" si="155"/>
        <v>0</v>
      </c>
      <c r="BO186" s="19">
        <f ca="1">IF(S185&lt;=0,0,IF($BL186&lt;=SUM($BN186:BN186),0,IF($BL186-SUM($BN186:BN186)&gt;S185+AD186-BB186-AP186,S185+AD186-BB186-AP186,$BL186-SUM($BN186:BN186))))</f>
        <v>0</v>
      </c>
      <c r="BP186" s="19">
        <f ca="1">IF(T185&lt;=0,0,IF($BL186&lt;=SUM($BN186:BO186),0,IF($BL186-SUM($BN186:BO186)&gt;T185+AE186-BC186-AQ186,T185+AE186-BC186-AQ186,$BL186-SUM($BN186:BO186))))</f>
        <v>0</v>
      </c>
      <c r="BQ186" s="19">
        <f ca="1">IF(U185&lt;=0,0,IF($BL186&lt;=SUM($BN186:BP186),0,IF($BL186-SUM($BN186:BP186)&gt;U185+AF186-BD186-AR186,U185+AF186-BD186-AR186,$BL186-SUM($BN186:BP186))))</f>
        <v>0</v>
      </c>
      <c r="BR186" s="19">
        <f ca="1">IF(V185&lt;=0,0,IF($BL186&lt;=SUM($BN186:BQ186),0,IF($BL186-SUM($BN186:BQ186)&gt;V185+AG186-BE186-AS186,V185+AG186-BE186-AS186,$BL186-SUM($BN186:BQ186))))</f>
        <v>0</v>
      </c>
      <c r="BS186" s="19">
        <f ca="1">IF(W185&lt;=0,0,IF($BL186&lt;=SUM($BN186:BR186),0,IF($BL186-SUM($BN186:BR186)&gt;W185+AH186-BF186-AT186,W185+AH186-BF186-AT186,$BL186-SUM($BN186:BR186))))</f>
        <v>0</v>
      </c>
      <c r="BT186" s="19">
        <f ca="1">IF(X185&lt;=0,0,IF($BL186&lt;=SUM($BN186:BS186),0,IF($BL186-SUM($BN186:BS186)&gt;X185+AI186-BG186-AU186,X185+AI186-BG186-AU186,$BL186-SUM($BN186:BS186))))</f>
        <v>0</v>
      </c>
      <c r="BU186" s="19">
        <f ca="1">IF(Y185&lt;=0,0,IF($BL186&lt;=SUM($BN186:BT186),0,IF($BL186-SUM($BN186:BT186)&gt;Y185+AJ186-BH186-AV186,Y185+AJ186-BH186-AV186,$BL186-SUM($BN186:BT186))))</f>
        <v>0</v>
      </c>
      <c r="BV186" s="19">
        <f ca="1">IF(Z185&lt;=0,0,IF($BL186&lt;=SUM($BN186:BU186),0,IF($BL186-SUM($BN186:BU186)&gt;Z185+AK186-BI186-AW186,Z185+AK186-BI186-AW186,$BL186-SUM($BN186:BU186))))</f>
        <v>0</v>
      </c>
      <c r="BW186" s="19">
        <f ca="1">IF(AA185&lt;=0,0,IF($BL186&lt;=SUM($BN186:BV186),0,IF($BL186-SUM($BN186:BV186)&gt;AA185+AL186-BJ186-AX186,AA185+AL186-BJ186-AX186,$BL186-SUM($BN186:BV186))))</f>
        <v>0</v>
      </c>
    </row>
    <row r="187" spans="1:75" ht="11.1" customHeight="1" x14ac:dyDescent="0.2">
      <c r="A187" s="20" t="str">
        <f t="shared" ca="1" si="108"/>
        <v/>
      </c>
      <c r="B187" s="5" t="e">
        <f t="shared" ca="1" si="109"/>
        <v>#N/A</v>
      </c>
      <c r="C187" s="69" t="str">
        <f ca="1">IF(A187="","",IF(snowball,IF(($E$5-AY187)&lt;0,0,$E$5-AY187),0)+D187)</f>
        <v/>
      </c>
      <c r="D187" s="56"/>
      <c r="E187" s="19">
        <f t="shared" ca="1" si="110"/>
        <v>0</v>
      </c>
      <c r="F187" s="19">
        <f t="shared" ca="1" si="111"/>
        <v>0</v>
      </c>
      <c r="G187" s="19">
        <f t="shared" ca="1" si="112"/>
        <v>0</v>
      </c>
      <c r="H187" s="19">
        <f t="shared" ca="1" si="113"/>
        <v>0</v>
      </c>
      <c r="I187" s="19">
        <f t="shared" ca="1" si="114"/>
        <v>0</v>
      </c>
      <c r="J187" s="19">
        <f t="shared" ca="1" si="115"/>
        <v>0</v>
      </c>
      <c r="K187" s="19">
        <f t="shared" ca="1" si="116"/>
        <v>0</v>
      </c>
      <c r="L187" s="19">
        <f t="shared" ca="1" si="117"/>
        <v>0</v>
      </c>
      <c r="M187" s="19">
        <f t="shared" ca="1" si="118"/>
        <v>0</v>
      </c>
      <c r="N187" s="19">
        <f t="shared" ca="1" si="119"/>
        <v>0</v>
      </c>
      <c r="O187" s="48"/>
      <c r="P187" s="19">
        <f t="shared" ca="1" si="107"/>
        <v>0</v>
      </c>
      <c r="Q187" s="73">
        <f t="shared" ca="1" si="120"/>
        <v>0</v>
      </c>
      <c r="R187" s="19">
        <f t="shared" ca="1" si="121"/>
        <v>0</v>
      </c>
      <c r="S187" s="19">
        <f t="shared" ca="1" si="122"/>
        <v>0</v>
      </c>
      <c r="T187" s="19">
        <f t="shared" ca="1" si="123"/>
        <v>0</v>
      </c>
      <c r="U187" s="19">
        <f t="shared" ca="1" si="124"/>
        <v>0</v>
      </c>
      <c r="V187" s="19">
        <f t="shared" ca="1" si="125"/>
        <v>0</v>
      </c>
      <c r="W187" s="19">
        <f t="shared" ca="1" si="126"/>
        <v>0</v>
      </c>
      <c r="X187" s="19">
        <f t="shared" ca="1" si="127"/>
        <v>0</v>
      </c>
      <c r="Y187" s="19">
        <f t="shared" ca="1" si="128"/>
        <v>0</v>
      </c>
      <c r="Z187" s="19">
        <f t="shared" ca="1" si="129"/>
        <v>0</v>
      </c>
      <c r="AA187" s="19">
        <f t="shared" ca="1" si="130"/>
        <v>0</v>
      </c>
      <c r="AB187" s="2"/>
      <c r="AC187" s="19">
        <f t="shared" ca="1" si="131"/>
        <v>0</v>
      </c>
      <c r="AD187" s="19">
        <f t="shared" ca="1" si="132"/>
        <v>0</v>
      </c>
      <c r="AE187" s="19">
        <f t="shared" ca="1" si="133"/>
        <v>0</v>
      </c>
      <c r="AF187" s="19">
        <f t="shared" ca="1" si="134"/>
        <v>0</v>
      </c>
      <c r="AG187" s="19">
        <f t="shared" ca="1" si="135"/>
        <v>0</v>
      </c>
      <c r="AH187" s="19">
        <f t="shared" ca="1" si="136"/>
        <v>0</v>
      </c>
      <c r="AI187" s="19">
        <f t="shared" ca="1" si="137"/>
        <v>0</v>
      </c>
      <c r="AJ187" s="19">
        <f t="shared" ca="1" si="138"/>
        <v>0</v>
      </c>
      <c r="AK187" s="19">
        <f t="shared" ca="1" si="139"/>
        <v>0</v>
      </c>
      <c r="AL187" s="19">
        <f t="shared" ca="1" si="140"/>
        <v>0</v>
      </c>
      <c r="AM187" s="23">
        <f t="shared" ca="1" si="141"/>
        <v>0</v>
      </c>
      <c r="AN187" s="7"/>
      <c r="AO187" s="19">
        <f t="shared" ca="1" si="142"/>
        <v>0</v>
      </c>
      <c r="AP187" s="19">
        <f t="shared" ca="1" si="143"/>
        <v>0</v>
      </c>
      <c r="AQ187" s="19">
        <f t="shared" ca="1" si="144"/>
        <v>0</v>
      </c>
      <c r="AR187" s="19">
        <f t="shared" ca="1" si="145"/>
        <v>0</v>
      </c>
      <c r="AS187" s="19">
        <f t="shared" ca="1" si="146"/>
        <v>0</v>
      </c>
      <c r="AT187" s="19">
        <f t="shared" ca="1" si="147"/>
        <v>0</v>
      </c>
      <c r="AU187" s="19">
        <f t="shared" ca="1" si="148"/>
        <v>0</v>
      </c>
      <c r="AV187" s="19">
        <f t="shared" ca="1" si="149"/>
        <v>0</v>
      </c>
      <c r="AW187" s="19">
        <f t="shared" ca="1" si="150"/>
        <v>0</v>
      </c>
      <c r="AX187" s="19">
        <f t="shared" ca="1" si="151"/>
        <v>0</v>
      </c>
      <c r="AY187" s="71">
        <f t="shared" ca="1" si="152"/>
        <v>0</v>
      </c>
      <c r="AZ187" s="23"/>
      <c r="BA187" s="55">
        <f ca="1">IF(NOT(snowball),0,IF(OR(E$9=0,R186+AC187-AO187&lt;=E$9),0,MIN(R186+AC187-AO187-E$9,$C187)))</f>
        <v>0</v>
      </c>
      <c r="BB187" s="19">
        <f ca="1">IF(NOT(snowball),0,IF(OR(F$9=0,S186+AD187-AP187&lt;=F$9),0,MIN(S186+AD187-AP187-F$9,$C187-SUM($BA187:BA187))))</f>
        <v>0</v>
      </c>
      <c r="BC187" s="19">
        <f ca="1">IF(NOT(snowball),0,IF(OR(G$9=0,T186+AE187-AQ187&lt;=G$9),0,MIN(T186+AE187-AQ187-G$9,$C187-SUM($BA187:BB187))))</f>
        <v>0</v>
      </c>
      <c r="BD187" s="19">
        <f ca="1">IF(NOT(snowball),0,IF(OR(H$9=0,U186+AF187-AR187&lt;=H$9),0,MIN(U186+AF187-AR187-H$9,$C187-SUM($BA187:BC187))))</f>
        <v>0</v>
      </c>
      <c r="BE187" s="19">
        <f ca="1">IF(NOT(snowball),0,IF(OR(I$9=0,V186+AG187-AS187&lt;=I$9),0,MIN(V186+AG187-AS187-I$9,$C187-SUM($BA187:BD187))))</f>
        <v>0</v>
      </c>
      <c r="BF187" s="19">
        <f ca="1">IF(NOT(snowball),0,IF(OR(J$9=0,W186+AH187-AT187&lt;=J$9),0,MIN(W186+AH187-AT187-J$9,$C187-SUM($BA187:BE187))))</f>
        <v>0</v>
      </c>
      <c r="BG187" s="19">
        <f ca="1">IF(NOT(snowball),0,IF(OR(K$9=0,X186+AI187-AU187&lt;=K$9),0,MIN(X186+AI187-AU187-K$9,$C187-SUM($BA187:BF187))))</f>
        <v>0</v>
      </c>
      <c r="BH187" s="19">
        <f ca="1">IF(NOT(snowball),0,IF(OR(L$9=0,Y186+AJ187-AV187&lt;=L$9),0,MIN(Y186+AJ187-AV187-L$9,$C187-SUM($BA187:BG187))))</f>
        <v>0</v>
      </c>
      <c r="BI187" s="19">
        <f ca="1">IF(NOT(snowball),0,IF(OR(M$9=0,Z186+AK187-AW187&lt;=M$9),0,MIN(Z186+AK187-AW187-M$9,$C187-SUM($BA187:BH187))))</f>
        <v>0</v>
      </c>
      <c r="BJ187" s="19">
        <f ca="1">IF(NOT(snowball),0,IF(OR(N$9=0,AA186+AL187-AX187&lt;=N$9),0,MIN(AA186+AL187-AX187-N$9,$C187-SUM($BA187:BI187))))</f>
        <v>0</v>
      </c>
      <c r="BK187" s="71">
        <f t="shared" ca="1" si="153"/>
        <v>0</v>
      </c>
      <c r="BL187" s="71">
        <f t="shared" ca="1" si="154"/>
        <v>0</v>
      </c>
      <c r="BN187" s="55">
        <f t="shared" ca="1" si="155"/>
        <v>0</v>
      </c>
      <c r="BO187" s="19">
        <f ca="1">IF(S186&lt;=0,0,IF($BL187&lt;=SUM($BN187:BN187),0,IF($BL187-SUM($BN187:BN187)&gt;S186+AD187-BB187-AP187,S186+AD187-BB187-AP187,$BL187-SUM($BN187:BN187))))</f>
        <v>0</v>
      </c>
      <c r="BP187" s="19">
        <f ca="1">IF(T186&lt;=0,0,IF($BL187&lt;=SUM($BN187:BO187),0,IF($BL187-SUM($BN187:BO187)&gt;T186+AE187-BC187-AQ187,T186+AE187-BC187-AQ187,$BL187-SUM($BN187:BO187))))</f>
        <v>0</v>
      </c>
      <c r="BQ187" s="19">
        <f ca="1">IF(U186&lt;=0,0,IF($BL187&lt;=SUM($BN187:BP187),0,IF($BL187-SUM($BN187:BP187)&gt;U186+AF187-BD187-AR187,U186+AF187-BD187-AR187,$BL187-SUM($BN187:BP187))))</f>
        <v>0</v>
      </c>
      <c r="BR187" s="19">
        <f ca="1">IF(V186&lt;=0,0,IF($BL187&lt;=SUM($BN187:BQ187),0,IF($BL187-SUM($BN187:BQ187)&gt;V186+AG187-BE187-AS187,V186+AG187-BE187-AS187,$BL187-SUM($BN187:BQ187))))</f>
        <v>0</v>
      </c>
      <c r="BS187" s="19">
        <f ca="1">IF(W186&lt;=0,0,IF($BL187&lt;=SUM($BN187:BR187),0,IF($BL187-SUM($BN187:BR187)&gt;W186+AH187-BF187-AT187,W186+AH187-BF187-AT187,$BL187-SUM($BN187:BR187))))</f>
        <v>0</v>
      </c>
      <c r="BT187" s="19">
        <f ca="1">IF(X186&lt;=0,0,IF($BL187&lt;=SUM($BN187:BS187),0,IF($BL187-SUM($BN187:BS187)&gt;X186+AI187-BG187-AU187,X186+AI187-BG187-AU187,$BL187-SUM($BN187:BS187))))</f>
        <v>0</v>
      </c>
      <c r="BU187" s="19">
        <f ca="1">IF(Y186&lt;=0,0,IF($BL187&lt;=SUM($BN187:BT187),0,IF($BL187-SUM($BN187:BT187)&gt;Y186+AJ187-BH187-AV187,Y186+AJ187-BH187-AV187,$BL187-SUM($BN187:BT187))))</f>
        <v>0</v>
      </c>
      <c r="BV187" s="19">
        <f ca="1">IF(Z186&lt;=0,0,IF($BL187&lt;=SUM($BN187:BU187),0,IF($BL187-SUM($BN187:BU187)&gt;Z186+AK187-BI187-AW187,Z186+AK187-BI187-AW187,$BL187-SUM($BN187:BU187))))</f>
        <v>0</v>
      </c>
      <c r="BW187" s="19">
        <f ca="1">IF(AA186&lt;=0,0,IF($BL187&lt;=SUM($BN187:BV187),0,IF($BL187-SUM($BN187:BV187)&gt;AA186+AL187-BJ187-AX187,AA186+AL187-BJ187-AX187,$BL187-SUM($BN187:BV187))))</f>
        <v>0</v>
      </c>
    </row>
    <row r="188" spans="1:75" ht="11.1" customHeight="1" x14ac:dyDescent="0.2">
      <c r="A188" s="20" t="str">
        <f t="shared" ca="1" si="108"/>
        <v/>
      </c>
      <c r="B188" s="5" t="e">
        <f t="shared" ca="1" si="109"/>
        <v>#N/A</v>
      </c>
      <c r="C188" s="69" t="str">
        <f ca="1">IF(A188="","",IF(snowball,IF(($E$5-AY188)&lt;0,0,$E$5-AY188),0)+D188)</f>
        <v/>
      </c>
      <c r="D188" s="56"/>
      <c r="E188" s="19">
        <f t="shared" ca="1" si="110"/>
        <v>0</v>
      </c>
      <c r="F188" s="19">
        <f t="shared" ca="1" si="111"/>
        <v>0</v>
      </c>
      <c r="G188" s="19">
        <f t="shared" ca="1" si="112"/>
        <v>0</v>
      </c>
      <c r="H188" s="19">
        <f t="shared" ca="1" si="113"/>
        <v>0</v>
      </c>
      <c r="I188" s="19">
        <f t="shared" ca="1" si="114"/>
        <v>0</v>
      </c>
      <c r="J188" s="19">
        <f t="shared" ca="1" si="115"/>
        <v>0</v>
      </c>
      <c r="K188" s="19">
        <f t="shared" ca="1" si="116"/>
        <v>0</v>
      </c>
      <c r="L188" s="19">
        <f t="shared" ca="1" si="117"/>
        <v>0</v>
      </c>
      <c r="M188" s="19">
        <f t="shared" ca="1" si="118"/>
        <v>0</v>
      </c>
      <c r="N188" s="19">
        <f t="shared" ca="1" si="119"/>
        <v>0</v>
      </c>
      <c r="O188" s="48"/>
      <c r="P188" s="19">
        <f t="shared" ca="1" si="107"/>
        <v>0</v>
      </c>
      <c r="Q188" s="73">
        <f t="shared" ca="1" si="120"/>
        <v>0</v>
      </c>
      <c r="R188" s="19">
        <f t="shared" ca="1" si="121"/>
        <v>0</v>
      </c>
      <c r="S188" s="19">
        <f t="shared" ca="1" si="122"/>
        <v>0</v>
      </c>
      <c r="T188" s="19">
        <f t="shared" ca="1" si="123"/>
        <v>0</v>
      </c>
      <c r="U188" s="19">
        <f t="shared" ca="1" si="124"/>
        <v>0</v>
      </c>
      <c r="V188" s="19">
        <f t="shared" ca="1" si="125"/>
        <v>0</v>
      </c>
      <c r="W188" s="19">
        <f t="shared" ca="1" si="126"/>
        <v>0</v>
      </c>
      <c r="X188" s="19">
        <f t="shared" ca="1" si="127"/>
        <v>0</v>
      </c>
      <c r="Y188" s="19">
        <f t="shared" ca="1" si="128"/>
        <v>0</v>
      </c>
      <c r="Z188" s="19">
        <f t="shared" ca="1" si="129"/>
        <v>0</v>
      </c>
      <c r="AA188" s="19">
        <f t="shared" ca="1" si="130"/>
        <v>0</v>
      </c>
      <c r="AB188" s="2"/>
      <c r="AC188" s="19">
        <f t="shared" ca="1" si="131"/>
        <v>0</v>
      </c>
      <c r="AD188" s="19">
        <f t="shared" ca="1" si="132"/>
        <v>0</v>
      </c>
      <c r="AE188" s="19">
        <f t="shared" ca="1" si="133"/>
        <v>0</v>
      </c>
      <c r="AF188" s="19">
        <f t="shared" ca="1" si="134"/>
        <v>0</v>
      </c>
      <c r="AG188" s="19">
        <f t="shared" ca="1" si="135"/>
        <v>0</v>
      </c>
      <c r="AH188" s="19">
        <f t="shared" ca="1" si="136"/>
        <v>0</v>
      </c>
      <c r="AI188" s="19">
        <f t="shared" ca="1" si="137"/>
        <v>0</v>
      </c>
      <c r="AJ188" s="19">
        <f t="shared" ca="1" si="138"/>
        <v>0</v>
      </c>
      <c r="AK188" s="19">
        <f t="shared" ca="1" si="139"/>
        <v>0</v>
      </c>
      <c r="AL188" s="19">
        <f t="shared" ca="1" si="140"/>
        <v>0</v>
      </c>
      <c r="AM188" s="23">
        <f t="shared" ca="1" si="141"/>
        <v>0</v>
      </c>
      <c r="AN188" s="7"/>
      <c r="AO188" s="19">
        <f t="shared" ca="1" si="142"/>
        <v>0</v>
      </c>
      <c r="AP188" s="19">
        <f t="shared" ca="1" si="143"/>
        <v>0</v>
      </c>
      <c r="AQ188" s="19">
        <f t="shared" ca="1" si="144"/>
        <v>0</v>
      </c>
      <c r="AR188" s="19">
        <f t="shared" ca="1" si="145"/>
        <v>0</v>
      </c>
      <c r="AS188" s="19">
        <f t="shared" ca="1" si="146"/>
        <v>0</v>
      </c>
      <c r="AT188" s="19">
        <f t="shared" ca="1" si="147"/>
        <v>0</v>
      </c>
      <c r="AU188" s="19">
        <f t="shared" ca="1" si="148"/>
        <v>0</v>
      </c>
      <c r="AV188" s="19">
        <f t="shared" ca="1" si="149"/>
        <v>0</v>
      </c>
      <c r="AW188" s="19">
        <f t="shared" ca="1" si="150"/>
        <v>0</v>
      </c>
      <c r="AX188" s="19">
        <f t="shared" ca="1" si="151"/>
        <v>0</v>
      </c>
      <c r="AY188" s="71">
        <f t="shared" ca="1" si="152"/>
        <v>0</v>
      </c>
      <c r="AZ188" s="23"/>
      <c r="BA188" s="55">
        <f ca="1">IF(NOT(snowball),0,IF(OR(E$9=0,R187+AC188-AO188&lt;=E$9),0,MIN(R187+AC188-AO188-E$9,$C188)))</f>
        <v>0</v>
      </c>
      <c r="BB188" s="19">
        <f ca="1">IF(NOT(snowball),0,IF(OR(F$9=0,S187+AD188-AP188&lt;=F$9),0,MIN(S187+AD188-AP188-F$9,$C188-SUM($BA188:BA188))))</f>
        <v>0</v>
      </c>
      <c r="BC188" s="19">
        <f ca="1">IF(NOT(snowball),0,IF(OR(G$9=0,T187+AE188-AQ188&lt;=G$9),0,MIN(T187+AE188-AQ188-G$9,$C188-SUM($BA188:BB188))))</f>
        <v>0</v>
      </c>
      <c r="BD188" s="19">
        <f ca="1">IF(NOT(snowball),0,IF(OR(H$9=0,U187+AF188-AR188&lt;=H$9),0,MIN(U187+AF188-AR188-H$9,$C188-SUM($BA188:BC188))))</f>
        <v>0</v>
      </c>
      <c r="BE188" s="19">
        <f ca="1">IF(NOT(snowball),0,IF(OR(I$9=0,V187+AG188-AS188&lt;=I$9),0,MIN(V187+AG188-AS188-I$9,$C188-SUM($BA188:BD188))))</f>
        <v>0</v>
      </c>
      <c r="BF188" s="19">
        <f ca="1">IF(NOT(snowball),0,IF(OR(J$9=0,W187+AH188-AT188&lt;=J$9),0,MIN(W187+AH188-AT188-J$9,$C188-SUM($BA188:BE188))))</f>
        <v>0</v>
      </c>
      <c r="BG188" s="19">
        <f ca="1">IF(NOT(snowball),0,IF(OR(K$9=0,X187+AI188-AU188&lt;=K$9),0,MIN(X187+AI188-AU188-K$9,$C188-SUM($BA188:BF188))))</f>
        <v>0</v>
      </c>
      <c r="BH188" s="19">
        <f ca="1">IF(NOT(snowball),0,IF(OR(L$9=0,Y187+AJ188-AV188&lt;=L$9),0,MIN(Y187+AJ188-AV188-L$9,$C188-SUM($BA188:BG188))))</f>
        <v>0</v>
      </c>
      <c r="BI188" s="19">
        <f ca="1">IF(NOT(snowball),0,IF(OR(M$9=0,Z187+AK188-AW188&lt;=M$9),0,MIN(Z187+AK188-AW188-M$9,$C188-SUM($BA188:BH188))))</f>
        <v>0</v>
      </c>
      <c r="BJ188" s="19">
        <f ca="1">IF(NOT(snowball),0,IF(OR(N$9=0,AA187+AL188-AX188&lt;=N$9),0,MIN(AA187+AL188-AX188-N$9,$C188-SUM($BA188:BI188))))</f>
        <v>0</v>
      </c>
      <c r="BK188" s="71">
        <f t="shared" ca="1" si="153"/>
        <v>0</v>
      </c>
      <c r="BL188" s="71">
        <f t="shared" ca="1" si="154"/>
        <v>0</v>
      </c>
      <c r="BN188" s="55">
        <f t="shared" ca="1" si="155"/>
        <v>0</v>
      </c>
      <c r="BO188" s="19">
        <f ca="1">IF(S187&lt;=0,0,IF($BL188&lt;=SUM($BN188:BN188),0,IF($BL188-SUM($BN188:BN188)&gt;S187+AD188-BB188-AP188,S187+AD188-BB188-AP188,$BL188-SUM($BN188:BN188))))</f>
        <v>0</v>
      </c>
      <c r="BP188" s="19">
        <f ca="1">IF(T187&lt;=0,0,IF($BL188&lt;=SUM($BN188:BO188),0,IF($BL188-SUM($BN188:BO188)&gt;T187+AE188-BC188-AQ188,T187+AE188-BC188-AQ188,$BL188-SUM($BN188:BO188))))</f>
        <v>0</v>
      </c>
      <c r="BQ188" s="19">
        <f ca="1">IF(U187&lt;=0,0,IF($BL188&lt;=SUM($BN188:BP188),0,IF($BL188-SUM($BN188:BP188)&gt;U187+AF188-BD188-AR188,U187+AF188-BD188-AR188,$BL188-SUM($BN188:BP188))))</f>
        <v>0</v>
      </c>
      <c r="BR188" s="19">
        <f ca="1">IF(V187&lt;=0,0,IF($BL188&lt;=SUM($BN188:BQ188),0,IF($BL188-SUM($BN188:BQ188)&gt;V187+AG188-BE188-AS188,V187+AG188-BE188-AS188,$BL188-SUM($BN188:BQ188))))</f>
        <v>0</v>
      </c>
      <c r="BS188" s="19">
        <f ca="1">IF(W187&lt;=0,0,IF($BL188&lt;=SUM($BN188:BR188),0,IF($BL188-SUM($BN188:BR188)&gt;W187+AH188-BF188-AT188,W187+AH188-BF188-AT188,$BL188-SUM($BN188:BR188))))</f>
        <v>0</v>
      </c>
      <c r="BT188" s="19">
        <f ca="1">IF(X187&lt;=0,0,IF($BL188&lt;=SUM($BN188:BS188),0,IF($BL188-SUM($BN188:BS188)&gt;X187+AI188-BG188-AU188,X187+AI188-BG188-AU188,$BL188-SUM($BN188:BS188))))</f>
        <v>0</v>
      </c>
      <c r="BU188" s="19">
        <f ca="1">IF(Y187&lt;=0,0,IF($BL188&lt;=SUM($BN188:BT188),0,IF($BL188-SUM($BN188:BT188)&gt;Y187+AJ188-BH188-AV188,Y187+AJ188-BH188-AV188,$BL188-SUM($BN188:BT188))))</f>
        <v>0</v>
      </c>
      <c r="BV188" s="19">
        <f ca="1">IF(Z187&lt;=0,0,IF($BL188&lt;=SUM($BN188:BU188),0,IF($BL188-SUM($BN188:BU188)&gt;Z187+AK188-BI188-AW188,Z187+AK188-BI188-AW188,$BL188-SUM($BN188:BU188))))</f>
        <v>0</v>
      </c>
      <c r="BW188" s="19">
        <f ca="1">IF(AA187&lt;=0,0,IF($BL188&lt;=SUM($BN188:BV188),0,IF($BL188-SUM($BN188:BV188)&gt;AA187+AL188-BJ188-AX188,AA187+AL188-BJ188-AX188,$BL188-SUM($BN188:BV188))))</f>
        <v>0</v>
      </c>
    </row>
    <row r="189" spans="1:75" ht="11.1" customHeight="1" x14ac:dyDescent="0.2">
      <c r="A189" s="20" t="str">
        <f t="shared" ca="1" si="108"/>
        <v/>
      </c>
      <c r="B189" s="5" t="e">
        <f t="shared" ca="1" si="109"/>
        <v>#N/A</v>
      </c>
      <c r="C189" s="69" t="str">
        <f ca="1">IF(A189="","",IF(snowball,IF(($E$5-AY189)&lt;0,0,$E$5-AY189),0)+D189)</f>
        <v/>
      </c>
      <c r="D189" s="56"/>
      <c r="E189" s="19">
        <f t="shared" ca="1" si="110"/>
        <v>0</v>
      </c>
      <c r="F189" s="19">
        <f t="shared" ca="1" si="111"/>
        <v>0</v>
      </c>
      <c r="G189" s="19">
        <f t="shared" ca="1" si="112"/>
        <v>0</v>
      </c>
      <c r="H189" s="19">
        <f t="shared" ca="1" si="113"/>
        <v>0</v>
      </c>
      <c r="I189" s="19">
        <f t="shared" ca="1" si="114"/>
        <v>0</v>
      </c>
      <c r="J189" s="19">
        <f t="shared" ca="1" si="115"/>
        <v>0</v>
      </c>
      <c r="K189" s="19">
        <f t="shared" ca="1" si="116"/>
        <v>0</v>
      </c>
      <c r="L189" s="19">
        <f t="shared" ca="1" si="117"/>
        <v>0</v>
      </c>
      <c r="M189" s="19">
        <f t="shared" ca="1" si="118"/>
        <v>0</v>
      </c>
      <c r="N189" s="19">
        <f t="shared" ca="1" si="119"/>
        <v>0</v>
      </c>
      <c r="O189" s="48"/>
      <c r="P189" s="19">
        <f t="shared" ca="1" si="107"/>
        <v>0</v>
      </c>
      <c r="Q189" s="73">
        <f t="shared" ca="1" si="120"/>
        <v>0</v>
      </c>
      <c r="R189" s="19">
        <f t="shared" ca="1" si="121"/>
        <v>0</v>
      </c>
      <c r="S189" s="19">
        <f t="shared" ca="1" si="122"/>
        <v>0</v>
      </c>
      <c r="T189" s="19">
        <f t="shared" ca="1" si="123"/>
        <v>0</v>
      </c>
      <c r="U189" s="19">
        <f t="shared" ca="1" si="124"/>
        <v>0</v>
      </c>
      <c r="V189" s="19">
        <f t="shared" ca="1" si="125"/>
        <v>0</v>
      </c>
      <c r="W189" s="19">
        <f t="shared" ca="1" si="126"/>
        <v>0</v>
      </c>
      <c r="X189" s="19">
        <f t="shared" ca="1" si="127"/>
        <v>0</v>
      </c>
      <c r="Y189" s="19">
        <f t="shared" ca="1" si="128"/>
        <v>0</v>
      </c>
      <c r="Z189" s="19">
        <f t="shared" ca="1" si="129"/>
        <v>0</v>
      </c>
      <c r="AA189" s="19">
        <f t="shared" ca="1" si="130"/>
        <v>0</v>
      </c>
      <c r="AB189" s="2"/>
      <c r="AC189" s="19">
        <f t="shared" ca="1" si="131"/>
        <v>0</v>
      </c>
      <c r="AD189" s="19">
        <f t="shared" ca="1" si="132"/>
        <v>0</v>
      </c>
      <c r="AE189" s="19">
        <f t="shared" ca="1" si="133"/>
        <v>0</v>
      </c>
      <c r="AF189" s="19">
        <f t="shared" ca="1" si="134"/>
        <v>0</v>
      </c>
      <c r="AG189" s="19">
        <f t="shared" ca="1" si="135"/>
        <v>0</v>
      </c>
      <c r="AH189" s="19">
        <f t="shared" ca="1" si="136"/>
        <v>0</v>
      </c>
      <c r="AI189" s="19">
        <f t="shared" ca="1" si="137"/>
        <v>0</v>
      </c>
      <c r="AJ189" s="19">
        <f t="shared" ca="1" si="138"/>
        <v>0</v>
      </c>
      <c r="AK189" s="19">
        <f t="shared" ca="1" si="139"/>
        <v>0</v>
      </c>
      <c r="AL189" s="19">
        <f t="shared" ca="1" si="140"/>
        <v>0</v>
      </c>
      <c r="AM189" s="23">
        <f t="shared" ca="1" si="141"/>
        <v>0</v>
      </c>
      <c r="AN189" s="7"/>
      <c r="AO189" s="19">
        <f t="shared" ca="1" si="142"/>
        <v>0</v>
      </c>
      <c r="AP189" s="19">
        <f t="shared" ca="1" si="143"/>
        <v>0</v>
      </c>
      <c r="AQ189" s="19">
        <f t="shared" ca="1" si="144"/>
        <v>0</v>
      </c>
      <c r="AR189" s="19">
        <f t="shared" ca="1" si="145"/>
        <v>0</v>
      </c>
      <c r="AS189" s="19">
        <f t="shared" ca="1" si="146"/>
        <v>0</v>
      </c>
      <c r="AT189" s="19">
        <f t="shared" ca="1" si="147"/>
        <v>0</v>
      </c>
      <c r="AU189" s="19">
        <f t="shared" ca="1" si="148"/>
        <v>0</v>
      </c>
      <c r="AV189" s="19">
        <f t="shared" ca="1" si="149"/>
        <v>0</v>
      </c>
      <c r="AW189" s="19">
        <f t="shared" ca="1" si="150"/>
        <v>0</v>
      </c>
      <c r="AX189" s="19">
        <f t="shared" ca="1" si="151"/>
        <v>0</v>
      </c>
      <c r="AY189" s="71">
        <f t="shared" ca="1" si="152"/>
        <v>0</v>
      </c>
      <c r="AZ189" s="23"/>
      <c r="BA189" s="55">
        <f ca="1">IF(NOT(snowball),0,IF(OR(E$9=0,R188+AC189-AO189&lt;=E$9),0,MIN(R188+AC189-AO189-E$9,$C189)))</f>
        <v>0</v>
      </c>
      <c r="BB189" s="19">
        <f ca="1">IF(NOT(snowball),0,IF(OR(F$9=0,S188+AD189-AP189&lt;=F$9),0,MIN(S188+AD189-AP189-F$9,$C189-SUM($BA189:BA189))))</f>
        <v>0</v>
      </c>
      <c r="BC189" s="19">
        <f ca="1">IF(NOT(snowball),0,IF(OR(G$9=0,T188+AE189-AQ189&lt;=G$9),0,MIN(T188+AE189-AQ189-G$9,$C189-SUM($BA189:BB189))))</f>
        <v>0</v>
      </c>
      <c r="BD189" s="19">
        <f ca="1">IF(NOT(snowball),0,IF(OR(H$9=0,U188+AF189-AR189&lt;=H$9),0,MIN(U188+AF189-AR189-H$9,$C189-SUM($BA189:BC189))))</f>
        <v>0</v>
      </c>
      <c r="BE189" s="19">
        <f ca="1">IF(NOT(snowball),0,IF(OR(I$9=0,V188+AG189-AS189&lt;=I$9),0,MIN(V188+AG189-AS189-I$9,$C189-SUM($BA189:BD189))))</f>
        <v>0</v>
      </c>
      <c r="BF189" s="19">
        <f ca="1">IF(NOT(snowball),0,IF(OR(J$9=0,W188+AH189-AT189&lt;=J$9),0,MIN(W188+AH189-AT189-J$9,$C189-SUM($BA189:BE189))))</f>
        <v>0</v>
      </c>
      <c r="BG189" s="19">
        <f ca="1">IF(NOT(snowball),0,IF(OR(K$9=0,X188+AI189-AU189&lt;=K$9),0,MIN(X188+AI189-AU189-K$9,$C189-SUM($BA189:BF189))))</f>
        <v>0</v>
      </c>
      <c r="BH189" s="19">
        <f ca="1">IF(NOT(snowball),0,IF(OR(L$9=0,Y188+AJ189-AV189&lt;=L$9),0,MIN(Y188+AJ189-AV189-L$9,$C189-SUM($BA189:BG189))))</f>
        <v>0</v>
      </c>
      <c r="BI189" s="19">
        <f ca="1">IF(NOT(snowball),0,IF(OR(M$9=0,Z188+AK189-AW189&lt;=M$9),0,MIN(Z188+AK189-AW189-M$9,$C189-SUM($BA189:BH189))))</f>
        <v>0</v>
      </c>
      <c r="BJ189" s="19">
        <f ca="1">IF(NOT(snowball),0,IF(OR(N$9=0,AA188+AL189-AX189&lt;=N$9),0,MIN(AA188+AL189-AX189-N$9,$C189-SUM($BA189:BI189))))</f>
        <v>0</v>
      </c>
      <c r="BK189" s="71">
        <f t="shared" ca="1" si="153"/>
        <v>0</v>
      </c>
      <c r="BL189" s="71">
        <f t="shared" ca="1" si="154"/>
        <v>0</v>
      </c>
      <c r="BN189" s="55">
        <f t="shared" ca="1" si="155"/>
        <v>0</v>
      </c>
      <c r="BO189" s="19">
        <f ca="1">IF(S188&lt;=0,0,IF($BL189&lt;=SUM($BN189:BN189),0,IF($BL189-SUM($BN189:BN189)&gt;S188+AD189-BB189-AP189,S188+AD189-BB189-AP189,$BL189-SUM($BN189:BN189))))</f>
        <v>0</v>
      </c>
      <c r="BP189" s="19">
        <f ca="1">IF(T188&lt;=0,0,IF($BL189&lt;=SUM($BN189:BO189),0,IF($BL189-SUM($BN189:BO189)&gt;T188+AE189-BC189-AQ189,T188+AE189-BC189-AQ189,$BL189-SUM($BN189:BO189))))</f>
        <v>0</v>
      </c>
      <c r="BQ189" s="19">
        <f ca="1">IF(U188&lt;=0,0,IF($BL189&lt;=SUM($BN189:BP189),0,IF($BL189-SUM($BN189:BP189)&gt;U188+AF189-BD189-AR189,U188+AF189-BD189-AR189,$BL189-SUM($BN189:BP189))))</f>
        <v>0</v>
      </c>
      <c r="BR189" s="19">
        <f ca="1">IF(V188&lt;=0,0,IF($BL189&lt;=SUM($BN189:BQ189),0,IF($BL189-SUM($BN189:BQ189)&gt;V188+AG189-BE189-AS189,V188+AG189-BE189-AS189,$BL189-SUM($BN189:BQ189))))</f>
        <v>0</v>
      </c>
      <c r="BS189" s="19">
        <f ca="1">IF(W188&lt;=0,0,IF($BL189&lt;=SUM($BN189:BR189),0,IF($BL189-SUM($BN189:BR189)&gt;W188+AH189-BF189-AT189,W188+AH189-BF189-AT189,$BL189-SUM($BN189:BR189))))</f>
        <v>0</v>
      </c>
      <c r="BT189" s="19">
        <f ca="1">IF(X188&lt;=0,0,IF($BL189&lt;=SUM($BN189:BS189),0,IF($BL189-SUM($BN189:BS189)&gt;X188+AI189-BG189-AU189,X188+AI189-BG189-AU189,$BL189-SUM($BN189:BS189))))</f>
        <v>0</v>
      </c>
      <c r="BU189" s="19">
        <f ca="1">IF(Y188&lt;=0,0,IF($BL189&lt;=SUM($BN189:BT189),0,IF($BL189-SUM($BN189:BT189)&gt;Y188+AJ189-BH189-AV189,Y188+AJ189-BH189-AV189,$BL189-SUM($BN189:BT189))))</f>
        <v>0</v>
      </c>
      <c r="BV189" s="19">
        <f ca="1">IF(Z188&lt;=0,0,IF($BL189&lt;=SUM($BN189:BU189),0,IF($BL189-SUM($BN189:BU189)&gt;Z188+AK189-BI189-AW189,Z188+AK189-BI189-AW189,$BL189-SUM($BN189:BU189))))</f>
        <v>0</v>
      </c>
      <c r="BW189" s="19">
        <f ca="1">IF(AA188&lt;=0,0,IF($BL189&lt;=SUM($BN189:BV189),0,IF($BL189-SUM($BN189:BV189)&gt;AA188+AL189-BJ189-AX189,AA188+AL189-BJ189-AX189,$BL189-SUM($BN189:BV189))))</f>
        <v>0</v>
      </c>
    </row>
    <row r="190" spans="1:75" ht="11.1" customHeight="1" x14ac:dyDescent="0.2">
      <c r="A190" s="20" t="str">
        <f t="shared" ca="1" si="108"/>
        <v/>
      </c>
      <c r="B190" s="5" t="e">
        <f t="shared" ca="1" si="109"/>
        <v>#N/A</v>
      </c>
      <c r="C190" s="69" t="str">
        <f ca="1">IF(A190="","",IF(snowball,IF(($E$5-AY190)&lt;0,0,$E$5-AY190),0)+D190)</f>
        <v/>
      </c>
      <c r="D190" s="56"/>
      <c r="E190" s="19">
        <f t="shared" ca="1" si="110"/>
        <v>0</v>
      </c>
      <c r="F190" s="19">
        <f t="shared" ca="1" si="111"/>
        <v>0</v>
      </c>
      <c r="G190" s="19">
        <f t="shared" ca="1" si="112"/>
        <v>0</v>
      </c>
      <c r="H190" s="19">
        <f t="shared" ca="1" si="113"/>
        <v>0</v>
      </c>
      <c r="I190" s="19">
        <f t="shared" ca="1" si="114"/>
        <v>0</v>
      </c>
      <c r="J190" s="19">
        <f t="shared" ca="1" si="115"/>
        <v>0</v>
      </c>
      <c r="K190" s="19">
        <f t="shared" ca="1" si="116"/>
        <v>0</v>
      </c>
      <c r="L190" s="19">
        <f t="shared" ca="1" si="117"/>
        <v>0</v>
      </c>
      <c r="M190" s="19">
        <f t="shared" ca="1" si="118"/>
        <v>0</v>
      </c>
      <c r="N190" s="19">
        <f t="shared" ca="1" si="119"/>
        <v>0</v>
      </c>
      <c r="O190" s="48"/>
      <c r="P190" s="19">
        <f t="shared" ca="1" si="107"/>
        <v>0</v>
      </c>
      <c r="Q190" s="73">
        <f t="shared" ca="1" si="120"/>
        <v>0</v>
      </c>
      <c r="R190" s="19">
        <f t="shared" ca="1" si="121"/>
        <v>0</v>
      </c>
      <c r="S190" s="19">
        <f t="shared" ca="1" si="122"/>
        <v>0</v>
      </c>
      <c r="T190" s="19">
        <f t="shared" ca="1" si="123"/>
        <v>0</v>
      </c>
      <c r="U190" s="19">
        <f t="shared" ca="1" si="124"/>
        <v>0</v>
      </c>
      <c r="V190" s="19">
        <f t="shared" ca="1" si="125"/>
        <v>0</v>
      </c>
      <c r="W190" s="19">
        <f t="shared" ca="1" si="126"/>
        <v>0</v>
      </c>
      <c r="X190" s="19">
        <f t="shared" ca="1" si="127"/>
        <v>0</v>
      </c>
      <c r="Y190" s="19">
        <f t="shared" ca="1" si="128"/>
        <v>0</v>
      </c>
      <c r="Z190" s="19">
        <f t="shared" ca="1" si="129"/>
        <v>0</v>
      </c>
      <c r="AA190" s="19">
        <f t="shared" ca="1" si="130"/>
        <v>0</v>
      </c>
      <c r="AB190" s="2"/>
      <c r="AC190" s="19">
        <f t="shared" ca="1" si="131"/>
        <v>0</v>
      </c>
      <c r="AD190" s="19">
        <f t="shared" ca="1" si="132"/>
        <v>0</v>
      </c>
      <c r="AE190" s="19">
        <f t="shared" ca="1" si="133"/>
        <v>0</v>
      </c>
      <c r="AF190" s="19">
        <f t="shared" ca="1" si="134"/>
        <v>0</v>
      </c>
      <c r="AG190" s="19">
        <f t="shared" ca="1" si="135"/>
        <v>0</v>
      </c>
      <c r="AH190" s="19">
        <f t="shared" ca="1" si="136"/>
        <v>0</v>
      </c>
      <c r="AI190" s="19">
        <f t="shared" ca="1" si="137"/>
        <v>0</v>
      </c>
      <c r="AJ190" s="19">
        <f t="shared" ca="1" si="138"/>
        <v>0</v>
      </c>
      <c r="AK190" s="19">
        <f t="shared" ca="1" si="139"/>
        <v>0</v>
      </c>
      <c r="AL190" s="19">
        <f t="shared" ca="1" si="140"/>
        <v>0</v>
      </c>
      <c r="AM190" s="23">
        <f t="shared" ca="1" si="141"/>
        <v>0</v>
      </c>
      <c r="AN190" s="7"/>
      <c r="AO190" s="19">
        <f t="shared" ca="1" si="142"/>
        <v>0</v>
      </c>
      <c r="AP190" s="19">
        <f t="shared" ca="1" si="143"/>
        <v>0</v>
      </c>
      <c r="AQ190" s="19">
        <f t="shared" ca="1" si="144"/>
        <v>0</v>
      </c>
      <c r="AR190" s="19">
        <f t="shared" ca="1" si="145"/>
        <v>0</v>
      </c>
      <c r="AS190" s="19">
        <f t="shared" ca="1" si="146"/>
        <v>0</v>
      </c>
      <c r="AT190" s="19">
        <f t="shared" ca="1" si="147"/>
        <v>0</v>
      </c>
      <c r="AU190" s="19">
        <f t="shared" ca="1" si="148"/>
        <v>0</v>
      </c>
      <c r="AV190" s="19">
        <f t="shared" ca="1" si="149"/>
        <v>0</v>
      </c>
      <c r="AW190" s="19">
        <f t="shared" ca="1" si="150"/>
        <v>0</v>
      </c>
      <c r="AX190" s="19">
        <f t="shared" ca="1" si="151"/>
        <v>0</v>
      </c>
      <c r="AY190" s="71">
        <f t="shared" ca="1" si="152"/>
        <v>0</v>
      </c>
      <c r="AZ190" s="23"/>
      <c r="BA190" s="55">
        <f ca="1">IF(NOT(snowball),0,IF(OR(E$9=0,R189+AC190-AO190&lt;=E$9),0,MIN(R189+AC190-AO190-E$9,$C190)))</f>
        <v>0</v>
      </c>
      <c r="BB190" s="19">
        <f ca="1">IF(NOT(snowball),0,IF(OR(F$9=0,S189+AD190-AP190&lt;=F$9),0,MIN(S189+AD190-AP190-F$9,$C190-SUM($BA190:BA190))))</f>
        <v>0</v>
      </c>
      <c r="BC190" s="19">
        <f ca="1">IF(NOT(snowball),0,IF(OR(G$9=0,T189+AE190-AQ190&lt;=G$9),0,MIN(T189+AE190-AQ190-G$9,$C190-SUM($BA190:BB190))))</f>
        <v>0</v>
      </c>
      <c r="BD190" s="19">
        <f ca="1">IF(NOT(snowball),0,IF(OR(H$9=0,U189+AF190-AR190&lt;=H$9),0,MIN(U189+AF190-AR190-H$9,$C190-SUM($BA190:BC190))))</f>
        <v>0</v>
      </c>
      <c r="BE190" s="19">
        <f ca="1">IF(NOT(snowball),0,IF(OR(I$9=0,V189+AG190-AS190&lt;=I$9),0,MIN(V189+AG190-AS190-I$9,$C190-SUM($BA190:BD190))))</f>
        <v>0</v>
      </c>
      <c r="BF190" s="19">
        <f ca="1">IF(NOT(snowball),0,IF(OR(J$9=0,W189+AH190-AT190&lt;=J$9),0,MIN(W189+AH190-AT190-J$9,$C190-SUM($BA190:BE190))))</f>
        <v>0</v>
      </c>
      <c r="BG190" s="19">
        <f ca="1">IF(NOT(snowball),0,IF(OR(K$9=0,X189+AI190-AU190&lt;=K$9),0,MIN(X189+AI190-AU190-K$9,$C190-SUM($BA190:BF190))))</f>
        <v>0</v>
      </c>
      <c r="BH190" s="19">
        <f ca="1">IF(NOT(snowball),0,IF(OR(L$9=0,Y189+AJ190-AV190&lt;=L$9),0,MIN(Y189+AJ190-AV190-L$9,$C190-SUM($BA190:BG190))))</f>
        <v>0</v>
      </c>
      <c r="BI190" s="19">
        <f ca="1">IF(NOT(snowball),0,IF(OR(M$9=0,Z189+AK190-AW190&lt;=M$9),0,MIN(Z189+AK190-AW190-M$9,$C190-SUM($BA190:BH190))))</f>
        <v>0</v>
      </c>
      <c r="BJ190" s="19">
        <f ca="1">IF(NOT(snowball),0,IF(OR(N$9=0,AA189+AL190-AX190&lt;=N$9),0,MIN(AA189+AL190-AX190-N$9,$C190-SUM($BA190:BI190))))</f>
        <v>0</v>
      </c>
      <c r="BK190" s="71">
        <f t="shared" ca="1" si="153"/>
        <v>0</v>
      </c>
      <c r="BL190" s="71">
        <f t="shared" ca="1" si="154"/>
        <v>0</v>
      </c>
      <c r="BN190" s="55">
        <f t="shared" ca="1" si="155"/>
        <v>0</v>
      </c>
      <c r="BO190" s="19">
        <f ca="1">IF(S189&lt;=0,0,IF($BL190&lt;=SUM($BN190:BN190),0,IF($BL190-SUM($BN190:BN190)&gt;S189+AD190-BB190-AP190,S189+AD190-BB190-AP190,$BL190-SUM($BN190:BN190))))</f>
        <v>0</v>
      </c>
      <c r="BP190" s="19">
        <f ca="1">IF(T189&lt;=0,0,IF($BL190&lt;=SUM($BN190:BO190),0,IF($BL190-SUM($BN190:BO190)&gt;T189+AE190-BC190-AQ190,T189+AE190-BC190-AQ190,$BL190-SUM($BN190:BO190))))</f>
        <v>0</v>
      </c>
      <c r="BQ190" s="19">
        <f ca="1">IF(U189&lt;=0,0,IF($BL190&lt;=SUM($BN190:BP190),0,IF($BL190-SUM($BN190:BP190)&gt;U189+AF190-BD190-AR190,U189+AF190-BD190-AR190,$BL190-SUM($BN190:BP190))))</f>
        <v>0</v>
      </c>
      <c r="BR190" s="19">
        <f ca="1">IF(V189&lt;=0,0,IF($BL190&lt;=SUM($BN190:BQ190),0,IF($BL190-SUM($BN190:BQ190)&gt;V189+AG190-BE190-AS190,V189+AG190-BE190-AS190,$BL190-SUM($BN190:BQ190))))</f>
        <v>0</v>
      </c>
      <c r="BS190" s="19">
        <f ca="1">IF(W189&lt;=0,0,IF($BL190&lt;=SUM($BN190:BR190),0,IF($BL190-SUM($BN190:BR190)&gt;W189+AH190-BF190-AT190,W189+AH190-BF190-AT190,$BL190-SUM($BN190:BR190))))</f>
        <v>0</v>
      </c>
      <c r="BT190" s="19">
        <f ca="1">IF(X189&lt;=0,0,IF($BL190&lt;=SUM($BN190:BS190),0,IF($BL190-SUM($BN190:BS190)&gt;X189+AI190-BG190-AU190,X189+AI190-BG190-AU190,$BL190-SUM($BN190:BS190))))</f>
        <v>0</v>
      </c>
      <c r="BU190" s="19">
        <f ca="1">IF(Y189&lt;=0,0,IF($BL190&lt;=SUM($BN190:BT190),0,IF($BL190-SUM($BN190:BT190)&gt;Y189+AJ190-BH190-AV190,Y189+AJ190-BH190-AV190,$BL190-SUM($BN190:BT190))))</f>
        <v>0</v>
      </c>
      <c r="BV190" s="19">
        <f ca="1">IF(Z189&lt;=0,0,IF($BL190&lt;=SUM($BN190:BU190),0,IF($BL190-SUM($BN190:BU190)&gt;Z189+AK190-BI190-AW190,Z189+AK190-BI190-AW190,$BL190-SUM($BN190:BU190))))</f>
        <v>0</v>
      </c>
      <c r="BW190" s="19">
        <f ca="1">IF(AA189&lt;=0,0,IF($BL190&lt;=SUM($BN190:BV190),0,IF($BL190-SUM($BN190:BV190)&gt;AA189+AL190-BJ190-AX190,AA189+AL190-BJ190-AX190,$BL190-SUM($BN190:BV190))))</f>
        <v>0</v>
      </c>
    </row>
    <row r="191" spans="1:75" ht="11.1" customHeight="1" x14ac:dyDescent="0.2">
      <c r="A191" s="20" t="str">
        <f t="shared" ca="1" si="108"/>
        <v/>
      </c>
      <c r="B191" s="5" t="e">
        <f t="shared" ca="1" si="109"/>
        <v>#N/A</v>
      </c>
      <c r="C191" s="69" t="str">
        <f ca="1">IF(A191="","",IF(snowball,IF(($E$5-AY191)&lt;0,0,$E$5-AY191),0)+D191)</f>
        <v/>
      </c>
      <c r="D191" s="56"/>
      <c r="E191" s="19">
        <f t="shared" ca="1" si="110"/>
        <v>0</v>
      </c>
      <c r="F191" s="19">
        <f t="shared" ca="1" si="111"/>
        <v>0</v>
      </c>
      <c r="G191" s="19">
        <f t="shared" ca="1" si="112"/>
        <v>0</v>
      </c>
      <c r="H191" s="19">
        <f t="shared" ca="1" si="113"/>
        <v>0</v>
      </c>
      <c r="I191" s="19">
        <f t="shared" ca="1" si="114"/>
        <v>0</v>
      </c>
      <c r="J191" s="19">
        <f t="shared" ca="1" si="115"/>
        <v>0</v>
      </c>
      <c r="K191" s="19">
        <f t="shared" ca="1" si="116"/>
        <v>0</v>
      </c>
      <c r="L191" s="19">
        <f t="shared" ca="1" si="117"/>
        <v>0</v>
      </c>
      <c r="M191" s="19">
        <f t="shared" ca="1" si="118"/>
        <v>0</v>
      </c>
      <c r="N191" s="19">
        <f t="shared" ca="1" si="119"/>
        <v>0</v>
      </c>
      <c r="O191" s="48"/>
      <c r="P191" s="19">
        <f t="shared" ca="1" si="107"/>
        <v>0</v>
      </c>
      <c r="Q191" s="73">
        <f t="shared" ca="1" si="120"/>
        <v>0</v>
      </c>
      <c r="R191" s="19">
        <f t="shared" ca="1" si="121"/>
        <v>0</v>
      </c>
      <c r="S191" s="19">
        <f t="shared" ca="1" si="122"/>
        <v>0</v>
      </c>
      <c r="T191" s="19">
        <f t="shared" ca="1" si="123"/>
        <v>0</v>
      </c>
      <c r="U191" s="19">
        <f t="shared" ca="1" si="124"/>
        <v>0</v>
      </c>
      <c r="V191" s="19">
        <f t="shared" ca="1" si="125"/>
        <v>0</v>
      </c>
      <c r="W191" s="19">
        <f t="shared" ca="1" si="126"/>
        <v>0</v>
      </c>
      <c r="X191" s="19">
        <f t="shared" ca="1" si="127"/>
        <v>0</v>
      </c>
      <c r="Y191" s="19">
        <f t="shared" ca="1" si="128"/>
        <v>0</v>
      </c>
      <c r="Z191" s="19">
        <f t="shared" ca="1" si="129"/>
        <v>0</v>
      </c>
      <c r="AA191" s="19">
        <f t="shared" ca="1" si="130"/>
        <v>0</v>
      </c>
      <c r="AB191" s="2"/>
      <c r="AC191" s="19">
        <f t="shared" ca="1" si="131"/>
        <v>0</v>
      </c>
      <c r="AD191" s="19">
        <f t="shared" ca="1" si="132"/>
        <v>0</v>
      </c>
      <c r="AE191" s="19">
        <f t="shared" ca="1" si="133"/>
        <v>0</v>
      </c>
      <c r="AF191" s="19">
        <f t="shared" ca="1" si="134"/>
        <v>0</v>
      </c>
      <c r="AG191" s="19">
        <f t="shared" ca="1" si="135"/>
        <v>0</v>
      </c>
      <c r="AH191" s="19">
        <f t="shared" ca="1" si="136"/>
        <v>0</v>
      </c>
      <c r="AI191" s="19">
        <f t="shared" ca="1" si="137"/>
        <v>0</v>
      </c>
      <c r="AJ191" s="19">
        <f t="shared" ca="1" si="138"/>
        <v>0</v>
      </c>
      <c r="AK191" s="19">
        <f t="shared" ca="1" si="139"/>
        <v>0</v>
      </c>
      <c r="AL191" s="19">
        <f t="shared" ca="1" si="140"/>
        <v>0</v>
      </c>
      <c r="AM191" s="23">
        <f t="shared" ca="1" si="141"/>
        <v>0</v>
      </c>
      <c r="AN191" s="7"/>
      <c r="AO191" s="19">
        <f t="shared" ca="1" si="142"/>
        <v>0</v>
      </c>
      <c r="AP191" s="19">
        <f t="shared" ca="1" si="143"/>
        <v>0</v>
      </c>
      <c r="AQ191" s="19">
        <f t="shared" ca="1" si="144"/>
        <v>0</v>
      </c>
      <c r="AR191" s="19">
        <f t="shared" ca="1" si="145"/>
        <v>0</v>
      </c>
      <c r="AS191" s="19">
        <f t="shared" ca="1" si="146"/>
        <v>0</v>
      </c>
      <c r="AT191" s="19">
        <f t="shared" ca="1" si="147"/>
        <v>0</v>
      </c>
      <c r="AU191" s="19">
        <f t="shared" ca="1" si="148"/>
        <v>0</v>
      </c>
      <c r="AV191" s="19">
        <f t="shared" ca="1" si="149"/>
        <v>0</v>
      </c>
      <c r="AW191" s="19">
        <f t="shared" ca="1" si="150"/>
        <v>0</v>
      </c>
      <c r="AX191" s="19">
        <f t="shared" ca="1" si="151"/>
        <v>0</v>
      </c>
      <c r="AY191" s="71">
        <f t="shared" ca="1" si="152"/>
        <v>0</v>
      </c>
      <c r="AZ191" s="23"/>
      <c r="BA191" s="55">
        <f ca="1">IF(NOT(snowball),0,IF(OR(E$9=0,R190+AC191-AO191&lt;=E$9),0,MIN(R190+AC191-AO191-E$9,$C191)))</f>
        <v>0</v>
      </c>
      <c r="BB191" s="19">
        <f ca="1">IF(NOT(snowball),0,IF(OR(F$9=0,S190+AD191-AP191&lt;=F$9),0,MIN(S190+AD191-AP191-F$9,$C191-SUM($BA191:BA191))))</f>
        <v>0</v>
      </c>
      <c r="BC191" s="19">
        <f ca="1">IF(NOT(snowball),0,IF(OR(G$9=0,T190+AE191-AQ191&lt;=G$9),0,MIN(T190+AE191-AQ191-G$9,$C191-SUM($BA191:BB191))))</f>
        <v>0</v>
      </c>
      <c r="BD191" s="19">
        <f ca="1">IF(NOT(snowball),0,IF(OR(H$9=0,U190+AF191-AR191&lt;=H$9),0,MIN(U190+AF191-AR191-H$9,$C191-SUM($BA191:BC191))))</f>
        <v>0</v>
      </c>
      <c r="BE191" s="19">
        <f ca="1">IF(NOT(snowball),0,IF(OR(I$9=0,V190+AG191-AS191&lt;=I$9),0,MIN(V190+AG191-AS191-I$9,$C191-SUM($BA191:BD191))))</f>
        <v>0</v>
      </c>
      <c r="BF191" s="19">
        <f ca="1">IF(NOT(snowball),0,IF(OR(J$9=0,W190+AH191-AT191&lt;=J$9),0,MIN(W190+AH191-AT191-J$9,$C191-SUM($BA191:BE191))))</f>
        <v>0</v>
      </c>
      <c r="BG191" s="19">
        <f ca="1">IF(NOT(snowball),0,IF(OR(K$9=0,X190+AI191-AU191&lt;=K$9),0,MIN(X190+AI191-AU191-K$9,$C191-SUM($BA191:BF191))))</f>
        <v>0</v>
      </c>
      <c r="BH191" s="19">
        <f ca="1">IF(NOT(snowball),0,IF(OR(L$9=0,Y190+AJ191-AV191&lt;=L$9),0,MIN(Y190+AJ191-AV191-L$9,$C191-SUM($BA191:BG191))))</f>
        <v>0</v>
      </c>
      <c r="BI191" s="19">
        <f ca="1">IF(NOT(snowball),0,IF(OR(M$9=0,Z190+AK191-AW191&lt;=M$9),0,MIN(Z190+AK191-AW191-M$9,$C191-SUM($BA191:BH191))))</f>
        <v>0</v>
      </c>
      <c r="BJ191" s="19">
        <f ca="1">IF(NOT(snowball),0,IF(OR(N$9=0,AA190+AL191-AX191&lt;=N$9),0,MIN(AA190+AL191-AX191-N$9,$C191-SUM($BA191:BI191))))</f>
        <v>0</v>
      </c>
      <c r="BK191" s="71">
        <f t="shared" ca="1" si="153"/>
        <v>0</v>
      </c>
      <c r="BL191" s="71">
        <f t="shared" ca="1" si="154"/>
        <v>0</v>
      </c>
      <c r="BN191" s="55">
        <f t="shared" ca="1" si="155"/>
        <v>0</v>
      </c>
      <c r="BO191" s="19">
        <f ca="1">IF(S190&lt;=0,0,IF($BL191&lt;=SUM($BN191:BN191),0,IF($BL191-SUM($BN191:BN191)&gt;S190+AD191-BB191-AP191,S190+AD191-BB191-AP191,$BL191-SUM($BN191:BN191))))</f>
        <v>0</v>
      </c>
      <c r="BP191" s="19">
        <f ca="1">IF(T190&lt;=0,0,IF($BL191&lt;=SUM($BN191:BO191),0,IF($BL191-SUM($BN191:BO191)&gt;T190+AE191-BC191-AQ191,T190+AE191-BC191-AQ191,$BL191-SUM($BN191:BO191))))</f>
        <v>0</v>
      </c>
      <c r="BQ191" s="19">
        <f ca="1">IF(U190&lt;=0,0,IF($BL191&lt;=SUM($BN191:BP191),0,IF($BL191-SUM($BN191:BP191)&gt;U190+AF191-BD191-AR191,U190+AF191-BD191-AR191,$BL191-SUM($BN191:BP191))))</f>
        <v>0</v>
      </c>
      <c r="BR191" s="19">
        <f ca="1">IF(V190&lt;=0,0,IF($BL191&lt;=SUM($BN191:BQ191),0,IF($BL191-SUM($BN191:BQ191)&gt;V190+AG191-BE191-AS191,V190+AG191-BE191-AS191,$BL191-SUM($BN191:BQ191))))</f>
        <v>0</v>
      </c>
      <c r="BS191" s="19">
        <f ca="1">IF(W190&lt;=0,0,IF($BL191&lt;=SUM($BN191:BR191),0,IF($BL191-SUM($BN191:BR191)&gt;W190+AH191-BF191-AT191,W190+AH191-BF191-AT191,$BL191-SUM($BN191:BR191))))</f>
        <v>0</v>
      </c>
      <c r="BT191" s="19">
        <f ca="1">IF(X190&lt;=0,0,IF($BL191&lt;=SUM($BN191:BS191),0,IF($BL191-SUM($BN191:BS191)&gt;X190+AI191-BG191-AU191,X190+AI191-BG191-AU191,$BL191-SUM($BN191:BS191))))</f>
        <v>0</v>
      </c>
      <c r="BU191" s="19">
        <f ca="1">IF(Y190&lt;=0,0,IF($BL191&lt;=SUM($BN191:BT191),0,IF($BL191-SUM($BN191:BT191)&gt;Y190+AJ191-BH191-AV191,Y190+AJ191-BH191-AV191,$BL191-SUM($BN191:BT191))))</f>
        <v>0</v>
      </c>
      <c r="BV191" s="19">
        <f ca="1">IF(Z190&lt;=0,0,IF($BL191&lt;=SUM($BN191:BU191),0,IF($BL191-SUM($BN191:BU191)&gt;Z190+AK191-BI191-AW191,Z190+AK191-BI191-AW191,$BL191-SUM($BN191:BU191))))</f>
        <v>0</v>
      </c>
      <c r="BW191" s="19">
        <f ca="1">IF(AA190&lt;=0,0,IF($BL191&lt;=SUM($BN191:BV191),0,IF($BL191-SUM($BN191:BV191)&gt;AA190+AL191-BJ191-AX191,AA190+AL191-BJ191-AX191,$BL191-SUM($BN191:BV191))))</f>
        <v>0</v>
      </c>
    </row>
    <row r="192" spans="1:75" ht="11.1" customHeight="1" x14ac:dyDescent="0.2">
      <c r="A192" s="20" t="str">
        <f t="shared" ca="1" si="108"/>
        <v/>
      </c>
      <c r="B192" s="5" t="e">
        <f t="shared" ca="1" si="109"/>
        <v>#N/A</v>
      </c>
      <c r="C192" s="69" t="str">
        <f ca="1">IF(A192="","",IF(snowball,IF(($E$5-AY192)&lt;0,0,$E$5-AY192),0)+D192)</f>
        <v/>
      </c>
      <c r="D192" s="56"/>
      <c r="E192" s="19">
        <f t="shared" ca="1" si="110"/>
        <v>0</v>
      </c>
      <c r="F192" s="19">
        <f t="shared" ca="1" si="111"/>
        <v>0</v>
      </c>
      <c r="G192" s="19">
        <f t="shared" ca="1" si="112"/>
        <v>0</v>
      </c>
      <c r="H192" s="19">
        <f t="shared" ca="1" si="113"/>
        <v>0</v>
      </c>
      <c r="I192" s="19">
        <f t="shared" ca="1" si="114"/>
        <v>0</v>
      </c>
      <c r="J192" s="19">
        <f t="shared" ca="1" si="115"/>
        <v>0</v>
      </c>
      <c r="K192" s="19">
        <f t="shared" ca="1" si="116"/>
        <v>0</v>
      </c>
      <c r="L192" s="19">
        <f t="shared" ca="1" si="117"/>
        <v>0</v>
      </c>
      <c r="M192" s="19">
        <f t="shared" ca="1" si="118"/>
        <v>0</v>
      </c>
      <c r="N192" s="19">
        <f t="shared" ca="1" si="119"/>
        <v>0</v>
      </c>
      <c r="O192" s="48"/>
      <c r="P192" s="19">
        <f t="shared" ca="1" si="107"/>
        <v>0</v>
      </c>
      <c r="Q192" s="73">
        <f t="shared" ca="1" si="120"/>
        <v>0</v>
      </c>
      <c r="R192" s="19">
        <f t="shared" ca="1" si="121"/>
        <v>0</v>
      </c>
      <c r="S192" s="19">
        <f t="shared" ca="1" si="122"/>
        <v>0</v>
      </c>
      <c r="T192" s="19">
        <f t="shared" ca="1" si="123"/>
        <v>0</v>
      </c>
      <c r="U192" s="19">
        <f t="shared" ca="1" si="124"/>
        <v>0</v>
      </c>
      <c r="V192" s="19">
        <f t="shared" ca="1" si="125"/>
        <v>0</v>
      </c>
      <c r="W192" s="19">
        <f t="shared" ca="1" si="126"/>
        <v>0</v>
      </c>
      <c r="X192" s="19">
        <f t="shared" ca="1" si="127"/>
        <v>0</v>
      </c>
      <c r="Y192" s="19">
        <f t="shared" ca="1" si="128"/>
        <v>0</v>
      </c>
      <c r="Z192" s="19">
        <f t="shared" ca="1" si="129"/>
        <v>0</v>
      </c>
      <c r="AA192" s="19">
        <f t="shared" ca="1" si="130"/>
        <v>0</v>
      </c>
      <c r="AB192" s="2"/>
      <c r="AC192" s="19">
        <f t="shared" ca="1" si="131"/>
        <v>0</v>
      </c>
      <c r="AD192" s="19">
        <f t="shared" ca="1" si="132"/>
        <v>0</v>
      </c>
      <c r="AE192" s="19">
        <f t="shared" ca="1" si="133"/>
        <v>0</v>
      </c>
      <c r="AF192" s="19">
        <f t="shared" ca="1" si="134"/>
        <v>0</v>
      </c>
      <c r="AG192" s="19">
        <f t="shared" ca="1" si="135"/>
        <v>0</v>
      </c>
      <c r="AH192" s="19">
        <f t="shared" ca="1" si="136"/>
        <v>0</v>
      </c>
      <c r="AI192" s="19">
        <f t="shared" ca="1" si="137"/>
        <v>0</v>
      </c>
      <c r="AJ192" s="19">
        <f t="shared" ca="1" si="138"/>
        <v>0</v>
      </c>
      <c r="AK192" s="19">
        <f t="shared" ca="1" si="139"/>
        <v>0</v>
      </c>
      <c r="AL192" s="19">
        <f t="shared" ca="1" si="140"/>
        <v>0</v>
      </c>
      <c r="AM192" s="23">
        <f t="shared" ca="1" si="141"/>
        <v>0</v>
      </c>
      <c r="AN192" s="7"/>
      <c r="AO192" s="19">
        <f t="shared" ca="1" si="142"/>
        <v>0</v>
      </c>
      <c r="AP192" s="19">
        <f t="shared" ca="1" si="143"/>
        <v>0</v>
      </c>
      <c r="AQ192" s="19">
        <f t="shared" ca="1" si="144"/>
        <v>0</v>
      </c>
      <c r="AR192" s="19">
        <f t="shared" ca="1" si="145"/>
        <v>0</v>
      </c>
      <c r="AS192" s="19">
        <f t="shared" ca="1" si="146"/>
        <v>0</v>
      </c>
      <c r="AT192" s="19">
        <f t="shared" ca="1" si="147"/>
        <v>0</v>
      </c>
      <c r="AU192" s="19">
        <f t="shared" ca="1" si="148"/>
        <v>0</v>
      </c>
      <c r="AV192" s="19">
        <f t="shared" ca="1" si="149"/>
        <v>0</v>
      </c>
      <c r="AW192" s="19">
        <f t="shared" ca="1" si="150"/>
        <v>0</v>
      </c>
      <c r="AX192" s="19">
        <f t="shared" ca="1" si="151"/>
        <v>0</v>
      </c>
      <c r="AY192" s="71">
        <f t="shared" ca="1" si="152"/>
        <v>0</v>
      </c>
      <c r="AZ192" s="23"/>
      <c r="BA192" s="55">
        <f ca="1">IF(NOT(snowball),0,IF(OR(E$9=0,R191+AC192-AO192&lt;=E$9),0,MIN(R191+AC192-AO192-E$9,$C192)))</f>
        <v>0</v>
      </c>
      <c r="BB192" s="19">
        <f ca="1">IF(NOT(snowball),0,IF(OR(F$9=0,S191+AD192-AP192&lt;=F$9),0,MIN(S191+AD192-AP192-F$9,$C192-SUM($BA192:BA192))))</f>
        <v>0</v>
      </c>
      <c r="BC192" s="19">
        <f ca="1">IF(NOT(snowball),0,IF(OR(G$9=0,T191+AE192-AQ192&lt;=G$9),0,MIN(T191+AE192-AQ192-G$9,$C192-SUM($BA192:BB192))))</f>
        <v>0</v>
      </c>
      <c r="BD192" s="19">
        <f ca="1">IF(NOT(snowball),0,IF(OR(H$9=0,U191+AF192-AR192&lt;=H$9),0,MIN(U191+AF192-AR192-H$9,$C192-SUM($BA192:BC192))))</f>
        <v>0</v>
      </c>
      <c r="BE192" s="19">
        <f ca="1">IF(NOT(snowball),0,IF(OR(I$9=0,V191+AG192-AS192&lt;=I$9),0,MIN(V191+AG192-AS192-I$9,$C192-SUM($BA192:BD192))))</f>
        <v>0</v>
      </c>
      <c r="BF192" s="19">
        <f ca="1">IF(NOT(snowball),0,IF(OR(J$9=0,W191+AH192-AT192&lt;=J$9),0,MIN(W191+AH192-AT192-J$9,$C192-SUM($BA192:BE192))))</f>
        <v>0</v>
      </c>
      <c r="BG192" s="19">
        <f ca="1">IF(NOT(snowball),0,IF(OR(K$9=0,X191+AI192-AU192&lt;=K$9),0,MIN(X191+AI192-AU192-K$9,$C192-SUM($BA192:BF192))))</f>
        <v>0</v>
      </c>
      <c r="BH192" s="19">
        <f ca="1">IF(NOT(snowball),0,IF(OR(L$9=0,Y191+AJ192-AV192&lt;=L$9),0,MIN(Y191+AJ192-AV192-L$9,$C192-SUM($BA192:BG192))))</f>
        <v>0</v>
      </c>
      <c r="BI192" s="19">
        <f ca="1">IF(NOT(snowball),0,IF(OR(M$9=0,Z191+AK192-AW192&lt;=M$9),0,MIN(Z191+AK192-AW192-M$9,$C192-SUM($BA192:BH192))))</f>
        <v>0</v>
      </c>
      <c r="BJ192" s="19">
        <f ca="1">IF(NOT(snowball),0,IF(OR(N$9=0,AA191+AL192-AX192&lt;=N$9),0,MIN(AA191+AL192-AX192-N$9,$C192-SUM($BA192:BI192))))</f>
        <v>0</v>
      </c>
      <c r="BK192" s="71">
        <f t="shared" ca="1" si="153"/>
        <v>0</v>
      </c>
      <c r="BL192" s="71">
        <f t="shared" ca="1" si="154"/>
        <v>0</v>
      </c>
      <c r="BN192" s="55">
        <f t="shared" ca="1" si="155"/>
        <v>0</v>
      </c>
      <c r="BO192" s="19">
        <f ca="1">IF(S191&lt;=0,0,IF($BL192&lt;=SUM($BN192:BN192),0,IF($BL192-SUM($BN192:BN192)&gt;S191+AD192-BB192-AP192,S191+AD192-BB192-AP192,$BL192-SUM($BN192:BN192))))</f>
        <v>0</v>
      </c>
      <c r="BP192" s="19">
        <f ca="1">IF(T191&lt;=0,0,IF($BL192&lt;=SUM($BN192:BO192),0,IF($BL192-SUM($BN192:BO192)&gt;T191+AE192-BC192-AQ192,T191+AE192-BC192-AQ192,$BL192-SUM($BN192:BO192))))</f>
        <v>0</v>
      </c>
      <c r="BQ192" s="19">
        <f ca="1">IF(U191&lt;=0,0,IF($BL192&lt;=SUM($BN192:BP192),0,IF($BL192-SUM($BN192:BP192)&gt;U191+AF192-BD192-AR192,U191+AF192-BD192-AR192,$BL192-SUM($BN192:BP192))))</f>
        <v>0</v>
      </c>
      <c r="BR192" s="19">
        <f ca="1">IF(V191&lt;=0,0,IF($BL192&lt;=SUM($BN192:BQ192),0,IF($BL192-SUM($BN192:BQ192)&gt;V191+AG192-BE192-AS192,V191+AG192-BE192-AS192,$BL192-SUM($BN192:BQ192))))</f>
        <v>0</v>
      </c>
      <c r="BS192" s="19">
        <f ca="1">IF(W191&lt;=0,0,IF($BL192&lt;=SUM($BN192:BR192),0,IF($BL192-SUM($BN192:BR192)&gt;W191+AH192-BF192-AT192,W191+AH192-BF192-AT192,$BL192-SUM($BN192:BR192))))</f>
        <v>0</v>
      </c>
      <c r="BT192" s="19">
        <f ca="1">IF(X191&lt;=0,0,IF($BL192&lt;=SUM($BN192:BS192),0,IF($BL192-SUM($BN192:BS192)&gt;X191+AI192-BG192-AU192,X191+AI192-BG192-AU192,$BL192-SUM($BN192:BS192))))</f>
        <v>0</v>
      </c>
      <c r="BU192" s="19">
        <f ca="1">IF(Y191&lt;=0,0,IF($BL192&lt;=SUM($BN192:BT192),0,IF($BL192-SUM($BN192:BT192)&gt;Y191+AJ192-BH192-AV192,Y191+AJ192-BH192-AV192,$BL192-SUM($BN192:BT192))))</f>
        <v>0</v>
      </c>
      <c r="BV192" s="19">
        <f ca="1">IF(Z191&lt;=0,0,IF($BL192&lt;=SUM($BN192:BU192),0,IF($BL192-SUM($BN192:BU192)&gt;Z191+AK192-BI192-AW192,Z191+AK192-BI192-AW192,$BL192-SUM($BN192:BU192))))</f>
        <v>0</v>
      </c>
      <c r="BW192" s="19">
        <f ca="1">IF(AA191&lt;=0,0,IF($BL192&lt;=SUM($BN192:BV192),0,IF($BL192-SUM($BN192:BV192)&gt;AA191+AL192-BJ192-AX192,AA191+AL192-BJ192-AX192,$BL192-SUM($BN192:BV192))))</f>
        <v>0</v>
      </c>
    </row>
    <row r="193" spans="1:75" ht="11.1" customHeight="1" x14ac:dyDescent="0.2">
      <c r="A193" s="20" t="str">
        <f t="shared" ca="1" si="108"/>
        <v/>
      </c>
      <c r="B193" s="5" t="e">
        <f t="shared" ca="1" si="109"/>
        <v>#N/A</v>
      </c>
      <c r="C193" s="69" t="str">
        <f ca="1">IF(A193="","",IF(snowball,IF(($E$5-AY193)&lt;0,0,$E$5-AY193),0)+D193)</f>
        <v/>
      </c>
      <c r="D193" s="56"/>
      <c r="E193" s="19">
        <f t="shared" ca="1" si="110"/>
        <v>0</v>
      </c>
      <c r="F193" s="19">
        <f t="shared" ca="1" si="111"/>
        <v>0</v>
      </c>
      <c r="G193" s="19">
        <f t="shared" ca="1" si="112"/>
        <v>0</v>
      </c>
      <c r="H193" s="19">
        <f t="shared" ca="1" si="113"/>
        <v>0</v>
      </c>
      <c r="I193" s="19">
        <f t="shared" ca="1" si="114"/>
        <v>0</v>
      </c>
      <c r="J193" s="19">
        <f t="shared" ca="1" si="115"/>
        <v>0</v>
      </c>
      <c r="K193" s="19">
        <f t="shared" ca="1" si="116"/>
        <v>0</v>
      </c>
      <c r="L193" s="19">
        <f t="shared" ca="1" si="117"/>
        <v>0</v>
      </c>
      <c r="M193" s="19">
        <f t="shared" ca="1" si="118"/>
        <v>0</v>
      </c>
      <c r="N193" s="19">
        <f t="shared" ca="1" si="119"/>
        <v>0</v>
      </c>
      <c r="O193" s="48"/>
      <c r="P193" s="19">
        <f t="shared" ca="1" si="107"/>
        <v>0</v>
      </c>
      <c r="Q193" s="73">
        <f t="shared" ca="1" si="120"/>
        <v>0</v>
      </c>
      <c r="R193" s="19">
        <f t="shared" ca="1" si="121"/>
        <v>0</v>
      </c>
      <c r="S193" s="19">
        <f t="shared" ca="1" si="122"/>
        <v>0</v>
      </c>
      <c r="T193" s="19">
        <f t="shared" ca="1" si="123"/>
        <v>0</v>
      </c>
      <c r="U193" s="19">
        <f t="shared" ca="1" si="124"/>
        <v>0</v>
      </c>
      <c r="V193" s="19">
        <f t="shared" ca="1" si="125"/>
        <v>0</v>
      </c>
      <c r="W193" s="19">
        <f t="shared" ca="1" si="126"/>
        <v>0</v>
      </c>
      <c r="X193" s="19">
        <f t="shared" ca="1" si="127"/>
        <v>0</v>
      </c>
      <c r="Y193" s="19">
        <f t="shared" ca="1" si="128"/>
        <v>0</v>
      </c>
      <c r="Z193" s="19">
        <f t="shared" ca="1" si="129"/>
        <v>0</v>
      </c>
      <c r="AA193" s="19">
        <f t="shared" ca="1" si="130"/>
        <v>0</v>
      </c>
      <c r="AB193" s="2"/>
      <c r="AC193" s="19">
        <f t="shared" ca="1" si="131"/>
        <v>0</v>
      </c>
      <c r="AD193" s="19">
        <f t="shared" ca="1" si="132"/>
        <v>0</v>
      </c>
      <c r="AE193" s="19">
        <f t="shared" ca="1" si="133"/>
        <v>0</v>
      </c>
      <c r="AF193" s="19">
        <f t="shared" ca="1" si="134"/>
        <v>0</v>
      </c>
      <c r="AG193" s="19">
        <f t="shared" ca="1" si="135"/>
        <v>0</v>
      </c>
      <c r="AH193" s="19">
        <f t="shared" ca="1" si="136"/>
        <v>0</v>
      </c>
      <c r="AI193" s="19">
        <f t="shared" ca="1" si="137"/>
        <v>0</v>
      </c>
      <c r="AJ193" s="19">
        <f t="shared" ca="1" si="138"/>
        <v>0</v>
      </c>
      <c r="AK193" s="19">
        <f t="shared" ca="1" si="139"/>
        <v>0</v>
      </c>
      <c r="AL193" s="19">
        <f t="shared" ca="1" si="140"/>
        <v>0</v>
      </c>
      <c r="AM193" s="23">
        <f t="shared" ca="1" si="141"/>
        <v>0</v>
      </c>
      <c r="AN193" s="7"/>
      <c r="AO193" s="19">
        <f t="shared" ca="1" si="142"/>
        <v>0</v>
      </c>
      <c r="AP193" s="19">
        <f t="shared" ca="1" si="143"/>
        <v>0</v>
      </c>
      <c r="AQ193" s="19">
        <f t="shared" ca="1" si="144"/>
        <v>0</v>
      </c>
      <c r="AR193" s="19">
        <f t="shared" ca="1" si="145"/>
        <v>0</v>
      </c>
      <c r="AS193" s="19">
        <f t="shared" ca="1" si="146"/>
        <v>0</v>
      </c>
      <c r="AT193" s="19">
        <f t="shared" ca="1" si="147"/>
        <v>0</v>
      </c>
      <c r="AU193" s="19">
        <f t="shared" ca="1" si="148"/>
        <v>0</v>
      </c>
      <c r="AV193" s="19">
        <f t="shared" ca="1" si="149"/>
        <v>0</v>
      </c>
      <c r="AW193" s="19">
        <f t="shared" ca="1" si="150"/>
        <v>0</v>
      </c>
      <c r="AX193" s="19">
        <f t="shared" ca="1" si="151"/>
        <v>0</v>
      </c>
      <c r="AY193" s="71">
        <f t="shared" ca="1" si="152"/>
        <v>0</v>
      </c>
      <c r="AZ193" s="23"/>
      <c r="BA193" s="55">
        <f ca="1">IF(NOT(snowball),0,IF(OR(E$9=0,R192+AC193-AO193&lt;=E$9),0,MIN(R192+AC193-AO193-E$9,$C193)))</f>
        <v>0</v>
      </c>
      <c r="BB193" s="19">
        <f ca="1">IF(NOT(snowball),0,IF(OR(F$9=0,S192+AD193-AP193&lt;=F$9),0,MIN(S192+AD193-AP193-F$9,$C193-SUM($BA193:BA193))))</f>
        <v>0</v>
      </c>
      <c r="BC193" s="19">
        <f ca="1">IF(NOT(snowball),0,IF(OR(G$9=0,T192+AE193-AQ193&lt;=G$9),0,MIN(T192+AE193-AQ193-G$9,$C193-SUM($BA193:BB193))))</f>
        <v>0</v>
      </c>
      <c r="BD193" s="19">
        <f ca="1">IF(NOT(snowball),0,IF(OR(H$9=0,U192+AF193-AR193&lt;=H$9),0,MIN(U192+AF193-AR193-H$9,$C193-SUM($BA193:BC193))))</f>
        <v>0</v>
      </c>
      <c r="BE193" s="19">
        <f ca="1">IF(NOT(snowball),0,IF(OR(I$9=0,V192+AG193-AS193&lt;=I$9),0,MIN(V192+AG193-AS193-I$9,$C193-SUM($BA193:BD193))))</f>
        <v>0</v>
      </c>
      <c r="BF193" s="19">
        <f ca="1">IF(NOT(snowball),0,IF(OR(J$9=0,W192+AH193-AT193&lt;=J$9),0,MIN(W192+AH193-AT193-J$9,$C193-SUM($BA193:BE193))))</f>
        <v>0</v>
      </c>
      <c r="BG193" s="19">
        <f ca="1">IF(NOT(snowball),0,IF(OR(K$9=0,X192+AI193-AU193&lt;=K$9),0,MIN(X192+AI193-AU193-K$9,$C193-SUM($BA193:BF193))))</f>
        <v>0</v>
      </c>
      <c r="BH193" s="19">
        <f ca="1">IF(NOT(snowball),0,IF(OR(L$9=0,Y192+AJ193-AV193&lt;=L$9),0,MIN(Y192+AJ193-AV193-L$9,$C193-SUM($BA193:BG193))))</f>
        <v>0</v>
      </c>
      <c r="BI193" s="19">
        <f ca="1">IF(NOT(snowball),0,IF(OR(M$9=0,Z192+AK193-AW193&lt;=M$9),0,MIN(Z192+AK193-AW193-M$9,$C193-SUM($BA193:BH193))))</f>
        <v>0</v>
      </c>
      <c r="BJ193" s="19">
        <f ca="1">IF(NOT(snowball),0,IF(OR(N$9=0,AA192+AL193-AX193&lt;=N$9),0,MIN(AA192+AL193-AX193-N$9,$C193-SUM($BA193:BI193))))</f>
        <v>0</v>
      </c>
      <c r="BK193" s="71">
        <f t="shared" ca="1" si="153"/>
        <v>0</v>
      </c>
      <c r="BL193" s="71">
        <f t="shared" ca="1" si="154"/>
        <v>0</v>
      </c>
      <c r="BN193" s="55">
        <f t="shared" ca="1" si="155"/>
        <v>0</v>
      </c>
      <c r="BO193" s="19">
        <f ca="1">IF(S192&lt;=0,0,IF($BL193&lt;=SUM($BN193:BN193),0,IF($BL193-SUM($BN193:BN193)&gt;S192+AD193-BB193-AP193,S192+AD193-BB193-AP193,$BL193-SUM($BN193:BN193))))</f>
        <v>0</v>
      </c>
      <c r="BP193" s="19">
        <f ca="1">IF(T192&lt;=0,0,IF($BL193&lt;=SUM($BN193:BO193),0,IF($BL193-SUM($BN193:BO193)&gt;T192+AE193-BC193-AQ193,T192+AE193-BC193-AQ193,$BL193-SUM($BN193:BO193))))</f>
        <v>0</v>
      </c>
      <c r="BQ193" s="19">
        <f ca="1">IF(U192&lt;=0,0,IF($BL193&lt;=SUM($BN193:BP193),0,IF($BL193-SUM($BN193:BP193)&gt;U192+AF193-BD193-AR193,U192+AF193-BD193-AR193,$BL193-SUM($BN193:BP193))))</f>
        <v>0</v>
      </c>
      <c r="BR193" s="19">
        <f ca="1">IF(V192&lt;=0,0,IF($BL193&lt;=SUM($BN193:BQ193),0,IF($BL193-SUM($BN193:BQ193)&gt;V192+AG193-BE193-AS193,V192+AG193-BE193-AS193,$BL193-SUM($BN193:BQ193))))</f>
        <v>0</v>
      </c>
      <c r="BS193" s="19">
        <f ca="1">IF(W192&lt;=0,0,IF($BL193&lt;=SUM($BN193:BR193),0,IF($BL193-SUM($BN193:BR193)&gt;W192+AH193-BF193-AT193,W192+AH193-BF193-AT193,$BL193-SUM($BN193:BR193))))</f>
        <v>0</v>
      </c>
      <c r="BT193" s="19">
        <f ca="1">IF(X192&lt;=0,0,IF($BL193&lt;=SUM($BN193:BS193),0,IF($BL193-SUM($BN193:BS193)&gt;X192+AI193-BG193-AU193,X192+AI193-BG193-AU193,$BL193-SUM($BN193:BS193))))</f>
        <v>0</v>
      </c>
      <c r="BU193" s="19">
        <f ca="1">IF(Y192&lt;=0,0,IF($BL193&lt;=SUM($BN193:BT193),0,IF($BL193-SUM($BN193:BT193)&gt;Y192+AJ193-BH193-AV193,Y192+AJ193-BH193-AV193,$BL193-SUM($BN193:BT193))))</f>
        <v>0</v>
      </c>
      <c r="BV193" s="19">
        <f ca="1">IF(Z192&lt;=0,0,IF($BL193&lt;=SUM($BN193:BU193),0,IF($BL193-SUM($BN193:BU193)&gt;Z192+AK193-BI193-AW193,Z192+AK193-BI193-AW193,$BL193-SUM($BN193:BU193))))</f>
        <v>0</v>
      </c>
      <c r="BW193" s="19">
        <f ca="1">IF(AA192&lt;=0,0,IF($BL193&lt;=SUM($BN193:BV193),0,IF($BL193-SUM($BN193:BV193)&gt;AA192+AL193-BJ193-AX193,AA192+AL193-BJ193-AX193,$BL193-SUM($BN193:BV193))))</f>
        <v>0</v>
      </c>
    </row>
    <row r="194" spans="1:75" ht="11.1" customHeight="1" x14ac:dyDescent="0.2">
      <c r="A194" s="20" t="str">
        <f t="shared" ca="1" si="108"/>
        <v/>
      </c>
      <c r="B194" s="5" t="e">
        <f t="shared" ca="1" si="109"/>
        <v>#N/A</v>
      </c>
      <c r="C194" s="69" t="str">
        <f ca="1">IF(A194="","",IF(snowball,IF(($E$5-AY194)&lt;0,0,$E$5-AY194),0)+D194)</f>
        <v/>
      </c>
      <c r="D194" s="56"/>
      <c r="E194" s="19">
        <f t="shared" ca="1" si="110"/>
        <v>0</v>
      </c>
      <c r="F194" s="19">
        <f t="shared" ca="1" si="111"/>
        <v>0</v>
      </c>
      <c r="G194" s="19">
        <f t="shared" ca="1" si="112"/>
        <v>0</v>
      </c>
      <c r="H194" s="19">
        <f t="shared" ca="1" si="113"/>
        <v>0</v>
      </c>
      <c r="I194" s="19">
        <f t="shared" ca="1" si="114"/>
        <v>0</v>
      </c>
      <c r="J194" s="19">
        <f t="shared" ca="1" si="115"/>
        <v>0</v>
      </c>
      <c r="K194" s="19">
        <f t="shared" ca="1" si="116"/>
        <v>0</v>
      </c>
      <c r="L194" s="19">
        <f t="shared" ca="1" si="117"/>
        <v>0</v>
      </c>
      <c r="M194" s="19">
        <f t="shared" ca="1" si="118"/>
        <v>0</v>
      </c>
      <c r="N194" s="19">
        <f t="shared" ca="1" si="119"/>
        <v>0</v>
      </c>
      <c r="O194" s="48"/>
      <c r="P194" s="19">
        <f t="shared" ca="1" si="107"/>
        <v>0</v>
      </c>
      <c r="Q194" s="73">
        <f t="shared" ca="1" si="120"/>
        <v>0</v>
      </c>
      <c r="R194" s="19">
        <f t="shared" ca="1" si="121"/>
        <v>0</v>
      </c>
      <c r="S194" s="19">
        <f t="shared" ca="1" si="122"/>
        <v>0</v>
      </c>
      <c r="T194" s="19">
        <f t="shared" ca="1" si="123"/>
        <v>0</v>
      </c>
      <c r="U194" s="19">
        <f t="shared" ca="1" si="124"/>
        <v>0</v>
      </c>
      <c r="V194" s="19">
        <f t="shared" ca="1" si="125"/>
        <v>0</v>
      </c>
      <c r="W194" s="19">
        <f t="shared" ca="1" si="126"/>
        <v>0</v>
      </c>
      <c r="X194" s="19">
        <f t="shared" ca="1" si="127"/>
        <v>0</v>
      </c>
      <c r="Y194" s="19">
        <f t="shared" ca="1" si="128"/>
        <v>0</v>
      </c>
      <c r="Z194" s="19">
        <f t="shared" ca="1" si="129"/>
        <v>0</v>
      </c>
      <c r="AA194" s="19">
        <f t="shared" ca="1" si="130"/>
        <v>0</v>
      </c>
      <c r="AB194" s="2"/>
      <c r="AC194" s="19">
        <f t="shared" ca="1" si="131"/>
        <v>0</v>
      </c>
      <c r="AD194" s="19">
        <f t="shared" ca="1" si="132"/>
        <v>0</v>
      </c>
      <c r="AE194" s="19">
        <f t="shared" ca="1" si="133"/>
        <v>0</v>
      </c>
      <c r="AF194" s="19">
        <f t="shared" ca="1" si="134"/>
        <v>0</v>
      </c>
      <c r="AG194" s="19">
        <f t="shared" ca="1" si="135"/>
        <v>0</v>
      </c>
      <c r="AH194" s="19">
        <f t="shared" ca="1" si="136"/>
        <v>0</v>
      </c>
      <c r="AI194" s="19">
        <f t="shared" ca="1" si="137"/>
        <v>0</v>
      </c>
      <c r="AJ194" s="19">
        <f t="shared" ca="1" si="138"/>
        <v>0</v>
      </c>
      <c r="AK194" s="19">
        <f t="shared" ca="1" si="139"/>
        <v>0</v>
      </c>
      <c r="AL194" s="19">
        <f t="shared" ca="1" si="140"/>
        <v>0</v>
      </c>
      <c r="AM194" s="23">
        <f t="shared" ca="1" si="141"/>
        <v>0</v>
      </c>
      <c r="AN194" s="7"/>
      <c r="AO194" s="19">
        <f t="shared" ca="1" si="142"/>
        <v>0</v>
      </c>
      <c r="AP194" s="19">
        <f t="shared" ca="1" si="143"/>
        <v>0</v>
      </c>
      <c r="AQ194" s="19">
        <f t="shared" ca="1" si="144"/>
        <v>0</v>
      </c>
      <c r="AR194" s="19">
        <f t="shared" ca="1" si="145"/>
        <v>0</v>
      </c>
      <c r="AS194" s="19">
        <f t="shared" ca="1" si="146"/>
        <v>0</v>
      </c>
      <c r="AT194" s="19">
        <f t="shared" ca="1" si="147"/>
        <v>0</v>
      </c>
      <c r="AU194" s="19">
        <f t="shared" ca="1" si="148"/>
        <v>0</v>
      </c>
      <c r="AV194" s="19">
        <f t="shared" ca="1" si="149"/>
        <v>0</v>
      </c>
      <c r="AW194" s="19">
        <f t="shared" ca="1" si="150"/>
        <v>0</v>
      </c>
      <c r="AX194" s="19">
        <f t="shared" ca="1" si="151"/>
        <v>0</v>
      </c>
      <c r="AY194" s="71">
        <f t="shared" ca="1" si="152"/>
        <v>0</v>
      </c>
      <c r="AZ194" s="23"/>
      <c r="BA194" s="55">
        <f ca="1">IF(NOT(snowball),0,IF(OR(E$9=0,R193+AC194-AO194&lt;=E$9),0,MIN(R193+AC194-AO194-E$9,$C194)))</f>
        <v>0</v>
      </c>
      <c r="BB194" s="19">
        <f ca="1">IF(NOT(snowball),0,IF(OR(F$9=0,S193+AD194-AP194&lt;=F$9),0,MIN(S193+AD194-AP194-F$9,$C194-SUM($BA194:BA194))))</f>
        <v>0</v>
      </c>
      <c r="BC194" s="19">
        <f ca="1">IF(NOT(snowball),0,IF(OR(G$9=0,T193+AE194-AQ194&lt;=G$9),0,MIN(T193+AE194-AQ194-G$9,$C194-SUM($BA194:BB194))))</f>
        <v>0</v>
      </c>
      <c r="BD194" s="19">
        <f ca="1">IF(NOT(snowball),0,IF(OR(H$9=0,U193+AF194-AR194&lt;=H$9),0,MIN(U193+AF194-AR194-H$9,$C194-SUM($BA194:BC194))))</f>
        <v>0</v>
      </c>
      <c r="BE194" s="19">
        <f ca="1">IF(NOT(snowball),0,IF(OR(I$9=0,V193+AG194-AS194&lt;=I$9),0,MIN(V193+AG194-AS194-I$9,$C194-SUM($BA194:BD194))))</f>
        <v>0</v>
      </c>
      <c r="BF194" s="19">
        <f ca="1">IF(NOT(snowball),0,IF(OR(J$9=0,W193+AH194-AT194&lt;=J$9),0,MIN(W193+AH194-AT194-J$9,$C194-SUM($BA194:BE194))))</f>
        <v>0</v>
      </c>
      <c r="BG194" s="19">
        <f ca="1">IF(NOT(snowball),0,IF(OR(K$9=0,X193+AI194-AU194&lt;=K$9),0,MIN(X193+AI194-AU194-K$9,$C194-SUM($BA194:BF194))))</f>
        <v>0</v>
      </c>
      <c r="BH194" s="19">
        <f ca="1">IF(NOT(snowball),0,IF(OR(L$9=0,Y193+AJ194-AV194&lt;=L$9),0,MIN(Y193+AJ194-AV194-L$9,$C194-SUM($BA194:BG194))))</f>
        <v>0</v>
      </c>
      <c r="BI194" s="19">
        <f ca="1">IF(NOT(snowball),0,IF(OR(M$9=0,Z193+AK194-AW194&lt;=M$9),0,MIN(Z193+AK194-AW194-M$9,$C194-SUM($BA194:BH194))))</f>
        <v>0</v>
      </c>
      <c r="BJ194" s="19">
        <f ca="1">IF(NOT(snowball),0,IF(OR(N$9=0,AA193+AL194-AX194&lt;=N$9),0,MIN(AA193+AL194-AX194-N$9,$C194-SUM($BA194:BI194))))</f>
        <v>0</v>
      </c>
      <c r="BK194" s="71">
        <f t="shared" ca="1" si="153"/>
        <v>0</v>
      </c>
      <c r="BL194" s="71">
        <f t="shared" ca="1" si="154"/>
        <v>0</v>
      </c>
      <c r="BN194" s="55">
        <f t="shared" ca="1" si="155"/>
        <v>0</v>
      </c>
      <c r="BO194" s="19">
        <f ca="1">IF(S193&lt;=0,0,IF($BL194&lt;=SUM($BN194:BN194),0,IF($BL194-SUM($BN194:BN194)&gt;S193+AD194-BB194-AP194,S193+AD194-BB194-AP194,$BL194-SUM($BN194:BN194))))</f>
        <v>0</v>
      </c>
      <c r="BP194" s="19">
        <f ca="1">IF(T193&lt;=0,0,IF($BL194&lt;=SUM($BN194:BO194),0,IF($BL194-SUM($BN194:BO194)&gt;T193+AE194-BC194-AQ194,T193+AE194-BC194-AQ194,$BL194-SUM($BN194:BO194))))</f>
        <v>0</v>
      </c>
      <c r="BQ194" s="19">
        <f ca="1">IF(U193&lt;=0,0,IF($BL194&lt;=SUM($BN194:BP194),0,IF($BL194-SUM($BN194:BP194)&gt;U193+AF194-BD194-AR194,U193+AF194-BD194-AR194,$BL194-SUM($BN194:BP194))))</f>
        <v>0</v>
      </c>
      <c r="BR194" s="19">
        <f ca="1">IF(V193&lt;=0,0,IF($BL194&lt;=SUM($BN194:BQ194),0,IF($BL194-SUM($BN194:BQ194)&gt;V193+AG194-BE194-AS194,V193+AG194-BE194-AS194,$BL194-SUM($BN194:BQ194))))</f>
        <v>0</v>
      </c>
      <c r="BS194" s="19">
        <f ca="1">IF(W193&lt;=0,0,IF($BL194&lt;=SUM($BN194:BR194),0,IF($BL194-SUM($BN194:BR194)&gt;W193+AH194-BF194-AT194,W193+AH194-BF194-AT194,$BL194-SUM($BN194:BR194))))</f>
        <v>0</v>
      </c>
      <c r="BT194" s="19">
        <f ca="1">IF(X193&lt;=0,0,IF($BL194&lt;=SUM($BN194:BS194),0,IF($BL194-SUM($BN194:BS194)&gt;X193+AI194-BG194-AU194,X193+AI194-BG194-AU194,$BL194-SUM($BN194:BS194))))</f>
        <v>0</v>
      </c>
      <c r="BU194" s="19">
        <f ca="1">IF(Y193&lt;=0,0,IF($BL194&lt;=SUM($BN194:BT194),0,IF($BL194-SUM($BN194:BT194)&gt;Y193+AJ194-BH194-AV194,Y193+AJ194-BH194-AV194,$BL194-SUM($BN194:BT194))))</f>
        <v>0</v>
      </c>
      <c r="BV194" s="19">
        <f ca="1">IF(Z193&lt;=0,0,IF($BL194&lt;=SUM($BN194:BU194),0,IF($BL194-SUM($BN194:BU194)&gt;Z193+AK194-BI194-AW194,Z193+AK194-BI194-AW194,$BL194-SUM($BN194:BU194))))</f>
        <v>0</v>
      </c>
      <c r="BW194" s="19">
        <f ca="1">IF(AA193&lt;=0,0,IF($BL194&lt;=SUM($BN194:BV194),0,IF($BL194-SUM($BN194:BV194)&gt;AA193+AL194-BJ194-AX194,AA193+AL194-BJ194-AX194,$BL194-SUM($BN194:BV194))))</f>
        <v>0</v>
      </c>
    </row>
    <row r="195" spans="1:75" ht="11.1" customHeight="1" x14ac:dyDescent="0.2">
      <c r="A195" s="20" t="str">
        <f t="shared" ca="1" si="108"/>
        <v/>
      </c>
      <c r="B195" s="5" t="e">
        <f t="shared" ca="1" si="109"/>
        <v>#N/A</v>
      </c>
      <c r="C195" s="69" t="str">
        <f ca="1">IF(A195="","",IF(snowball,IF(($E$5-AY195)&lt;0,0,$E$5-AY195),0)+D195)</f>
        <v/>
      </c>
      <c r="D195" s="56"/>
      <c r="E195" s="19">
        <f t="shared" ca="1" si="110"/>
        <v>0</v>
      </c>
      <c r="F195" s="19">
        <f t="shared" ca="1" si="111"/>
        <v>0</v>
      </c>
      <c r="G195" s="19">
        <f t="shared" ca="1" si="112"/>
        <v>0</v>
      </c>
      <c r="H195" s="19">
        <f t="shared" ca="1" si="113"/>
        <v>0</v>
      </c>
      <c r="I195" s="19">
        <f t="shared" ca="1" si="114"/>
        <v>0</v>
      </c>
      <c r="J195" s="19">
        <f t="shared" ca="1" si="115"/>
        <v>0</v>
      </c>
      <c r="K195" s="19">
        <f t="shared" ca="1" si="116"/>
        <v>0</v>
      </c>
      <c r="L195" s="19">
        <f t="shared" ca="1" si="117"/>
        <v>0</v>
      </c>
      <c r="M195" s="19">
        <f t="shared" ca="1" si="118"/>
        <v>0</v>
      </c>
      <c r="N195" s="19">
        <f t="shared" ca="1" si="119"/>
        <v>0</v>
      </c>
      <c r="O195" s="48"/>
      <c r="P195" s="19">
        <f t="shared" ca="1" si="107"/>
        <v>0</v>
      </c>
      <c r="Q195" s="73">
        <f t="shared" ca="1" si="120"/>
        <v>0</v>
      </c>
      <c r="R195" s="19">
        <f t="shared" ca="1" si="121"/>
        <v>0</v>
      </c>
      <c r="S195" s="19">
        <f t="shared" ca="1" si="122"/>
        <v>0</v>
      </c>
      <c r="T195" s="19">
        <f t="shared" ca="1" si="123"/>
        <v>0</v>
      </c>
      <c r="U195" s="19">
        <f t="shared" ca="1" si="124"/>
        <v>0</v>
      </c>
      <c r="V195" s="19">
        <f t="shared" ca="1" si="125"/>
        <v>0</v>
      </c>
      <c r="W195" s="19">
        <f t="shared" ca="1" si="126"/>
        <v>0</v>
      </c>
      <c r="X195" s="19">
        <f t="shared" ca="1" si="127"/>
        <v>0</v>
      </c>
      <c r="Y195" s="19">
        <f t="shared" ca="1" si="128"/>
        <v>0</v>
      </c>
      <c r="Z195" s="19">
        <f t="shared" ca="1" si="129"/>
        <v>0</v>
      </c>
      <c r="AA195" s="19">
        <f t="shared" ca="1" si="130"/>
        <v>0</v>
      </c>
      <c r="AB195" s="2"/>
      <c r="AC195" s="19">
        <f t="shared" ca="1" si="131"/>
        <v>0</v>
      </c>
      <c r="AD195" s="19">
        <f t="shared" ca="1" si="132"/>
        <v>0</v>
      </c>
      <c r="AE195" s="19">
        <f t="shared" ca="1" si="133"/>
        <v>0</v>
      </c>
      <c r="AF195" s="19">
        <f t="shared" ca="1" si="134"/>
        <v>0</v>
      </c>
      <c r="AG195" s="19">
        <f t="shared" ca="1" si="135"/>
        <v>0</v>
      </c>
      <c r="AH195" s="19">
        <f t="shared" ca="1" si="136"/>
        <v>0</v>
      </c>
      <c r="AI195" s="19">
        <f t="shared" ca="1" si="137"/>
        <v>0</v>
      </c>
      <c r="AJ195" s="19">
        <f t="shared" ca="1" si="138"/>
        <v>0</v>
      </c>
      <c r="AK195" s="19">
        <f t="shared" ca="1" si="139"/>
        <v>0</v>
      </c>
      <c r="AL195" s="19">
        <f t="shared" ca="1" si="140"/>
        <v>0</v>
      </c>
      <c r="AM195" s="23">
        <f t="shared" ca="1" si="141"/>
        <v>0</v>
      </c>
      <c r="AN195" s="7"/>
      <c r="AO195" s="19">
        <f t="shared" ca="1" si="142"/>
        <v>0</v>
      </c>
      <c r="AP195" s="19">
        <f t="shared" ca="1" si="143"/>
        <v>0</v>
      </c>
      <c r="AQ195" s="19">
        <f t="shared" ca="1" si="144"/>
        <v>0</v>
      </c>
      <c r="AR195" s="19">
        <f t="shared" ca="1" si="145"/>
        <v>0</v>
      </c>
      <c r="AS195" s="19">
        <f t="shared" ca="1" si="146"/>
        <v>0</v>
      </c>
      <c r="AT195" s="19">
        <f t="shared" ca="1" si="147"/>
        <v>0</v>
      </c>
      <c r="AU195" s="19">
        <f t="shared" ca="1" si="148"/>
        <v>0</v>
      </c>
      <c r="AV195" s="19">
        <f t="shared" ca="1" si="149"/>
        <v>0</v>
      </c>
      <c r="AW195" s="19">
        <f t="shared" ca="1" si="150"/>
        <v>0</v>
      </c>
      <c r="AX195" s="19">
        <f t="shared" ca="1" si="151"/>
        <v>0</v>
      </c>
      <c r="AY195" s="71">
        <f t="shared" ca="1" si="152"/>
        <v>0</v>
      </c>
      <c r="AZ195" s="23"/>
      <c r="BA195" s="55">
        <f ca="1">IF(NOT(snowball),0,IF(OR(E$9=0,R194+AC195-AO195&lt;=E$9),0,MIN(R194+AC195-AO195-E$9,$C195)))</f>
        <v>0</v>
      </c>
      <c r="BB195" s="19">
        <f ca="1">IF(NOT(snowball),0,IF(OR(F$9=0,S194+AD195-AP195&lt;=F$9),0,MIN(S194+AD195-AP195-F$9,$C195-SUM($BA195:BA195))))</f>
        <v>0</v>
      </c>
      <c r="BC195" s="19">
        <f ca="1">IF(NOT(snowball),0,IF(OR(G$9=0,T194+AE195-AQ195&lt;=G$9),0,MIN(T194+AE195-AQ195-G$9,$C195-SUM($BA195:BB195))))</f>
        <v>0</v>
      </c>
      <c r="BD195" s="19">
        <f ca="1">IF(NOT(snowball),0,IF(OR(H$9=0,U194+AF195-AR195&lt;=H$9),0,MIN(U194+AF195-AR195-H$9,$C195-SUM($BA195:BC195))))</f>
        <v>0</v>
      </c>
      <c r="BE195" s="19">
        <f ca="1">IF(NOT(snowball),0,IF(OR(I$9=0,V194+AG195-AS195&lt;=I$9),0,MIN(V194+AG195-AS195-I$9,$C195-SUM($BA195:BD195))))</f>
        <v>0</v>
      </c>
      <c r="BF195" s="19">
        <f ca="1">IF(NOT(snowball),0,IF(OR(J$9=0,W194+AH195-AT195&lt;=J$9),0,MIN(W194+AH195-AT195-J$9,$C195-SUM($BA195:BE195))))</f>
        <v>0</v>
      </c>
      <c r="BG195" s="19">
        <f ca="1">IF(NOT(snowball),0,IF(OR(K$9=0,X194+AI195-AU195&lt;=K$9),0,MIN(X194+AI195-AU195-K$9,$C195-SUM($BA195:BF195))))</f>
        <v>0</v>
      </c>
      <c r="BH195" s="19">
        <f ca="1">IF(NOT(snowball),0,IF(OR(L$9=0,Y194+AJ195-AV195&lt;=L$9),0,MIN(Y194+AJ195-AV195-L$9,$C195-SUM($BA195:BG195))))</f>
        <v>0</v>
      </c>
      <c r="BI195" s="19">
        <f ca="1">IF(NOT(snowball),0,IF(OR(M$9=0,Z194+AK195-AW195&lt;=M$9),0,MIN(Z194+AK195-AW195-M$9,$C195-SUM($BA195:BH195))))</f>
        <v>0</v>
      </c>
      <c r="BJ195" s="19">
        <f ca="1">IF(NOT(snowball),0,IF(OR(N$9=0,AA194+AL195-AX195&lt;=N$9),0,MIN(AA194+AL195-AX195-N$9,$C195-SUM($BA195:BI195))))</f>
        <v>0</v>
      </c>
      <c r="BK195" s="71">
        <f t="shared" ca="1" si="153"/>
        <v>0</v>
      </c>
      <c r="BL195" s="71">
        <f t="shared" ca="1" si="154"/>
        <v>0</v>
      </c>
      <c r="BN195" s="55">
        <f t="shared" ca="1" si="155"/>
        <v>0</v>
      </c>
      <c r="BO195" s="19">
        <f ca="1">IF(S194&lt;=0,0,IF($BL195&lt;=SUM($BN195:BN195),0,IF($BL195-SUM($BN195:BN195)&gt;S194+AD195-BB195-AP195,S194+AD195-BB195-AP195,$BL195-SUM($BN195:BN195))))</f>
        <v>0</v>
      </c>
      <c r="BP195" s="19">
        <f ca="1">IF(T194&lt;=0,0,IF($BL195&lt;=SUM($BN195:BO195),0,IF($BL195-SUM($BN195:BO195)&gt;T194+AE195-BC195-AQ195,T194+AE195-BC195-AQ195,$BL195-SUM($BN195:BO195))))</f>
        <v>0</v>
      </c>
      <c r="BQ195" s="19">
        <f ca="1">IF(U194&lt;=0,0,IF($BL195&lt;=SUM($BN195:BP195),0,IF($BL195-SUM($BN195:BP195)&gt;U194+AF195-BD195-AR195,U194+AF195-BD195-AR195,$BL195-SUM($BN195:BP195))))</f>
        <v>0</v>
      </c>
      <c r="BR195" s="19">
        <f ca="1">IF(V194&lt;=0,0,IF($BL195&lt;=SUM($BN195:BQ195),0,IF($BL195-SUM($BN195:BQ195)&gt;V194+AG195-BE195-AS195,V194+AG195-BE195-AS195,$BL195-SUM($BN195:BQ195))))</f>
        <v>0</v>
      </c>
      <c r="BS195" s="19">
        <f ca="1">IF(W194&lt;=0,0,IF($BL195&lt;=SUM($BN195:BR195),0,IF($BL195-SUM($BN195:BR195)&gt;W194+AH195-BF195-AT195,W194+AH195-BF195-AT195,$BL195-SUM($BN195:BR195))))</f>
        <v>0</v>
      </c>
      <c r="BT195" s="19">
        <f ca="1">IF(X194&lt;=0,0,IF($BL195&lt;=SUM($BN195:BS195),0,IF($BL195-SUM($BN195:BS195)&gt;X194+AI195-BG195-AU195,X194+AI195-BG195-AU195,$BL195-SUM($BN195:BS195))))</f>
        <v>0</v>
      </c>
      <c r="BU195" s="19">
        <f ca="1">IF(Y194&lt;=0,0,IF($BL195&lt;=SUM($BN195:BT195),0,IF($BL195-SUM($BN195:BT195)&gt;Y194+AJ195-BH195-AV195,Y194+AJ195-BH195-AV195,$BL195-SUM($BN195:BT195))))</f>
        <v>0</v>
      </c>
      <c r="BV195" s="19">
        <f ca="1">IF(Z194&lt;=0,0,IF($BL195&lt;=SUM($BN195:BU195),0,IF($BL195-SUM($BN195:BU195)&gt;Z194+AK195-BI195-AW195,Z194+AK195-BI195-AW195,$BL195-SUM($BN195:BU195))))</f>
        <v>0</v>
      </c>
      <c r="BW195" s="19">
        <f ca="1">IF(AA194&lt;=0,0,IF($BL195&lt;=SUM($BN195:BV195),0,IF($BL195-SUM($BN195:BV195)&gt;AA194+AL195-BJ195-AX195,AA194+AL195-BJ195-AX195,$BL195-SUM($BN195:BV195))))</f>
        <v>0</v>
      </c>
    </row>
    <row r="196" spans="1:75" ht="11.1" customHeight="1" x14ac:dyDescent="0.2">
      <c r="A196" s="20" t="str">
        <f t="shared" ca="1" si="108"/>
        <v/>
      </c>
      <c r="B196" s="5" t="e">
        <f t="shared" ca="1" si="109"/>
        <v>#N/A</v>
      </c>
      <c r="C196" s="69" t="str">
        <f ca="1">IF(A196="","",IF(snowball,IF(($E$5-AY196)&lt;0,0,$E$5-AY196),0)+D196)</f>
        <v/>
      </c>
      <c r="D196" s="56"/>
      <c r="E196" s="19">
        <f t="shared" ca="1" si="110"/>
        <v>0</v>
      </c>
      <c r="F196" s="19">
        <f t="shared" ca="1" si="111"/>
        <v>0</v>
      </c>
      <c r="G196" s="19">
        <f t="shared" ca="1" si="112"/>
        <v>0</v>
      </c>
      <c r="H196" s="19">
        <f t="shared" ca="1" si="113"/>
        <v>0</v>
      </c>
      <c r="I196" s="19">
        <f t="shared" ca="1" si="114"/>
        <v>0</v>
      </c>
      <c r="J196" s="19">
        <f t="shared" ca="1" si="115"/>
        <v>0</v>
      </c>
      <c r="K196" s="19">
        <f t="shared" ca="1" si="116"/>
        <v>0</v>
      </c>
      <c r="L196" s="19">
        <f t="shared" ca="1" si="117"/>
        <v>0</v>
      </c>
      <c r="M196" s="19">
        <f t="shared" ca="1" si="118"/>
        <v>0</v>
      </c>
      <c r="N196" s="19">
        <f t="shared" ca="1" si="119"/>
        <v>0</v>
      </c>
      <c r="O196" s="48"/>
      <c r="P196" s="19">
        <f t="shared" ca="1" si="107"/>
        <v>0</v>
      </c>
      <c r="Q196" s="73">
        <f t="shared" ca="1" si="120"/>
        <v>0</v>
      </c>
      <c r="R196" s="19">
        <f t="shared" ca="1" si="121"/>
        <v>0</v>
      </c>
      <c r="S196" s="19">
        <f t="shared" ca="1" si="122"/>
        <v>0</v>
      </c>
      <c r="T196" s="19">
        <f t="shared" ca="1" si="123"/>
        <v>0</v>
      </c>
      <c r="U196" s="19">
        <f t="shared" ca="1" si="124"/>
        <v>0</v>
      </c>
      <c r="V196" s="19">
        <f t="shared" ca="1" si="125"/>
        <v>0</v>
      </c>
      <c r="W196" s="19">
        <f t="shared" ca="1" si="126"/>
        <v>0</v>
      </c>
      <c r="X196" s="19">
        <f t="shared" ca="1" si="127"/>
        <v>0</v>
      </c>
      <c r="Y196" s="19">
        <f t="shared" ca="1" si="128"/>
        <v>0</v>
      </c>
      <c r="Z196" s="19">
        <f t="shared" ca="1" si="129"/>
        <v>0</v>
      </c>
      <c r="AA196" s="19">
        <f t="shared" ca="1" si="130"/>
        <v>0</v>
      </c>
      <c r="AB196" s="2"/>
      <c r="AC196" s="19">
        <f t="shared" ca="1" si="131"/>
        <v>0</v>
      </c>
      <c r="AD196" s="19">
        <f t="shared" ca="1" si="132"/>
        <v>0</v>
      </c>
      <c r="AE196" s="19">
        <f t="shared" ca="1" si="133"/>
        <v>0</v>
      </c>
      <c r="AF196" s="19">
        <f t="shared" ca="1" si="134"/>
        <v>0</v>
      </c>
      <c r="AG196" s="19">
        <f t="shared" ca="1" si="135"/>
        <v>0</v>
      </c>
      <c r="AH196" s="19">
        <f t="shared" ca="1" si="136"/>
        <v>0</v>
      </c>
      <c r="AI196" s="19">
        <f t="shared" ca="1" si="137"/>
        <v>0</v>
      </c>
      <c r="AJ196" s="19">
        <f t="shared" ca="1" si="138"/>
        <v>0</v>
      </c>
      <c r="AK196" s="19">
        <f t="shared" ca="1" si="139"/>
        <v>0</v>
      </c>
      <c r="AL196" s="19">
        <f t="shared" ca="1" si="140"/>
        <v>0</v>
      </c>
      <c r="AM196" s="23">
        <f t="shared" ca="1" si="141"/>
        <v>0</v>
      </c>
      <c r="AN196" s="7"/>
      <c r="AO196" s="19">
        <f t="shared" ca="1" si="142"/>
        <v>0</v>
      </c>
      <c r="AP196" s="19">
        <f t="shared" ca="1" si="143"/>
        <v>0</v>
      </c>
      <c r="AQ196" s="19">
        <f t="shared" ca="1" si="144"/>
        <v>0</v>
      </c>
      <c r="AR196" s="19">
        <f t="shared" ca="1" si="145"/>
        <v>0</v>
      </c>
      <c r="AS196" s="19">
        <f t="shared" ca="1" si="146"/>
        <v>0</v>
      </c>
      <c r="AT196" s="19">
        <f t="shared" ca="1" si="147"/>
        <v>0</v>
      </c>
      <c r="AU196" s="19">
        <f t="shared" ca="1" si="148"/>
        <v>0</v>
      </c>
      <c r="AV196" s="19">
        <f t="shared" ca="1" si="149"/>
        <v>0</v>
      </c>
      <c r="AW196" s="19">
        <f t="shared" ca="1" si="150"/>
        <v>0</v>
      </c>
      <c r="AX196" s="19">
        <f t="shared" ca="1" si="151"/>
        <v>0</v>
      </c>
      <c r="AY196" s="71">
        <f t="shared" ca="1" si="152"/>
        <v>0</v>
      </c>
      <c r="AZ196" s="23"/>
      <c r="BA196" s="55">
        <f ca="1">IF(NOT(snowball),0,IF(OR(E$9=0,R195+AC196-AO196&lt;=E$9),0,MIN(R195+AC196-AO196-E$9,$C196)))</f>
        <v>0</v>
      </c>
      <c r="BB196" s="19">
        <f ca="1">IF(NOT(snowball),0,IF(OR(F$9=0,S195+AD196-AP196&lt;=F$9),0,MIN(S195+AD196-AP196-F$9,$C196-SUM($BA196:BA196))))</f>
        <v>0</v>
      </c>
      <c r="BC196" s="19">
        <f ca="1">IF(NOT(snowball),0,IF(OR(G$9=0,T195+AE196-AQ196&lt;=G$9),0,MIN(T195+AE196-AQ196-G$9,$C196-SUM($BA196:BB196))))</f>
        <v>0</v>
      </c>
      <c r="BD196" s="19">
        <f ca="1">IF(NOT(snowball),0,IF(OR(H$9=0,U195+AF196-AR196&lt;=H$9),0,MIN(U195+AF196-AR196-H$9,$C196-SUM($BA196:BC196))))</f>
        <v>0</v>
      </c>
      <c r="BE196" s="19">
        <f ca="1">IF(NOT(snowball),0,IF(OR(I$9=0,V195+AG196-AS196&lt;=I$9),0,MIN(V195+AG196-AS196-I$9,$C196-SUM($BA196:BD196))))</f>
        <v>0</v>
      </c>
      <c r="BF196" s="19">
        <f ca="1">IF(NOT(snowball),0,IF(OR(J$9=0,W195+AH196-AT196&lt;=J$9),0,MIN(W195+AH196-AT196-J$9,$C196-SUM($BA196:BE196))))</f>
        <v>0</v>
      </c>
      <c r="BG196" s="19">
        <f ca="1">IF(NOT(snowball),0,IF(OR(K$9=0,X195+AI196-AU196&lt;=K$9),0,MIN(X195+AI196-AU196-K$9,$C196-SUM($BA196:BF196))))</f>
        <v>0</v>
      </c>
      <c r="BH196" s="19">
        <f ca="1">IF(NOT(snowball),0,IF(OR(L$9=0,Y195+AJ196-AV196&lt;=L$9),0,MIN(Y195+AJ196-AV196-L$9,$C196-SUM($BA196:BG196))))</f>
        <v>0</v>
      </c>
      <c r="BI196" s="19">
        <f ca="1">IF(NOT(snowball),0,IF(OR(M$9=0,Z195+AK196-AW196&lt;=M$9),0,MIN(Z195+AK196-AW196-M$9,$C196-SUM($BA196:BH196))))</f>
        <v>0</v>
      </c>
      <c r="BJ196" s="19">
        <f ca="1">IF(NOT(snowball),0,IF(OR(N$9=0,AA195+AL196-AX196&lt;=N$9),0,MIN(AA195+AL196-AX196-N$9,$C196-SUM($BA196:BI196))))</f>
        <v>0</v>
      </c>
      <c r="BK196" s="71">
        <f t="shared" ca="1" si="153"/>
        <v>0</v>
      </c>
      <c r="BL196" s="71">
        <f t="shared" ca="1" si="154"/>
        <v>0</v>
      </c>
      <c r="BN196" s="55">
        <f t="shared" ca="1" si="155"/>
        <v>0</v>
      </c>
      <c r="BO196" s="19">
        <f ca="1">IF(S195&lt;=0,0,IF($BL196&lt;=SUM($BN196:BN196),0,IF($BL196-SUM($BN196:BN196)&gt;S195+AD196-BB196-AP196,S195+AD196-BB196-AP196,$BL196-SUM($BN196:BN196))))</f>
        <v>0</v>
      </c>
      <c r="BP196" s="19">
        <f ca="1">IF(T195&lt;=0,0,IF($BL196&lt;=SUM($BN196:BO196),0,IF($BL196-SUM($BN196:BO196)&gt;T195+AE196-BC196-AQ196,T195+AE196-BC196-AQ196,$BL196-SUM($BN196:BO196))))</f>
        <v>0</v>
      </c>
      <c r="BQ196" s="19">
        <f ca="1">IF(U195&lt;=0,0,IF($BL196&lt;=SUM($BN196:BP196),0,IF($BL196-SUM($BN196:BP196)&gt;U195+AF196-BD196-AR196,U195+AF196-BD196-AR196,$BL196-SUM($BN196:BP196))))</f>
        <v>0</v>
      </c>
      <c r="BR196" s="19">
        <f ca="1">IF(V195&lt;=0,0,IF($BL196&lt;=SUM($BN196:BQ196),0,IF($BL196-SUM($BN196:BQ196)&gt;V195+AG196-BE196-AS196,V195+AG196-BE196-AS196,$BL196-SUM($BN196:BQ196))))</f>
        <v>0</v>
      </c>
      <c r="BS196" s="19">
        <f ca="1">IF(W195&lt;=0,0,IF($BL196&lt;=SUM($BN196:BR196),0,IF($BL196-SUM($BN196:BR196)&gt;W195+AH196-BF196-AT196,W195+AH196-BF196-AT196,$BL196-SUM($BN196:BR196))))</f>
        <v>0</v>
      </c>
      <c r="BT196" s="19">
        <f ca="1">IF(X195&lt;=0,0,IF($BL196&lt;=SUM($BN196:BS196),0,IF($BL196-SUM($BN196:BS196)&gt;X195+AI196-BG196-AU196,X195+AI196-BG196-AU196,$BL196-SUM($BN196:BS196))))</f>
        <v>0</v>
      </c>
      <c r="BU196" s="19">
        <f ca="1">IF(Y195&lt;=0,0,IF($BL196&lt;=SUM($BN196:BT196),0,IF($BL196-SUM($BN196:BT196)&gt;Y195+AJ196-BH196-AV196,Y195+AJ196-BH196-AV196,$BL196-SUM($BN196:BT196))))</f>
        <v>0</v>
      </c>
      <c r="BV196" s="19">
        <f ca="1">IF(Z195&lt;=0,0,IF($BL196&lt;=SUM($BN196:BU196),0,IF($BL196-SUM($BN196:BU196)&gt;Z195+AK196-BI196-AW196,Z195+AK196-BI196-AW196,$BL196-SUM($BN196:BU196))))</f>
        <v>0</v>
      </c>
      <c r="BW196" s="19">
        <f ca="1">IF(AA195&lt;=0,0,IF($BL196&lt;=SUM($BN196:BV196),0,IF($BL196-SUM($BN196:BV196)&gt;AA195+AL196-BJ196-AX196,AA195+AL196-BJ196-AX196,$BL196-SUM($BN196:BV196))))</f>
        <v>0</v>
      </c>
    </row>
    <row r="197" spans="1:75" ht="11.1" customHeight="1" x14ac:dyDescent="0.2">
      <c r="A197" s="20" t="str">
        <f t="shared" ca="1" si="108"/>
        <v/>
      </c>
      <c r="B197" s="5" t="e">
        <f t="shared" ca="1" si="109"/>
        <v>#N/A</v>
      </c>
      <c r="C197" s="69" t="str">
        <f ca="1">IF(A197="","",IF(snowball,IF(($E$5-AY197)&lt;0,0,$E$5-AY197),0)+D197)</f>
        <v/>
      </c>
      <c r="D197" s="56"/>
      <c r="E197" s="19">
        <f t="shared" ca="1" si="110"/>
        <v>0</v>
      </c>
      <c r="F197" s="19">
        <f t="shared" ca="1" si="111"/>
        <v>0</v>
      </c>
      <c r="G197" s="19">
        <f t="shared" ca="1" si="112"/>
        <v>0</v>
      </c>
      <c r="H197" s="19">
        <f t="shared" ca="1" si="113"/>
        <v>0</v>
      </c>
      <c r="I197" s="19">
        <f t="shared" ca="1" si="114"/>
        <v>0</v>
      </c>
      <c r="J197" s="19">
        <f t="shared" ca="1" si="115"/>
        <v>0</v>
      </c>
      <c r="K197" s="19">
        <f t="shared" ca="1" si="116"/>
        <v>0</v>
      </c>
      <c r="L197" s="19">
        <f t="shared" ca="1" si="117"/>
        <v>0</v>
      </c>
      <c r="M197" s="19">
        <f t="shared" ca="1" si="118"/>
        <v>0</v>
      </c>
      <c r="N197" s="19">
        <f t="shared" ca="1" si="119"/>
        <v>0</v>
      </c>
      <c r="O197" s="48"/>
      <c r="P197" s="19">
        <f t="shared" ca="1" si="107"/>
        <v>0</v>
      </c>
      <c r="Q197" s="73">
        <f t="shared" ca="1" si="120"/>
        <v>0</v>
      </c>
      <c r="R197" s="19">
        <f t="shared" ca="1" si="121"/>
        <v>0</v>
      </c>
      <c r="S197" s="19">
        <f t="shared" ca="1" si="122"/>
        <v>0</v>
      </c>
      <c r="T197" s="19">
        <f t="shared" ca="1" si="123"/>
        <v>0</v>
      </c>
      <c r="U197" s="19">
        <f t="shared" ca="1" si="124"/>
        <v>0</v>
      </c>
      <c r="V197" s="19">
        <f t="shared" ca="1" si="125"/>
        <v>0</v>
      </c>
      <c r="W197" s="19">
        <f t="shared" ca="1" si="126"/>
        <v>0</v>
      </c>
      <c r="X197" s="19">
        <f t="shared" ca="1" si="127"/>
        <v>0</v>
      </c>
      <c r="Y197" s="19">
        <f t="shared" ca="1" si="128"/>
        <v>0</v>
      </c>
      <c r="Z197" s="19">
        <f t="shared" ca="1" si="129"/>
        <v>0</v>
      </c>
      <c r="AA197" s="19">
        <f t="shared" ca="1" si="130"/>
        <v>0</v>
      </c>
      <c r="AB197" s="2"/>
      <c r="AC197" s="19">
        <f t="shared" ca="1" si="131"/>
        <v>0</v>
      </c>
      <c r="AD197" s="19">
        <f t="shared" ca="1" si="132"/>
        <v>0</v>
      </c>
      <c r="AE197" s="19">
        <f t="shared" ca="1" si="133"/>
        <v>0</v>
      </c>
      <c r="AF197" s="19">
        <f t="shared" ca="1" si="134"/>
        <v>0</v>
      </c>
      <c r="AG197" s="19">
        <f t="shared" ca="1" si="135"/>
        <v>0</v>
      </c>
      <c r="AH197" s="19">
        <f t="shared" ca="1" si="136"/>
        <v>0</v>
      </c>
      <c r="AI197" s="19">
        <f t="shared" ca="1" si="137"/>
        <v>0</v>
      </c>
      <c r="AJ197" s="19">
        <f t="shared" ca="1" si="138"/>
        <v>0</v>
      </c>
      <c r="AK197" s="19">
        <f t="shared" ca="1" si="139"/>
        <v>0</v>
      </c>
      <c r="AL197" s="19">
        <f t="shared" ca="1" si="140"/>
        <v>0</v>
      </c>
      <c r="AM197" s="23">
        <f t="shared" ca="1" si="141"/>
        <v>0</v>
      </c>
      <c r="AN197" s="7"/>
      <c r="AO197" s="19">
        <f t="shared" ca="1" si="142"/>
        <v>0</v>
      </c>
      <c r="AP197" s="19">
        <f t="shared" ca="1" si="143"/>
        <v>0</v>
      </c>
      <c r="AQ197" s="19">
        <f t="shared" ca="1" si="144"/>
        <v>0</v>
      </c>
      <c r="AR197" s="19">
        <f t="shared" ca="1" si="145"/>
        <v>0</v>
      </c>
      <c r="AS197" s="19">
        <f t="shared" ca="1" si="146"/>
        <v>0</v>
      </c>
      <c r="AT197" s="19">
        <f t="shared" ca="1" si="147"/>
        <v>0</v>
      </c>
      <c r="AU197" s="19">
        <f t="shared" ca="1" si="148"/>
        <v>0</v>
      </c>
      <c r="AV197" s="19">
        <f t="shared" ca="1" si="149"/>
        <v>0</v>
      </c>
      <c r="AW197" s="19">
        <f t="shared" ca="1" si="150"/>
        <v>0</v>
      </c>
      <c r="AX197" s="19">
        <f t="shared" ca="1" si="151"/>
        <v>0</v>
      </c>
      <c r="AY197" s="71">
        <f t="shared" ca="1" si="152"/>
        <v>0</v>
      </c>
      <c r="AZ197" s="23"/>
      <c r="BA197" s="55">
        <f ca="1">IF(NOT(snowball),0,IF(OR(E$9=0,R196+AC197-AO197&lt;=E$9),0,MIN(R196+AC197-AO197-E$9,$C197)))</f>
        <v>0</v>
      </c>
      <c r="BB197" s="19">
        <f ca="1">IF(NOT(snowball),0,IF(OR(F$9=0,S196+AD197-AP197&lt;=F$9),0,MIN(S196+AD197-AP197-F$9,$C197-SUM($BA197:BA197))))</f>
        <v>0</v>
      </c>
      <c r="BC197" s="19">
        <f ca="1">IF(NOT(snowball),0,IF(OR(G$9=0,T196+AE197-AQ197&lt;=G$9),0,MIN(T196+AE197-AQ197-G$9,$C197-SUM($BA197:BB197))))</f>
        <v>0</v>
      </c>
      <c r="BD197" s="19">
        <f ca="1">IF(NOT(snowball),0,IF(OR(H$9=0,U196+AF197-AR197&lt;=H$9),0,MIN(U196+AF197-AR197-H$9,$C197-SUM($BA197:BC197))))</f>
        <v>0</v>
      </c>
      <c r="BE197" s="19">
        <f ca="1">IF(NOT(snowball),0,IF(OR(I$9=0,V196+AG197-AS197&lt;=I$9),0,MIN(V196+AG197-AS197-I$9,$C197-SUM($BA197:BD197))))</f>
        <v>0</v>
      </c>
      <c r="BF197" s="19">
        <f ca="1">IF(NOT(snowball),0,IF(OR(J$9=0,W196+AH197-AT197&lt;=J$9),0,MIN(W196+AH197-AT197-J$9,$C197-SUM($BA197:BE197))))</f>
        <v>0</v>
      </c>
      <c r="BG197" s="19">
        <f ca="1">IF(NOT(snowball),0,IF(OR(K$9=0,X196+AI197-AU197&lt;=K$9),0,MIN(X196+AI197-AU197-K$9,$C197-SUM($BA197:BF197))))</f>
        <v>0</v>
      </c>
      <c r="BH197" s="19">
        <f ca="1">IF(NOT(snowball),0,IF(OR(L$9=0,Y196+AJ197-AV197&lt;=L$9),0,MIN(Y196+AJ197-AV197-L$9,$C197-SUM($BA197:BG197))))</f>
        <v>0</v>
      </c>
      <c r="BI197" s="19">
        <f ca="1">IF(NOT(snowball),0,IF(OR(M$9=0,Z196+AK197-AW197&lt;=M$9),0,MIN(Z196+AK197-AW197-M$9,$C197-SUM($BA197:BH197))))</f>
        <v>0</v>
      </c>
      <c r="BJ197" s="19">
        <f ca="1">IF(NOT(snowball),0,IF(OR(N$9=0,AA196+AL197-AX197&lt;=N$9),0,MIN(AA196+AL197-AX197-N$9,$C197-SUM($BA197:BI197))))</f>
        <v>0</v>
      </c>
      <c r="BK197" s="71">
        <f t="shared" ca="1" si="153"/>
        <v>0</v>
      </c>
      <c r="BL197" s="71">
        <f t="shared" ca="1" si="154"/>
        <v>0</v>
      </c>
      <c r="BN197" s="55">
        <f t="shared" ca="1" si="155"/>
        <v>0</v>
      </c>
      <c r="BO197" s="19">
        <f ca="1">IF(S196&lt;=0,0,IF($BL197&lt;=SUM($BN197:BN197),0,IF($BL197-SUM($BN197:BN197)&gt;S196+AD197-BB197-AP197,S196+AD197-BB197-AP197,$BL197-SUM($BN197:BN197))))</f>
        <v>0</v>
      </c>
      <c r="BP197" s="19">
        <f ca="1">IF(T196&lt;=0,0,IF($BL197&lt;=SUM($BN197:BO197),0,IF($BL197-SUM($BN197:BO197)&gt;T196+AE197-BC197-AQ197,T196+AE197-BC197-AQ197,$BL197-SUM($BN197:BO197))))</f>
        <v>0</v>
      </c>
      <c r="BQ197" s="19">
        <f ca="1">IF(U196&lt;=0,0,IF($BL197&lt;=SUM($BN197:BP197),0,IF($BL197-SUM($BN197:BP197)&gt;U196+AF197-BD197-AR197,U196+AF197-BD197-AR197,$BL197-SUM($BN197:BP197))))</f>
        <v>0</v>
      </c>
      <c r="BR197" s="19">
        <f ca="1">IF(V196&lt;=0,0,IF($BL197&lt;=SUM($BN197:BQ197),0,IF($BL197-SUM($BN197:BQ197)&gt;V196+AG197-BE197-AS197,V196+AG197-BE197-AS197,$BL197-SUM($BN197:BQ197))))</f>
        <v>0</v>
      </c>
      <c r="BS197" s="19">
        <f ca="1">IF(W196&lt;=0,0,IF($BL197&lt;=SUM($BN197:BR197),0,IF($BL197-SUM($BN197:BR197)&gt;W196+AH197-BF197-AT197,W196+AH197-BF197-AT197,$BL197-SUM($BN197:BR197))))</f>
        <v>0</v>
      </c>
      <c r="BT197" s="19">
        <f ca="1">IF(X196&lt;=0,0,IF($BL197&lt;=SUM($BN197:BS197),0,IF($BL197-SUM($BN197:BS197)&gt;X196+AI197-BG197-AU197,X196+AI197-BG197-AU197,$BL197-SUM($BN197:BS197))))</f>
        <v>0</v>
      </c>
      <c r="BU197" s="19">
        <f ca="1">IF(Y196&lt;=0,0,IF($BL197&lt;=SUM($BN197:BT197),0,IF($BL197-SUM($BN197:BT197)&gt;Y196+AJ197-BH197-AV197,Y196+AJ197-BH197-AV197,$BL197-SUM($BN197:BT197))))</f>
        <v>0</v>
      </c>
      <c r="BV197" s="19">
        <f ca="1">IF(Z196&lt;=0,0,IF($BL197&lt;=SUM($BN197:BU197),0,IF($BL197-SUM($BN197:BU197)&gt;Z196+AK197-BI197-AW197,Z196+AK197-BI197-AW197,$BL197-SUM($BN197:BU197))))</f>
        <v>0</v>
      </c>
      <c r="BW197" s="19">
        <f ca="1">IF(AA196&lt;=0,0,IF($BL197&lt;=SUM($BN197:BV197),0,IF($BL197-SUM($BN197:BV197)&gt;AA196+AL197-BJ197-AX197,AA196+AL197-BJ197-AX197,$BL197-SUM($BN197:BV197))))</f>
        <v>0</v>
      </c>
    </row>
    <row r="198" spans="1:75" ht="11.1" customHeight="1" x14ac:dyDescent="0.2">
      <c r="A198" s="20" t="str">
        <f t="shared" ca="1" si="108"/>
        <v/>
      </c>
      <c r="B198" s="5" t="e">
        <f t="shared" ca="1" si="109"/>
        <v>#N/A</v>
      </c>
      <c r="C198" s="69" t="str">
        <f ca="1">IF(A198="","",IF(snowball,IF(($E$5-AY198)&lt;0,0,$E$5-AY198),0)+D198)</f>
        <v/>
      </c>
      <c r="D198" s="56"/>
      <c r="E198" s="19">
        <f t="shared" ca="1" si="110"/>
        <v>0</v>
      </c>
      <c r="F198" s="19">
        <f t="shared" ca="1" si="111"/>
        <v>0</v>
      </c>
      <c r="G198" s="19">
        <f t="shared" ca="1" si="112"/>
        <v>0</v>
      </c>
      <c r="H198" s="19">
        <f t="shared" ca="1" si="113"/>
        <v>0</v>
      </c>
      <c r="I198" s="19">
        <f t="shared" ca="1" si="114"/>
        <v>0</v>
      </c>
      <c r="J198" s="19">
        <f t="shared" ca="1" si="115"/>
        <v>0</v>
      </c>
      <c r="K198" s="19">
        <f t="shared" ca="1" si="116"/>
        <v>0</v>
      </c>
      <c r="L198" s="19">
        <f t="shared" ca="1" si="117"/>
        <v>0</v>
      </c>
      <c r="M198" s="19">
        <f t="shared" ca="1" si="118"/>
        <v>0</v>
      </c>
      <c r="N198" s="19">
        <f t="shared" ca="1" si="119"/>
        <v>0</v>
      </c>
      <c r="O198" s="48"/>
      <c r="P198" s="19">
        <f t="shared" ca="1" si="107"/>
        <v>0</v>
      </c>
      <c r="Q198" s="73">
        <f t="shared" ca="1" si="120"/>
        <v>0</v>
      </c>
      <c r="R198" s="19">
        <f t="shared" ca="1" si="121"/>
        <v>0</v>
      </c>
      <c r="S198" s="19">
        <f t="shared" ca="1" si="122"/>
        <v>0</v>
      </c>
      <c r="T198" s="19">
        <f t="shared" ca="1" si="123"/>
        <v>0</v>
      </c>
      <c r="U198" s="19">
        <f t="shared" ca="1" si="124"/>
        <v>0</v>
      </c>
      <c r="V198" s="19">
        <f t="shared" ca="1" si="125"/>
        <v>0</v>
      </c>
      <c r="W198" s="19">
        <f t="shared" ca="1" si="126"/>
        <v>0</v>
      </c>
      <c r="X198" s="19">
        <f t="shared" ca="1" si="127"/>
        <v>0</v>
      </c>
      <c r="Y198" s="19">
        <f t="shared" ca="1" si="128"/>
        <v>0</v>
      </c>
      <c r="Z198" s="19">
        <f t="shared" ca="1" si="129"/>
        <v>0</v>
      </c>
      <c r="AA198" s="19">
        <f t="shared" ca="1" si="130"/>
        <v>0</v>
      </c>
      <c r="AB198" s="2"/>
      <c r="AC198" s="19">
        <f t="shared" ca="1" si="131"/>
        <v>0</v>
      </c>
      <c r="AD198" s="19">
        <f t="shared" ca="1" si="132"/>
        <v>0</v>
      </c>
      <c r="AE198" s="19">
        <f t="shared" ca="1" si="133"/>
        <v>0</v>
      </c>
      <c r="AF198" s="19">
        <f t="shared" ca="1" si="134"/>
        <v>0</v>
      </c>
      <c r="AG198" s="19">
        <f t="shared" ca="1" si="135"/>
        <v>0</v>
      </c>
      <c r="AH198" s="19">
        <f t="shared" ca="1" si="136"/>
        <v>0</v>
      </c>
      <c r="AI198" s="19">
        <f t="shared" ca="1" si="137"/>
        <v>0</v>
      </c>
      <c r="AJ198" s="19">
        <f t="shared" ca="1" si="138"/>
        <v>0</v>
      </c>
      <c r="AK198" s="19">
        <f t="shared" ca="1" si="139"/>
        <v>0</v>
      </c>
      <c r="AL198" s="19">
        <f t="shared" ca="1" si="140"/>
        <v>0</v>
      </c>
      <c r="AM198" s="23">
        <f t="shared" ca="1" si="141"/>
        <v>0</v>
      </c>
      <c r="AN198" s="7"/>
      <c r="AO198" s="19">
        <f t="shared" ca="1" si="142"/>
        <v>0</v>
      </c>
      <c r="AP198" s="19">
        <f t="shared" ca="1" si="143"/>
        <v>0</v>
      </c>
      <c r="AQ198" s="19">
        <f t="shared" ca="1" si="144"/>
        <v>0</v>
      </c>
      <c r="AR198" s="19">
        <f t="shared" ca="1" si="145"/>
        <v>0</v>
      </c>
      <c r="AS198" s="19">
        <f t="shared" ca="1" si="146"/>
        <v>0</v>
      </c>
      <c r="AT198" s="19">
        <f t="shared" ca="1" si="147"/>
        <v>0</v>
      </c>
      <c r="AU198" s="19">
        <f t="shared" ca="1" si="148"/>
        <v>0</v>
      </c>
      <c r="AV198" s="19">
        <f t="shared" ca="1" si="149"/>
        <v>0</v>
      </c>
      <c r="AW198" s="19">
        <f t="shared" ca="1" si="150"/>
        <v>0</v>
      </c>
      <c r="AX198" s="19">
        <f t="shared" ca="1" si="151"/>
        <v>0</v>
      </c>
      <c r="AY198" s="71">
        <f t="shared" ca="1" si="152"/>
        <v>0</v>
      </c>
      <c r="AZ198" s="23"/>
      <c r="BA198" s="55">
        <f ca="1">IF(NOT(snowball),0,IF(OR(E$9=0,R197+AC198-AO198&lt;=E$9),0,MIN(R197+AC198-AO198-E$9,$C198)))</f>
        <v>0</v>
      </c>
      <c r="BB198" s="19">
        <f ca="1">IF(NOT(snowball),0,IF(OR(F$9=0,S197+AD198-AP198&lt;=F$9),0,MIN(S197+AD198-AP198-F$9,$C198-SUM($BA198:BA198))))</f>
        <v>0</v>
      </c>
      <c r="BC198" s="19">
        <f ca="1">IF(NOT(snowball),0,IF(OR(G$9=0,T197+AE198-AQ198&lt;=G$9),0,MIN(T197+AE198-AQ198-G$9,$C198-SUM($BA198:BB198))))</f>
        <v>0</v>
      </c>
      <c r="BD198" s="19">
        <f ca="1">IF(NOT(snowball),0,IF(OR(H$9=0,U197+AF198-AR198&lt;=H$9),0,MIN(U197+AF198-AR198-H$9,$C198-SUM($BA198:BC198))))</f>
        <v>0</v>
      </c>
      <c r="BE198" s="19">
        <f ca="1">IF(NOT(snowball),0,IF(OR(I$9=0,V197+AG198-AS198&lt;=I$9),0,MIN(V197+AG198-AS198-I$9,$C198-SUM($BA198:BD198))))</f>
        <v>0</v>
      </c>
      <c r="BF198" s="19">
        <f ca="1">IF(NOT(snowball),0,IF(OR(J$9=0,W197+AH198-AT198&lt;=J$9),0,MIN(W197+AH198-AT198-J$9,$C198-SUM($BA198:BE198))))</f>
        <v>0</v>
      </c>
      <c r="BG198" s="19">
        <f ca="1">IF(NOT(snowball),0,IF(OR(K$9=0,X197+AI198-AU198&lt;=K$9),0,MIN(X197+AI198-AU198-K$9,$C198-SUM($BA198:BF198))))</f>
        <v>0</v>
      </c>
      <c r="BH198" s="19">
        <f ca="1">IF(NOT(snowball),0,IF(OR(L$9=0,Y197+AJ198-AV198&lt;=L$9),0,MIN(Y197+AJ198-AV198-L$9,$C198-SUM($BA198:BG198))))</f>
        <v>0</v>
      </c>
      <c r="BI198" s="19">
        <f ca="1">IF(NOT(snowball),0,IF(OR(M$9=0,Z197+AK198-AW198&lt;=M$9),0,MIN(Z197+AK198-AW198-M$9,$C198-SUM($BA198:BH198))))</f>
        <v>0</v>
      </c>
      <c r="BJ198" s="19">
        <f ca="1">IF(NOT(snowball),0,IF(OR(N$9=0,AA197+AL198-AX198&lt;=N$9),0,MIN(AA197+AL198-AX198-N$9,$C198-SUM($BA198:BI198))))</f>
        <v>0</v>
      </c>
      <c r="BK198" s="71">
        <f t="shared" ca="1" si="153"/>
        <v>0</v>
      </c>
      <c r="BL198" s="71">
        <f t="shared" ca="1" si="154"/>
        <v>0</v>
      </c>
      <c r="BN198" s="55">
        <f t="shared" ca="1" si="155"/>
        <v>0</v>
      </c>
      <c r="BO198" s="19">
        <f ca="1">IF(S197&lt;=0,0,IF($BL198&lt;=SUM($BN198:BN198),0,IF($BL198-SUM($BN198:BN198)&gt;S197+AD198-BB198-AP198,S197+AD198-BB198-AP198,$BL198-SUM($BN198:BN198))))</f>
        <v>0</v>
      </c>
      <c r="BP198" s="19">
        <f ca="1">IF(T197&lt;=0,0,IF($BL198&lt;=SUM($BN198:BO198),0,IF($BL198-SUM($BN198:BO198)&gt;T197+AE198-BC198-AQ198,T197+AE198-BC198-AQ198,$BL198-SUM($BN198:BO198))))</f>
        <v>0</v>
      </c>
      <c r="BQ198" s="19">
        <f ca="1">IF(U197&lt;=0,0,IF($BL198&lt;=SUM($BN198:BP198),0,IF($BL198-SUM($BN198:BP198)&gt;U197+AF198-BD198-AR198,U197+AF198-BD198-AR198,$BL198-SUM($BN198:BP198))))</f>
        <v>0</v>
      </c>
      <c r="BR198" s="19">
        <f ca="1">IF(V197&lt;=0,0,IF($BL198&lt;=SUM($BN198:BQ198),0,IF($BL198-SUM($BN198:BQ198)&gt;V197+AG198-BE198-AS198,V197+AG198-BE198-AS198,$BL198-SUM($BN198:BQ198))))</f>
        <v>0</v>
      </c>
      <c r="BS198" s="19">
        <f ca="1">IF(W197&lt;=0,0,IF($BL198&lt;=SUM($BN198:BR198),0,IF($BL198-SUM($BN198:BR198)&gt;W197+AH198-BF198-AT198,W197+AH198-BF198-AT198,$BL198-SUM($BN198:BR198))))</f>
        <v>0</v>
      </c>
      <c r="BT198" s="19">
        <f ca="1">IF(X197&lt;=0,0,IF($BL198&lt;=SUM($BN198:BS198),0,IF($BL198-SUM($BN198:BS198)&gt;X197+AI198-BG198-AU198,X197+AI198-BG198-AU198,$BL198-SUM($BN198:BS198))))</f>
        <v>0</v>
      </c>
      <c r="BU198" s="19">
        <f ca="1">IF(Y197&lt;=0,0,IF($BL198&lt;=SUM($BN198:BT198),0,IF($BL198-SUM($BN198:BT198)&gt;Y197+AJ198-BH198-AV198,Y197+AJ198-BH198-AV198,$BL198-SUM($BN198:BT198))))</f>
        <v>0</v>
      </c>
      <c r="BV198" s="19">
        <f ca="1">IF(Z197&lt;=0,0,IF($BL198&lt;=SUM($BN198:BU198),0,IF($BL198-SUM($BN198:BU198)&gt;Z197+AK198-BI198-AW198,Z197+AK198-BI198-AW198,$BL198-SUM($BN198:BU198))))</f>
        <v>0</v>
      </c>
      <c r="BW198" s="19">
        <f ca="1">IF(AA197&lt;=0,0,IF($BL198&lt;=SUM($BN198:BV198),0,IF($BL198-SUM($BN198:BV198)&gt;AA197+AL198-BJ198-AX198,AA197+AL198-BJ198-AX198,$BL198-SUM($BN198:BV198))))</f>
        <v>0</v>
      </c>
    </row>
    <row r="199" spans="1:75" ht="11.1" customHeight="1" x14ac:dyDescent="0.2">
      <c r="A199" s="20" t="str">
        <f t="shared" ca="1" si="108"/>
        <v/>
      </c>
      <c r="B199" s="5" t="e">
        <f t="shared" ca="1" si="109"/>
        <v>#N/A</v>
      </c>
      <c r="C199" s="69" t="str">
        <f ca="1">IF(A199="","",IF(snowball,IF(($E$5-AY199)&lt;0,0,$E$5-AY199),0)+D199)</f>
        <v/>
      </c>
      <c r="D199" s="56"/>
      <c r="E199" s="19">
        <f t="shared" ca="1" si="110"/>
        <v>0</v>
      </c>
      <c r="F199" s="19">
        <f t="shared" ca="1" si="111"/>
        <v>0</v>
      </c>
      <c r="G199" s="19">
        <f t="shared" ca="1" si="112"/>
        <v>0</v>
      </c>
      <c r="H199" s="19">
        <f t="shared" ca="1" si="113"/>
        <v>0</v>
      </c>
      <c r="I199" s="19">
        <f t="shared" ca="1" si="114"/>
        <v>0</v>
      </c>
      <c r="J199" s="19">
        <f t="shared" ca="1" si="115"/>
        <v>0</v>
      </c>
      <c r="K199" s="19">
        <f t="shared" ca="1" si="116"/>
        <v>0</v>
      </c>
      <c r="L199" s="19">
        <f t="shared" ca="1" si="117"/>
        <v>0</v>
      </c>
      <c r="M199" s="19">
        <f t="shared" ca="1" si="118"/>
        <v>0</v>
      </c>
      <c r="N199" s="19">
        <f t="shared" ca="1" si="119"/>
        <v>0</v>
      </c>
      <c r="O199" s="48"/>
      <c r="P199" s="19">
        <f t="shared" ca="1" si="107"/>
        <v>0</v>
      </c>
      <c r="Q199" s="73">
        <f t="shared" ca="1" si="120"/>
        <v>0</v>
      </c>
      <c r="R199" s="19">
        <f t="shared" ca="1" si="121"/>
        <v>0</v>
      </c>
      <c r="S199" s="19">
        <f t="shared" ca="1" si="122"/>
        <v>0</v>
      </c>
      <c r="T199" s="19">
        <f t="shared" ca="1" si="123"/>
        <v>0</v>
      </c>
      <c r="U199" s="19">
        <f t="shared" ca="1" si="124"/>
        <v>0</v>
      </c>
      <c r="V199" s="19">
        <f t="shared" ca="1" si="125"/>
        <v>0</v>
      </c>
      <c r="W199" s="19">
        <f t="shared" ca="1" si="126"/>
        <v>0</v>
      </c>
      <c r="X199" s="19">
        <f t="shared" ca="1" si="127"/>
        <v>0</v>
      </c>
      <c r="Y199" s="19">
        <f t="shared" ca="1" si="128"/>
        <v>0</v>
      </c>
      <c r="Z199" s="19">
        <f t="shared" ca="1" si="129"/>
        <v>0</v>
      </c>
      <c r="AA199" s="19">
        <f t="shared" ca="1" si="130"/>
        <v>0</v>
      </c>
      <c r="AB199" s="2"/>
      <c r="AC199" s="19">
        <f t="shared" ca="1" si="131"/>
        <v>0</v>
      </c>
      <c r="AD199" s="19">
        <f t="shared" ca="1" si="132"/>
        <v>0</v>
      </c>
      <c r="AE199" s="19">
        <f t="shared" ca="1" si="133"/>
        <v>0</v>
      </c>
      <c r="AF199" s="19">
        <f t="shared" ca="1" si="134"/>
        <v>0</v>
      </c>
      <c r="AG199" s="19">
        <f t="shared" ca="1" si="135"/>
        <v>0</v>
      </c>
      <c r="AH199" s="19">
        <f t="shared" ca="1" si="136"/>
        <v>0</v>
      </c>
      <c r="AI199" s="19">
        <f t="shared" ca="1" si="137"/>
        <v>0</v>
      </c>
      <c r="AJ199" s="19">
        <f t="shared" ca="1" si="138"/>
        <v>0</v>
      </c>
      <c r="AK199" s="19">
        <f t="shared" ca="1" si="139"/>
        <v>0</v>
      </c>
      <c r="AL199" s="19">
        <f t="shared" ca="1" si="140"/>
        <v>0</v>
      </c>
      <c r="AM199" s="23">
        <f t="shared" ca="1" si="141"/>
        <v>0</v>
      </c>
      <c r="AN199" s="7"/>
      <c r="AO199" s="19">
        <f t="shared" ca="1" si="142"/>
        <v>0</v>
      </c>
      <c r="AP199" s="19">
        <f t="shared" ca="1" si="143"/>
        <v>0</v>
      </c>
      <c r="AQ199" s="19">
        <f t="shared" ca="1" si="144"/>
        <v>0</v>
      </c>
      <c r="AR199" s="19">
        <f t="shared" ca="1" si="145"/>
        <v>0</v>
      </c>
      <c r="AS199" s="19">
        <f t="shared" ca="1" si="146"/>
        <v>0</v>
      </c>
      <c r="AT199" s="19">
        <f t="shared" ca="1" si="147"/>
        <v>0</v>
      </c>
      <c r="AU199" s="19">
        <f t="shared" ca="1" si="148"/>
        <v>0</v>
      </c>
      <c r="AV199" s="19">
        <f t="shared" ca="1" si="149"/>
        <v>0</v>
      </c>
      <c r="AW199" s="19">
        <f t="shared" ca="1" si="150"/>
        <v>0</v>
      </c>
      <c r="AX199" s="19">
        <f t="shared" ca="1" si="151"/>
        <v>0</v>
      </c>
      <c r="AY199" s="71">
        <f t="shared" ca="1" si="152"/>
        <v>0</v>
      </c>
      <c r="AZ199" s="23"/>
      <c r="BA199" s="55">
        <f ca="1">IF(NOT(snowball),0,IF(OR(E$9=0,R198+AC199-AO199&lt;=E$9),0,MIN(R198+AC199-AO199-E$9,$C199)))</f>
        <v>0</v>
      </c>
      <c r="BB199" s="19">
        <f ca="1">IF(NOT(snowball),0,IF(OR(F$9=0,S198+AD199-AP199&lt;=F$9),0,MIN(S198+AD199-AP199-F$9,$C199-SUM($BA199:BA199))))</f>
        <v>0</v>
      </c>
      <c r="BC199" s="19">
        <f ca="1">IF(NOT(snowball),0,IF(OR(G$9=0,T198+AE199-AQ199&lt;=G$9),0,MIN(T198+AE199-AQ199-G$9,$C199-SUM($BA199:BB199))))</f>
        <v>0</v>
      </c>
      <c r="BD199" s="19">
        <f ca="1">IF(NOT(snowball),0,IF(OR(H$9=0,U198+AF199-AR199&lt;=H$9),0,MIN(U198+AF199-AR199-H$9,$C199-SUM($BA199:BC199))))</f>
        <v>0</v>
      </c>
      <c r="BE199" s="19">
        <f ca="1">IF(NOT(snowball),0,IF(OR(I$9=0,V198+AG199-AS199&lt;=I$9),0,MIN(V198+AG199-AS199-I$9,$C199-SUM($BA199:BD199))))</f>
        <v>0</v>
      </c>
      <c r="BF199" s="19">
        <f ca="1">IF(NOT(snowball),0,IF(OR(J$9=0,W198+AH199-AT199&lt;=J$9),0,MIN(W198+AH199-AT199-J$9,$C199-SUM($BA199:BE199))))</f>
        <v>0</v>
      </c>
      <c r="BG199" s="19">
        <f ca="1">IF(NOT(snowball),0,IF(OR(K$9=0,X198+AI199-AU199&lt;=K$9),0,MIN(X198+AI199-AU199-K$9,$C199-SUM($BA199:BF199))))</f>
        <v>0</v>
      </c>
      <c r="BH199" s="19">
        <f ca="1">IF(NOT(snowball),0,IF(OR(L$9=0,Y198+AJ199-AV199&lt;=L$9),0,MIN(Y198+AJ199-AV199-L$9,$C199-SUM($BA199:BG199))))</f>
        <v>0</v>
      </c>
      <c r="BI199" s="19">
        <f ca="1">IF(NOT(snowball),0,IF(OR(M$9=0,Z198+AK199-AW199&lt;=M$9),0,MIN(Z198+AK199-AW199-M$9,$C199-SUM($BA199:BH199))))</f>
        <v>0</v>
      </c>
      <c r="BJ199" s="19">
        <f ca="1">IF(NOT(snowball),0,IF(OR(N$9=0,AA198+AL199-AX199&lt;=N$9),0,MIN(AA198+AL199-AX199-N$9,$C199-SUM($BA199:BI199))))</f>
        <v>0</v>
      </c>
      <c r="BK199" s="71">
        <f t="shared" ca="1" si="153"/>
        <v>0</v>
      </c>
      <c r="BL199" s="71">
        <f t="shared" ca="1" si="154"/>
        <v>0</v>
      </c>
      <c r="BN199" s="55">
        <f t="shared" ca="1" si="155"/>
        <v>0</v>
      </c>
      <c r="BO199" s="19">
        <f ca="1">IF(S198&lt;=0,0,IF($BL199&lt;=SUM($BN199:BN199),0,IF($BL199-SUM($BN199:BN199)&gt;S198+AD199-BB199-AP199,S198+AD199-BB199-AP199,$BL199-SUM($BN199:BN199))))</f>
        <v>0</v>
      </c>
      <c r="BP199" s="19">
        <f ca="1">IF(T198&lt;=0,0,IF($BL199&lt;=SUM($BN199:BO199),0,IF($BL199-SUM($BN199:BO199)&gt;T198+AE199-BC199-AQ199,T198+AE199-BC199-AQ199,$BL199-SUM($BN199:BO199))))</f>
        <v>0</v>
      </c>
      <c r="BQ199" s="19">
        <f ca="1">IF(U198&lt;=0,0,IF($BL199&lt;=SUM($BN199:BP199),0,IF($BL199-SUM($BN199:BP199)&gt;U198+AF199-BD199-AR199,U198+AF199-BD199-AR199,$BL199-SUM($BN199:BP199))))</f>
        <v>0</v>
      </c>
      <c r="BR199" s="19">
        <f ca="1">IF(V198&lt;=0,0,IF($BL199&lt;=SUM($BN199:BQ199),0,IF($BL199-SUM($BN199:BQ199)&gt;V198+AG199-BE199-AS199,V198+AG199-BE199-AS199,$BL199-SUM($BN199:BQ199))))</f>
        <v>0</v>
      </c>
      <c r="BS199" s="19">
        <f ca="1">IF(W198&lt;=0,0,IF($BL199&lt;=SUM($BN199:BR199),0,IF($BL199-SUM($BN199:BR199)&gt;W198+AH199-BF199-AT199,W198+AH199-BF199-AT199,$BL199-SUM($BN199:BR199))))</f>
        <v>0</v>
      </c>
      <c r="BT199" s="19">
        <f ca="1">IF(X198&lt;=0,0,IF($BL199&lt;=SUM($BN199:BS199),0,IF($BL199-SUM($BN199:BS199)&gt;X198+AI199-BG199-AU199,X198+AI199-BG199-AU199,$BL199-SUM($BN199:BS199))))</f>
        <v>0</v>
      </c>
      <c r="BU199" s="19">
        <f ca="1">IF(Y198&lt;=0,0,IF($BL199&lt;=SUM($BN199:BT199),0,IF($BL199-SUM($BN199:BT199)&gt;Y198+AJ199-BH199-AV199,Y198+AJ199-BH199-AV199,$BL199-SUM($BN199:BT199))))</f>
        <v>0</v>
      </c>
      <c r="BV199" s="19">
        <f ca="1">IF(Z198&lt;=0,0,IF($BL199&lt;=SUM($BN199:BU199),0,IF($BL199-SUM($BN199:BU199)&gt;Z198+AK199-BI199-AW199,Z198+AK199-BI199-AW199,$BL199-SUM($BN199:BU199))))</f>
        <v>0</v>
      </c>
      <c r="BW199" s="19">
        <f ca="1">IF(AA198&lt;=0,0,IF($BL199&lt;=SUM($BN199:BV199),0,IF($BL199-SUM($BN199:BV199)&gt;AA198+AL199-BJ199-AX199,AA198+AL199-BJ199-AX199,$BL199-SUM($BN199:BV199))))</f>
        <v>0</v>
      </c>
    </row>
    <row r="200" spans="1:75" ht="11.1" customHeight="1" x14ac:dyDescent="0.2">
      <c r="A200" s="20" t="str">
        <f t="shared" ca="1" si="108"/>
        <v/>
      </c>
      <c r="B200" s="5" t="e">
        <f t="shared" ca="1" si="109"/>
        <v>#N/A</v>
      </c>
      <c r="C200" s="69" t="str">
        <f ca="1">IF(A200="","",IF(snowball,IF(($E$5-AY200)&lt;0,0,$E$5-AY200),0)+D200)</f>
        <v/>
      </c>
      <c r="D200" s="56"/>
      <c r="E200" s="19">
        <f t="shared" ca="1" si="110"/>
        <v>0</v>
      </c>
      <c r="F200" s="19">
        <f t="shared" ca="1" si="111"/>
        <v>0</v>
      </c>
      <c r="G200" s="19">
        <f t="shared" ca="1" si="112"/>
        <v>0</v>
      </c>
      <c r="H200" s="19">
        <f t="shared" ca="1" si="113"/>
        <v>0</v>
      </c>
      <c r="I200" s="19">
        <f t="shared" ca="1" si="114"/>
        <v>0</v>
      </c>
      <c r="J200" s="19">
        <f t="shared" ca="1" si="115"/>
        <v>0</v>
      </c>
      <c r="K200" s="19">
        <f t="shared" ca="1" si="116"/>
        <v>0</v>
      </c>
      <c r="L200" s="19">
        <f t="shared" ca="1" si="117"/>
        <v>0</v>
      </c>
      <c r="M200" s="19">
        <f t="shared" ca="1" si="118"/>
        <v>0</v>
      </c>
      <c r="N200" s="19">
        <f t="shared" ca="1" si="119"/>
        <v>0</v>
      </c>
      <c r="O200" s="48"/>
      <c r="P200" s="19">
        <f t="shared" ca="1" si="107"/>
        <v>0</v>
      </c>
      <c r="Q200" s="73">
        <f t="shared" ca="1" si="120"/>
        <v>0</v>
      </c>
      <c r="R200" s="19">
        <f t="shared" ca="1" si="121"/>
        <v>0</v>
      </c>
      <c r="S200" s="19">
        <f t="shared" ca="1" si="122"/>
        <v>0</v>
      </c>
      <c r="T200" s="19">
        <f t="shared" ca="1" si="123"/>
        <v>0</v>
      </c>
      <c r="U200" s="19">
        <f t="shared" ca="1" si="124"/>
        <v>0</v>
      </c>
      <c r="V200" s="19">
        <f t="shared" ca="1" si="125"/>
        <v>0</v>
      </c>
      <c r="W200" s="19">
        <f t="shared" ca="1" si="126"/>
        <v>0</v>
      </c>
      <c r="X200" s="19">
        <f t="shared" ca="1" si="127"/>
        <v>0</v>
      </c>
      <c r="Y200" s="19">
        <f t="shared" ca="1" si="128"/>
        <v>0</v>
      </c>
      <c r="Z200" s="19">
        <f t="shared" ca="1" si="129"/>
        <v>0</v>
      </c>
      <c r="AA200" s="19">
        <f t="shared" ca="1" si="130"/>
        <v>0</v>
      </c>
      <c r="AB200" s="2"/>
      <c r="AC200" s="19">
        <f t="shared" ca="1" si="131"/>
        <v>0</v>
      </c>
      <c r="AD200" s="19">
        <f t="shared" ca="1" si="132"/>
        <v>0</v>
      </c>
      <c r="AE200" s="19">
        <f t="shared" ca="1" si="133"/>
        <v>0</v>
      </c>
      <c r="AF200" s="19">
        <f t="shared" ca="1" si="134"/>
        <v>0</v>
      </c>
      <c r="AG200" s="19">
        <f t="shared" ca="1" si="135"/>
        <v>0</v>
      </c>
      <c r="AH200" s="19">
        <f t="shared" ca="1" si="136"/>
        <v>0</v>
      </c>
      <c r="AI200" s="19">
        <f t="shared" ca="1" si="137"/>
        <v>0</v>
      </c>
      <c r="AJ200" s="19">
        <f t="shared" ca="1" si="138"/>
        <v>0</v>
      </c>
      <c r="AK200" s="19">
        <f t="shared" ca="1" si="139"/>
        <v>0</v>
      </c>
      <c r="AL200" s="19">
        <f t="shared" ca="1" si="140"/>
        <v>0</v>
      </c>
      <c r="AM200" s="23">
        <f t="shared" ca="1" si="141"/>
        <v>0</v>
      </c>
      <c r="AN200" s="7"/>
      <c r="AO200" s="19">
        <f t="shared" ca="1" si="142"/>
        <v>0</v>
      </c>
      <c r="AP200" s="19">
        <f t="shared" ca="1" si="143"/>
        <v>0</v>
      </c>
      <c r="AQ200" s="19">
        <f t="shared" ca="1" si="144"/>
        <v>0</v>
      </c>
      <c r="AR200" s="19">
        <f t="shared" ca="1" si="145"/>
        <v>0</v>
      </c>
      <c r="AS200" s="19">
        <f t="shared" ca="1" si="146"/>
        <v>0</v>
      </c>
      <c r="AT200" s="19">
        <f t="shared" ca="1" si="147"/>
        <v>0</v>
      </c>
      <c r="AU200" s="19">
        <f t="shared" ca="1" si="148"/>
        <v>0</v>
      </c>
      <c r="AV200" s="19">
        <f t="shared" ca="1" si="149"/>
        <v>0</v>
      </c>
      <c r="AW200" s="19">
        <f t="shared" ca="1" si="150"/>
        <v>0</v>
      </c>
      <c r="AX200" s="19">
        <f t="shared" ca="1" si="151"/>
        <v>0</v>
      </c>
      <c r="AY200" s="71">
        <f t="shared" ca="1" si="152"/>
        <v>0</v>
      </c>
      <c r="AZ200" s="23"/>
      <c r="BA200" s="55">
        <f ca="1">IF(NOT(snowball),0,IF(OR(E$9=0,R199+AC200-AO200&lt;=E$9),0,MIN(R199+AC200-AO200-E$9,$C200)))</f>
        <v>0</v>
      </c>
      <c r="BB200" s="19">
        <f ca="1">IF(NOT(snowball),0,IF(OR(F$9=0,S199+AD200-AP200&lt;=F$9),0,MIN(S199+AD200-AP200-F$9,$C200-SUM($BA200:BA200))))</f>
        <v>0</v>
      </c>
      <c r="BC200" s="19">
        <f ca="1">IF(NOT(snowball),0,IF(OR(G$9=0,T199+AE200-AQ200&lt;=G$9),0,MIN(T199+AE200-AQ200-G$9,$C200-SUM($BA200:BB200))))</f>
        <v>0</v>
      </c>
      <c r="BD200" s="19">
        <f ca="1">IF(NOT(snowball),0,IF(OR(H$9=0,U199+AF200-AR200&lt;=H$9),0,MIN(U199+AF200-AR200-H$9,$C200-SUM($BA200:BC200))))</f>
        <v>0</v>
      </c>
      <c r="BE200" s="19">
        <f ca="1">IF(NOT(snowball),0,IF(OR(I$9=0,V199+AG200-AS200&lt;=I$9),0,MIN(V199+AG200-AS200-I$9,$C200-SUM($BA200:BD200))))</f>
        <v>0</v>
      </c>
      <c r="BF200" s="19">
        <f ca="1">IF(NOT(snowball),0,IF(OR(J$9=0,W199+AH200-AT200&lt;=J$9),0,MIN(W199+AH200-AT200-J$9,$C200-SUM($BA200:BE200))))</f>
        <v>0</v>
      </c>
      <c r="BG200" s="19">
        <f ca="1">IF(NOT(snowball),0,IF(OR(K$9=0,X199+AI200-AU200&lt;=K$9),0,MIN(X199+AI200-AU200-K$9,$C200-SUM($BA200:BF200))))</f>
        <v>0</v>
      </c>
      <c r="BH200" s="19">
        <f ca="1">IF(NOT(snowball),0,IF(OR(L$9=0,Y199+AJ200-AV200&lt;=L$9),0,MIN(Y199+AJ200-AV200-L$9,$C200-SUM($BA200:BG200))))</f>
        <v>0</v>
      </c>
      <c r="BI200" s="19">
        <f ca="1">IF(NOT(snowball),0,IF(OR(M$9=0,Z199+AK200-AW200&lt;=M$9),0,MIN(Z199+AK200-AW200-M$9,$C200-SUM($BA200:BH200))))</f>
        <v>0</v>
      </c>
      <c r="BJ200" s="19">
        <f ca="1">IF(NOT(snowball),0,IF(OR(N$9=0,AA199+AL200-AX200&lt;=N$9),0,MIN(AA199+AL200-AX200-N$9,$C200-SUM($BA200:BI200))))</f>
        <v>0</v>
      </c>
      <c r="BK200" s="71">
        <f t="shared" ca="1" si="153"/>
        <v>0</v>
      </c>
      <c r="BL200" s="71">
        <f t="shared" ca="1" si="154"/>
        <v>0</v>
      </c>
      <c r="BN200" s="55">
        <f t="shared" ca="1" si="155"/>
        <v>0</v>
      </c>
      <c r="BO200" s="19">
        <f ca="1">IF(S199&lt;=0,0,IF($BL200&lt;=SUM($BN200:BN200),0,IF($BL200-SUM($BN200:BN200)&gt;S199+AD200-BB200-AP200,S199+AD200-BB200-AP200,$BL200-SUM($BN200:BN200))))</f>
        <v>0</v>
      </c>
      <c r="BP200" s="19">
        <f ca="1">IF(T199&lt;=0,0,IF($BL200&lt;=SUM($BN200:BO200),0,IF($BL200-SUM($BN200:BO200)&gt;T199+AE200-BC200-AQ200,T199+AE200-BC200-AQ200,$BL200-SUM($BN200:BO200))))</f>
        <v>0</v>
      </c>
      <c r="BQ200" s="19">
        <f ca="1">IF(U199&lt;=0,0,IF($BL200&lt;=SUM($BN200:BP200),0,IF($BL200-SUM($BN200:BP200)&gt;U199+AF200-BD200-AR200,U199+AF200-BD200-AR200,$BL200-SUM($BN200:BP200))))</f>
        <v>0</v>
      </c>
      <c r="BR200" s="19">
        <f ca="1">IF(V199&lt;=0,0,IF($BL200&lt;=SUM($BN200:BQ200),0,IF($BL200-SUM($BN200:BQ200)&gt;V199+AG200-BE200-AS200,V199+AG200-BE200-AS200,$BL200-SUM($BN200:BQ200))))</f>
        <v>0</v>
      </c>
      <c r="BS200" s="19">
        <f ca="1">IF(W199&lt;=0,0,IF($BL200&lt;=SUM($BN200:BR200),0,IF($BL200-SUM($BN200:BR200)&gt;W199+AH200-BF200-AT200,W199+AH200-BF200-AT200,$BL200-SUM($BN200:BR200))))</f>
        <v>0</v>
      </c>
      <c r="BT200" s="19">
        <f ca="1">IF(X199&lt;=0,0,IF($BL200&lt;=SUM($BN200:BS200),0,IF($BL200-SUM($BN200:BS200)&gt;X199+AI200-BG200-AU200,X199+AI200-BG200-AU200,$BL200-SUM($BN200:BS200))))</f>
        <v>0</v>
      </c>
      <c r="BU200" s="19">
        <f ca="1">IF(Y199&lt;=0,0,IF($BL200&lt;=SUM($BN200:BT200),0,IF($BL200-SUM($BN200:BT200)&gt;Y199+AJ200-BH200-AV200,Y199+AJ200-BH200-AV200,$BL200-SUM($BN200:BT200))))</f>
        <v>0</v>
      </c>
      <c r="BV200" s="19">
        <f ca="1">IF(Z199&lt;=0,0,IF($BL200&lt;=SUM($BN200:BU200),0,IF($BL200-SUM($BN200:BU200)&gt;Z199+AK200-BI200-AW200,Z199+AK200-BI200-AW200,$BL200-SUM($BN200:BU200))))</f>
        <v>0</v>
      </c>
      <c r="BW200" s="19">
        <f ca="1">IF(AA199&lt;=0,0,IF($BL200&lt;=SUM($BN200:BV200),0,IF($BL200-SUM($BN200:BV200)&gt;AA199+AL200-BJ200-AX200,AA199+AL200-BJ200-AX200,$BL200-SUM($BN200:BV200))))</f>
        <v>0</v>
      </c>
    </row>
    <row r="201" spans="1:75" ht="11.1" customHeight="1" x14ac:dyDescent="0.2">
      <c r="A201" s="20" t="str">
        <f t="shared" ca="1" si="108"/>
        <v/>
      </c>
      <c r="B201" s="5" t="e">
        <f t="shared" ca="1" si="109"/>
        <v>#N/A</v>
      </c>
      <c r="C201" s="69" t="str">
        <f ca="1">IF(A201="","",IF(snowball,IF(($E$5-AY201)&lt;0,0,$E$5-AY201),0)+D201)</f>
        <v/>
      </c>
      <c r="D201" s="56"/>
      <c r="E201" s="19">
        <f t="shared" ca="1" si="110"/>
        <v>0</v>
      </c>
      <c r="F201" s="19">
        <f t="shared" ca="1" si="111"/>
        <v>0</v>
      </c>
      <c r="G201" s="19">
        <f t="shared" ca="1" si="112"/>
        <v>0</v>
      </c>
      <c r="H201" s="19">
        <f t="shared" ca="1" si="113"/>
        <v>0</v>
      </c>
      <c r="I201" s="19">
        <f t="shared" ca="1" si="114"/>
        <v>0</v>
      </c>
      <c r="J201" s="19">
        <f t="shared" ca="1" si="115"/>
        <v>0</v>
      </c>
      <c r="K201" s="19">
        <f t="shared" ca="1" si="116"/>
        <v>0</v>
      </c>
      <c r="L201" s="19">
        <f t="shared" ca="1" si="117"/>
        <v>0</v>
      </c>
      <c r="M201" s="19">
        <f t="shared" ca="1" si="118"/>
        <v>0</v>
      </c>
      <c r="N201" s="19">
        <f t="shared" ca="1" si="119"/>
        <v>0</v>
      </c>
      <c r="O201" s="48"/>
      <c r="P201" s="19">
        <f t="shared" ca="1" si="107"/>
        <v>0</v>
      </c>
      <c r="Q201" s="73">
        <f t="shared" ca="1" si="120"/>
        <v>0</v>
      </c>
      <c r="R201" s="19">
        <f t="shared" ca="1" si="121"/>
        <v>0</v>
      </c>
      <c r="S201" s="19">
        <f t="shared" ca="1" si="122"/>
        <v>0</v>
      </c>
      <c r="T201" s="19">
        <f t="shared" ca="1" si="123"/>
        <v>0</v>
      </c>
      <c r="U201" s="19">
        <f t="shared" ca="1" si="124"/>
        <v>0</v>
      </c>
      <c r="V201" s="19">
        <f t="shared" ca="1" si="125"/>
        <v>0</v>
      </c>
      <c r="W201" s="19">
        <f t="shared" ca="1" si="126"/>
        <v>0</v>
      </c>
      <c r="X201" s="19">
        <f t="shared" ca="1" si="127"/>
        <v>0</v>
      </c>
      <c r="Y201" s="19">
        <f t="shared" ca="1" si="128"/>
        <v>0</v>
      </c>
      <c r="Z201" s="19">
        <f t="shared" ca="1" si="129"/>
        <v>0</v>
      </c>
      <c r="AA201" s="19">
        <f t="shared" ca="1" si="130"/>
        <v>0</v>
      </c>
      <c r="AB201" s="2"/>
      <c r="AC201" s="19">
        <f t="shared" ca="1" si="131"/>
        <v>0</v>
      </c>
      <c r="AD201" s="19">
        <f t="shared" ca="1" si="132"/>
        <v>0</v>
      </c>
      <c r="AE201" s="19">
        <f t="shared" ca="1" si="133"/>
        <v>0</v>
      </c>
      <c r="AF201" s="19">
        <f t="shared" ca="1" si="134"/>
        <v>0</v>
      </c>
      <c r="AG201" s="19">
        <f t="shared" ca="1" si="135"/>
        <v>0</v>
      </c>
      <c r="AH201" s="19">
        <f t="shared" ca="1" si="136"/>
        <v>0</v>
      </c>
      <c r="AI201" s="19">
        <f t="shared" ca="1" si="137"/>
        <v>0</v>
      </c>
      <c r="AJ201" s="19">
        <f t="shared" ca="1" si="138"/>
        <v>0</v>
      </c>
      <c r="AK201" s="19">
        <f t="shared" ca="1" si="139"/>
        <v>0</v>
      </c>
      <c r="AL201" s="19">
        <f t="shared" ca="1" si="140"/>
        <v>0</v>
      </c>
      <c r="AM201" s="23">
        <f t="shared" ca="1" si="141"/>
        <v>0</v>
      </c>
      <c r="AN201" s="7"/>
      <c r="AO201" s="19">
        <f t="shared" ca="1" si="142"/>
        <v>0</v>
      </c>
      <c r="AP201" s="19">
        <f t="shared" ca="1" si="143"/>
        <v>0</v>
      </c>
      <c r="AQ201" s="19">
        <f t="shared" ca="1" si="144"/>
        <v>0</v>
      </c>
      <c r="AR201" s="19">
        <f t="shared" ca="1" si="145"/>
        <v>0</v>
      </c>
      <c r="AS201" s="19">
        <f t="shared" ca="1" si="146"/>
        <v>0</v>
      </c>
      <c r="AT201" s="19">
        <f t="shared" ca="1" si="147"/>
        <v>0</v>
      </c>
      <c r="AU201" s="19">
        <f t="shared" ca="1" si="148"/>
        <v>0</v>
      </c>
      <c r="AV201" s="19">
        <f t="shared" ca="1" si="149"/>
        <v>0</v>
      </c>
      <c r="AW201" s="19">
        <f t="shared" ca="1" si="150"/>
        <v>0</v>
      </c>
      <c r="AX201" s="19">
        <f t="shared" ca="1" si="151"/>
        <v>0</v>
      </c>
      <c r="AY201" s="71">
        <f t="shared" ca="1" si="152"/>
        <v>0</v>
      </c>
      <c r="AZ201" s="23"/>
      <c r="BA201" s="55">
        <f ca="1">IF(NOT(snowball),0,IF(OR(E$9=0,R200+AC201-AO201&lt;=E$9),0,MIN(R200+AC201-AO201-E$9,$C201)))</f>
        <v>0</v>
      </c>
      <c r="BB201" s="19">
        <f ca="1">IF(NOT(snowball),0,IF(OR(F$9=0,S200+AD201-AP201&lt;=F$9),0,MIN(S200+AD201-AP201-F$9,$C201-SUM($BA201:BA201))))</f>
        <v>0</v>
      </c>
      <c r="BC201" s="19">
        <f ca="1">IF(NOT(snowball),0,IF(OR(G$9=0,T200+AE201-AQ201&lt;=G$9),0,MIN(T200+AE201-AQ201-G$9,$C201-SUM($BA201:BB201))))</f>
        <v>0</v>
      </c>
      <c r="BD201" s="19">
        <f ca="1">IF(NOT(snowball),0,IF(OR(H$9=0,U200+AF201-AR201&lt;=H$9),0,MIN(U200+AF201-AR201-H$9,$C201-SUM($BA201:BC201))))</f>
        <v>0</v>
      </c>
      <c r="BE201" s="19">
        <f ca="1">IF(NOT(snowball),0,IF(OR(I$9=0,V200+AG201-AS201&lt;=I$9),0,MIN(V200+AG201-AS201-I$9,$C201-SUM($BA201:BD201))))</f>
        <v>0</v>
      </c>
      <c r="BF201" s="19">
        <f ca="1">IF(NOT(snowball),0,IF(OR(J$9=0,W200+AH201-AT201&lt;=J$9),0,MIN(W200+AH201-AT201-J$9,$C201-SUM($BA201:BE201))))</f>
        <v>0</v>
      </c>
      <c r="BG201" s="19">
        <f ca="1">IF(NOT(snowball),0,IF(OR(K$9=0,X200+AI201-AU201&lt;=K$9),0,MIN(X200+AI201-AU201-K$9,$C201-SUM($BA201:BF201))))</f>
        <v>0</v>
      </c>
      <c r="BH201" s="19">
        <f ca="1">IF(NOT(snowball),0,IF(OR(L$9=0,Y200+AJ201-AV201&lt;=L$9),0,MIN(Y200+AJ201-AV201-L$9,$C201-SUM($BA201:BG201))))</f>
        <v>0</v>
      </c>
      <c r="BI201" s="19">
        <f ca="1">IF(NOT(snowball),0,IF(OR(M$9=0,Z200+AK201-AW201&lt;=M$9),0,MIN(Z200+AK201-AW201-M$9,$C201-SUM($BA201:BH201))))</f>
        <v>0</v>
      </c>
      <c r="BJ201" s="19">
        <f ca="1">IF(NOT(snowball),0,IF(OR(N$9=0,AA200+AL201-AX201&lt;=N$9),0,MIN(AA200+AL201-AX201-N$9,$C201-SUM($BA201:BI201))))</f>
        <v>0</v>
      </c>
      <c r="BK201" s="71">
        <f t="shared" ca="1" si="153"/>
        <v>0</v>
      </c>
      <c r="BL201" s="71">
        <f t="shared" ca="1" si="154"/>
        <v>0</v>
      </c>
      <c r="BN201" s="55">
        <f t="shared" ca="1" si="155"/>
        <v>0</v>
      </c>
      <c r="BO201" s="19">
        <f ca="1">IF(S200&lt;=0,0,IF($BL201&lt;=SUM($BN201:BN201),0,IF($BL201-SUM($BN201:BN201)&gt;S200+AD201-BB201-AP201,S200+AD201-BB201-AP201,$BL201-SUM($BN201:BN201))))</f>
        <v>0</v>
      </c>
      <c r="BP201" s="19">
        <f ca="1">IF(T200&lt;=0,0,IF($BL201&lt;=SUM($BN201:BO201),0,IF($BL201-SUM($BN201:BO201)&gt;T200+AE201-BC201-AQ201,T200+AE201-BC201-AQ201,$BL201-SUM($BN201:BO201))))</f>
        <v>0</v>
      </c>
      <c r="BQ201" s="19">
        <f ca="1">IF(U200&lt;=0,0,IF($BL201&lt;=SUM($BN201:BP201),0,IF($BL201-SUM($BN201:BP201)&gt;U200+AF201-BD201-AR201,U200+AF201-BD201-AR201,$BL201-SUM($BN201:BP201))))</f>
        <v>0</v>
      </c>
      <c r="BR201" s="19">
        <f ca="1">IF(V200&lt;=0,0,IF($BL201&lt;=SUM($BN201:BQ201),0,IF($BL201-SUM($BN201:BQ201)&gt;V200+AG201-BE201-AS201,V200+AG201-BE201-AS201,$BL201-SUM($BN201:BQ201))))</f>
        <v>0</v>
      </c>
      <c r="BS201" s="19">
        <f ca="1">IF(W200&lt;=0,0,IF($BL201&lt;=SUM($BN201:BR201),0,IF($BL201-SUM($BN201:BR201)&gt;W200+AH201-BF201-AT201,W200+AH201-BF201-AT201,$BL201-SUM($BN201:BR201))))</f>
        <v>0</v>
      </c>
      <c r="BT201" s="19">
        <f ca="1">IF(X200&lt;=0,0,IF($BL201&lt;=SUM($BN201:BS201),0,IF($BL201-SUM($BN201:BS201)&gt;X200+AI201-BG201-AU201,X200+AI201-BG201-AU201,$BL201-SUM($BN201:BS201))))</f>
        <v>0</v>
      </c>
      <c r="BU201" s="19">
        <f ca="1">IF(Y200&lt;=0,0,IF($BL201&lt;=SUM($BN201:BT201),0,IF($BL201-SUM($BN201:BT201)&gt;Y200+AJ201-BH201-AV201,Y200+AJ201-BH201-AV201,$BL201-SUM($BN201:BT201))))</f>
        <v>0</v>
      </c>
      <c r="BV201" s="19">
        <f ca="1">IF(Z200&lt;=0,0,IF($BL201&lt;=SUM($BN201:BU201),0,IF($BL201-SUM($BN201:BU201)&gt;Z200+AK201-BI201-AW201,Z200+AK201-BI201-AW201,$BL201-SUM($BN201:BU201))))</f>
        <v>0</v>
      </c>
      <c r="BW201" s="19">
        <f ca="1">IF(AA200&lt;=0,0,IF($BL201&lt;=SUM($BN201:BV201),0,IF($BL201-SUM($BN201:BV201)&gt;AA200+AL201-BJ201-AX201,AA200+AL201-BJ201-AX201,$BL201-SUM($BN201:BV201))))</f>
        <v>0</v>
      </c>
    </row>
    <row r="202" spans="1:75" ht="11.1" customHeight="1" x14ac:dyDescent="0.2">
      <c r="A202" s="20" t="str">
        <f t="shared" ca="1" si="108"/>
        <v/>
      </c>
      <c r="B202" s="5" t="e">
        <f t="shared" ca="1" si="109"/>
        <v>#N/A</v>
      </c>
      <c r="C202" s="69" t="str">
        <f ca="1">IF(A202="","",IF(snowball,IF(($E$5-AY202)&lt;0,0,$E$5-AY202),0)+D202)</f>
        <v/>
      </c>
      <c r="D202" s="56"/>
      <c r="E202" s="19">
        <f t="shared" ca="1" si="110"/>
        <v>0</v>
      </c>
      <c r="F202" s="19">
        <f t="shared" ca="1" si="111"/>
        <v>0</v>
      </c>
      <c r="G202" s="19">
        <f t="shared" ca="1" si="112"/>
        <v>0</v>
      </c>
      <c r="H202" s="19">
        <f t="shared" ca="1" si="113"/>
        <v>0</v>
      </c>
      <c r="I202" s="19">
        <f t="shared" ca="1" si="114"/>
        <v>0</v>
      </c>
      <c r="J202" s="19">
        <f t="shared" ca="1" si="115"/>
        <v>0</v>
      </c>
      <c r="K202" s="19">
        <f t="shared" ca="1" si="116"/>
        <v>0</v>
      </c>
      <c r="L202" s="19">
        <f t="shared" ca="1" si="117"/>
        <v>0</v>
      </c>
      <c r="M202" s="19">
        <f t="shared" ca="1" si="118"/>
        <v>0</v>
      </c>
      <c r="N202" s="19">
        <f t="shared" ca="1" si="119"/>
        <v>0</v>
      </c>
      <c r="O202" s="48"/>
      <c r="P202" s="19">
        <f t="shared" ca="1" si="107"/>
        <v>0</v>
      </c>
      <c r="Q202" s="73">
        <f t="shared" ca="1" si="120"/>
        <v>0</v>
      </c>
      <c r="R202" s="19">
        <f t="shared" ca="1" si="121"/>
        <v>0</v>
      </c>
      <c r="S202" s="19">
        <f t="shared" ca="1" si="122"/>
        <v>0</v>
      </c>
      <c r="T202" s="19">
        <f t="shared" ca="1" si="123"/>
        <v>0</v>
      </c>
      <c r="U202" s="19">
        <f t="shared" ca="1" si="124"/>
        <v>0</v>
      </c>
      <c r="V202" s="19">
        <f t="shared" ca="1" si="125"/>
        <v>0</v>
      </c>
      <c r="W202" s="19">
        <f t="shared" ca="1" si="126"/>
        <v>0</v>
      </c>
      <c r="X202" s="19">
        <f t="shared" ca="1" si="127"/>
        <v>0</v>
      </c>
      <c r="Y202" s="19">
        <f t="shared" ca="1" si="128"/>
        <v>0</v>
      </c>
      <c r="Z202" s="19">
        <f t="shared" ca="1" si="129"/>
        <v>0</v>
      </c>
      <c r="AA202" s="19">
        <f t="shared" ca="1" si="130"/>
        <v>0</v>
      </c>
      <c r="AB202" s="2"/>
      <c r="AC202" s="19">
        <f t="shared" ca="1" si="131"/>
        <v>0</v>
      </c>
      <c r="AD202" s="19">
        <f t="shared" ca="1" si="132"/>
        <v>0</v>
      </c>
      <c r="AE202" s="19">
        <f t="shared" ca="1" si="133"/>
        <v>0</v>
      </c>
      <c r="AF202" s="19">
        <f t="shared" ca="1" si="134"/>
        <v>0</v>
      </c>
      <c r="AG202" s="19">
        <f t="shared" ca="1" si="135"/>
        <v>0</v>
      </c>
      <c r="AH202" s="19">
        <f t="shared" ca="1" si="136"/>
        <v>0</v>
      </c>
      <c r="AI202" s="19">
        <f t="shared" ca="1" si="137"/>
        <v>0</v>
      </c>
      <c r="AJ202" s="19">
        <f t="shared" ca="1" si="138"/>
        <v>0</v>
      </c>
      <c r="AK202" s="19">
        <f t="shared" ca="1" si="139"/>
        <v>0</v>
      </c>
      <c r="AL202" s="19">
        <f t="shared" ca="1" si="140"/>
        <v>0</v>
      </c>
      <c r="AM202" s="23">
        <f t="shared" ca="1" si="141"/>
        <v>0</v>
      </c>
      <c r="AN202" s="7"/>
      <c r="AO202" s="19">
        <f t="shared" ca="1" si="142"/>
        <v>0</v>
      </c>
      <c r="AP202" s="19">
        <f t="shared" ca="1" si="143"/>
        <v>0</v>
      </c>
      <c r="AQ202" s="19">
        <f t="shared" ca="1" si="144"/>
        <v>0</v>
      </c>
      <c r="AR202" s="19">
        <f t="shared" ca="1" si="145"/>
        <v>0</v>
      </c>
      <c r="AS202" s="19">
        <f t="shared" ca="1" si="146"/>
        <v>0</v>
      </c>
      <c r="AT202" s="19">
        <f t="shared" ca="1" si="147"/>
        <v>0</v>
      </c>
      <c r="AU202" s="19">
        <f t="shared" ca="1" si="148"/>
        <v>0</v>
      </c>
      <c r="AV202" s="19">
        <f t="shared" ca="1" si="149"/>
        <v>0</v>
      </c>
      <c r="AW202" s="19">
        <f t="shared" ca="1" si="150"/>
        <v>0</v>
      </c>
      <c r="AX202" s="19">
        <f t="shared" ca="1" si="151"/>
        <v>0</v>
      </c>
      <c r="AY202" s="71">
        <f t="shared" ca="1" si="152"/>
        <v>0</v>
      </c>
      <c r="AZ202" s="23"/>
      <c r="BA202" s="55">
        <f ca="1">IF(NOT(snowball),0,IF(OR(E$9=0,R201+AC202-AO202&lt;=E$9),0,MIN(R201+AC202-AO202-E$9,$C202)))</f>
        <v>0</v>
      </c>
      <c r="BB202" s="19">
        <f ca="1">IF(NOT(snowball),0,IF(OR(F$9=0,S201+AD202-AP202&lt;=F$9),0,MIN(S201+AD202-AP202-F$9,$C202-SUM($BA202:BA202))))</f>
        <v>0</v>
      </c>
      <c r="BC202" s="19">
        <f ca="1">IF(NOT(snowball),0,IF(OR(G$9=0,T201+AE202-AQ202&lt;=G$9),0,MIN(T201+AE202-AQ202-G$9,$C202-SUM($BA202:BB202))))</f>
        <v>0</v>
      </c>
      <c r="BD202" s="19">
        <f ca="1">IF(NOT(snowball),0,IF(OR(H$9=0,U201+AF202-AR202&lt;=H$9),0,MIN(U201+AF202-AR202-H$9,$C202-SUM($BA202:BC202))))</f>
        <v>0</v>
      </c>
      <c r="BE202" s="19">
        <f ca="1">IF(NOT(snowball),0,IF(OR(I$9=0,V201+AG202-AS202&lt;=I$9),0,MIN(V201+AG202-AS202-I$9,$C202-SUM($BA202:BD202))))</f>
        <v>0</v>
      </c>
      <c r="BF202" s="19">
        <f ca="1">IF(NOT(snowball),0,IF(OR(J$9=0,W201+AH202-AT202&lt;=J$9),0,MIN(W201+AH202-AT202-J$9,$C202-SUM($BA202:BE202))))</f>
        <v>0</v>
      </c>
      <c r="BG202" s="19">
        <f ca="1">IF(NOT(snowball),0,IF(OR(K$9=0,X201+AI202-AU202&lt;=K$9),0,MIN(X201+AI202-AU202-K$9,$C202-SUM($BA202:BF202))))</f>
        <v>0</v>
      </c>
      <c r="BH202" s="19">
        <f ca="1">IF(NOT(snowball),0,IF(OR(L$9=0,Y201+AJ202-AV202&lt;=L$9),0,MIN(Y201+AJ202-AV202-L$9,$C202-SUM($BA202:BG202))))</f>
        <v>0</v>
      </c>
      <c r="BI202" s="19">
        <f ca="1">IF(NOT(snowball),0,IF(OR(M$9=0,Z201+AK202-AW202&lt;=M$9),0,MIN(Z201+AK202-AW202-M$9,$C202-SUM($BA202:BH202))))</f>
        <v>0</v>
      </c>
      <c r="BJ202" s="19">
        <f ca="1">IF(NOT(snowball),0,IF(OR(N$9=0,AA201+AL202-AX202&lt;=N$9),0,MIN(AA201+AL202-AX202-N$9,$C202-SUM($BA202:BI202))))</f>
        <v>0</v>
      </c>
      <c r="BK202" s="71">
        <f t="shared" ca="1" si="153"/>
        <v>0</v>
      </c>
      <c r="BL202" s="71">
        <f t="shared" ca="1" si="154"/>
        <v>0</v>
      </c>
      <c r="BN202" s="55">
        <f t="shared" ca="1" si="155"/>
        <v>0</v>
      </c>
      <c r="BO202" s="19">
        <f ca="1">IF(S201&lt;=0,0,IF($BL202&lt;=SUM($BN202:BN202),0,IF($BL202-SUM($BN202:BN202)&gt;S201+AD202-BB202-AP202,S201+AD202-BB202-AP202,$BL202-SUM($BN202:BN202))))</f>
        <v>0</v>
      </c>
      <c r="BP202" s="19">
        <f ca="1">IF(T201&lt;=0,0,IF($BL202&lt;=SUM($BN202:BO202),0,IF($BL202-SUM($BN202:BO202)&gt;T201+AE202-BC202-AQ202,T201+AE202-BC202-AQ202,$BL202-SUM($BN202:BO202))))</f>
        <v>0</v>
      </c>
      <c r="BQ202" s="19">
        <f ca="1">IF(U201&lt;=0,0,IF($BL202&lt;=SUM($BN202:BP202),0,IF($BL202-SUM($BN202:BP202)&gt;U201+AF202-BD202-AR202,U201+AF202-BD202-AR202,$BL202-SUM($BN202:BP202))))</f>
        <v>0</v>
      </c>
      <c r="BR202" s="19">
        <f ca="1">IF(V201&lt;=0,0,IF($BL202&lt;=SUM($BN202:BQ202),0,IF($BL202-SUM($BN202:BQ202)&gt;V201+AG202-BE202-AS202,V201+AG202-BE202-AS202,$BL202-SUM($BN202:BQ202))))</f>
        <v>0</v>
      </c>
      <c r="BS202" s="19">
        <f ca="1">IF(W201&lt;=0,0,IF($BL202&lt;=SUM($BN202:BR202),0,IF($BL202-SUM($BN202:BR202)&gt;W201+AH202-BF202-AT202,W201+AH202-BF202-AT202,$BL202-SUM($BN202:BR202))))</f>
        <v>0</v>
      </c>
      <c r="BT202" s="19">
        <f ca="1">IF(X201&lt;=0,0,IF($BL202&lt;=SUM($BN202:BS202),0,IF($BL202-SUM($BN202:BS202)&gt;X201+AI202-BG202-AU202,X201+AI202-BG202-AU202,$BL202-SUM($BN202:BS202))))</f>
        <v>0</v>
      </c>
      <c r="BU202" s="19">
        <f ca="1">IF(Y201&lt;=0,0,IF($BL202&lt;=SUM($BN202:BT202),0,IF($BL202-SUM($BN202:BT202)&gt;Y201+AJ202-BH202-AV202,Y201+AJ202-BH202-AV202,$BL202-SUM($BN202:BT202))))</f>
        <v>0</v>
      </c>
      <c r="BV202" s="19">
        <f ca="1">IF(Z201&lt;=0,0,IF($BL202&lt;=SUM($BN202:BU202),0,IF($BL202-SUM($BN202:BU202)&gt;Z201+AK202-BI202-AW202,Z201+AK202-BI202-AW202,$BL202-SUM($BN202:BU202))))</f>
        <v>0</v>
      </c>
      <c r="BW202" s="19">
        <f ca="1">IF(AA201&lt;=0,0,IF($BL202&lt;=SUM($BN202:BV202),0,IF($BL202-SUM($BN202:BV202)&gt;AA201+AL202-BJ202-AX202,AA201+AL202-BJ202-AX202,$BL202-SUM($BN202:BV202))))</f>
        <v>0</v>
      </c>
    </row>
    <row r="203" spans="1:75" ht="11.1" customHeight="1" x14ac:dyDescent="0.2">
      <c r="A203" s="20" t="str">
        <f t="shared" ca="1" si="108"/>
        <v/>
      </c>
      <c r="B203" s="5" t="e">
        <f t="shared" ca="1" si="109"/>
        <v>#N/A</v>
      </c>
      <c r="C203" s="69" t="str">
        <f ca="1">IF(A203="","",IF(snowball,IF(($E$5-AY203)&lt;0,0,$E$5-AY203),0)+D203)</f>
        <v/>
      </c>
      <c r="D203" s="56"/>
      <c r="E203" s="19">
        <f t="shared" ca="1" si="110"/>
        <v>0</v>
      </c>
      <c r="F203" s="19">
        <f t="shared" ca="1" si="111"/>
        <v>0</v>
      </c>
      <c r="G203" s="19">
        <f t="shared" ca="1" si="112"/>
        <v>0</v>
      </c>
      <c r="H203" s="19">
        <f t="shared" ca="1" si="113"/>
        <v>0</v>
      </c>
      <c r="I203" s="19">
        <f t="shared" ca="1" si="114"/>
        <v>0</v>
      </c>
      <c r="J203" s="19">
        <f t="shared" ca="1" si="115"/>
        <v>0</v>
      </c>
      <c r="K203" s="19">
        <f t="shared" ca="1" si="116"/>
        <v>0</v>
      </c>
      <c r="L203" s="19">
        <f t="shared" ca="1" si="117"/>
        <v>0</v>
      </c>
      <c r="M203" s="19">
        <f t="shared" ca="1" si="118"/>
        <v>0</v>
      </c>
      <c r="N203" s="19">
        <f t="shared" ca="1" si="119"/>
        <v>0</v>
      </c>
      <c r="O203" s="48"/>
      <c r="P203" s="19">
        <f t="shared" ca="1" si="107"/>
        <v>0</v>
      </c>
      <c r="Q203" s="73">
        <f t="shared" ca="1" si="120"/>
        <v>0</v>
      </c>
      <c r="R203" s="19">
        <f t="shared" ca="1" si="121"/>
        <v>0</v>
      </c>
      <c r="S203" s="19">
        <f t="shared" ca="1" si="122"/>
        <v>0</v>
      </c>
      <c r="T203" s="19">
        <f t="shared" ca="1" si="123"/>
        <v>0</v>
      </c>
      <c r="U203" s="19">
        <f t="shared" ca="1" si="124"/>
        <v>0</v>
      </c>
      <c r="V203" s="19">
        <f t="shared" ca="1" si="125"/>
        <v>0</v>
      </c>
      <c r="W203" s="19">
        <f t="shared" ca="1" si="126"/>
        <v>0</v>
      </c>
      <c r="X203" s="19">
        <f t="shared" ca="1" si="127"/>
        <v>0</v>
      </c>
      <c r="Y203" s="19">
        <f t="shared" ca="1" si="128"/>
        <v>0</v>
      </c>
      <c r="Z203" s="19">
        <f t="shared" ca="1" si="129"/>
        <v>0</v>
      </c>
      <c r="AA203" s="19">
        <f t="shared" ca="1" si="130"/>
        <v>0</v>
      </c>
      <c r="AB203" s="2"/>
      <c r="AC203" s="19">
        <f t="shared" ca="1" si="131"/>
        <v>0</v>
      </c>
      <c r="AD203" s="19">
        <f t="shared" ca="1" si="132"/>
        <v>0</v>
      </c>
      <c r="AE203" s="19">
        <f t="shared" ca="1" si="133"/>
        <v>0</v>
      </c>
      <c r="AF203" s="19">
        <f t="shared" ca="1" si="134"/>
        <v>0</v>
      </c>
      <c r="AG203" s="19">
        <f t="shared" ca="1" si="135"/>
        <v>0</v>
      </c>
      <c r="AH203" s="19">
        <f t="shared" ca="1" si="136"/>
        <v>0</v>
      </c>
      <c r="AI203" s="19">
        <f t="shared" ca="1" si="137"/>
        <v>0</v>
      </c>
      <c r="AJ203" s="19">
        <f t="shared" ca="1" si="138"/>
        <v>0</v>
      </c>
      <c r="AK203" s="19">
        <f t="shared" ca="1" si="139"/>
        <v>0</v>
      </c>
      <c r="AL203" s="19">
        <f t="shared" ca="1" si="140"/>
        <v>0</v>
      </c>
      <c r="AM203" s="23">
        <f t="shared" ca="1" si="141"/>
        <v>0</v>
      </c>
      <c r="AN203" s="7"/>
      <c r="AO203" s="19">
        <f t="shared" ca="1" si="142"/>
        <v>0</v>
      </c>
      <c r="AP203" s="19">
        <f t="shared" ca="1" si="143"/>
        <v>0</v>
      </c>
      <c r="AQ203" s="19">
        <f t="shared" ca="1" si="144"/>
        <v>0</v>
      </c>
      <c r="AR203" s="19">
        <f t="shared" ca="1" si="145"/>
        <v>0</v>
      </c>
      <c r="AS203" s="19">
        <f t="shared" ca="1" si="146"/>
        <v>0</v>
      </c>
      <c r="AT203" s="19">
        <f t="shared" ca="1" si="147"/>
        <v>0</v>
      </c>
      <c r="AU203" s="19">
        <f t="shared" ca="1" si="148"/>
        <v>0</v>
      </c>
      <c r="AV203" s="19">
        <f t="shared" ca="1" si="149"/>
        <v>0</v>
      </c>
      <c r="AW203" s="19">
        <f t="shared" ca="1" si="150"/>
        <v>0</v>
      </c>
      <c r="AX203" s="19">
        <f t="shared" ca="1" si="151"/>
        <v>0</v>
      </c>
      <c r="AY203" s="71">
        <f t="shared" ca="1" si="152"/>
        <v>0</v>
      </c>
      <c r="AZ203" s="23"/>
      <c r="BA203" s="55">
        <f ca="1">IF(NOT(snowball),0,IF(OR(E$9=0,R202+AC203-AO203&lt;=E$9),0,MIN(R202+AC203-AO203-E$9,$C203)))</f>
        <v>0</v>
      </c>
      <c r="BB203" s="19">
        <f ca="1">IF(NOT(snowball),0,IF(OR(F$9=0,S202+AD203-AP203&lt;=F$9),0,MIN(S202+AD203-AP203-F$9,$C203-SUM($BA203:BA203))))</f>
        <v>0</v>
      </c>
      <c r="BC203" s="19">
        <f ca="1">IF(NOT(snowball),0,IF(OR(G$9=0,T202+AE203-AQ203&lt;=G$9),0,MIN(T202+AE203-AQ203-G$9,$C203-SUM($BA203:BB203))))</f>
        <v>0</v>
      </c>
      <c r="BD203" s="19">
        <f ca="1">IF(NOT(snowball),0,IF(OR(H$9=0,U202+AF203-AR203&lt;=H$9),0,MIN(U202+AF203-AR203-H$9,$C203-SUM($BA203:BC203))))</f>
        <v>0</v>
      </c>
      <c r="BE203" s="19">
        <f ca="1">IF(NOT(snowball),0,IF(OR(I$9=0,V202+AG203-AS203&lt;=I$9),0,MIN(V202+AG203-AS203-I$9,$C203-SUM($BA203:BD203))))</f>
        <v>0</v>
      </c>
      <c r="BF203" s="19">
        <f ca="1">IF(NOT(snowball),0,IF(OR(J$9=0,W202+AH203-AT203&lt;=J$9),0,MIN(W202+AH203-AT203-J$9,$C203-SUM($BA203:BE203))))</f>
        <v>0</v>
      </c>
      <c r="BG203" s="19">
        <f ca="1">IF(NOT(snowball),0,IF(OR(K$9=0,X202+AI203-AU203&lt;=K$9),0,MIN(X202+AI203-AU203-K$9,$C203-SUM($BA203:BF203))))</f>
        <v>0</v>
      </c>
      <c r="BH203" s="19">
        <f ca="1">IF(NOT(snowball),0,IF(OR(L$9=0,Y202+AJ203-AV203&lt;=L$9),0,MIN(Y202+AJ203-AV203-L$9,$C203-SUM($BA203:BG203))))</f>
        <v>0</v>
      </c>
      <c r="BI203" s="19">
        <f ca="1">IF(NOT(snowball),0,IF(OR(M$9=0,Z202+AK203-AW203&lt;=M$9),0,MIN(Z202+AK203-AW203-M$9,$C203-SUM($BA203:BH203))))</f>
        <v>0</v>
      </c>
      <c r="BJ203" s="19">
        <f ca="1">IF(NOT(snowball),0,IF(OR(N$9=0,AA202+AL203-AX203&lt;=N$9),0,MIN(AA202+AL203-AX203-N$9,$C203-SUM($BA203:BI203))))</f>
        <v>0</v>
      </c>
      <c r="BK203" s="71">
        <f t="shared" ca="1" si="153"/>
        <v>0</v>
      </c>
      <c r="BL203" s="71">
        <f t="shared" ca="1" si="154"/>
        <v>0</v>
      </c>
      <c r="BN203" s="55">
        <f t="shared" ca="1" si="155"/>
        <v>0</v>
      </c>
      <c r="BO203" s="19">
        <f ca="1">IF(S202&lt;=0,0,IF($BL203&lt;=SUM($BN203:BN203),0,IF($BL203-SUM($BN203:BN203)&gt;S202+AD203-BB203-AP203,S202+AD203-BB203-AP203,$BL203-SUM($BN203:BN203))))</f>
        <v>0</v>
      </c>
      <c r="BP203" s="19">
        <f ca="1">IF(T202&lt;=0,0,IF($BL203&lt;=SUM($BN203:BO203),0,IF($BL203-SUM($BN203:BO203)&gt;T202+AE203-BC203-AQ203,T202+AE203-BC203-AQ203,$BL203-SUM($BN203:BO203))))</f>
        <v>0</v>
      </c>
      <c r="BQ203" s="19">
        <f ca="1">IF(U202&lt;=0,0,IF($BL203&lt;=SUM($BN203:BP203),0,IF($BL203-SUM($BN203:BP203)&gt;U202+AF203-BD203-AR203,U202+AF203-BD203-AR203,$BL203-SUM($BN203:BP203))))</f>
        <v>0</v>
      </c>
      <c r="BR203" s="19">
        <f ca="1">IF(V202&lt;=0,0,IF($BL203&lt;=SUM($BN203:BQ203),0,IF($BL203-SUM($BN203:BQ203)&gt;V202+AG203-BE203-AS203,V202+AG203-BE203-AS203,$BL203-SUM($BN203:BQ203))))</f>
        <v>0</v>
      </c>
      <c r="BS203" s="19">
        <f ca="1">IF(W202&lt;=0,0,IF($BL203&lt;=SUM($BN203:BR203),0,IF($BL203-SUM($BN203:BR203)&gt;W202+AH203-BF203-AT203,W202+AH203-BF203-AT203,$BL203-SUM($BN203:BR203))))</f>
        <v>0</v>
      </c>
      <c r="BT203" s="19">
        <f ca="1">IF(X202&lt;=0,0,IF($BL203&lt;=SUM($BN203:BS203),0,IF($BL203-SUM($BN203:BS203)&gt;X202+AI203-BG203-AU203,X202+AI203-BG203-AU203,$BL203-SUM($BN203:BS203))))</f>
        <v>0</v>
      </c>
      <c r="BU203" s="19">
        <f ca="1">IF(Y202&lt;=0,0,IF($BL203&lt;=SUM($BN203:BT203),0,IF($BL203-SUM($BN203:BT203)&gt;Y202+AJ203-BH203-AV203,Y202+AJ203-BH203-AV203,$BL203-SUM($BN203:BT203))))</f>
        <v>0</v>
      </c>
      <c r="BV203" s="19">
        <f ca="1">IF(Z202&lt;=0,0,IF($BL203&lt;=SUM($BN203:BU203),0,IF($BL203-SUM($BN203:BU203)&gt;Z202+AK203-BI203-AW203,Z202+AK203-BI203-AW203,$BL203-SUM($BN203:BU203))))</f>
        <v>0</v>
      </c>
      <c r="BW203" s="19">
        <f ca="1">IF(AA202&lt;=0,0,IF($BL203&lt;=SUM($BN203:BV203),0,IF($BL203-SUM($BN203:BV203)&gt;AA202+AL203-BJ203-AX203,AA202+AL203-BJ203-AX203,$BL203-SUM($BN203:BV203))))</f>
        <v>0</v>
      </c>
    </row>
    <row r="204" spans="1:75" ht="11.1" customHeight="1" x14ac:dyDescent="0.2">
      <c r="A204" s="20" t="str">
        <f t="shared" ca="1" si="108"/>
        <v/>
      </c>
      <c r="B204" s="5" t="e">
        <f t="shared" ca="1" si="109"/>
        <v>#N/A</v>
      </c>
      <c r="C204" s="69" t="str">
        <f ca="1">IF(A204="","",IF(snowball,IF(($E$5-AY204)&lt;0,0,$E$5-AY204),0)+D204)</f>
        <v/>
      </c>
      <c r="D204" s="56"/>
      <c r="E204" s="19">
        <f t="shared" ca="1" si="110"/>
        <v>0</v>
      </c>
      <c r="F204" s="19">
        <f t="shared" ca="1" si="111"/>
        <v>0</v>
      </c>
      <c r="G204" s="19">
        <f t="shared" ca="1" si="112"/>
        <v>0</v>
      </c>
      <c r="H204" s="19">
        <f t="shared" ca="1" si="113"/>
        <v>0</v>
      </c>
      <c r="I204" s="19">
        <f t="shared" ca="1" si="114"/>
        <v>0</v>
      </c>
      <c r="J204" s="19">
        <f t="shared" ca="1" si="115"/>
        <v>0</v>
      </c>
      <c r="K204" s="19">
        <f t="shared" ca="1" si="116"/>
        <v>0</v>
      </c>
      <c r="L204" s="19">
        <f t="shared" ca="1" si="117"/>
        <v>0</v>
      </c>
      <c r="M204" s="19">
        <f t="shared" ca="1" si="118"/>
        <v>0</v>
      </c>
      <c r="N204" s="19">
        <f t="shared" ca="1" si="119"/>
        <v>0</v>
      </c>
      <c r="O204" s="48"/>
      <c r="P204" s="19">
        <f t="shared" ca="1" si="107"/>
        <v>0</v>
      </c>
      <c r="Q204" s="73">
        <f t="shared" ca="1" si="120"/>
        <v>0</v>
      </c>
      <c r="R204" s="19">
        <f t="shared" ca="1" si="121"/>
        <v>0</v>
      </c>
      <c r="S204" s="19">
        <f t="shared" ca="1" si="122"/>
        <v>0</v>
      </c>
      <c r="T204" s="19">
        <f t="shared" ca="1" si="123"/>
        <v>0</v>
      </c>
      <c r="U204" s="19">
        <f t="shared" ca="1" si="124"/>
        <v>0</v>
      </c>
      <c r="V204" s="19">
        <f t="shared" ca="1" si="125"/>
        <v>0</v>
      </c>
      <c r="W204" s="19">
        <f t="shared" ca="1" si="126"/>
        <v>0</v>
      </c>
      <c r="X204" s="19">
        <f t="shared" ca="1" si="127"/>
        <v>0</v>
      </c>
      <c r="Y204" s="19">
        <f t="shared" ca="1" si="128"/>
        <v>0</v>
      </c>
      <c r="Z204" s="19">
        <f t="shared" ca="1" si="129"/>
        <v>0</v>
      </c>
      <c r="AA204" s="19">
        <f t="shared" ca="1" si="130"/>
        <v>0</v>
      </c>
      <c r="AB204" s="2"/>
      <c r="AC204" s="19">
        <f t="shared" ca="1" si="131"/>
        <v>0</v>
      </c>
      <c r="AD204" s="19">
        <f t="shared" ca="1" si="132"/>
        <v>0</v>
      </c>
      <c r="AE204" s="19">
        <f t="shared" ca="1" si="133"/>
        <v>0</v>
      </c>
      <c r="AF204" s="19">
        <f t="shared" ca="1" si="134"/>
        <v>0</v>
      </c>
      <c r="AG204" s="19">
        <f t="shared" ca="1" si="135"/>
        <v>0</v>
      </c>
      <c r="AH204" s="19">
        <f t="shared" ca="1" si="136"/>
        <v>0</v>
      </c>
      <c r="AI204" s="19">
        <f t="shared" ca="1" si="137"/>
        <v>0</v>
      </c>
      <c r="AJ204" s="19">
        <f t="shared" ca="1" si="138"/>
        <v>0</v>
      </c>
      <c r="AK204" s="19">
        <f t="shared" ca="1" si="139"/>
        <v>0</v>
      </c>
      <c r="AL204" s="19">
        <f t="shared" ca="1" si="140"/>
        <v>0</v>
      </c>
      <c r="AM204" s="23">
        <f t="shared" ca="1" si="141"/>
        <v>0</v>
      </c>
      <c r="AN204" s="7"/>
      <c r="AO204" s="19">
        <f t="shared" ca="1" si="142"/>
        <v>0</v>
      </c>
      <c r="AP204" s="19">
        <f t="shared" ca="1" si="143"/>
        <v>0</v>
      </c>
      <c r="AQ204" s="19">
        <f t="shared" ca="1" si="144"/>
        <v>0</v>
      </c>
      <c r="AR204" s="19">
        <f t="shared" ca="1" si="145"/>
        <v>0</v>
      </c>
      <c r="AS204" s="19">
        <f t="shared" ca="1" si="146"/>
        <v>0</v>
      </c>
      <c r="AT204" s="19">
        <f t="shared" ca="1" si="147"/>
        <v>0</v>
      </c>
      <c r="AU204" s="19">
        <f t="shared" ca="1" si="148"/>
        <v>0</v>
      </c>
      <c r="AV204" s="19">
        <f t="shared" ca="1" si="149"/>
        <v>0</v>
      </c>
      <c r="AW204" s="19">
        <f t="shared" ca="1" si="150"/>
        <v>0</v>
      </c>
      <c r="AX204" s="19">
        <f t="shared" ca="1" si="151"/>
        <v>0</v>
      </c>
      <c r="AY204" s="71">
        <f t="shared" ca="1" si="152"/>
        <v>0</v>
      </c>
      <c r="AZ204" s="23"/>
      <c r="BA204" s="55">
        <f ca="1">IF(NOT(snowball),0,IF(OR(E$9=0,R203+AC204-AO204&lt;=E$9),0,MIN(R203+AC204-AO204-E$9,$C204)))</f>
        <v>0</v>
      </c>
      <c r="BB204" s="19">
        <f ca="1">IF(NOT(snowball),0,IF(OR(F$9=0,S203+AD204-AP204&lt;=F$9),0,MIN(S203+AD204-AP204-F$9,$C204-SUM($BA204:BA204))))</f>
        <v>0</v>
      </c>
      <c r="BC204" s="19">
        <f ca="1">IF(NOT(snowball),0,IF(OR(G$9=0,T203+AE204-AQ204&lt;=G$9),0,MIN(T203+AE204-AQ204-G$9,$C204-SUM($BA204:BB204))))</f>
        <v>0</v>
      </c>
      <c r="BD204" s="19">
        <f ca="1">IF(NOT(snowball),0,IF(OR(H$9=0,U203+AF204-AR204&lt;=H$9),0,MIN(U203+AF204-AR204-H$9,$C204-SUM($BA204:BC204))))</f>
        <v>0</v>
      </c>
      <c r="BE204" s="19">
        <f ca="1">IF(NOT(snowball),0,IF(OR(I$9=0,V203+AG204-AS204&lt;=I$9),0,MIN(V203+AG204-AS204-I$9,$C204-SUM($BA204:BD204))))</f>
        <v>0</v>
      </c>
      <c r="BF204" s="19">
        <f ca="1">IF(NOT(snowball),0,IF(OR(J$9=0,W203+AH204-AT204&lt;=J$9),0,MIN(W203+AH204-AT204-J$9,$C204-SUM($BA204:BE204))))</f>
        <v>0</v>
      </c>
      <c r="BG204" s="19">
        <f ca="1">IF(NOT(snowball),0,IF(OR(K$9=0,X203+AI204-AU204&lt;=K$9),0,MIN(X203+AI204-AU204-K$9,$C204-SUM($BA204:BF204))))</f>
        <v>0</v>
      </c>
      <c r="BH204" s="19">
        <f ca="1">IF(NOT(snowball),0,IF(OR(L$9=0,Y203+AJ204-AV204&lt;=L$9),0,MIN(Y203+AJ204-AV204-L$9,$C204-SUM($BA204:BG204))))</f>
        <v>0</v>
      </c>
      <c r="BI204" s="19">
        <f ca="1">IF(NOT(snowball),0,IF(OR(M$9=0,Z203+AK204-AW204&lt;=M$9),0,MIN(Z203+AK204-AW204-M$9,$C204-SUM($BA204:BH204))))</f>
        <v>0</v>
      </c>
      <c r="BJ204" s="19">
        <f ca="1">IF(NOT(snowball),0,IF(OR(N$9=0,AA203+AL204-AX204&lt;=N$9),0,MIN(AA203+AL204-AX204-N$9,$C204-SUM($BA204:BI204))))</f>
        <v>0</v>
      </c>
      <c r="BK204" s="71">
        <f t="shared" ca="1" si="153"/>
        <v>0</v>
      </c>
      <c r="BL204" s="71">
        <f t="shared" ca="1" si="154"/>
        <v>0</v>
      </c>
      <c r="BN204" s="55">
        <f t="shared" ca="1" si="155"/>
        <v>0</v>
      </c>
      <c r="BO204" s="19">
        <f ca="1">IF(S203&lt;=0,0,IF($BL204&lt;=SUM($BN204:BN204),0,IF($BL204-SUM($BN204:BN204)&gt;S203+AD204-BB204-AP204,S203+AD204-BB204-AP204,$BL204-SUM($BN204:BN204))))</f>
        <v>0</v>
      </c>
      <c r="BP204" s="19">
        <f ca="1">IF(T203&lt;=0,0,IF($BL204&lt;=SUM($BN204:BO204),0,IF($BL204-SUM($BN204:BO204)&gt;T203+AE204-BC204-AQ204,T203+AE204-BC204-AQ204,$BL204-SUM($BN204:BO204))))</f>
        <v>0</v>
      </c>
      <c r="BQ204" s="19">
        <f ca="1">IF(U203&lt;=0,0,IF($BL204&lt;=SUM($BN204:BP204),0,IF($BL204-SUM($BN204:BP204)&gt;U203+AF204-BD204-AR204,U203+AF204-BD204-AR204,$BL204-SUM($BN204:BP204))))</f>
        <v>0</v>
      </c>
      <c r="BR204" s="19">
        <f ca="1">IF(V203&lt;=0,0,IF($BL204&lt;=SUM($BN204:BQ204),0,IF($BL204-SUM($BN204:BQ204)&gt;V203+AG204-BE204-AS204,V203+AG204-BE204-AS204,$BL204-SUM($BN204:BQ204))))</f>
        <v>0</v>
      </c>
      <c r="BS204" s="19">
        <f ca="1">IF(W203&lt;=0,0,IF($BL204&lt;=SUM($BN204:BR204),0,IF($BL204-SUM($BN204:BR204)&gt;W203+AH204-BF204-AT204,W203+AH204-BF204-AT204,$BL204-SUM($BN204:BR204))))</f>
        <v>0</v>
      </c>
      <c r="BT204" s="19">
        <f ca="1">IF(X203&lt;=0,0,IF($BL204&lt;=SUM($BN204:BS204),0,IF($BL204-SUM($BN204:BS204)&gt;X203+AI204-BG204-AU204,X203+AI204-BG204-AU204,$BL204-SUM($BN204:BS204))))</f>
        <v>0</v>
      </c>
      <c r="BU204" s="19">
        <f ca="1">IF(Y203&lt;=0,0,IF($BL204&lt;=SUM($BN204:BT204),0,IF($BL204-SUM($BN204:BT204)&gt;Y203+AJ204-BH204-AV204,Y203+AJ204-BH204-AV204,$BL204-SUM($BN204:BT204))))</f>
        <v>0</v>
      </c>
      <c r="BV204" s="19">
        <f ca="1">IF(Z203&lt;=0,0,IF($BL204&lt;=SUM($BN204:BU204),0,IF($BL204-SUM($BN204:BU204)&gt;Z203+AK204-BI204-AW204,Z203+AK204-BI204-AW204,$BL204-SUM($BN204:BU204))))</f>
        <v>0</v>
      </c>
      <c r="BW204" s="19">
        <f ca="1">IF(AA203&lt;=0,0,IF($BL204&lt;=SUM($BN204:BV204),0,IF($BL204-SUM($BN204:BV204)&gt;AA203+AL204-BJ204-AX204,AA203+AL204-BJ204-AX204,$BL204-SUM($BN204:BV204))))</f>
        <v>0</v>
      </c>
    </row>
    <row r="205" spans="1:75" ht="11.1" customHeight="1" x14ac:dyDescent="0.2">
      <c r="A205" s="20" t="str">
        <f t="shared" ca="1" si="108"/>
        <v/>
      </c>
      <c r="B205" s="5" t="e">
        <f t="shared" ca="1" si="109"/>
        <v>#N/A</v>
      </c>
      <c r="C205" s="69" t="str">
        <f ca="1">IF(A205="","",IF(snowball,IF(($E$5-AY205)&lt;0,0,$E$5-AY205),0)+D205)</f>
        <v/>
      </c>
      <c r="D205" s="56"/>
      <c r="E205" s="19">
        <f t="shared" ca="1" si="110"/>
        <v>0</v>
      </c>
      <c r="F205" s="19">
        <f t="shared" ca="1" si="111"/>
        <v>0</v>
      </c>
      <c r="G205" s="19">
        <f t="shared" ca="1" si="112"/>
        <v>0</v>
      </c>
      <c r="H205" s="19">
        <f t="shared" ca="1" si="113"/>
        <v>0</v>
      </c>
      <c r="I205" s="19">
        <f t="shared" ca="1" si="114"/>
        <v>0</v>
      </c>
      <c r="J205" s="19">
        <f t="shared" ca="1" si="115"/>
        <v>0</v>
      </c>
      <c r="K205" s="19">
        <f t="shared" ca="1" si="116"/>
        <v>0</v>
      </c>
      <c r="L205" s="19">
        <f t="shared" ca="1" si="117"/>
        <v>0</v>
      </c>
      <c r="M205" s="19">
        <f t="shared" ca="1" si="118"/>
        <v>0</v>
      </c>
      <c r="N205" s="19">
        <f t="shared" ca="1" si="119"/>
        <v>0</v>
      </c>
      <c r="O205" s="48"/>
      <c r="P205" s="19">
        <f t="shared" ca="1" si="107"/>
        <v>0</v>
      </c>
      <c r="Q205" s="73">
        <f t="shared" ca="1" si="120"/>
        <v>0</v>
      </c>
      <c r="R205" s="19">
        <f t="shared" ca="1" si="121"/>
        <v>0</v>
      </c>
      <c r="S205" s="19">
        <f t="shared" ca="1" si="122"/>
        <v>0</v>
      </c>
      <c r="T205" s="19">
        <f t="shared" ca="1" si="123"/>
        <v>0</v>
      </c>
      <c r="U205" s="19">
        <f t="shared" ca="1" si="124"/>
        <v>0</v>
      </c>
      <c r="V205" s="19">
        <f t="shared" ca="1" si="125"/>
        <v>0</v>
      </c>
      <c r="W205" s="19">
        <f t="shared" ca="1" si="126"/>
        <v>0</v>
      </c>
      <c r="X205" s="19">
        <f t="shared" ca="1" si="127"/>
        <v>0</v>
      </c>
      <c r="Y205" s="19">
        <f t="shared" ca="1" si="128"/>
        <v>0</v>
      </c>
      <c r="Z205" s="19">
        <f t="shared" ca="1" si="129"/>
        <v>0</v>
      </c>
      <c r="AA205" s="19">
        <f t="shared" ca="1" si="130"/>
        <v>0</v>
      </c>
      <c r="AB205" s="2"/>
      <c r="AC205" s="19">
        <f t="shared" ca="1" si="131"/>
        <v>0</v>
      </c>
      <c r="AD205" s="19">
        <f t="shared" ca="1" si="132"/>
        <v>0</v>
      </c>
      <c r="AE205" s="19">
        <f t="shared" ca="1" si="133"/>
        <v>0</v>
      </c>
      <c r="AF205" s="19">
        <f t="shared" ca="1" si="134"/>
        <v>0</v>
      </c>
      <c r="AG205" s="19">
        <f t="shared" ca="1" si="135"/>
        <v>0</v>
      </c>
      <c r="AH205" s="19">
        <f t="shared" ca="1" si="136"/>
        <v>0</v>
      </c>
      <c r="AI205" s="19">
        <f t="shared" ca="1" si="137"/>
        <v>0</v>
      </c>
      <c r="AJ205" s="19">
        <f t="shared" ca="1" si="138"/>
        <v>0</v>
      </c>
      <c r="AK205" s="19">
        <f t="shared" ca="1" si="139"/>
        <v>0</v>
      </c>
      <c r="AL205" s="19">
        <f t="shared" ca="1" si="140"/>
        <v>0</v>
      </c>
      <c r="AM205" s="23">
        <f t="shared" ca="1" si="141"/>
        <v>0</v>
      </c>
      <c r="AN205" s="7"/>
      <c r="AO205" s="19">
        <f t="shared" ca="1" si="142"/>
        <v>0</v>
      </c>
      <c r="AP205" s="19">
        <f t="shared" ca="1" si="143"/>
        <v>0</v>
      </c>
      <c r="AQ205" s="19">
        <f t="shared" ca="1" si="144"/>
        <v>0</v>
      </c>
      <c r="AR205" s="19">
        <f t="shared" ca="1" si="145"/>
        <v>0</v>
      </c>
      <c r="AS205" s="19">
        <f t="shared" ca="1" si="146"/>
        <v>0</v>
      </c>
      <c r="AT205" s="19">
        <f t="shared" ca="1" si="147"/>
        <v>0</v>
      </c>
      <c r="AU205" s="19">
        <f t="shared" ca="1" si="148"/>
        <v>0</v>
      </c>
      <c r="AV205" s="19">
        <f t="shared" ca="1" si="149"/>
        <v>0</v>
      </c>
      <c r="AW205" s="19">
        <f t="shared" ca="1" si="150"/>
        <v>0</v>
      </c>
      <c r="AX205" s="19">
        <f t="shared" ca="1" si="151"/>
        <v>0</v>
      </c>
      <c r="AY205" s="71">
        <f t="shared" ca="1" si="152"/>
        <v>0</v>
      </c>
      <c r="AZ205" s="23"/>
      <c r="BA205" s="55">
        <f ca="1">IF(NOT(snowball),0,IF(OR(E$9=0,R204+AC205-AO205&lt;=E$9),0,MIN(R204+AC205-AO205-E$9,$C205)))</f>
        <v>0</v>
      </c>
      <c r="BB205" s="19">
        <f ca="1">IF(NOT(snowball),0,IF(OR(F$9=0,S204+AD205-AP205&lt;=F$9),0,MIN(S204+AD205-AP205-F$9,$C205-SUM($BA205:BA205))))</f>
        <v>0</v>
      </c>
      <c r="BC205" s="19">
        <f ca="1">IF(NOT(snowball),0,IF(OR(G$9=0,T204+AE205-AQ205&lt;=G$9),0,MIN(T204+AE205-AQ205-G$9,$C205-SUM($BA205:BB205))))</f>
        <v>0</v>
      </c>
      <c r="BD205" s="19">
        <f ca="1">IF(NOT(snowball),0,IF(OR(H$9=0,U204+AF205-AR205&lt;=H$9),0,MIN(U204+AF205-AR205-H$9,$C205-SUM($BA205:BC205))))</f>
        <v>0</v>
      </c>
      <c r="BE205" s="19">
        <f ca="1">IF(NOT(snowball),0,IF(OR(I$9=0,V204+AG205-AS205&lt;=I$9),0,MIN(V204+AG205-AS205-I$9,$C205-SUM($BA205:BD205))))</f>
        <v>0</v>
      </c>
      <c r="BF205" s="19">
        <f ca="1">IF(NOT(snowball),0,IF(OR(J$9=0,W204+AH205-AT205&lt;=J$9),0,MIN(W204+AH205-AT205-J$9,$C205-SUM($BA205:BE205))))</f>
        <v>0</v>
      </c>
      <c r="BG205" s="19">
        <f ca="1">IF(NOT(snowball),0,IF(OR(K$9=0,X204+AI205-AU205&lt;=K$9),0,MIN(X204+AI205-AU205-K$9,$C205-SUM($BA205:BF205))))</f>
        <v>0</v>
      </c>
      <c r="BH205" s="19">
        <f ca="1">IF(NOT(snowball),0,IF(OR(L$9=0,Y204+AJ205-AV205&lt;=L$9),0,MIN(Y204+AJ205-AV205-L$9,$C205-SUM($BA205:BG205))))</f>
        <v>0</v>
      </c>
      <c r="BI205" s="19">
        <f ca="1">IF(NOT(snowball),0,IF(OR(M$9=0,Z204+AK205-AW205&lt;=M$9),0,MIN(Z204+AK205-AW205-M$9,$C205-SUM($BA205:BH205))))</f>
        <v>0</v>
      </c>
      <c r="BJ205" s="19">
        <f ca="1">IF(NOT(snowball),0,IF(OR(N$9=0,AA204+AL205-AX205&lt;=N$9),0,MIN(AA204+AL205-AX205-N$9,$C205-SUM($BA205:BI205))))</f>
        <v>0</v>
      </c>
      <c r="BK205" s="71">
        <f t="shared" ca="1" si="153"/>
        <v>0</v>
      </c>
      <c r="BL205" s="71">
        <f t="shared" ca="1" si="154"/>
        <v>0</v>
      </c>
      <c r="BN205" s="55">
        <f t="shared" ca="1" si="155"/>
        <v>0</v>
      </c>
      <c r="BO205" s="19">
        <f ca="1">IF(S204&lt;=0,0,IF($BL205&lt;=SUM($BN205:BN205),0,IF($BL205-SUM($BN205:BN205)&gt;S204+AD205-BB205-AP205,S204+AD205-BB205-AP205,$BL205-SUM($BN205:BN205))))</f>
        <v>0</v>
      </c>
      <c r="BP205" s="19">
        <f ca="1">IF(T204&lt;=0,0,IF($BL205&lt;=SUM($BN205:BO205),0,IF($BL205-SUM($BN205:BO205)&gt;T204+AE205-BC205-AQ205,T204+AE205-BC205-AQ205,$BL205-SUM($BN205:BO205))))</f>
        <v>0</v>
      </c>
      <c r="BQ205" s="19">
        <f ca="1">IF(U204&lt;=0,0,IF($BL205&lt;=SUM($BN205:BP205),0,IF($BL205-SUM($BN205:BP205)&gt;U204+AF205-BD205-AR205,U204+AF205-BD205-AR205,$BL205-SUM($BN205:BP205))))</f>
        <v>0</v>
      </c>
      <c r="BR205" s="19">
        <f ca="1">IF(V204&lt;=0,0,IF($BL205&lt;=SUM($BN205:BQ205),0,IF($BL205-SUM($BN205:BQ205)&gt;V204+AG205-BE205-AS205,V204+AG205-BE205-AS205,$BL205-SUM($BN205:BQ205))))</f>
        <v>0</v>
      </c>
      <c r="BS205" s="19">
        <f ca="1">IF(W204&lt;=0,0,IF($BL205&lt;=SUM($BN205:BR205),0,IF($BL205-SUM($BN205:BR205)&gt;W204+AH205-BF205-AT205,W204+AH205-BF205-AT205,$BL205-SUM($BN205:BR205))))</f>
        <v>0</v>
      </c>
      <c r="BT205" s="19">
        <f ca="1">IF(X204&lt;=0,0,IF($BL205&lt;=SUM($BN205:BS205),0,IF($BL205-SUM($BN205:BS205)&gt;X204+AI205-BG205-AU205,X204+AI205-BG205-AU205,$BL205-SUM($BN205:BS205))))</f>
        <v>0</v>
      </c>
      <c r="BU205" s="19">
        <f ca="1">IF(Y204&lt;=0,0,IF($BL205&lt;=SUM($BN205:BT205),0,IF($BL205-SUM($BN205:BT205)&gt;Y204+AJ205-BH205-AV205,Y204+AJ205-BH205-AV205,$BL205-SUM($BN205:BT205))))</f>
        <v>0</v>
      </c>
      <c r="BV205" s="19">
        <f ca="1">IF(Z204&lt;=0,0,IF($BL205&lt;=SUM($BN205:BU205),0,IF($BL205-SUM($BN205:BU205)&gt;Z204+AK205-BI205-AW205,Z204+AK205-BI205-AW205,$BL205-SUM($BN205:BU205))))</f>
        <v>0</v>
      </c>
      <c r="BW205" s="19">
        <f ca="1">IF(AA204&lt;=0,0,IF($BL205&lt;=SUM($BN205:BV205),0,IF($BL205-SUM($BN205:BV205)&gt;AA204+AL205-BJ205-AX205,AA204+AL205-BJ205-AX205,$BL205-SUM($BN205:BV205))))</f>
        <v>0</v>
      </c>
    </row>
    <row r="206" spans="1:75" ht="11.1" customHeight="1" x14ac:dyDescent="0.2">
      <c r="A206" s="20" t="str">
        <f t="shared" ca="1" si="108"/>
        <v/>
      </c>
      <c r="B206" s="5" t="e">
        <f t="shared" ca="1" si="109"/>
        <v>#N/A</v>
      </c>
      <c r="C206" s="69" t="str">
        <f ca="1">IF(A206="","",IF(snowball,IF(($E$5-AY206)&lt;0,0,$E$5-AY206),0)+D206)</f>
        <v/>
      </c>
      <c r="D206" s="56"/>
      <c r="E206" s="19">
        <f t="shared" ca="1" si="110"/>
        <v>0</v>
      </c>
      <c r="F206" s="19">
        <f t="shared" ca="1" si="111"/>
        <v>0</v>
      </c>
      <c r="G206" s="19">
        <f t="shared" ca="1" si="112"/>
        <v>0</v>
      </c>
      <c r="H206" s="19">
        <f t="shared" ca="1" si="113"/>
        <v>0</v>
      </c>
      <c r="I206" s="19">
        <f t="shared" ca="1" si="114"/>
        <v>0</v>
      </c>
      <c r="J206" s="19">
        <f t="shared" ca="1" si="115"/>
        <v>0</v>
      </c>
      <c r="K206" s="19">
        <f t="shared" ca="1" si="116"/>
        <v>0</v>
      </c>
      <c r="L206" s="19">
        <f t="shared" ca="1" si="117"/>
        <v>0</v>
      </c>
      <c r="M206" s="19">
        <f t="shared" ca="1" si="118"/>
        <v>0</v>
      </c>
      <c r="N206" s="19">
        <f t="shared" ca="1" si="119"/>
        <v>0</v>
      </c>
      <c r="O206" s="48"/>
      <c r="P206" s="19">
        <f t="shared" ca="1" si="107"/>
        <v>0</v>
      </c>
      <c r="Q206" s="73">
        <f t="shared" ca="1" si="120"/>
        <v>0</v>
      </c>
      <c r="R206" s="19">
        <f t="shared" ca="1" si="121"/>
        <v>0</v>
      </c>
      <c r="S206" s="19">
        <f t="shared" ca="1" si="122"/>
        <v>0</v>
      </c>
      <c r="T206" s="19">
        <f t="shared" ca="1" si="123"/>
        <v>0</v>
      </c>
      <c r="U206" s="19">
        <f t="shared" ca="1" si="124"/>
        <v>0</v>
      </c>
      <c r="V206" s="19">
        <f t="shared" ca="1" si="125"/>
        <v>0</v>
      </c>
      <c r="W206" s="19">
        <f t="shared" ca="1" si="126"/>
        <v>0</v>
      </c>
      <c r="X206" s="19">
        <f t="shared" ca="1" si="127"/>
        <v>0</v>
      </c>
      <c r="Y206" s="19">
        <f t="shared" ca="1" si="128"/>
        <v>0</v>
      </c>
      <c r="Z206" s="19">
        <f t="shared" ca="1" si="129"/>
        <v>0</v>
      </c>
      <c r="AA206" s="19">
        <f t="shared" ca="1" si="130"/>
        <v>0</v>
      </c>
      <c r="AB206" s="2"/>
      <c r="AC206" s="19">
        <f t="shared" ca="1" si="131"/>
        <v>0</v>
      </c>
      <c r="AD206" s="19">
        <f t="shared" ca="1" si="132"/>
        <v>0</v>
      </c>
      <c r="AE206" s="19">
        <f t="shared" ca="1" si="133"/>
        <v>0</v>
      </c>
      <c r="AF206" s="19">
        <f t="shared" ca="1" si="134"/>
        <v>0</v>
      </c>
      <c r="AG206" s="19">
        <f t="shared" ca="1" si="135"/>
        <v>0</v>
      </c>
      <c r="AH206" s="19">
        <f t="shared" ca="1" si="136"/>
        <v>0</v>
      </c>
      <c r="AI206" s="19">
        <f t="shared" ca="1" si="137"/>
        <v>0</v>
      </c>
      <c r="AJ206" s="19">
        <f t="shared" ca="1" si="138"/>
        <v>0</v>
      </c>
      <c r="AK206" s="19">
        <f t="shared" ca="1" si="139"/>
        <v>0</v>
      </c>
      <c r="AL206" s="19">
        <f t="shared" ca="1" si="140"/>
        <v>0</v>
      </c>
      <c r="AM206" s="23">
        <f t="shared" ca="1" si="141"/>
        <v>0</v>
      </c>
      <c r="AN206" s="7"/>
      <c r="AO206" s="19">
        <f t="shared" ca="1" si="142"/>
        <v>0</v>
      </c>
      <c r="AP206" s="19">
        <f t="shared" ca="1" si="143"/>
        <v>0</v>
      </c>
      <c r="AQ206" s="19">
        <f t="shared" ca="1" si="144"/>
        <v>0</v>
      </c>
      <c r="AR206" s="19">
        <f t="shared" ca="1" si="145"/>
        <v>0</v>
      </c>
      <c r="AS206" s="19">
        <f t="shared" ca="1" si="146"/>
        <v>0</v>
      </c>
      <c r="AT206" s="19">
        <f t="shared" ca="1" si="147"/>
        <v>0</v>
      </c>
      <c r="AU206" s="19">
        <f t="shared" ca="1" si="148"/>
        <v>0</v>
      </c>
      <c r="AV206" s="19">
        <f t="shared" ca="1" si="149"/>
        <v>0</v>
      </c>
      <c r="AW206" s="19">
        <f t="shared" ca="1" si="150"/>
        <v>0</v>
      </c>
      <c r="AX206" s="19">
        <f t="shared" ca="1" si="151"/>
        <v>0</v>
      </c>
      <c r="AY206" s="71">
        <f t="shared" ca="1" si="152"/>
        <v>0</v>
      </c>
      <c r="AZ206" s="23"/>
      <c r="BA206" s="55">
        <f ca="1">IF(NOT(snowball),0,IF(OR(E$9=0,R205+AC206-AO206&lt;=E$9),0,MIN(R205+AC206-AO206-E$9,$C206)))</f>
        <v>0</v>
      </c>
      <c r="BB206" s="19">
        <f ca="1">IF(NOT(snowball),0,IF(OR(F$9=0,S205+AD206-AP206&lt;=F$9),0,MIN(S205+AD206-AP206-F$9,$C206-SUM($BA206:BA206))))</f>
        <v>0</v>
      </c>
      <c r="BC206" s="19">
        <f ca="1">IF(NOT(snowball),0,IF(OR(G$9=0,T205+AE206-AQ206&lt;=G$9),0,MIN(T205+AE206-AQ206-G$9,$C206-SUM($BA206:BB206))))</f>
        <v>0</v>
      </c>
      <c r="BD206" s="19">
        <f ca="1">IF(NOT(snowball),0,IF(OR(H$9=0,U205+AF206-AR206&lt;=H$9),0,MIN(U205+AF206-AR206-H$9,$C206-SUM($BA206:BC206))))</f>
        <v>0</v>
      </c>
      <c r="BE206" s="19">
        <f ca="1">IF(NOT(snowball),0,IF(OR(I$9=0,V205+AG206-AS206&lt;=I$9),0,MIN(V205+AG206-AS206-I$9,$C206-SUM($BA206:BD206))))</f>
        <v>0</v>
      </c>
      <c r="BF206" s="19">
        <f ca="1">IF(NOT(snowball),0,IF(OR(J$9=0,W205+AH206-AT206&lt;=J$9),0,MIN(W205+AH206-AT206-J$9,$C206-SUM($BA206:BE206))))</f>
        <v>0</v>
      </c>
      <c r="BG206" s="19">
        <f ca="1">IF(NOT(snowball),0,IF(OR(K$9=0,X205+AI206-AU206&lt;=K$9),0,MIN(X205+AI206-AU206-K$9,$C206-SUM($BA206:BF206))))</f>
        <v>0</v>
      </c>
      <c r="BH206" s="19">
        <f ca="1">IF(NOT(snowball),0,IF(OR(L$9=0,Y205+AJ206-AV206&lt;=L$9),0,MIN(Y205+AJ206-AV206-L$9,$C206-SUM($BA206:BG206))))</f>
        <v>0</v>
      </c>
      <c r="BI206" s="19">
        <f ca="1">IF(NOT(snowball),0,IF(OR(M$9=0,Z205+AK206-AW206&lt;=M$9),0,MIN(Z205+AK206-AW206-M$9,$C206-SUM($BA206:BH206))))</f>
        <v>0</v>
      </c>
      <c r="BJ206" s="19">
        <f ca="1">IF(NOT(snowball),0,IF(OR(N$9=0,AA205+AL206-AX206&lt;=N$9),0,MIN(AA205+AL206-AX206-N$9,$C206-SUM($BA206:BI206))))</f>
        <v>0</v>
      </c>
      <c r="BK206" s="71">
        <f t="shared" ca="1" si="153"/>
        <v>0</v>
      </c>
      <c r="BL206" s="71">
        <f t="shared" ca="1" si="154"/>
        <v>0</v>
      </c>
      <c r="BN206" s="55">
        <f t="shared" ca="1" si="155"/>
        <v>0</v>
      </c>
      <c r="BO206" s="19">
        <f ca="1">IF(S205&lt;=0,0,IF($BL206&lt;=SUM($BN206:BN206),0,IF($BL206-SUM($BN206:BN206)&gt;S205+AD206-BB206-AP206,S205+AD206-BB206-AP206,$BL206-SUM($BN206:BN206))))</f>
        <v>0</v>
      </c>
      <c r="BP206" s="19">
        <f ca="1">IF(T205&lt;=0,0,IF($BL206&lt;=SUM($BN206:BO206),0,IF($BL206-SUM($BN206:BO206)&gt;T205+AE206-BC206-AQ206,T205+AE206-BC206-AQ206,$BL206-SUM($BN206:BO206))))</f>
        <v>0</v>
      </c>
      <c r="BQ206" s="19">
        <f ca="1">IF(U205&lt;=0,0,IF($BL206&lt;=SUM($BN206:BP206),0,IF($BL206-SUM($BN206:BP206)&gt;U205+AF206-BD206-AR206,U205+AF206-BD206-AR206,$BL206-SUM($BN206:BP206))))</f>
        <v>0</v>
      </c>
      <c r="BR206" s="19">
        <f ca="1">IF(V205&lt;=0,0,IF($BL206&lt;=SUM($BN206:BQ206),0,IF($BL206-SUM($BN206:BQ206)&gt;V205+AG206-BE206-AS206,V205+AG206-BE206-AS206,$BL206-SUM($BN206:BQ206))))</f>
        <v>0</v>
      </c>
      <c r="BS206" s="19">
        <f ca="1">IF(W205&lt;=0,0,IF($BL206&lt;=SUM($BN206:BR206),0,IF($BL206-SUM($BN206:BR206)&gt;W205+AH206-BF206-AT206,W205+AH206-BF206-AT206,$BL206-SUM($BN206:BR206))))</f>
        <v>0</v>
      </c>
      <c r="BT206" s="19">
        <f ca="1">IF(X205&lt;=0,0,IF($BL206&lt;=SUM($BN206:BS206),0,IF($BL206-SUM($BN206:BS206)&gt;X205+AI206-BG206-AU206,X205+AI206-BG206-AU206,$BL206-SUM($BN206:BS206))))</f>
        <v>0</v>
      </c>
      <c r="BU206" s="19">
        <f ca="1">IF(Y205&lt;=0,0,IF($BL206&lt;=SUM($BN206:BT206),0,IF($BL206-SUM($BN206:BT206)&gt;Y205+AJ206-BH206-AV206,Y205+AJ206-BH206-AV206,$BL206-SUM($BN206:BT206))))</f>
        <v>0</v>
      </c>
      <c r="BV206" s="19">
        <f ca="1">IF(Z205&lt;=0,0,IF($BL206&lt;=SUM($BN206:BU206),0,IF($BL206-SUM($BN206:BU206)&gt;Z205+AK206-BI206-AW206,Z205+AK206-BI206-AW206,$BL206-SUM($BN206:BU206))))</f>
        <v>0</v>
      </c>
      <c r="BW206" s="19">
        <f ca="1">IF(AA205&lt;=0,0,IF($BL206&lt;=SUM($BN206:BV206),0,IF($BL206-SUM($BN206:BV206)&gt;AA205+AL206-BJ206-AX206,AA205+AL206-BJ206-AX206,$BL206-SUM($BN206:BV206))))</f>
        <v>0</v>
      </c>
    </row>
    <row r="207" spans="1:75" ht="11.1" customHeight="1" x14ac:dyDescent="0.2">
      <c r="A207" s="20" t="str">
        <f t="shared" ca="1" si="108"/>
        <v/>
      </c>
      <c r="B207" s="5" t="e">
        <f t="shared" ca="1" si="109"/>
        <v>#N/A</v>
      </c>
      <c r="C207" s="69" t="str">
        <f ca="1">IF(A207="","",IF(snowball,IF(($E$5-AY207)&lt;0,0,$E$5-AY207),0)+D207)</f>
        <v/>
      </c>
      <c r="D207" s="56"/>
      <c r="E207" s="19">
        <f t="shared" ca="1" si="110"/>
        <v>0</v>
      </c>
      <c r="F207" s="19">
        <f t="shared" ca="1" si="111"/>
        <v>0</v>
      </c>
      <c r="G207" s="19">
        <f t="shared" ca="1" si="112"/>
        <v>0</v>
      </c>
      <c r="H207" s="19">
        <f t="shared" ca="1" si="113"/>
        <v>0</v>
      </c>
      <c r="I207" s="19">
        <f t="shared" ca="1" si="114"/>
        <v>0</v>
      </c>
      <c r="J207" s="19">
        <f t="shared" ca="1" si="115"/>
        <v>0</v>
      </c>
      <c r="K207" s="19">
        <f t="shared" ca="1" si="116"/>
        <v>0</v>
      </c>
      <c r="L207" s="19">
        <f t="shared" ca="1" si="117"/>
        <v>0</v>
      </c>
      <c r="M207" s="19">
        <f t="shared" ca="1" si="118"/>
        <v>0</v>
      </c>
      <c r="N207" s="19">
        <f t="shared" ca="1" si="119"/>
        <v>0</v>
      </c>
      <c r="O207" s="48"/>
      <c r="P207" s="19">
        <f t="shared" ca="1" si="107"/>
        <v>0</v>
      </c>
      <c r="Q207" s="73">
        <f t="shared" ca="1" si="120"/>
        <v>0</v>
      </c>
      <c r="R207" s="19">
        <f t="shared" ca="1" si="121"/>
        <v>0</v>
      </c>
      <c r="S207" s="19">
        <f t="shared" ca="1" si="122"/>
        <v>0</v>
      </c>
      <c r="T207" s="19">
        <f t="shared" ca="1" si="123"/>
        <v>0</v>
      </c>
      <c r="U207" s="19">
        <f t="shared" ca="1" si="124"/>
        <v>0</v>
      </c>
      <c r="V207" s="19">
        <f t="shared" ca="1" si="125"/>
        <v>0</v>
      </c>
      <c r="W207" s="19">
        <f t="shared" ca="1" si="126"/>
        <v>0</v>
      </c>
      <c r="X207" s="19">
        <f t="shared" ca="1" si="127"/>
        <v>0</v>
      </c>
      <c r="Y207" s="19">
        <f t="shared" ca="1" si="128"/>
        <v>0</v>
      </c>
      <c r="Z207" s="19">
        <f t="shared" ca="1" si="129"/>
        <v>0</v>
      </c>
      <c r="AA207" s="19">
        <f t="shared" ca="1" si="130"/>
        <v>0</v>
      </c>
      <c r="AB207" s="2"/>
      <c r="AC207" s="19">
        <f t="shared" ca="1" si="131"/>
        <v>0</v>
      </c>
      <c r="AD207" s="19">
        <f t="shared" ca="1" si="132"/>
        <v>0</v>
      </c>
      <c r="AE207" s="19">
        <f t="shared" ca="1" si="133"/>
        <v>0</v>
      </c>
      <c r="AF207" s="19">
        <f t="shared" ca="1" si="134"/>
        <v>0</v>
      </c>
      <c r="AG207" s="19">
        <f t="shared" ca="1" si="135"/>
        <v>0</v>
      </c>
      <c r="AH207" s="19">
        <f t="shared" ca="1" si="136"/>
        <v>0</v>
      </c>
      <c r="AI207" s="19">
        <f t="shared" ca="1" si="137"/>
        <v>0</v>
      </c>
      <c r="AJ207" s="19">
        <f t="shared" ca="1" si="138"/>
        <v>0</v>
      </c>
      <c r="AK207" s="19">
        <f t="shared" ca="1" si="139"/>
        <v>0</v>
      </c>
      <c r="AL207" s="19">
        <f t="shared" ca="1" si="140"/>
        <v>0</v>
      </c>
      <c r="AM207" s="23">
        <f t="shared" ca="1" si="141"/>
        <v>0</v>
      </c>
      <c r="AN207" s="7"/>
      <c r="AO207" s="19">
        <f t="shared" ca="1" si="142"/>
        <v>0</v>
      </c>
      <c r="AP207" s="19">
        <f t="shared" ca="1" si="143"/>
        <v>0</v>
      </c>
      <c r="AQ207" s="19">
        <f t="shared" ca="1" si="144"/>
        <v>0</v>
      </c>
      <c r="AR207" s="19">
        <f t="shared" ca="1" si="145"/>
        <v>0</v>
      </c>
      <c r="AS207" s="19">
        <f t="shared" ca="1" si="146"/>
        <v>0</v>
      </c>
      <c r="AT207" s="19">
        <f t="shared" ca="1" si="147"/>
        <v>0</v>
      </c>
      <c r="AU207" s="19">
        <f t="shared" ca="1" si="148"/>
        <v>0</v>
      </c>
      <c r="AV207" s="19">
        <f t="shared" ca="1" si="149"/>
        <v>0</v>
      </c>
      <c r="AW207" s="19">
        <f t="shared" ca="1" si="150"/>
        <v>0</v>
      </c>
      <c r="AX207" s="19">
        <f t="shared" ca="1" si="151"/>
        <v>0</v>
      </c>
      <c r="AY207" s="71">
        <f t="shared" ca="1" si="152"/>
        <v>0</v>
      </c>
      <c r="AZ207" s="23"/>
      <c r="BA207" s="55">
        <f ca="1">IF(NOT(snowball),0,IF(OR(E$9=0,R206+AC207-AO207&lt;=E$9),0,MIN(R206+AC207-AO207-E$9,$C207)))</f>
        <v>0</v>
      </c>
      <c r="BB207" s="19">
        <f ca="1">IF(NOT(snowball),0,IF(OR(F$9=0,S206+AD207-AP207&lt;=F$9),0,MIN(S206+AD207-AP207-F$9,$C207-SUM($BA207:BA207))))</f>
        <v>0</v>
      </c>
      <c r="BC207" s="19">
        <f ca="1">IF(NOT(snowball),0,IF(OR(G$9=0,T206+AE207-AQ207&lt;=G$9),0,MIN(T206+AE207-AQ207-G$9,$C207-SUM($BA207:BB207))))</f>
        <v>0</v>
      </c>
      <c r="BD207" s="19">
        <f ca="1">IF(NOT(snowball),0,IF(OR(H$9=0,U206+AF207-AR207&lt;=H$9),0,MIN(U206+AF207-AR207-H$9,$C207-SUM($BA207:BC207))))</f>
        <v>0</v>
      </c>
      <c r="BE207" s="19">
        <f ca="1">IF(NOT(snowball),0,IF(OR(I$9=0,V206+AG207-AS207&lt;=I$9),0,MIN(V206+AG207-AS207-I$9,$C207-SUM($BA207:BD207))))</f>
        <v>0</v>
      </c>
      <c r="BF207" s="19">
        <f ca="1">IF(NOT(snowball),0,IF(OR(J$9=0,W206+AH207-AT207&lt;=J$9),0,MIN(W206+AH207-AT207-J$9,$C207-SUM($BA207:BE207))))</f>
        <v>0</v>
      </c>
      <c r="BG207" s="19">
        <f ca="1">IF(NOT(snowball),0,IF(OR(K$9=0,X206+AI207-AU207&lt;=K$9),0,MIN(X206+AI207-AU207-K$9,$C207-SUM($BA207:BF207))))</f>
        <v>0</v>
      </c>
      <c r="BH207" s="19">
        <f ca="1">IF(NOT(snowball),0,IF(OR(L$9=0,Y206+AJ207-AV207&lt;=L$9),0,MIN(Y206+AJ207-AV207-L$9,$C207-SUM($BA207:BG207))))</f>
        <v>0</v>
      </c>
      <c r="BI207" s="19">
        <f ca="1">IF(NOT(snowball),0,IF(OR(M$9=0,Z206+AK207-AW207&lt;=M$9),0,MIN(Z206+AK207-AW207-M$9,$C207-SUM($BA207:BH207))))</f>
        <v>0</v>
      </c>
      <c r="BJ207" s="19">
        <f ca="1">IF(NOT(snowball),0,IF(OR(N$9=0,AA206+AL207-AX207&lt;=N$9),0,MIN(AA206+AL207-AX207-N$9,$C207-SUM($BA207:BI207))))</f>
        <v>0</v>
      </c>
      <c r="BK207" s="71">
        <f t="shared" ca="1" si="153"/>
        <v>0</v>
      </c>
      <c r="BL207" s="71">
        <f t="shared" ca="1" si="154"/>
        <v>0</v>
      </c>
      <c r="BN207" s="55">
        <f t="shared" ca="1" si="155"/>
        <v>0</v>
      </c>
      <c r="BO207" s="19">
        <f ca="1">IF(S206&lt;=0,0,IF($BL207&lt;=SUM($BN207:BN207),0,IF($BL207-SUM($BN207:BN207)&gt;S206+AD207-BB207-AP207,S206+AD207-BB207-AP207,$BL207-SUM($BN207:BN207))))</f>
        <v>0</v>
      </c>
      <c r="BP207" s="19">
        <f ca="1">IF(T206&lt;=0,0,IF($BL207&lt;=SUM($BN207:BO207),0,IF($BL207-SUM($BN207:BO207)&gt;T206+AE207-BC207-AQ207,T206+AE207-BC207-AQ207,$BL207-SUM($BN207:BO207))))</f>
        <v>0</v>
      </c>
      <c r="BQ207" s="19">
        <f ca="1">IF(U206&lt;=0,0,IF($BL207&lt;=SUM($BN207:BP207),0,IF($BL207-SUM($BN207:BP207)&gt;U206+AF207-BD207-AR207,U206+AF207-BD207-AR207,$BL207-SUM($BN207:BP207))))</f>
        <v>0</v>
      </c>
      <c r="BR207" s="19">
        <f ca="1">IF(V206&lt;=0,0,IF($BL207&lt;=SUM($BN207:BQ207),0,IF($BL207-SUM($BN207:BQ207)&gt;V206+AG207-BE207-AS207,V206+AG207-BE207-AS207,$BL207-SUM($BN207:BQ207))))</f>
        <v>0</v>
      </c>
      <c r="BS207" s="19">
        <f ca="1">IF(W206&lt;=0,0,IF($BL207&lt;=SUM($BN207:BR207),0,IF($BL207-SUM($BN207:BR207)&gt;W206+AH207-BF207-AT207,W206+AH207-BF207-AT207,$BL207-SUM($BN207:BR207))))</f>
        <v>0</v>
      </c>
      <c r="BT207" s="19">
        <f ca="1">IF(X206&lt;=0,0,IF($BL207&lt;=SUM($BN207:BS207),0,IF($BL207-SUM($BN207:BS207)&gt;X206+AI207-BG207-AU207,X206+AI207-BG207-AU207,$BL207-SUM($BN207:BS207))))</f>
        <v>0</v>
      </c>
      <c r="BU207" s="19">
        <f ca="1">IF(Y206&lt;=0,0,IF($BL207&lt;=SUM($BN207:BT207),0,IF($BL207-SUM($BN207:BT207)&gt;Y206+AJ207-BH207-AV207,Y206+AJ207-BH207-AV207,$BL207-SUM($BN207:BT207))))</f>
        <v>0</v>
      </c>
      <c r="BV207" s="19">
        <f ca="1">IF(Z206&lt;=0,0,IF($BL207&lt;=SUM($BN207:BU207),0,IF($BL207-SUM($BN207:BU207)&gt;Z206+AK207-BI207-AW207,Z206+AK207-BI207-AW207,$BL207-SUM($BN207:BU207))))</f>
        <v>0</v>
      </c>
      <c r="BW207" s="19">
        <f ca="1">IF(AA206&lt;=0,0,IF($BL207&lt;=SUM($BN207:BV207),0,IF($BL207-SUM($BN207:BV207)&gt;AA206+AL207-BJ207-AX207,AA206+AL207-BJ207-AX207,$BL207-SUM($BN207:BV207))))</f>
        <v>0</v>
      </c>
    </row>
    <row r="208" spans="1:75" ht="11.1" customHeight="1" x14ac:dyDescent="0.2">
      <c r="A208" s="20" t="str">
        <f t="shared" ca="1" si="108"/>
        <v/>
      </c>
      <c r="B208" s="5" t="e">
        <f t="shared" ca="1" si="109"/>
        <v>#N/A</v>
      </c>
      <c r="C208" s="69" t="str">
        <f ca="1">IF(A208="","",IF(snowball,IF(($E$5-AY208)&lt;0,0,$E$5-AY208),0)+D208)</f>
        <v/>
      </c>
      <c r="D208" s="56"/>
      <c r="E208" s="19">
        <f t="shared" ca="1" si="110"/>
        <v>0</v>
      </c>
      <c r="F208" s="19">
        <f t="shared" ca="1" si="111"/>
        <v>0</v>
      </c>
      <c r="G208" s="19">
        <f t="shared" ca="1" si="112"/>
        <v>0</v>
      </c>
      <c r="H208" s="19">
        <f t="shared" ca="1" si="113"/>
        <v>0</v>
      </c>
      <c r="I208" s="19">
        <f t="shared" ca="1" si="114"/>
        <v>0</v>
      </c>
      <c r="J208" s="19">
        <f t="shared" ca="1" si="115"/>
        <v>0</v>
      </c>
      <c r="K208" s="19">
        <f t="shared" ca="1" si="116"/>
        <v>0</v>
      </c>
      <c r="L208" s="19">
        <f t="shared" ca="1" si="117"/>
        <v>0</v>
      </c>
      <c r="M208" s="19">
        <f t="shared" ca="1" si="118"/>
        <v>0</v>
      </c>
      <c r="N208" s="19">
        <f t="shared" ca="1" si="119"/>
        <v>0</v>
      </c>
      <c r="O208" s="48"/>
      <c r="P208" s="19">
        <f t="shared" ca="1" si="107"/>
        <v>0</v>
      </c>
      <c r="Q208" s="73">
        <f t="shared" ca="1" si="120"/>
        <v>0</v>
      </c>
      <c r="R208" s="19">
        <f t="shared" ca="1" si="121"/>
        <v>0</v>
      </c>
      <c r="S208" s="19">
        <f t="shared" ca="1" si="122"/>
        <v>0</v>
      </c>
      <c r="T208" s="19">
        <f t="shared" ca="1" si="123"/>
        <v>0</v>
      </c>
      <c r="U208" s="19">
        <f t="shared" ca="1" si="124"/>
        <v>0</v>
      </c>
      <c r="V208" s="19">
        <f t="shared" ca="1" si="125"/>
        <v>0</v>
      </c>
      <c r="W208" s="19">
        <f t="shared" ca="1" si="126"/>
        <v>0</v>
      </c>
      <c r="X208" s="19">
        <f t="shared" ca="1" si="127"/>
        <v>0</v>
      </c>
      <c r="Y208" s="19">
        <f t="shared" ca="1" si="128"/>
        <v>0</v>
      </c>
      <c r="Z208" s="19">
        <f t="shared" ca="1" si="129"/>
        <v>0</v>
      </c>
      <c r="AA208" s="19">
        <f t="shared" ca="1" si="130"/>
        <v>0</v>
      </c>
      <c r="AB208" s="2"/>
      <c r="AC208" s="19">
        <f t="shared" ca="1" si="131"/>
        <v>0</v>
      </c>
      <c r="AD208" s="19">
        <f t="shared" ca="1" si="132"/>
        <v>0</v>
      </c>
      <c r="AE208" s="19">
        <f t="shared" ca="1" si="133"/>
        <v>0</v>
      </c>
      <c r="AF208" s="19">
        <f t="shared" ca="1" si="134"/>
        <v>0</v>
      </c>
      <c r="AG208" s="19">
        <f t="shared" ca="1" si="135"/>
        <v>0</v>
      </c>
      <c r="AH208" s="19">
        <f t="shared" ca="1" si="136"/>
        <v>0</v>
      </c>
      <c r="AI208" s="19">
        <f t="shared" ca="1" si="137"/>
        <v>0</v>
      </c>
      <c r="AJ208" s="19">
        <f t="shared" ca="1" si="138"/>
        <v>0</v>
      </c>
      <c r="AK208" s="19">
        <f t="shared" ca="1" si="139"/>
        <v>0</v>
      </c>
      <c r="AL208" s="19">
        <f t="shared" ca="1" si="140"/>
        <v>0</v>
      </c>
      <c r="AM208" s="23">
        <f t="shared" ca="1" si="141"/>
        <v>0</v>
      </c>
      <c r="AN208" s="7"/>
      <c r="AO208" s="19">
        <f t="shared" ca="1" si="142"/>
        <v>0</v>
      </c>
      <c r="AP208" s="19">
        <f t="shared" ca="1" si="143"/>
        <v>0</v>
      </c>
      <c r="AQ208" s="19">
        <f t="shared" ca="1" si="144"/>
        <v>0</v>
      </c>
      <c r="AR208" s="19">
        <f t="shared" ca="1" si="145"/>
        <v>0</v>
      </c>
      <c r="AS208" s="19">
        <f t="shared" ca="1" si="146"/>
        <v>0</v>
      </c>
      <c r="AT208" s="19">
        <f t="shared" ca="1" si="147"/>
        <v>0</v>
      </c>
      <c r="AU208" s="19">
        <f t="shared" ca="1" si="148"/>
        <v>0</v>
      </c>
      <c r="AV208" s="19">
        <f t="shared" ca="1" si="149"/>
        <v>0</v>
      </c>
      <c r="AW208" s="19">
        <f t="shared" ca="1" si="150"/>
        <v>0</v>
      </c>
      <c r="AX208" s="19">
        <f t="shared" ca="1" si="151"/>
        <v>0</v>
      </c>
      <c r="AY208" s="71">
        <f t="shared" ca="1" si="152"/>
        <v>0</v>
      </c>
      <c r="AZ208" s="23"/>
      <c r="BA208" s="55">
        <f ca="1">IF(NOT(snowball),0,IF(OR(E$9=0,R207+AC208-AO208&lt;=E$9),0,MIN(R207+AC208-AO208-E$9,$C208)))</f>
        <v>0</v>
      </c>
      <c r="BB208" s="19">
        <f ca="1">IF(NOT(snowball),0,IF(OR(F$9=0,S207+AD208-AP208&lt;=F$9),0,MIN(S207+AD208-AP208-F$9,$C208-SUM($BA208:BA208))))</f>
        <v>0</v>
      </c>
      <c r="BC208" s="19">
        <f ca="1">IF(NOT(snowball),0,IF(OR(G$9=0,T207+AE208-AQ208&lt;=G$9),0,MIN(T207+AE208-AQ208-G$9,$C208-SUM($BA208:BB208))))</f>
        <v>0</v>
      </c>
      <c r="BD208" s="19">
        <f ca="1">IF(NOT(snowball),0,IF(OR(H$9=0,U207+AF208-AR208&lt;=H$9),0,MIN(U207+AF208-AR208-H$9,$C208-SUM($BA208:BC208))))</f>
        <v>0</v>
      </c>
      <c r="BE208" s="19">
        <f ca="1">IF(NOT(snowball),0,IF(OR(I$9=0,V207+AG208-AS208&lt;=I$9),0,MIN(V207+AG208-AS208-I$9,$C208-SUM($BA208:BD208))))</f>
        <v>0</v>
      </c>
      <c r="BF208" s="19">
        <f ca="1">IF(NOT(snowball),0,IF(OR(J$9=0,W207+AH208-AT208&lt;=J$9),0,MIN(W207+AH208-AT208-J$9,$C208-SUM($BA208:BE208))))</f>
        <v>0</v>
      </c>
      <c r="BG208" s="19">
        <f ca="1">IF(NOT(snowball),0,IF(OR(K$9=0,X207+AI208-AU208&lt;=K$9),0,MIN(X207+AI208-AU208-K$9,$C208-SUM($BA208:BF208))))</f>
        <v>0</v>
      </c>
      <c r="BH208" s="19">
        <f ca="1">IF(NOT(snowball),0,IF(OR(L$9=0,Y207+AJ208-AV208&lt;=L$9),0,MIN(Y207+AJ208-AV208-L$9,$C208-SUM($BA208:BG208))))</f>
        <v>0</v>
      </c>
      <c r="BI208" s="19">
        <f ca="1">IF(NOT(snowball),0,IF(OR(M$9=0,Z207+AK208-AW208&lt;=M$9),0,MIN(Z207+AK208-AW208-M$9,$C208-SUM($BA208:BH208))))</f>
        <v>0</v>
      </c>
      <c r="BJ208" s="19">
        <f ca="1">IF(NOT(snowball),0,IF(OR(N$9=0,AA207+AL208-AX208&lt;=N$9),0,MIN(AA207+AL208-AX208-N$9,$C208-SUM($BA208:BI208))))</f>
        <v>0</v>
      </c>
      <c r="BK208" s="71">
        <f t="shared" ca="1" si="153"/>
        <v>0</v>
      </c>
      <c r="BL208" s="71">
        <f t="shared" ca="1" si="154"/>
        <v>0</v>
      </c>
      <c r="BN208" s="55">
        <f t="shared" ca="1" si="155"/>
        <v>0</v>
      </c>
      <c r="BO208" s="19">
        <f ca="1">IF(S207&lt;=0,0,IF($BL208&lt;=SUM($BN208:BN208),0,IF($BL208-SUM($BN208:BN208)&gt;S207+AD208-BB208-AP208,S207+AD208-BB208-AP208,$BL208-SUM($BN208:BN208))))</f>
        <v>0</v>
      </c>
      <c r="BP208" s="19">
        <f ca="1">IF(T207&lt;=0,0,IF($BL208&lt;=SUM($BN208:BO208),0,IF($BL208-SUM($BN208:BO208)&gt;T207+AE208-BC208-AQ208,T207+AE208-BC208-AQ208,$BL208-SUM($BN208:BO208))))</f>
        <v>0</v>
      </c>
      <c r="BQ208" s="19">
        <f ca="1">IF(U207&lt;=0,0,IF($BL208&lt;=SUM($BN208:BP208),0,IF($BL208-SUM($BN208:BP208)&gt;U207+AF208-BD208-AR208,U207+AF208-BD208-AR208,$BL208-SUM($BN208:BP208))))</f>
        <v>0</v>
      </c>
      <c r="BR208" s="19">
        <f ca="1">IF(V207&lt;=0,0,IF($BL208&lt;=SUM($BN208:BQ208),0,IF($BL208-SUM($BN208:BQ208)&gt;V207+AG208-BE208-AS208,V207+AG208-BE208-AS208,$BL208-SUM($BN208:BQ208))))</f>
        <v>0</v>
      </c>
      <c r="BS208" s="19">
        <f ca="1">IF(W207&lt;=0,0,IF($BL208&lt;=SUM($BN208:BR208),0,IF($BL208-SUM($BN208:BR208)&gt;W207+AH208-BF208-AT208,W207+AH208-BF208-AT208,$BL208-SUM($BN208:BR208))))</f>
        <v>0</v>
      </c>
      <c r="BT208" s="19">
        <f ca="1">IF(X207&lt;=0,0,IF($BL208&lt;=SUM($BN208:BS208),0,IF($BL208-SUM($BN208:BS208)&gt;X207+AI208-BG208-AU208,X207+AI208-BG208-AU208,$BL208-SUM($BN208:BS208))))</f>
        <v>0</v>
      </c>
      <c r="BU208" s="19">
        <f ca="1">IF(Y207&lt;=0,0,IF($BL208&lt;=SUM($BN208:BT208),0,IF($BL208-SUM($BN208:BT208)&gt;Y207+AJ208-BH208-AV208,Y207+AJ208-BH208-AV208,$BL208-SUM($BN208:BT208))))</f>
        <v>0</v>
      </c>
      <c r="BV208" s="19">
        <f ca="1">IF(Z207&lt;=0,0,IF($BL208&lt;=SUM($BN208:BU208),0,IF($BL208-SUM($BN208:BU208)&gt;Z207+AK208-BI208-AW208,Z207+AK208-BI208-AW208,$BL208-SUM($BN208:BU208))))</f>
        <v>0</v>
      </c>
      <c r="BW208" s="19">
        <f ca="1">IF(AA207&lt;=0,0,IF($BL208&lt;=SUM($BN208:BV208),0,IF($BL208-SUM($BN208:BV208)&gt;AA207+AL208-BJ208-AX208,AA207+AL208-BJ208-AX208,$BL208-SUM($BN208:BV208))))</f>
        <v>0</v>
      </c>
    </row>
    <row r="209" spans="1:75" ht="11.1" customHeight="1" x14ac:dyDescent="0.2">
      <c r="A209" s="20" t="str">
        <f t="shared" ca="1" si="108"/>
        <v/>
      </c>
      <c r="B209" s="5" t="e">
        <f t="shared" ca="1" si="109"/>
        <v>#N/A</v>
      </c>
      <c r="C209" s="69" t="str">
        <f ca="1">IF(A209="","",IF(snowball,IF(($E$5-AY209)&lt;0,0,$E$5-AY209),0)+D209)</f>
        <v/>
      </c>
      <c r="D209" s="56"/>
      <c r="E209" s="19">
        <f t="shared" ca="1" si="110"/>
        <v>0</v>
      </c>
      <c r="F209" s="19">
        <f t="shared" ca="1" si="111"/>
        <v>0</v>
      </c>
      <c r="G209" s="19">
        <f t="shared" ca="1" si="112"/>
        <v>0</v>
      </c>
      <c r="H209" s="19">
        <f t="shared" ca="1" si="113"/>
        <v>0</v>
      </c>
      <c r="I209" s="19">
        <f t="shared" ca="1" si="114"/>
        <v>0</v>
      </c>
      <c r="J209" s="19">
        <f t="shared" ca="1" si="115"/>
        <v>0</v>
      </c>
      <c r="K209" s="19">
        <f t="shared" ca="1" si="116"/>
        <v>0</v>
      </c>
      <c r="L209" s="19">
        <f t="shared" ca="1" si="117"/>
        <v>0</v>
      </c>
      <c r="M209" s="19">
        <f t="shared" ca="1" si="118"/>
        <v>0</v>
      </c>
      <c r="N209" s="19">
        <f t="shared" ca="1" si="119"/>
        <v>0</v>
      </c>
      <c r="O209" s="48"/>
      <c r="P209" s="19">
        <f t="shared" ca="1" si="107"/>
        <v>0</v>
      </c>
      <c r="Q209" s="73">
        <f t="shared" ca="1" si="120"/>
        <v>0</v>
      </c>
      <c r="R209" s="19">
        <f t="shared" ca="1" si="121"/>
        <v>0</v>
      </c>
      <c r="S209" s="19">
        <f t="shared" ca="1" si="122"/>
        <v>0</v>
      </c>
      <c r="T209" s="19">
        <f t="shared" ca="1" si="123"/>
        <v>0</v>
      </c>
      <c r="U209" s="19">
        <f t="shared" ca="1" si="124"/>
        <v>0</v>
      </c>
      <c r="V209" s="19">
        <f t="shared" ca="1" si="125"/>
        <v>0</v>
      </c>
      <c r="W209" s="19">
        <f t="shared" ca="1" si="126"/>
        <v>0</v>
      </c>
      <c r="X209" s="19">
        <f t="shared" ca="1" si="127"/>
        <v>0</v>
      </c>
      <c r="Y209" s="19">
        <f t="shared" ca="1" si="128"/>
        <v>0</v>
      </c>
      <c r="Z209" s="19">
        <f t="shared" ca="1" si="129"/>
        <v>0</v>
      </c>
      <c r="AA209" s="19">
        <f t="shared" ca="1" si="130"/>
        <v>0</v>
      </c>
      <c r="AB209" s="2"/>
      <c r="AC209" s="19">
        <f t="shared" ca="1" si="131"/>
        <v>0</v>
      </c>
      <c r="AD209" s="19">
        <f t="shared" ca="1" si="132"/>
        <v>0</v>
      </c>
      <c r="AE209" s="19">
        <f t="shared" ca="1" si="133"/>
        <v>0</v>
      </c>
      <c r="AF209" s="19">
        <f t="shared" ca="1" si="134"/>
        <v>0</v>
      </c>
      <c r="AG209" s="19">
        <f t="shared" ca="1" si="135"/>
        <v>0</v>
      </c>
      <c r="AH209" s="19">
        <f t="shared" ca="1" si="136"/>
        <v>0</v>
      </c>
      <c r="AI209" s="19">
        <f t="shared" ca="1" si="137"/>
        <v>0</v>
      </c>
      <c r="AJ209" s="19">
        <f t="shared" ca="1" si="138"/>
        <v>0</v>
      </c>
      <c r="AK209" s="19">
        <f t="shared" ca="1" si="139"/>
        <v>0</v>
      </c>
      <c r="AL209" s="19">
        <f t="shared" ca="1" si="140"/>
        <v>0</v>
      </c>
      <c r="AM209" s="23">
        <f t="shared" ca="1" si="141"/>
        <v>0</v>
      </c>
      <c r="AN209" s="7"/>
      <c r="AO209" s="19">
        <f t="shared" ca="1" si="142"/>
        <v>0</v>
      </c>
      <c r="AP209" s="19">
        <f t="shared" ca="1" si="143"/>
        <v>0</v>
      </c>
      <c r="AQ209" s="19">
        <f t="shared" ca="1" si="144"/>
        <v>0</v>
      </c>
      <c r="AR209" s="19">
        <f t="shared" ca="1" si="145"/>
        <v>0</v>
      </c>
      <c r="AS209" s="19">
        <f t="shared" ca="1" si="146"/>
        <v>0</v>
      </c>
      <c r="AT209" s="19">
        <f t="shared" ca="1" si="147"/>
        <v>0</v>
      </c>
      <c r="AU209" s="19">
        <f t="shared" ca="1" si="148"/>
        <v>0</v>
      </c>
      <c r="AV209" s="19">
        <f t="shared" ca="1" si="149"/>
        <v>0</v>
      </c>
      <c r="AW209" s="19">
        <f t="shared" ca="1" si="150"/>
        <v>0</v>
      </c>
      <c r="AX209" s="19">
        <f t="shared" ca="1" si="151"/>
        <v>0</v>
      </c>
      <c r="AY209" s="71">
        <f t="shared" ca="1" si="152"/>
        <v>0</v>
      </c>
      <c r="AZ209" s="23"/>
      <c r="BA209" s="55">
        <f ca="1">IF(NOT(snowball),0,IF(OR(E$9=0,R208+AC209-AO209&lt;=E$9),0,MIN(R208+AC209-AO209-E$9,$C209)))</f>
        <v>0</v>
      </c>
      <c r="BB209" s="19">
        <f ca="1">IF(NOT(snowball),0,IF(OR(F$9=0,S208+AD209-AP209&lt;=F$9),0,MIN(S208+AD209-AP209-F$9,$C209-SUM($BA209:BA209))))</f>
        <v>0</v>
      </c>
      <c r="BC209" s="19">
        <f ca="1">IF(NOT(snowball),0,IF(OR(G$9=0,T208+AE209-AQ209&lt;=G$9),0,MIN(T208+AE209-AQ209-G$9,$C209-SUM($BA209:BB209))))</f>
        <v>0</v>
      </c>
      <c r="BD209" s="19">
        <f ca="1">IF(NOT(snowball),0,IF(OR(H$9=0,U208+AF209-AR209&lt;=H$9),0,MIN(U208+AF209-AR209-H$9,$C209-SUM($BA209:BC209))))</f>
        <v>0</v>
      </c>
      <c r="BE209" s="19">
        <f ca="1">IF(NOT(snowball),0,IF(OR(I$9=0,V208+AG209-AS209&lt;=I$9),0,MIN(V208+AG209-AS209-I$9,$C209-SUM($BA209:BD209))))</f>
        <v>0</v>
      </c>
      <c r="BF209" s="19">
        <f ca="1">IF(NOT(snowball),0,IF(OR(J$9=0,W208+AH209-AT209&lt;=J$9),0,MIN(W208+AH209-AT209-J$9,$C209-SUM($BA209:BE209))))</f>
        <v>0</v>
      </c>
      <c r="BG209" s="19">
        <f ca="1">IF(NOT(snowball),0,IF(OR(K$9=0,X208+AI209-AU209&lt;=K$9),0,MIN(X208+AI209-AU209-K$9,$C209-SUM($BA209:BF209))))</f>
        <v>0</v>
      </c>
      <c r="BH209" s="19">
        <f ca="1">IF(NOT(snowball),0,IF(OR(L$9=0,Y208+AJ209-AV209&lt;=L$9),0,MIN(Y208+AJ209-AV209-L$9,$C209-SUM($BA209:BG209))))</f>
        <v>0</v>
      </c>
      <c r="BI209" s="19">
        <f ca="1">IF(NOT(snowball),0,IF(OR(M$9=0,Z208+AK209-AW209&lt;=M$9),0,MIN(Z208+AK209-AW209-M$9,$C209-SUM($BA209:BH209))))</f>
        <v>0</v>
      </c>
      <c r="BJ209" s="19">
        <f ca="1">IF(NOT(snowball),0,IF(OR(N$9=0,AA208+AL209-AX209&lt;=N$9),0,MIN(AA208+AL209-AX209-N$9,$C209-SUM($BA209:BI209))))</f>
        <v>0</v>
      </c>
      <c r="BK209" s="71">
        <f t="shared" ca="1" si="153"/>
        <v>0</v>
      </c>
      <c r="BL209" s="71">
        <f t="shared" ca="1" si="154"/>
        <v>0</v>
      </c>
      <c r="BN209" s="55">
        <f t="shared" ca="1" si="155"/>
        <v>0</v>
      </c>
      <c r="BO209" s="19">
        <f ca="1">IF(S208&lt;=0,0,IF($BL209&lt;=SUM($BN209:BN209),0,IF($BL209-SUM($BN209:BN209)&gt;S208+AD209-BB209-AP209,S208+AD209-BB209-AP209,$BL209-SUM($BN209:BN209))))</f>
        <v>0</v>
      </c>
      <c r="BP209" s="19">
        <f ca="1">IF(T208&lt;=0,0,IF($BL209&lt;=SUM($BN209:BO209),0,IF($BL209-SUM($BN209:BO209)&gt;T208+AE209-BC209-AQ209,T208+AE209-BC209-AQ209,$BL209-SUM($BN209:BO209))))</f>
        <v>0</v>
      </c>
      <c r="BQ209" s="19">
        <f ca="1">IF(U208&lt;=0,0,IF($BL209&lt;=SUM($BN209:BP209),0,IF($BL209-SUM($BN209:BP209)&gt;U208+AF209-BD209-AR209,U208+AF209-BD209-AR209,$BL209-SUM($BN209:BP209))))</f>
        <v>0</v>
      </c>
      <c r="BR209" s="19">
        <f ca="1">IF(V208&lt;=0,0,IF($BL209&lt;=SUM($BN209:BQ209),0,IF($BL209-SUM($BN209:BQ209)&gt;V208+AG209-BE209-AS209,V208+AG209-BE209-AS209,$BL209-SUM($BN209:BQ209))))</f>
        <v>0</v>
      </c>
      <c r="BS209" s="19">
        <f ca="1">IF(W208&lt;=0,0,IF($BL209&lt;=SUM($BN209:BR209),0,IF($BL209-SUM($BN209:BR209)&gt;W208+AH209-BF209-AT209,W208+AH209-BF209-AT209,$BL209-SUM($BN209:BR209))))</f>
        <v>0</v>
      </c>
      <c r="BT209" s="19">
        <f ca="1">IF(X208&lt;=0,0,IF($BL209&lt;=SUM($BN209:BS209),0,IF($BL209-SUM($BN209:BS209)&gt;X208+AI209-BG209-AU209,X208+AI209-BG209-AU209,$BL209-SUM($BN209:BS209))))</f>
        <v>0</v>
      </c>
      <c r="BU209" s="19">
        <f ca="1">IF(Y208&lt;=0,0,IF($BL209&lt;=SUM($BN209:BT209),0,IF($BL209-SUM($BN209:BT209)&gt;Y208+AJ209-BH209-AV209,Y208+AJ209-BH209-AV209,$BL209-SUM($BN209:BT209))))</f>
        <v>0</v>
      </c>
      <c r="BV209" s="19">
        <f ca="1">IF(Z208&lt;=0,0,IF($BL209&lt;=SUM($BN209:BU209),0,IF($BL209-SUM($BN209:BU209)&gt;Z208+AK209-BI209-AW209,Z208+AK209-BI209-AW209,$BL209-SUM($BN209:BU209))))</f>
        <v>0</v>
      </c>
      <c r="BW209" s="19">
        <f ca="1">IF(AA208&lt;=0,0,IF($BL209&lt;=SUM($BN209:BV209),0,IF($BL209-SUM($BN209:BV209)&gt;AA208+AL209-BJ209-AX209,AA208+AL209-BJ209-AX209,$BL209-SUM($BN209:BV209))))</f>
        <v>0</v>
      </c>
    </row>
    <row r="210" spans="1:75" ht="11.1" customHeight="1" x14ac:dyDescent="0.2">
      <c r="A210" s="20" t="str">
        <f t="shared" ca="1" si="108"/>
        <v/>
      </c>
      <c r="B210" s="5" t="e">
        <f t="shared" ca="1" si="109"/>
        <v>#N/A</v>
      </c>
      <c r="C210" s="69" t="str">
        <f ca="1">IF(A210="","",IF(snowball,IF(($E$5-AY210)&lt;0,0,$E$5-AY210),0)+D210)</f>
        <v/>
      </c>
      <c r="D210" s="56"/>
      <c r="E210" s="19">
        <f t="shared" ca="1" si="110"/>
        <v>0</v>
      </c>
      <c r="F210" s="19">
        <f t="shared" ca="1" si="111"/>
        <v>0</v>
      </c>
      <c r="G210" s="19">
        <f t="shared" ca="1" si="112"/>
        <v>0</v>
      </c>
      <c r="H210" s="19">
        <f t="shared" ca="1" si="113"/>
        <v>0</v>
      </c>
      <c r="I210" s="19">
        <f t="shared" ca="1" si="114"/>
        <v>0</v>
      </c>
      <c r="J210" s="19">
        <f t="shared" ca="1" si="115"/>
        <v>0</v>
      </c>
      <c r="K210" s="19">
        <f t="shared" ca="1" si="116"/>
        <v>0</v>
      </c>
      <c r="L210" s="19">
        <f t="shared" ca="1" si="117"/>
        <v>0</v>
      </c>
      <c r="M210" s="19">
        <f t="shared" ca="1" si="118"/>
        <v>0</v>
      </c>
      <c r="N210" s="19">
        <f t="shared" ca="1" si="119"/>
        <v>0</v>
      </c>
      <c r="O210" s="48"/>
      <c r="P210" s="19">
        <f t="shared" ca="1" si="107"/>
        <v>0</v>
      </c>
      <c r="Q210" s="73">
        <f t="shared" ca="1" si="120"/>
        <v>0</v>
      </c>
      <c r="R210" s="19">
        <f t="shared" ca="1" si="121"/>
        <v>0</v>
      </c>
      <c r="S210" s="19">
        <f t="shared" ca="1" si="122"/>
        <v>0</v>
      </c>
      <c r="T210" s="19">
        <f t="shared" ca="1" si="123"/>
        <v>0</v>
      </c>
      <c r="U210" s="19">
        <f t="shared" ca="1" si="124"/>
        <v>0</v>
      </c>
      <c r="V210" s="19">
        <f t="shared" ca="1" si="125"/>
        <v>0</v>
      </c>
      <c r="W210" s="19">
        <f t="shared" ca="1" si="126"/>
        <v>0</v>
      </c>
      <c r="X210" s="19">
        <f t="shared" ca="1" si="127"/>
        <v>0</v>
      </c>
      <c r="Y210" s="19">
        <f t="shared" ca="1" si="128"/>
        <v>0</v>
      </c>
      <c r="Z210" s="19">
        <f t="shared" ca="1" si="129"/>
        <v>0</v>
      </c>
      <c r="AA210" s="19">
        <f t="shared" ca="1" si="130"/>
        <v>0</v>
      </c>
      <c r="AB210" s="2"/>
      <c r="AC210" s="19">
        <f t="shared" ca="1" si="131"/>
        <v>0</v>
      </c>
      <c r="AD210" s="19">
        <f t="shared" ca="1" si="132"/>
        <v>0</v>
      </c>
      <c r="AE210" s="19">
        <f t="shared" ca="1" si="133"/>
        <v>0</v>
      </c>
      <c r="AF210" s="19">
        <f t="shared" ca="1" si="134"/>
        <v>0</v>
      </c>
      <c r="AG210" s="19">
        <f t="shared" ca="1" si="135"/>
        <v>0</v>
      </c>
      <c r="AH210" s="19">
        <f t="shared" ca="1" si="136"/>
        <v>0</v>
      </c>
      <c r="AI210" s="19">
        <f t="shared" ca="1" si="137"/>
        <v>0</v>
      </c>
      <c r="AJ210" s="19">
        <f t="shared" ca="1" si="138"/>
        <v>0</v>
      </c>
      <c r="AK210" s="19">
        <f t="shared" ca="1" si="139"/>
        <v>0</v>
      </c>
      <c r="AL210" s="19">
        <f t="shared" ca="1" si="140"/>
        <v>0</v>
      </c>
      <c r="AM210" s="23">
        <f t="shared" ca="1" si="141"/>
        <v>0</v>
      </c>
      <c r="AN210" s="7"/>
      <c r="AO210" s="19">
        <f t="shared" ca="1" si="142"/>
        <v>0</v>
      </c>
      <c r="AP210" s="19">
        <f t="shared" ca="1" si="143"/>
        <v>0</v>
      </c>
      <c r="AQ210" s="19">
        <f t="shared" ca="1" si="144"/>
        <v>0</v>
      </c>
      <c r="AR210" s="19">
        <f t="shared" ca="1" si="145"/>
        <v>0</v>
      </c>
      <c r="AS210" s="19">
        <f t="shared" ca="1" si="146"/>
        <v>0</v>
      </c>
      <c r="AT210" s="19">
        <f t="shared" ca="1" si="147"/>
        <v>0</v>
      </c>
      <c r="AU210" s="19">
        <f t="shared" ca="1" si="148"/>
        <v>0</v>
      </c>
      <c r="AV210" s="19">
        <f t="shared" ca="1" si="149"/>
        <v>0</v>
      </c>
      <c r="AW210" s="19">
        <f t="shared" ca="1" si="150"/>
        <v>0</v>
      </c>
      <c r="AX210" s="19">
        <f t="shared" ca="1" si="151"/>
        <v>0</v>
      </c>
      <c r="AY210" s="71">
        <f t="shared" ca="1" si="152"/>
        <v>0</v>
      </c>
      <c r="AZ210" s="23"/>
      <c r="BA210" s="55">
        <f ca="1">IF(NOT(snowball),0,IF(OR(E$9=0,R209+AC210-AO210&lt;=E$9),0,MIN(R209+AC210-AO210-E$9,$C210)))</f>
        <v>0</v>
      </c>
      <c r="BB210" s="19">
        <f ca="1">IF(NOT(snowball),0,IF(OR(F$9=0,S209+AD210-AP210&lt;=F$9),0,MIN(S209+AD210-AP210-F$9,$C210-SUM($BA210:BA210))))</f>
        <v>0</v>
      </c>
      <c r="BC210" s="19">
        <f ca="1">IF(NOT(snowball),0,IF(OR(G$9=0,T209+AE210-AQ210&lt;=G$9),0,MIN(T209+AE210-AQ210-G$9,$C210-SUM($BA210:BB210))))</f>
        <v>0</v>
      </c>
      <c r="BD210" s="19">
        <f ca="1">IF(NOT(snowball),0,IF(OR(H$9=0,U209+AF210-AR210&lt;=H$9),0,MIN(U209+AF210-AR210-H$9,$C210-SUM($BA210:BC210))))</f>
        <v>0</v>
      </c>
      <c r="BE210" s="19">
        <f ca="1">IF(NOT(snowball),0,IF(OR(I$9=0,V209+AG210-AS210&lt;=I$9),0,MIN(V209+AG210-AS210-I$9,$C210-SUM($BA210:BD210))))</f>
        <v>0</v>
      </c>
      <c r="BF210" s="19">
        <f ca="1">IF(NOT(snowball),0,IF(OR(J$9=0,W209+AH210-AT210&lt;=J$9),0,MIN(W209+AH210-AT210-J$9,$C210-SUM($BA210:BE210))))</f>
        <v>0</v>
      </c>
      <c r="BG210" s="19">
        <f ca="1">IF(NOT(snowball),0,IF(OR(K$9=0,X209+AI210-AU210&lt;=K$9),0,MIN(X209+AI210-AU210-K$9,$C210-SUM($BA210:BF210))))</f>
        <v>0</v>
      </c>
      <c r="BH210" s="19">
        <f ca="1">IF(NOT(snowball),0,IF(OR(L$9=0,Y209+AJ210-AV210&lt;=L$9),0,MIN(Y209+AJ210-AV210-L$9,$C210-SUM($BA210:BG210))))</f>
        <v>0</v>
      </c>
      <c r="BI210" s="19">
        <f ca="1">IF(NOT(snowball),0,IF(OR(M$9=0,Z209+AK210-AW210&lt;=M$9),0,MIN(Z209+AK210-AW210-M$9,$C210-SUM($BA210:BH210))))</f>
        <v>0</v>
      </c>
      <c r="BJ210" s="19">
        <f ca="1">IF(NOT(snowball),0,IF(OR(N$9=0,AA209+AL210-AX210&lt;=N$9),0,MIN(AA209+AL210-AX210-N$9,$C210-SUM($BA210:BI210))))</f>
        <v>0</v>
      </c>
      <c r="BK210" s="71">
        <f t="shared" ca="1" si="153"/>
        <v>0</v>
      </c>
      <c r="BL210" s="71">
        <f t="shared" ca="1" si="154"/>
        <v>0</v>
      </c>
      <c r="BN210" s="55">
        <f t="shared" ca="1" si="155"/>
        <v>0</v>
      </c>
      <c r="BO210" s="19">
        <f ca="1">IF(S209&lt;=0,0,IF($BL210&lt;=SUM($BN210:BN210),0,IF($BL210-SUM($BN210:BN210)&gt;S209+AD210-BB210-AP210,S209+AD210-BB210-AP210,$BL210-SUM($BN210:BN210))))</f>
        <v>0</v>
      </c>
      <c r="BP210" s="19">
        <f ca="1">IF(T209&lt;=0,0,IF($BL210&lt;=SUM($BN210:BO210),0,IF($BL210-SUM($BN210:BO210)&gt;T209+AE210-BC210-AQ210,T209+AE210-BC210-AQ210,$BL210-SUM($BN210:BO210))))</f>
        <v>0</v>
      </c>
      <c r="BQ210" s="19">
        <f ca="1">IF(U209&lt;=0,0,IF($BL210&lt;=SUM($BN210:BP210),0,IF($BL210-SUM($BN210:BP210)&gt;U209+AF210-BD210-AR210,U209+AF210-BD210-AR210,$BL210-SUM($BN210:BP210))))</f>
        <v>0</v>
      </c>
      <c r="BR210" s="19">
        <f ca="1">IF(V209&lt;=0,0,IF($BL210&lt;=SUM($BN210:BQ210),0,IF($BL210-SUM($BN210:BQ210)&gt;V209+AG210-BE210-AS210,V209+AG210-BE210-AS210,$BL210-SUM($BN210:BQ210))))</f>
        <v>0</v>
      </c>
      <c r="BS210" s="19">
        <f ca="1">IF(W209&lt;=0,0,IF($BL210&lt;=SUM($BN210:BR210),0,IF($BL210-SUM($BN210:BR210)&gt;W209+AH210-BF210-AT210,W209+AH210-BF210-AT210,$BL210-SUM($BN210:BR210))))</f>
        <v>0</v>
      </c>
      <c r="BT210" s="19">
        <f ca="1">IF(X209&lt;=0,0,IF($BL210&lt;=SUM($BN210:BS210),0,IF($BL210-SUM($BN210:BS210)&gt;X209+AI210-BG210-AU210,X209+AI210-BG210-AU210,$BL210-SUM($BN210:BS210))))</f>
        <v>0</v>
      </c>
      <c r="BU210" s="19">
        <f ca="1">IF(Y209&lt;=0,0,IF($BL210&lt;=SUM($BN210:BT210),0,IF($BL210-SUM($BN210:BT210)&gt;Y209+AJ210-BH210-AV210,Y209+AJ210-BH210-AV210,$BL210-SUM($BN210:BT210))))</f>
        <v>0</v>
      </c>
      <c r="BV210" s="19">
        <f ca="1">IF(Z209&lt;=0,0,IF($BL210&lt;=SUM($BN210:BU210),0,IF($BL210-SUM($BN210:BU210)&gt;Z209+AK210-BI210-AW210,Z209+AK210-BI210-AW210,$BL210-SUM($BN210:BU210))))</f>
        <v>0</v>
      </c>
      <c r="BW210" s="19">
        <f ca="1">IF(AA209&lt;=0,0,IF($BL210&lt;=SUM($BN210:BV210),0,IF($BL210-SUM($BN210:BV210)&gt;AA209+AL210-BJ210-AX210,AA209+AL210-BJ210-AX210,$BL210-SUM($BN210:BV210))))</f>
        <v>0</v>
      </c>
    </row>
    <row r="211" spans="1:75" ht="11.1" customHeight="1" x14ac:dyDescent="0.2">
      <c r="A211" s="20" t="str">
        <f t="shared" ca="1" si="108"/>
        <v/>
      </c>
      <c r="B211" s="5" t="e">
        <f t="shared" ca="1" si="109"/>
        <v>#N/A</v>
      </c>
      <c r="C211" s="69" t="str">
        <f ca="1">IF(A211="","",IF(snowball,IF(($E$5-AY211)&lt;0,0,$E$5-AY211),0)+D211)</f>
        <v/>
      </c>
      <c r="D211" s="56"/>
      <c r="E211" s="19">
        <f t="shared" ca="1" si="110"/>
        <v>0</v>
      </c>
      <c r="F211" s="19">
        <f t="shared" ca="1" si="111"/>
        <v>0</v>
      </c>
      <c r="G211" s="19">
        <f t="shared" ca="1" si="112"/>
        <v>0</v>
      </c>
      <c r="H211" s="19">
        <f t="shared" ca="1" si="113"/>
        <v>0</v>
      </c>
      <c r="I211" s="19">
        <f t="shared" ca="1" si="114"/>
        <v>0</v>
      </c>
      <c r="J211" s="19">
        <f t="shared" ca="1" si="115"/>
        <v>0</v>
      </c>
      <c r="K211" s="19">
        <f t="shared" ca="1" si="116"/>
        <v>0</v>
      </c>
      <c r="L211" s="19">
        <f t="shared" ca="1" si="117"/>
        <v>0</v>
      </c>
      <c r="M211" s="19">
        <f t="shared" ca="1" si="118"/>
        <v>0</v>
      </c>
      <c r="N211" s="19">
        <f t="shared" ca="1" si="119"/>
        <v>0</v>
      </c>
      <c r="O211" s="48"/>
      <c r="P211" s="19">
        <f t="shared" ca="1" si="107"/>
        <v>0</v>
      </c>
      <c r="Q211" s="73">
        <f t="shared" ca="1" si="120"/>
        <v>0</v>
      </c>
      <c r="R211" s="19">
        <f t="shared" ca="1" si="121"/>
        <v>0</v>
      </c>
      <c r="S211" s="19">
        <f t="shared" ca="1" si="122"/>
        <v>0</v>
      </c>
      <c r="T211" s="19">
        <f t="shared" ca="1" si="123"/>
        <v>0</v>
      </c>
      <c r="U211" s="19">
        <f t="shared" ca="1" si="124"/>
        <v>0</v>
      </c>
      <c r="V211" s="19">
        <f t="shared" ca="1" si="125"/>
        <v>0</v>
      </c>
      <c r="W211" s="19">
        <f t="shared" ca="1" si="126"/>
        <v>0</v>
      </c>
      <c r="X211" s="19">
        <f t="shared" ca="1" si="127"/>
        <v>0</v>
      </c>
      <c r="Y211" s="19">
        <f t="shared" ca="1" si="128"/>
        <v>0</v>
      </c>
      <c r="Z211" s="19">
        <f t="shared" ca="1" si="129"/>
        <v>0</v>
      </c>
      <c r="AA211" s="19">
        <f t="shared" ca="1" si="130"/>
        <v>0</v>
      </c>
      <c r="AB211" s="2"/>
      <c r="AC211" s="19">
        <f t="shared" ca="1" si="131"/>
        <v>0</v>
      </c>
      <c r="AD211" s="19">
        <f t="shared" ca="1" si="132"/>
        <v>0</v>
      </c>
      <c r="AE211" s="19">
        <f t="shared" ca="1" si="133"/>
        <v>0</v>
      </c>
      <c r="AF211" s="19">
        <f t="shared" ca="1" si="134"/>
        <v>0</v>
      </c>
      <c r="AG211" s="19">
        <f t="shared" ca="1" si="135"/>
        <v>0</v>
      </c>
      <c r="AH211" s="19">
        <f t="shared" ca="1" si="136"/>
        <v>0</v>
      </c>
      <c r="AI211" s="19">
        <f t="shared" ca="1" si="137"/>
        <v>0</v>
      </c>
      <c r="AJ211" s="19">
        <f t="shared" ca="1" si="138"/>
        <v>0</v>
      </c>
      <c r="AK211" s="19">
        <f t="shared" ca="1" si="139"/>
        <v>0</v>
      </c>
      <c r="AL211" s="19">
        <f t="shared" ca="1" si="140"/>
        <v>0</v>
      </c>
      <c r="AM211" s="23">
        <f t="shared" ca="1" si="141"/>
        <v>0</v>
      </c>
      <c r="AN211" s="7"/>
      <c r="AO211" s="19">
        <f t="shared" ca="1" si="142"/>
        <v>0</v>
      </c>
      <c r="AP211" s="19">
        <f t="shared" ca="1" si="143"/>
        <v>0</v>
      </c>
      <c r="AQ211" s="19">
        <f t="shared" ca="1" si="144"/>
        <v>0</v>
      </c>
      <c r="AR211" s="19">
        <f t="shared" ca="1" si="145"/>
        <v>0</v>
      </c>
      <c r="AS211" s="19">
        <f t="shared" ca="1" si="146"/>
        <v>0</v>
      </c>
      <c r="AT211" s="19">
        <f t="shared" ca="1" si="147"/>
        <v>0</v>
      </c>
      <c r="AU211" s="19">
        <f t="shared" ca="1" si="148"/>
        <v>0</v>
      </c>
      <c r="AV211" s="19">
        <f t="shared" ca="1" si="149"/>
        <v>0</v>
      </c>
      <c r="AW211" s="19">
        <f t="shared" ca="1" si="150"/>
        <v>0</v>
      </c>
      <c r="AX211" s="19">
        <f t="shared" ca="1" si="151"/>
        <v>0</v>
      </c>
      <c r="AY211" s="71">
        <f t="shared" ca="1" si="152"/>
        <v>0</v>
      </c>
      <c r="AZ211" s="23"/>
      <c r="BA211" s="55">
        <f ca="1">IF(NOT(snowball),0,IF(OR(E$9=0,R210+AC211-AO211&lt;=E$9),0,MIN(R210+AC211-AO211-E$9,$C211)))</f>
        <v>0</v>
      </c>
      <c r="BB211" s="19">
        <f ca="1">IF(NOT(snowball),0,IF(OR(F$9=0,S210+AD211-AP211&lt;=F$9),0,MIN(S210+AD211-AP211-F$9,$C211-SUM($BA211:BA211))))</f>
        <v>0</v>
      </c>
      <c r="BC211" s="19">
        <f ca="1">IF(NOT(snowball),0,IF(OR(G$9=0,T210+AE211-AQ211&lt;=G$9),0,MIN(T210+AE211-AQ211-G$9,$C211-SUM($BA211:BB211))))</f>
        <v>0</v>
      </c>
      <c r="BD211" s="19">
        <f ca="1">IF(NOT(snowball),0,IF(OR(H$9=0,U210+AF211-AR211&lt;=H$9),0,MIN(U210+AF211-AR211-H$9,$C211-SUM($BA211:BC211))))</f>
        <v>0</v>
      </c>
      <c r="BE211" s="19">
        <f ca="1">IF(NOT(snowball),0,IF(OR(I$9=0,V210+AG211-AS211&lt;=I$9),0,MIN(V210+AG211-AS211-I$9,$C211-SUM($BA211:BD211))))</f>
        <v>0</v>
      </c>
      <c r="BF211" s="19">
        <f ca="1">IF(NOT(snowball),0,IF(OR(J$9=0,W210+AH211-AT211&lt;=J$9),0,MIN(W210+AH211-AT211-J$9,$C211-SUM($BA211:BE211))))</f>
        <v>0</v>
      </c>
      <c r="BG211" s="19">
        <f ca="1">IF(NOT(snowball),0,IF(OR(K$9=0,X210+AI211-AU211&lt;=K$9),0,MIN(X210+AI211-AU211-K$9,$C211-SUM($BA211:BF211))))</f>
        <v>0</v>
      </c>
      <c r="BH211" s="19">
        <f ca="1">IF(NOT(snowball),0,IF(OR(L$9=0,Y210+AJ211-AV211&lt;=L$9),0,MIN(Y210+AJ211-AV211-L$9,$C211-SUM($BA211:BG211))))</f>
        <v>0</v>
      </c>
      <c r="BI211" s="19">
        <f ca="1">IF(NOT(snowball),0,IF(OR(M$9=0,Z210+AK211-AW211&lt;=M$9),0,MIN(Z210+AK211-AW211-M$9,$C211-SUM($BA211:BH211))))</f>
        <v>0</v>
      </c>
      <c r="BJ211" s="19">
        <f ca="1">IF(NOT(snowball),0,IF(OR(N$9=0,AA210+AL211-AX211&lt;=N$9),0,MIN(AA210+AL211-AX211-N$9,$C211-SUM($BA211:BI211))))</f>
        <v>0</v>
      </c>
      <c r="BK211" s="71">
        <f t="shared" ca="1" si="153"/>
        <v>0</v>
      </c>
      <c r="BL211" s="71">
        <f t="shared" ca="1" si="154"/>
        <v>0</v>
      </c>
      <c r="BN211" s="55">
        <f t="shared" ca="1" si="155"/>
        <v>0</v>
      </c>
      <c r="BO211" s="19">
        <f ca="1">IF(S210&lt;=0,0,IF($BL211&lt;=SUM($BN211:BN211),0,IF($BL211-SUM($BN211:BN211)&gt;S210+AD211-BB211-AP211,S210+AD211-BB211-AP211,$BL211-SUM($BN211:BN211))))</f>
        <v>0</v>
      </c>
      <c r="BP211" s="19">
        <f ca="1">IF(T210&lt;=0,0,IF($BL211&lt;=SUM($BN211:BO211),0,IF($BL211-SUM($BN211:BO211)&gt;T210+AE211-BC211-AQ211,T210+AE211-BC211-AQ211,$BL211-SUM($BN211:BO211))))</f>
        <v>0</v>
      </c>
      <c r="BQ211" s="19">
        <f ca="1">IF(U210&lt;=0,0,IF($BL211&lt;=SUM($BN211:BP211),0,IF($BL211-SUM($BN211:BP211)&gt;U210+AF211-BD211-AR211,U210+AF211-BD211-AR211,$BL211-SUM($BN211:BP211))))</f>
        <v>0</v>
      </c>
      <c r="BR211" s="19">
        <f ca="1">IF(V210&lt;=0,0,IF($BL211&lt;=SUM($BN211:BQ211),0,IF($BL211-SUM($BN211:BQ211)&gt;V210+AG211-BE211-AS211,V210+AG211-BE211-AS211,$BL211-SUM($BN211:BQ211))))</f>
        <v>0</v>
      </c>
      <c r="BS211" s="19">
        <f ca="1">IF(W210&lt;=0,0,IF($BL211&lt;=SUM($BN211:BR211),0,IF($BL211-SUM($BN211:BR211)&gt;W210+AH211-BF211-AT211,W210+AH211-BF211-AT211,$BL211-SUM($BN211:BR211))))</f>
        <v>0</v>
      </c>
      <c r="BT211" s="19">
        <f ca="1">IF(X210&lt;=0,0,IF($BL211&lt;=SUM($BN211:BS211),0,IF($BL211-SUM($BN211:BS211)&gt;X210+AI211-BG211-AU211,X210+AI211-BG211-AU211,$BL211-SUM($BN211:BS211))))</f>
        <v>0</v>
      </c>
      <c r="BU211" s="19">
        <f ca="1">IF(Y210&lt;=0,0,IF($BL211&lt;=SUM($BN211:BT211),0,IF($BL211-SUM($BN211:BT211)&gt;Y210+AJ211-BH211-AV211,Y210+AJ211-BH211-AV211,$BL211-SUM($BN211:BT211))))</f>
        <v>0</v>
      </c>
      <c r="BV211" s="19">
        <f ca="1">IF(Z210&lt;=0,0,IF($BL211&lt;=SUM($BN211:BU211),0,IF($BL211-SUM($BN211:BU211)&gt;Z210+AK211-BI211-AW211,Z210+AK211-BI211-AW211,$BL211-SUM($BN211:BU211))))</f>
        <v>0</v>
      </c>
      <c r="BW211" s="19">
        <f ca="1">IF(AA210&lt;=0,0,IF($BL211&lt;=SUM($BN211:BV211),0,IF($BL211-SUM($BN211:BV211)&gt;AA210+AL211-BJ211-AX211,AA210+AL211-BJ211-AX211,$BL211-SUM($BN211:BV211))))</f>
        <v>0</v>
      </c>
    </row>
    <row r="212" spans="1:75" ht="11.1" customHeight="1" x14ac:dyDescent="0.2">
      <c r="A212" s="20" t="str">
        <f t="shared" ca="1" si="108"/>
        <v/>
      </c>
      <c r="B212" s="5" t="e">
        <f t="shared" ca="1" si="109"/>
        <v>#N/A</v>
      </c>
      <c r="C212" s="69" t="str">
        <f ca="1">IF(A212="","",IF(snowball,IF(($E$5-AY212)&lt;0,0,$E$5-AY212),0)+D212)</f>
        <v/>
      </c>
      <c r="D212" s="56"/>
      <c r="E212" s="19">
        <f t="shared" ca="1" si="110"/>
        <v>0</v>
      </c>
      <c r="F212" s="19">
        <f t="shared" ca="1" si="111"/>
        <v>0</v>
      </c>
      <c r="G212" s="19">
        <f t="shared" ca="1" si="112"/>
        <v>0</v>
      </c>
      <c r="H212" s="19">
        <f t="shared" ca="1" si="113"/>
        <v>0</v>
      </c>
      <c r="I212" s="19">
        <f t="shared" ca="1" si="114"/>
        <v>0</v>
      </c>
      <c r="J212" s="19">
        <f t="shared" ca="1" si="115"/>
        <v>0</v>
      </c>
      <c r="K212" s="19">
        <f t="shared" ca="1" si="116"/>
        <v>0</v>
      </c>
      <c r="L212" s="19">
        <f t="shared" ca="1" si="117"/>
        <v>0</v>
      </c>
      <c r="M212" s="19">
        <f t="shared" ca="1" si="118"/>
        <v>0</v>
      </c>
      <c r="N212" s="19">
        <f t="shared" ca="1" si="119"/>
        <v>0</v>
      </c>
      <c r="O212" s="48"/>
      <c r="P212" s="19">
        <f t="shared" ca="1" si="107"/>
        <v>0</v>
      </c>
      <c r="Q212" s="73">
        <f t="shared" ca="1" si="120"/>
        <v>0</v>
      </c>
      <c r="R212" s="19">
        <f t="shared" ca="1" si="121"/>
        <v>0</v>
      </c>
      <c r="S212" s="19">
        <f t="shared" ca="1" si="122"/>
        <v>0</v>
      </c>
      <c r="T212" s="19">
        <f t="shared" ca="1" si="123"/>
        <v>0</v>
      </c>
      <c r="U212" s="19">
        <f t="shared" ca="1" si="124"/>
        <v>0</v>
      </c>
      <c r="V212" s="19">
        <f t="shared" ca="1" si="125"/>
        <v>0</v>
      </c>
      <c r="W212" s="19">
        <f t="shared" ca="1" si="126"/>
        <v>0</v>
      </c>
      <c r="X212" s="19">
        <f t="shared" ca="1" si="127"/>
        <v>0</v>
      </c>
      <c r="Y212" s="19">
        <f t="shared" ca="1" si="128"/>
        <v>0</v>
      </c>
      <c r="Z212" s="19">
        <f t="shared" ca="1" si="129"/>
        <v>0</v>
      </c>
      <c r="AA212" s="19">
        <f t="shared" ca="1" si="130"/>
        <v>0</v>
      </c>
      <c r="AB212" s="2"/>
      <c r="AC212" s="19">
        <f t="shared" ca="1" si="131"/>
        <v>0</v>
      </c>
      <c r="AD212" s="19">
        <f t="shared" ca="1" si="132"/>
        <v>0</v>
      </c>
      <c r="AE212" s="19">
        <f t="shared" ca="1" si="133"/>
        <v>0</v>
      </c>
      <c r="AF212" s="19">
        <f t="shared" ca="1" si="134"/>
        <v>0</v>
      </c>
      <c r="AG212" s="19">
        <f t="shared" ca="1" si="135"/>
        <v>0</v>
      </c>
      <c r="AH212" s="19">
        <f t="shared" ca="1" si="136"/>
        <v>0</v>
      </c>
      <c r="AI212" s="19">
        <f t="shared" ca="1" si="137"/>
        <v>0</v>
      </c>
      <c r="AJ212" s="19">
        <f t="shared" ca="1" si="138"/>
        <v>0</v>
      </c>
      <c r="AK212" s="19">
        <f t="shared" ca="1" si="139"/>
        <v>0</v>
      </c>
      <c r="AL212" s="19">
        <f t="shared" ca="1" si="140"/>
        <v>0</v>
      </c>
      <c r="AM212" s="23">
        <f t="shared" ca="1" si="141"/>
        <v>0</v>
      </c>
      <c r="AN212" s="7"/>
      <c r="AO212" s="19">
        <f t="shared" ca="1" si="142"/>
        <v>0</v>
      </c>
      <c r="AP212" s="19">
        <f t="shared" ca="1" si="143"/>
        <v>0</v>
      </c>
      <c r="AQ212" s="19">
        <f t="shared" ca="1" si="144"/>
        <v>0</v>
      </c>
      <c r="AR212" s="19">
        <f t="shared" ca="1" si="145"/>
        <v>0</v>
      </c>
      <c r="AS212" s="19">
        <f t="shared" ca="1" si="146"/>
        <v>0</v>
      </c>
      <c r="AT212" s="19">
        <f t="shared" ca="1" si="147"/>
        <v>0</v>
      </c>
      <c r="AU212" s="19">
        <f t="shared" ca="1" si="148"/>
        <v>0</v>
      </c>
      <c r="AV212" s="19">
        <f t="shared" ca="1" si="149"/>
        <v>0</v>
      </c>
      <c r="AW212" s="19">
        <f t="shared" ca="1" si="150"/>
        <v>0</v>
      </c>
      <c r="AX212" s="19">
        <f t="shared" ca="1" si="151"/>
        <v>0</v>
      </c>
      <c r="AY212" s="71">
        <f t="shared" ca="1" si="152"/>
        <v>0</v>
      </c>
      <c r="AZ212" s="23"/>
      <c r="BA212" s="55">
        <f ca="1">IF(NOT(snowball),0,IF(OR(E$9=0,R211+AC212-AO212&lt;=E$9),0,MIN(R211+AC212-AO212-E$9,$C212)))</f>
        <v>0</v>
      </c>
      <c r="BB212" s="19">
        <f ca="1">IF(NOT(snowball),0,IF(OR(F$9=0,S211+AD212-AP212&lt;=F$9),0,MIN(S211+AD212-AP212-F$9,$C212-SUM($BA212:BA212))))</f>
        <v>0</v>
      </c>
      <c r="BC212" s="19">
        <f ca="1">IF(NOT(snowball),0,IF(OR(G$9=0,T211+AE212-AQ212&lt;=G$9),0,MIN(T211+AE212-AQ212-G$9,$C212-SUM($BA212:BB212))))</f>
        <v>0</v>
      </c>
      <c r="BD212" s="19">
        <f ca="1">IF(NOT(snowball),0,IF(OR(H$9=0,U211+AF212-AR212&lt;=H$9),0,MIN(U211+AF212-AR212-H$9,$C212-SUM($BA212:BC212))))</f>
        <v>0</v>
      </c>
      <c r="BE212" s="19">
        <f ca="1">IF(NOT(snowball),0,IF(OR(I$9=0,V211+AG212-AS212&lt;=I$9),0,MIN(V211+AG212-AS212-I$9,$C212-SUM($BA212:BD212))))</f>
        <v>0</v>
      </c>
      <c r="BF212" s="19">
        <f ca="1">IF(NOT(snowball),0,IF(OR(J$9=0,W211+AH212-AT212&lt;=J$9),0,MIN(W211+AH212-AT212-J$9,$C212-SUM($BA212:BE212))))</f>
        <v>0</v>
      </c>
      <c r="BG212" s="19">
        <f ca="1">IF(NOT(snowball),0,IF(OR(K$9=0,X211+AI212-AU212&lt;=K$9),0,MIN(X211+AI212-AU212-K$9,$C212-SUM($BA212:BF212))))</f>
        <v>0</v>
      </c>
      <c r="BH212" s="19">
        <f ca="1">IF(NOT(snowball),0,IF(OR(L$9=0,Y211+AJ212-AV212&lt;=L$9),0,MIN(Y211+AJ212-AV212-L$9,$C212-SUM($BA212:BG212))))</f>
        <v>0</v>
      </c>
      <c r="BI212" s="19">
        <f ca="1">IF(NOT(snowball),0,IF(OR(M$9=0,Z211+AK212-AW212&lt;=M$9),0,MIN(Z211+AK212-AW212-M$9,$C212-SUM($BA212:BH212))))</f>
        <v>0</v>
      </c>
      <c r="BJ212" s="19">
        <f ca="1">IF(NOT(snowball),0,IF(OR(N$9=0,AA211+AL212-AX212&lt;=N$9),0,MIN(AA211+AL212-AX212-N$9,$C212-SUM($BA212:BI212))))</f>
        <v>0</v>
      </c>
      <c r="BK212" s="71">
        <f t="shared" ca="1" si="153"/>
        <v>0</v>
      </c>
      <c r="BL212" s="71">
        <f t="shared" ca="1" si="154"/>
        <v>0</v>
      </c>
      <c r="BN212" s="55">
        <f t="shared" ca="1" si="155"/>
        <v>0</v>
      </c>
      <c r="BO212" s="19">
        <f ca="1">IF(S211&lt;=0,0,IF($BL212&lt;=SUM($BN212:BN212),0,IF($BL212-SUM($BN212:BN212)&gt;S211+AD212-BB212-AP212,S211+AD212-BB212-AP212,$BL212-SUM($BN212:BN212))))</f>
        <v>0</v>
      </c>
      <c r="BP212" s="19">
        <f ca="1">IF(T211&lt;=0,0,IF($BL212&lt;=SUM($BN212:BO212),0,IF($BL212-SUM($BN212:BO212)&gt;T211+AE212-BC212-AQ212,T211+AE212-BC212-AQ212,$BL212-SUM($BN212:BO212))))</f>
        <v>0</v>
      </c>
      <c r="BQ212" s="19">
        <f ca="1">IF(U211&lt;=0,0,IF($BL212&lt;=SUM($BN212:BP212),0,IF($BL212-SUM($BN212:BP212)&gt;U211+AF212-BD212-AR212,U211+AF212-BD212-AR212,$BL212-SUM($BN212:BP212))))</f>
        <v>0</v>
      </c>
      <c r="BR212" s="19">
        <f ca="1">IF(V211&lt;=0,0,IF($BL212&lt;=SUM($BN212:BQ212),0,IF($BL212-SUM($BN212:BQ212)&gt;V211+AG212-BE212-AS212,V211+AG212-BE212-AS212,$BL212-SUM($BN212:BQ212))))</f>
        <v>0</v>
      </c>
      <c r="BS212" s="19">
        <f ca="1">IF(W211&lt;=0,0,IF($BL212&lt;=SUM($BN212:BR212),0,IF($BL212-SUM($BN212:BR212)&gt;W211+AH212-BF212-AT212,W211+AH212-BF212-AT212,$BL212-SUM($BN212:BR212))))</f>
        <v>0</v>
      </c>
      <c r="BT212" s="19">
        <f ca="1">IF(X211&lt;=0,0,IF($BL212&lt;=SUM($BN212:BS212),0,IF($BL212-SUM($BN212:BS212)&gt;X211+AI212-BG212-AU212,X211+AI212-BG212-AU212,$BL212-SUM($BN212:BS212))))</f>
        <v>0</v>
      </c>
      <c r="BU212" s="19">
        <f ca="1">IF(Y211&lt;=0,0,IF($BL212&lt;=SUM($BN212:BT212),0,IF($BL212-SUM($BN212:BT212)&gt;Y211+AJ212-BH212-AV212,Y211+AJ212-BH212-AV212,$BL212-SUM($BN212:BT212))))</f>
        <v>0</v>
      </c>
      <c r="BV212" s="19">
        <f ca="1">IF(Z211&lt;=0,0,IF($BL212&lt;=SUM($BN212:BU212),0,IF($BL212-SUM($BN212:BU212)&gt;Z211+AK212-BI212-AW212,Z211+AK212-BI212-AW212,$BL212-SUM($BN212:BU212))))</f>
        <v>0</v>
      </c>
      <c r="BW212" s="19">
        <f ca="1">IF(AA211&lt;=0,0,IF($BL212&lt;=SUM($BN212:BV212),0,IF($BL212-SUM($BN212:BV212)&gt;AA211+AL212-BJ212-AX212,AA211+AL212-BJ212-AX212,$BL212-SUM($BN212:BV212))))</f>
        <v>0</v>
      </c>
    </row>
    <row r="213" spans="1:75" ht="11.1" customHeight="1" x14ac:dyDescent="0.2">
      <c r="A213" s="20" t="str">
        <f t="shared" ca="1" si="108"/>
        <v/>
      </c>
      <c r="B213" s="5" t="e">
        <f t="shared" ca="1" si="109"/>
        <v>#N/A</v>
      </c>
      <c r="C213" s="69" t="str">
        <f ca="1">IF(A213="","",IF(snowball,IF(($E$5-AY213)&lt;0,0,$E$5-AY213),0)+D213)</f>
        <v/>
      </c>
      <c r="D213" s="56"/>
      <c r="E213" s="19">
        <f t="shared" ca="1" si="110"/>
        <v>0</v>
      </c>
      <c r="F213" s="19">
        <f t="shared" ca="1" si="111"/>
        <v>0</v>
      </c>
      <c r="G213" s="19">
        <f t="shared" ca="1" si="112"/>
        <v>0</v>
      </c>
      <c r="H213" s="19">
        <f t="shared" ca="1" si="113"/>
        <v>0</v>
      </c>
      <c r="I213" s="19">
        <f t="shared" ca="1" si="114"/>
        <v>0</v>
      </c>
      <c r="J213" s="19">
        <f t="shared" ca="1" si="115"/>
        <v>0</v>
      </c>
      <c r="K213" s="19">
        <f t="shared" ca="1" si="116"/>
        <v>0</v>
      </c>
      <c r="L213" s="19">
        <f t="shared" ca="1" si="117"/>
        <v>0</v>
      </c>
      <c r="M213" s="19">
        <f t="shared" ca="1" si="118"/>
        <v>0</v>
      </c>
      <c r="N213" s="19">
        <f t="shared" ca="1" si="119"/>
        <v>0</v>
      </c>
      <c r="O213" s="48"/>
      <c r="P213" s="19">
        <f t="shared" ca="1" si="107"/>
        <v>0</v>
      </c>
      <c r="Q213" s="73">
        <f t="shared" ca="1" si="120"/>
        <v>0</v>
      </c>
      <c r="R213" s="19">
        <f t="shared" ca="1" si="121"/>
        <v>0</v>
      </c>
      <c r="S213" s="19">
        <f t="shared" ca="1" si="122"/>
        <v>0</v>
      </c>
      <c r="T213" s="19">
        <f t="shared" ca="1" si="123"/>
        <v>0</v>
      </c>
      <c r="U213" s="19">
        <f t="shared" ca="1" si="124"/>
        <v>0</v>
      </c>
      <c r="V213" s="19">
        <f t="shared" ca="1" si="125"/>
        <v>0</v>
      </c>
      <c r="W213" s="19">
        <f t="shared" ca="1" si="126"/>
        <v>0</v>
      </c>
      <c r="X213" s="19">
        <f t="shared" ca="1" si="127"/>
        <v>0</v>
      </c>
      <c r="Y213" s="19">
        <f t="shared" ca="1" si="128"/>
        <v>0</v>
      </c>
      <c r="Z213" s="19">
        <f t="shared" ca="1" si="129"/>
        <v>0</v>
      </c>
      <c r="AA213" s="19">
        <f t="shared" ca="1" si="130"/>
        <v>0</v>
      </c>
      <c r="AB213" s="2"/>
      <c r="AC213" s="19">
        <f t="shared" ca="1" si="131"/>
        <v>0</v>
      </c>
      <c r="AD213" s="19">
        <f t="shared" ca="1" si="132"/>
        <v>0</v>
      </c>
      <c r="AE213" s="19">
        <f t="shared" ca="1" si="133"/>
        <v>0</v>
      </c>
      <c r="AF213" s="19">
        <f t="shared" ca="1" si="134"/>
        <v>0</v>
      </c>
      <c r="AG213" s="19">
        <f t="shared" ca="1" si="135"/>
        <v>0</v>
      </c>
      <c r="AH213" s="19">
        <f t="shared" ca="1" si="136"/>
        <v>0</v>
      </c>
      <c r="AI213" s="19">
        <f t="shared" ca="1" si="137"/>
        <v>0</v>
      </c>
      <c r="AJ213" s="19">
        <f t="shared" ca="1" si="138"/>
        <v>0</v>
      </c>
      <c r="AK213" s="19">
        <f t="shared" ca="1" si="139"/>
        <v>0</v>
      </c>
      <c r="AL213" s="19">
        <f t="shared" ca="1" si="140"/>
        <v>0</v>
      </c>
      <c r="AM213" s="23">
        <f t="shared" ca="1" si="141"/>
        <v>0</v>
      </c>
      <c r="AN213" s="7"/>
      <c r="AO213" s="19">
        <f t="shared" ca="1" si="142"/>
        <v>0</v>
      </c>
      <c r="AP213" s="19">
        <f t="shared" ca="1" si="143"/>
        <v>0</v>
      </c>
      <c r="AQ213" s="19">
        <f t="shared" ca="1" si="144"/>
        <v>0</v>
      </c>
      <c r="AR213" s="19">
        <f t="shared" ca="1" si="145"/>
        <v>0</v>
      </c>
      <c r="AS213" s="19">
        <f t="shared" ca="1" si="146"/>
        <v>0</v>
      </c>
      <c r="AT213" s="19">
        <f t="shared" ca="1" si="147"/>
        <v>0</v>
      </c>
      <c r="AU213" s="19">
        <f t="shared" ca="1" si="148"/>
        <v>0</v>
      </c>
      <c r="AV213" s="19">
        <f t="shared" ca="1" si="149"/>
        <v>0</v>
      </c>
      <c r="AW213" s="19">
        <f t="shared" ca="1" si="150"/>
        <v>0</v>
      </c>
      <c r="AX213" s="19">
        <f t="shared" ca="1" si="151"/>
        <v>0</v>
      </c>
      <c r="AY213" s="71">
        <f t="shared" ca="1" si="152"/>
        <v>0</v>
      </c>
      <c r="AZ213" s="23"/>
      <c r="BA213" s="55">
        <f ca="1">IF(NOT(snowball),0,IF(OR(E$9=0,R212+AC213-AO213&lt;=E$9),0,MIN(R212+AC213-AO213-E$9,$C213)))</f>
        <v>0</v>
      </c>
      <c r="BB213" s="19">
        <f ca="1">IF(NOT(snowball),0,IF(OR(F$9=0,S212+AD213-AP213&lt;=F$9),0,MIN(S212+AD213-AP213-F$9,$C213-SUM($BA213:BA213))))</f>
        <v>0</v>
      </c>
      <c r="BC213" s="19">
        <f ca="1">IF(NOT(snowball),0,IF(OR(G$9=0,T212+AE213-AQ213&lt;=G$9),0,MIN(T212+AE213-AQ213-G$9,$C213-SUM($BA213:BB213))))</f>
        <v>0</v>
      </c>
      <c r="BD213" s="19">
        <f ca="1">IF(NOT(snowball),0,IF(OR(H$9=0,U212+AF213-AR213&lt;=H$9),0,MIN(U212+AF213-AR213-H$9,$C213-SUM($BA213:BC213))))</f>
        <v>0</v>
      </c>
      <c r="BE213" s="19">
        <f ca="1">IF(NOT(snowball),0,IF(OR(I$9=0,V212+AG213-AS213&lt;=I$9),0,MIN(V212+AG213-AS213-I$9,$C213-SUM($BA213:BD213))))</f>
        <v>0</v>
      </c>
      <c r="BF213" s="19">
        <f ca="1">IF(NOT(snowball),0,IF(OR(J$9=0,W212+AH213-AT213&lt;=J$9),0,MIN(W212+AH213-AT213-J$9,$C213-SUM($BA213:BE213))))</f>
        <v>0</v>
      </c>
      <c r="BG213" s="19">
        <f ca="1">IF(NOT(snowball),0,IF(OR(K$9=0,X212+AI213-AU213&lt;=K$9),0,MIN(X212+AI213-AU213-K$9,$C213-SUM($BA213:BF213))))</f>
        <v>0</v>
      </c>
      <c r="BH213" s="19">
        <f ca="1">IF(NOT(snowball),0,IF(OR(L$9=0,Y212+AJ213-AV213&lt;=L$9),0,MIN(Y212+AJ213-AV213-L$9,$C213-SUM($BA213:BG213))))</f>
        <v>0</v>
      </c>
      <c r="BI213" s="19">
        <f ca="1">IF(NOT(snowball),0,IF(OR(M$9=0,Z212+AK213-AW213&lt;=M$9),0,MIN(Z212+AK213-AW213-M$9,$C213-SUM($BA213:BH213))))</f>
        <v>0</v>
      </c>
      <c r="BJ213" s="19">
        <f ca="1">IF(NOT(snowball),0,IF(OR(N$9=0,AA212+AL213-AX213&lt;=N$9),0,MIN(AA212+AL213-AX213-N$9,$C213-SUM($BA213:BI213))))</f>
        <v>0</v>
      </c>
      <c r="BK213" s="71">
        <f t="shared" ca="1" si="153"/>
        <v>0</v>
      </c>
      <c r="BL213" s="71">
        <f t="shared" ca="1" si="154"/>
        <v>0</v>
      </c>
      <c r="BN213" s="55">
        <f t="shared" ca="1" si="155"/>
        <v>0</v>
      </c>
      <c r="BO213" s="19">
        <f ca="1">IF(S212&lt;=0,0,IF($BL213&lt;=SUM($BN213:BN213),0,IF($BL213-SUM($BN213:BN213)&gt;S212+AD213-BB213-AP213,S212+AD213-BB213-AP213,$BL213-SUM($BN213:BN213))))</f>
        <v>0</v>
      </c>
      <c r="BP213" s="19">
        <f ca="1">IF(T212&lt;=0,0,IF($BL213&lt;=SUM($BN213:BO213),0,IF($BL213-SUM($BN213:BO213)&gt;T212+AE213-BC213-AQ213,T212+AE213-BC213-AQ213,$BL213-SUM($BN213:BO213))))</f>
        <v>0</v>
      </c>
      <c r="BQ213" s="19">
        <f ca="1">IF(U212&lt;=0,0,IF($BL213&lt;=SUM($BN213:BP213),0,IF($BL213-SUM($BN213:BP213)&gt;U212+AF213-BD213-AR213,U212+AF213-BD213-AR213,$BL213-SUM($BN213:BP213))))</f>
        <v>0</v>
      </c>
      <c r="BR213" s="19">
        <f ca="1">IF(V212&lt;=0,0,IF($BL213&lt;=SUM($BN213:BQ213),0,IF($BL213-SUM($BN213:BQ213)&gt;V212+AG213-BE213-AS213,V212+AG213-BE213-AS213,$BL213-SUM($BN213:BQ213))))</f>
        <v>0</v>
      </c>
      <c r="BS213" s="19">
        <f ca="1">IF(W212&lt;=0,0,IF($BL213&lt;=SUM($BN213:BR213),0,IF($BL213-SUM($BN213:BR213)&gt;W212+AH213-BF213-AT213,W212+AH213-BF213-AT213,$BL213-SUM($BN213:BR213))))</f>
        <v>0</v>
      </c>
      <c r="BT213" s="19">
        <f ca="1">IF(X212&lt;=0,0,IF($BL213&lt;=SUM($BN213:BS213),0,IF($BL213-SUM($BN213:BS213)&gt;X212+AI213-BG213-AU213,X212+AI213-BG213-AU213,$BL213-SUM($BN213:BS213))))</f>
        <v>0</v>
      </c>
      <c r="BU213" s="19">
        <f ca="1">IF(Y212&lt;=0,0,IF($BL213&lt;=SUM($BN213:BT213),0,IF($BL213-SUM($BN213:BT213)&gt;Y212+AJ213-BH213-AV213,Y212+AJ213-BH213-AV213,$BL213-SUM($BN213:BT213))))</f>
        <v>0</v>
      </c>
      <c r="BV213" s="19">
        <f ca="1">IF(Z212&lt;=0,0,IF($BL213&lt;=SUM($BN213:BU213),0,IF($BL213-SUM($BN213:BU213)&gt;Z212+AK213-BI213-AW213,Z212+AK213-BI213-AW213,$BL213-SUM($BN213:BU213))))</f>
        <v>0</v>
      </c>
      <c r="BW213" s="19">
        <f ca="1">IF(AA212&lt;=0,0,IF($BL213&lt;=SUM($BN213:BV213),0,IF($BL213-SUM($BN213:BV213)&gt;AA212+AL213-BJ213-AX213,AA212+AL213-BJ213-AX213,$BL213-SUM($BN213:BV213))))</f>
        <v>0</v>
      </c>
    </row>
    <row r="214" spans="1:75" ht="11.1" customHeight="1" x14ac:dyDescent="0.2">
      <c r="A214" s="20" t="str">
        <f t="shared" ca="1" si="108"/>
        <v/>
      </c>
      <c r="B214" s="5" t="e">
        <f t="shared" ca="1" si="109"/>
        <v>#N/A</v>
      </c>
      <c r="C214" s="69" t="str">
        <f ca="1">IF(A214="","",IF(snowball,IF(($E$5-AY214)&lt;0,0,$E$5-AY214),0)+D214)</f>
        <v/>
      </c>
      <c r="D214" s="56"/>
      <c r="E214" s="19">
        <f t="shared" ca="1" si="110"/>
        <v>0</v>
      </c>
      <c r="F214" s="19">
        <f t="shared" ca="1" si="111"/>
        <v>0</v>
      </c>
      <c r="G214" s="19">
        <f t="shared" ca="1" si="112"/>
        <v>0</v>
      </c>
      <c r="H214" s="19">
        <f t="shared" ca="1" si="113"/>
        <v>0</v>
      </c>
      <c r="I214" s="19">
        <f t="shared" ca="1" si="114"/>
        <v>0</v>
      </c>
      <c r="J214" s="19">
        <f t="shared" ca="1" si="115"/>
        <v>0</v>
      </c>
      <c r="K214" s="19">
        <f t="shared" ca="1" si="116"/>
        <v>0</v>
      </c>
      <c r="L214" s="19">
        <f t="shared" ca="1" si="117"/>
        <v>0</v>
      </c>
      <c r="M214" s="19">
        <f t="shared" ca="1" si="118"/>
        <v>0</v>
      </c>
      <c r="N214" s="19">
        <f t="shared" ca="1" si="119"/>
        <v>0</v>
      </c>
      <c r="O214" s="48"/>
      <c r="P214" s="19">
        <f t="shared" ref="P214:P277" ca="1" si="156">SUM(R214:AA214)</f>
        <v>0</v>
      </c>
      <c r="Q214" s="73">
        <f t="shared" ca="1" si="120"/>
        <v>0</v>
      </c>
      <c r="R214" s="19">
        <f t="shared" ca="1" si="121"/>
        <v>0</v>
      </c>
      <c r="S214" s="19">
        <f t="shared" ca="1" si="122"/>
        <v>0</v>
      </c>
      <c r="T214" s="19">
        <f t="shared" ca="1" si="123"/>
        <v>0</v>
      </c>
      <c r="U214" s="19">
        <f t="shared" ca="1" si="124"/>
        <v>0</v>
      </c>
      <c r="V214" s="19">
        <f t="shared" ca="1" si="125"/>
        <v>0</v>
      </c>
      <c r="W214" s="19">
        <f t="shared" ca="1" si="126"/>
        <v>0</v>
      </c>
      <c r="X214" s="19">
        <f t="shared" ca="1" si="127"/>
        <v>0</v>
      </c>
      <c r="Y214" s="19">
        <f t="shared" ca="1" si="128"/>
        <v>0</v>
      </c>
      <c r="Z214" s="19">
        <f t="shared" ca="1" si="129"/>
        <v>0</v>
      </c>
      <c r="AA214" s="19">
        <f t="shared" ca="1" si="130"/>
        <v>0</v>
      </c>
      <c r="AB214" s="2"/>
      <c r="AC214" s="19">
        <f t="shared" ca="1" si="131"/>
        <v>0</v>
      </c>
      <c r="AD214" s="19">
        <f t="shared" ca="1" si="132"/>
        <v>0</v>
      </c>
      <c r="AE214" s="19">
        <f t="shared" ca="1" si="133"/>
        <v>0</v>
      </c>
      <c r="AF214" s="19">
        <f t="shared" ca="1" si="134"/>
        <v>0</v>
      </c>
      <c r="AG214" s="19">
        <f t="shared" ca="1" si="135"/>
        <v>0</v>
      </c>
      <c r="AH214" s="19">
        <f t="shared" ca="1" si="136"/>
        <v>0</v>
      </c>
      <c r="AI214" s="19">
        <f t="shared" ca="1" si="137"/>
        <v>0</v>
      </c>
      <c r="AJ214" s="19">
        <f t="shared" ca="1" si="138"/>
        <v>0</v>
      </c>
      <c r="AK214" s="19">
        <f t="shared" ca="1" si="139"/>
        <v>0</v>
      </c>
      <c r="AL214" s="19">
        <f t="shared" ca="1" si="140"/>
        <v>0</v>
      </c>
      <c r="AM214" s="23">
        <f t="shared" ca="1" si="141"/>
        <v>0</v>
      </c>
      <c r="AN214" s="7"/>
      <c r="AO214" s="19">
        <f t="shared" ca="1" si="142"/>
        <v>0</v>
      </c>
      <c r="AP214" s="19">
        <f t="shared" ca="1" si="143"/>
        <v>0</v>
      </c>
      <c r="AQ214" s="19">
        <f t="shared" ca="1" si="144"/>
        <v>0</v>
      </c>
      <c r="AR214" s="19">
        <f t="shared" ca="1" si="145"/>
        <v>0</v>
      </c>
      <c r="AS214" s="19">
        <f t="shared" ca="1" si="146"/>
        <v>0</v>
      </c>
      <c r="AT214" s="19">
        <f t="shared" ca="1" si="147"/>
        <v>0</v>
      </c>
      <c r="AU214" s="19">
        <f t="shared" ca="1" si="148"/>
        <v>0</v>
      </c>
      <c r="AV214" s="19">
        <f t="shared" ca="1" si="149"/>
        <v>0</v>
      </c>
      <c r="AW214" s="19">
        <f t="shared" ca="1" si="150"/>
        <v>0</v>
      </c>
      <c r="AX214" s="19">
        <f t="shared" ca="1" si="151"/>
        <v>0</v>
      </c>
      <c r="AY214" s="71">
        <f t="shared" ca="1" si="152"/>
        <v>0</v>
      </c>
      <c r="AZ214" s="23"/>
      <c r="BA214" s="55">
        <f ca="1">IF(NOT(snowball),0,IF(OR(E$9=0,R213+AC214-AO214&lt;=E$9),0,MIN(R213+AC214-AO214-E$9,$C214)))</f>
        <v>0</v>
      </c>
      <c r="BB214" s="19">
        <f ca="1">IF(NOT(snowball),0,IF(OR(F$9=0,S213+AD214-AP214&lt;=F$9),0,MIN(S213+AD214-AP214-F$9,$C214-SUM($BA214:BA214))))</f>
        <v>0</v>
      </c>
      <c r="BC214" s="19">
        <f ca="1">IF(NOT(snowball),0,IF(OR(G$9=0,T213+AE214-AQ214&lt;=G$9),0,MIN(T213+AE214-AQ214-G$9,$C214-SUM($BA214:BB214))))</f>
        <v>0</v>
      </c>
      <c r="BD214" s="19">
        <f ca="1">IF(NOT(snowball),0,IF(OR(H$9=0,U213+AF214-AR214&lt;=H$9),0,MIN(U213+AF214-AR214-H$9,$C214-SUM($BA214:BC214))))</f>
        <v>0</v>
      </c>
      <c r="BE214" s="19">
        <f ca="1">IF(NOT(snowball),0,IF(OR(I$9=0,V213+AG214-AS214&lt;=I$9),0,MIN(V213+AG214-AS214-I$9,$C214-SUM($BA214:BD214))))</f>
        <v>0</v>
      </c>
      <c r="BF214" s="19">
        <f ca="1">IF(NOT(snowball),0,IF(OR(J$9=0,W213+AH214-AT214&lt;=J$9),0,MIN(W213+AH214-AT214-J$9,$C214-SUM($BA214:BE214))))</f>
        <v>0</v>
      </c>
      <c r="BG214" s="19">
        <f ca="1">IF(NOT(snowball),0,IF(OR(K$9=0,X213+AI214-AU214&lt;=K$9),0,MIN(X213+AI214-AU214-K$9,$C214-SUM($BA214:BF214))))</f>
        <v>0</v>
      </c>
      <c r="BH214" s="19">
        <f ca="1">IF(NOT(snowball),0,IF(OR(L$9=0,Y213+AJ214-AV214&lt;=L$9),0,MIN(Y213+AJ214-AV214-L$9,$C214-SUM($BA214:BG214))))</f>
        <v>0</v>
      </c>
      <c r="BI214" s="19">
        <f ca="1">IF(NOT(snowball),0,IF(OR(M$9=0,Z213+AK214-AW214&lt;=M$9),0,MIN(Z213+AK214-AW214-M$9,$C214-SUM($BA214:BH214))))</f>
        <v>0</v>
      </c>
      <c r="BJ214" s="19">
        <f ca="1">IF(NOT(snowball),0,IF(OR(N$9=0,AA213+AL214-AX214&lt;=N$9),0,MIN(AA213+AL214-AX214-N$9,$C214-SUM($BA214:BI214))))</f>
        <v>0</v>
      </c>
      <c r="BK214" s="71">
        <f t="shared" ca="1" si="153"/>
        <v>0</v>
      </c>
      <c r="BL214" s="71">
        <f t="shared" ca="1" si="154"/>
        <v>0</v>
      </c>
      <c r="BN214" s="55">
        <f t="shared" ca="1" si="155"/>
        <v>0</v>
      </c>
      <c r="BO214" s="19">
        <f ca="1">IF(S213&lt;=0,0,IF($BL214&lt;=SUM($BN214:BN214),0,IF($BL214-SUM($BN214:BN214)&gt;S213+AD214-BB214-AP214,S213+AD214-BB214-AP214,$BL214-SUM($BN214:BN214))))</f>
        <v>0</v>
      </c>
      <c r="BP214" s="19">
        <f ca="1">IF(T213&lt;=0,0,IF($BL214&lt;=SUM($BN214:BO214),0,IF($BL214-SUM($BN214:BO214)&gt;T213+AE214-BC214-AQ214,T213+AE214-BC214-AQ214,$BL214-SUM($BN214:BO214))))</f>
        <v>0</v>
      </c>
      <c r="BQ214" s="19">
        <f ca="1">IF(U213&lt;=0,0,IF($BL214&lt;=SUM($BN214:BP214),0,IF($BL214-SUM($BN214:BP214)&gt;U213+AF214-BD214-AR214,U213+AF214-BD214-AR214,$BL214-SUM($BN214:BP214))))</f>
        <v>0</v>
      </c>
      <c r="BR214" s="19">
        <f ca="1">IF(V213&lt;=0,0,IF($BL214&lt;=SUM($BN214:BQ214),0,IF($BL214-SUM($BN214:BQ214)&gt;V213+AG214-BE214-AS214,V213+AG214-BE214-AS214,$BL214-SUM($BN214:BQ214))))</f>
        <v>0</v>
      </c>
      <c r="BS214" s="19">
        <f ca="1">IF(W213&lt;=0,0,IF($BL214&lt;=SUM($BN214:BR214),0,IF($BL214-SUM($BN214:BR214)&gt;W213+AH214-BF214-AT214,W213+AH214-BF214-AT214,$BL214-SUM($BN214:BR214))))</f>
        <v>0</v>
      </c>
      <c r="BT214" s="19">
        <f ca="1">IF(X213&lt;=0,0,IF($BL214&lt;=SUM($BN214:BS214),0,IF($BL214-SUM($BN214:BS214)&gt;X213+AI214-BG214-AU214,X213+AI214-BG214-AU214,$BL214-SUM($BN214:BS214))))</f>
        <v>0</v>
      </c>
      <c r="BU214" s="19">
        <f ca="1">IF(Y213&lt;=0,0,IF($BL214&lt;=SUM($BN214:BT214),0,IF($BL214-SUM($BN214:BT214)&gt;Y213+AJ214-BH214-AV214,Y213+AJ214-BH214-AV214,$BL214-SUM($BN214:BT214))))</f>
        <v>0</v>
      </c>
      <c r="BV214" s="19">
        <f ca="1">IF(Z213&lt;=0,0,IF($BL214&lt;=SUM($BN214:BU214),0,IF($BL214-SUM($BN214:BU214)&gt;Z213+AK214-BI214-AW214,Z213+AK214-BI214-AW214,$BL214-SUM($BN214:BU214))))</f>
        <v>0</v>
      </c>
      <c r="BW214" s="19">
        <f ca="1">IF(AA213&lt;=0,0,IF($BL214&lt;=SUM($BN214:BV214),0,IF($BL214-SUM($BN214:BV214)&gt;AA213+AL214-BJ214-AX214,AA213+AL214-BJ214-AX214,$BL214-SUM($BN214:BV214))))</f>
        <v>0</v>
      </c>
    </row>
    <row r="215" spans="1:75" ht="11.1" customHeight="1" x14ac:dyDescent="0.2">
      <c r="A215" s="20" t="str">
        <f t="shared" ref="A215:A278" ca="1" si="157">IF(SUM(R214:AA214)&lt;=0,"",A214+1)</f>
        <v/>
      </c>
      <c r="B215" s="5" t="e">
        <f t="shared" ref="B215:B278" ca="1" si="158">IF(A215="",NA(),DATE(YEAR(B214),MONTH(B214)+1,1))</f>
        <v>#N/A</v>
      </c>
      <c r="C215" s="69" t="str">
        <f ca="1">IF(A215="","",IF(snowball,IF(($E$5-AY215)&lt;0,0,$E$5-AY215),0)+D215)</f>
        <v/>
      </c>
      <c r="D215" s="56"/>
      <c r="E215" s="19">
        <f t="shared" ref="E215:E278" ca="1" si="159">AO215+BN215+BA215</f>
        <v>0</v>
      </c>
      <c r="F215" s="19">
        <f t="shared" ref="F215:F278" ca="1" si="160">AP215+BO215+BB215</f>
        <v>0</v>
      </c>
      <c r="G215" s="19">
        <f t="shared" ref="G215:G278" ca="1" si="161">AQ215+BP215+BC215</f>
        <v>0</v>
      </c>
      <c r="H215" s="19">
        <f t="shared" ref="H215:H278" ca="1" si="162">AR215+BQ215+BD215</f>
        <v>0</v>
      </c>
      <c r="I215" s="19">
        <f t="shared" ref="I215:I278" ca="1" si="163">AS215+BR215+BE215</f>
        <v>0</v>
      </c>
      <c r="J215" s="19">
        <f t="shared" ref="J215:J278" ca="1" si="164">AT215+BS215+BF215</f>
        <v>0</v>
      </c>
      <c r="K215" s="19">
        <f t="shared" ref="K215:K278" ca="1" si="165">AU215+BT215+BG215</f>
        <v>0</v>
      </c>
      <c r="L215" s="19">
        <f t="shared" ref="L215:L278" ca="1" si="166">AV215+BU215+BH215</f>
        <v>0</v>
      </c>
      <c r="M215" s="19">
        <f t="shared" ref="M215:M278" ca="1" si="167">AW215+BV215+BI215</f>
        <v>0</v>
      </c>
      <c r="N215" s="19">
        <f t="shared" ref="N215:N278" ca="1" si="168">AX215+BW215+BJ215</f>
        <v>0</v>
      </c>
      <c r="O215" s="48"/>
      <c r="P215" s="19">
        <f t="shared" ca="1" si="156"/>
        <v>0</v>
      </c>
      <c r="Q215" s="73">
        <f t="shared" ref="Q215:Q278" ca="1" si="169">SUM(E215:N215)</f>
        <v>0</v>
      </c>
      <c r="R215" s="19">
        <f t="shared" ref="R215:R278" ca="1" si="170">IF(E$8=0,0,ROUND(R214-(E215-AC215),2))</f>
        <v>0</v>
      </c>
      <c r="S215" s="19">
        <f t="shared" ref="S215:S278" ca="1" si="171">IF(F$8=0,0,ROUND(S214-(F215-AD215),2))</f>
        <v>0</v>
      </c>
      <c r="T215" s="19">
        <f t="shared" ref="T215:T278" ca="1" si="172">IF(G$8=0,0,ROUND(T214-(G215-AE215),2))</f>
        <v>0</v>
      </c>
      <c r="U215" s="19">
        <f t="shared" ref="U215:U278" ca="1" si="173">IF(H$8=0,0,ROUND(U214-(H215-AF215),2))</f>
        <v>0</v>
      </c>
      <c r="V215" s="19">
        <f t="shared" ref="V215:V278" ca="1" si="174">IF(I$8=0,0,ROUND(V214-(I215-AG215),2))</f>
        <v>0</v>
      </c>
      <c r="W215" s="19">
        <f t="shared" ref="W215:W278" ca="1" si="175">IF(J$8=0,0,ROUND(W214-(J215-AH215),2))</f>
        <v>0</v>
      </c>
      <c r="X215" s="19">
        <f t="shared" ref="X215:X278" ca="1" si="176">IF(K$8=0,0,ROUND(X214-(K215-AI215),2))</f>
        <v>0</v>
      </c>
      <c r="Y215" s="19">
        <f t="shared" ref="Y215:Y278" ca="1" si="177">IF(L$8=0,0,ROUND(Y214-(L215-AJ215),2))</f>
        <v>0</v>
      </c>
      <c r="Z215" s="19">
        <f t="shared" ref="Z215:Z278" ca="1" si="178">IF(M$8=0,0,ROUND(Z214-(M215-AK215),2))</f>
        <v>0</v>
      </c>
      <c r="AA215" s="19">
        <f t="shared" ref="AA215:AA278" ca="1" si="179">IF(N$8=0,0,ROUND(AA214-(N215-AL215),2))</f>
        <v>0</v>
      </c>
      <c r="AB215" s="2"/>
      <c r="AC215" s="19">
        <f t="shared" ref="AC215:AC278" ca="1" si="180">ROUND(R214*E$10/12,2)</f>
        <v>0</v>
      </c>
      <c r="AD215" s="19">
        <f t="shared" ref="AD215:AD278" ca="1" si="181">ROUND(S214*F$10/12,2)</f>
        <v>0</v>
      </c>
      <c r="AE215" s="19">
        <f t="shared" ref="AE215:AE278" ca="1" si="182">ROUND(T214*G$10/12,2)</f>
        <v>0</v>
      </c>
      <c r="AF215" s="19">
        <f t="shared" ref="AF215:AF278" ca="1" si="183">ROUND(U214*H$10/12,2)</f>
        <v>0</v>
      </c>
      <c r="AG215" s="19">
        <f t="shared" ref="AG215:AG278" ca="1" si="184">ROUND(V214*I$10/12,2)</f>
        <v>0</v>
      </c>
      <c r="AH215" s="19">
        <f t="shared" ref="AH215:AH278" ca="1" si="185">ROUND(W214*J$10/12,2)</f>
        <v>0</v>
      </c>
      <c r="AI215" s="19">
        <f t="shared" ref="AI215:AI278" ca="1" si="186">ROUND(X214*K$10/12,2)</f>
        <v>0</v>
      </c>
      <c r="AJ215" s="19">
        <f t="shared" ref="AJ215:AJ278" ca="1" si="187">ROUND(Y214*L$10/12,2)</f>
        <v>0</v>
      </c>
      <c r="AK215" s="19">
        <f t="shared" ref="AK215:AK278" ca="1" si="188">ROUND(Z214*M$10/12,2)</f>
        <v>0</v>
      </c>
      <c r="AL215" s="19">
        <f t="shared" ref="AL215:AL278" ca="1" si="189">ROUND(AA214*N$10/12,2)</f>
        <v>0</v>
      </c>
      <c r="AM215" s="23">
        <f t="shared" ref="AM215:AM278" ca="1" si="190">SUM(AC215:AL215)</f>
        <v>0</v>
      </c>
      <c r="AN215" s="7"/>
      <c r="AO215" s="19">
        <f t="shared" ref="AO215:AO278" ca="1" si="191">IF(R214&gt;0,IF((R214+AC215)&lt;E$11,R214+AC215,E$11),0)</f>
        <v>0</v>
      </c>
      <c r="AP215" s="19">
        <f t="shared" ref="AP215:AP278" ca="1" si="192">IF(S214&gt;0,IF((S214+AD215)&lt;F$11,S214+AD215,F$11),0)</f>
        <v>0</v>
      </c>
      <c r="AQ215" s="19">
        <f t="shared" ref="AQ215:AQ278" ca="1" si="193">IF(T214&gt;0,IF((T214+AE215)&lt;G$11,T214+AE215,G$11),0)</f>
        <v>0</v>
      </c>
      <c r="AR215" s="19">
        <f t="shared" ref="AR215:AR278" ca="1" si="194">IF(U214&gt;0,IF((U214+AF215)&lt;H$11,U214+AF215,H$11),0)</f>
        <v>0</v>
      </c>
      <c r="AS215" s="19">
        <f t="shared" ref="AS215:AS278" ca="1" si="195">IF(V214&gt;0,IF((V214+AG215)&lt;I$11,V214+AG215,I$11),0)</f>
        <v>0</v>
      </c>
      <c r="AT215" s="19">
        <f t="shared" ref="AT215:AT278" ca="1" si="196">IF(W214&gt;0,IF((W214+AH215)&lt;J$11,W214+AH215,J$11),0)</f>
        <v>0</v>
      </c>
      <c r="AU215" s="19">
        <f t="shared" ref="AU215:AU278" ca="1" si="197">IF(X214&gt;0,IF((X214+AI215)&lt;K$11,X214+AI215,K$11),0)</f>
        <v>0</v>
      </c>
      <c r="AV215" s="19">
        <f t="shared" ref="AV215:AV278" ca="1" si="198">IF(Y214&gt;0,IF((Y214+AJ215)&lt;L$11,Y214+AJ215,L$11),0)</f>
        <v>0</v>
      </c>
      <c r="AW215" s="19">
        <f t="shared" ref="AW215:AW278" ca="1" si="199">IF(Z214&gt;0,IF((Z214+AK215)&lt;M$11,Z214+AK215,M$11),0)</f>
        <v>0</v>
      </c>
      <c r="AX215" s="19">
        <f t="shared" ref="AX215:AX278" ca="1" si="200">IF(AA214&gt;0,IF((AA214+AL215)&lt;N$11,AA214+AL215,N$11),0)</f>
        <v>0</v>
      </c>
      <c r="AY215" s="71">
        <f t="shared" ref="AY215:AY278" ca="1" si="201">SUM(AO215:AX215)</f>
        <v>0</v>
      </c>
      <c r="AZ215" s="23"/>
      <c r="BA215" s="55">
        <f ca="1">IF(NOT(snowball),0,IF(OR(E$9=0,R214+AC215-AO215&lt;=E$9),0,MIN(R214+AC215-AO215-E$9,$C215)))</f>
        <v>0</v>
      </c>
      <c r="BB215" s="19">
        <f ca="1">IF(NOT(snowball),0,IF(OR(F$9=0,S214+AD215-AP215&lt;=F$9),0,MIN(S214+AD215-AP215-F$9,$C215-SUM($BA215:BA215))))</f>
        <v>0</v>
      </c>
      <c r="BC215" s="19">
        <f ca="1">IF(NOT(snowball),0,IF(OR(G$9=0,T214+AE215-AQ215&lt;=G$9),0,MIN(T214+AE215-AQ215-G$9,$C215-SUM($BA215:BB215))))</f>
        <v>0</v>
      </c>
      <c r="BD215" s="19">
        <f ca="1">IF(NOT(snowball),0,IF(OR(H$9=0,U214+AF215-AR215&lt;=H$9),0,MIN(U214+AF215-AR215-H$9,$C215-SUM($BA215:BC215))))</f>
        <v>0</v>
      </c>
      <c r="BE215" s="19">
        <f ca="1">IF(NOT(snowball),0,IF(OR(I$9=0,V214+AG215-AS215&lt;=I$9),0,MIN(V214+AG215-AS215-I$9,$C215-SUM($BA215:BD215))))</f>
        <v>0</v>
      </c>
      <c r="BF215" s="19">
        <f ca="1">IF(NOT(snowball),0,IF(OR(J$9=0,W214+AH215-AT215&lt;=J$9),0,MIN(W214+AH215-AT215-J$9,$C215-SUM($BA215:BE215))))</f>
        <v>0</v>
      </c>
      <c r="BG215" s="19">
        <f ca="1">IF(NOT(snowball),0,IF(OR(K$9=0,X214+AI215-AU215&lt;=K$9),0,MIN(X214+AI215-AU215-K$9,$C215-SUM($BA215:BF215))))</f>
        <v>0</v>
      </c>
      <c r="BH215" s="19">
        <f ca="1">IF(NOT(snowball),0,IF(OR(L$9=0,Y214+AJ215-AV215&lt;=L$9),0,MIN(Y214+AJ215-AV215-L$9,$C215-SUM($BA215:BG215))))</f>
        <v>0</v>
      </c>
      <c r="BI215" s="19">
        <f ca="1">IF(NOT(snowball),0,IF(OR(M$9=0,Z214+AK215-AW215&lt;=M$9),0,MIN(Z214+AK215-AW215-M$9,$C215-SUM($BA215:BH215))))</f>
        <v>0</v>
      </c>
      <c r="BJ215" s="19">
        <f ca="1">IF(NOT(snowball),0,IF(OR(N$9=0,AA214+AL215-AX215&lt;=N$9),0,MIN(AA214+AL215-AX215-N$9,$C215-SUM($BA215:BI215))))</f>
        <v>0</v>
      </c>
      <c r="BK215" s="71">
        <f t="shared" ref="BK215:BK278" ca="1" si="202">SUM(BA215:BJ215)</f>
        <v>0</v>
      </c>
      <c r="BL215" s="71">
        <f t="shared" ref="BL215:BL278" ca="1" si="203">SUM($C215,-$BK215)</f>
        <v>0</v>
      </c>
      <c r="BN215" s="55">
        <f t="shared" ref="BN215:BN278" ca="1" si="204">IF(R214&lt;=0,0,IF($BL215&gt;R214+AC215-AO215-BA215,R214+AC215-AO215-BA215,$BL215))</f>
        <v>0</v>
      </c>
      <c r="BO215" s="19">
        <f ca="1">IF(S214&lt;=0,0,IF($BL215&lt;=SUM($BN215:BN215),0,IF($BL215-SUM($BN215:BN215)&gt;S214+AD215-BB215-AP215,S214+AD215-BB215-AP215,$BL215-SUM($BN215:BN215))))</f>
        <v>0</v>
      </c>
      <c r="BP215" s="19">
        <f ca="1">IF(T214&lt;=0,0,IF($BL215&lt;=SUM($BN215:BO215),0,IF($BL215-SUM($BN215:BO215)&gt;T214+AE215-BC215-AQ215,T214+AE215-BC215-AQ215,$BL215-SUM($BN215:BO215))))</f>
        <v>0</v>
      </c>
      <c r="BQ215" s="19">
        <f ca="1">IF(U214&lt;=0,0,IF($BL215&lt;=SUM($BN215:BP215),0,IF($BL215-SUM($BN215:BP215)&gt;U214+AF215-BD215-AR215,U214+AF215-BD215-AR215,$BL215-SUM($BN215:BP215))))</f>
        <v>0</v>
      </c>
      <c r="BR215" s="19">
        <f ca="1">IF(V214&lt;=0,0,IF($BL215&lt;=SUM($BN215:BQ215),0,IF($BL215-SUM($BN215:BQ215)&gt;V214+AG215-BE215-AS215,V214+AG215-BE215-AS215,$BL215-SUM($BN215:BQ215))))</f>
        <v>0</v>
      </c>
      <c r="BS215" s="19">
        <f ca="1">IF(W214&lt;=0,0,IF($BL215&lt;=SUM($BN215:BR215),0,IF($BL215-SUM($BN215:BR215)&gt;W214+AH215-BF215-AT215,W214+AH215-BF215-AT215,$BL215-SUM($BN215:BR215))))</f>
        <v>0</v>
      </c>
      <c r="BT215" s="19">
        <f ca="1">IF(X214&lt;=0,0,IF($BL215&lt;=SUM($BN215:BS215),0,IF($BL215-SUM($BN215:BS215)&gt;X214+AI215-BG215-AU215,X214+AI215-BG215-AU215,$BL215-SUM($BN215:BS215))))</f>
        <v>0</v>
      </c>
      <c r="BU215" s="19">
        <f ca="1">IF(Y214&lt;=0,0,IF($BL215&lt;=SUM($BN215:BT215),0,IF($BL215-SUM($BN215:BT215)&gt;Y214+AJ215-BH215-AV215,Y214+AJ215-BH215-AV215,$BL215-SUM($BN215:BT215))))</f>
        <v>0</v>
      </c>
      <c r="BV215" s="19">
        <f ca="1">IF(Z214&lt;=0,0,IF($BL215&lt;=SUM($BN215:BU215),0,IF($BL215-SUM($BN215:BU215)&gt;Z214+AK215-BI215-AW215,Z214+AK215-BI215-AW215,$BL215-SUM($BN215:BU215))))</f>
        <v>0</v>
      </c>
      <c r="BW215" s="19">
        <f ca="1">IF(AA214&lt;=0,0,IF($BL215&lt;=SUM($BN215:BV215),0,IF($BL215-SUM($BN215:BV215)&gt;AA214+AL215-BJ215-AX215,AA214+AL215-BJ215-AX215,$BL215-SUM($BN215:BV215))))</f>
        <v>0</v>
      </c>
    </row>
    <row r="216" spans="1:75" ht="11.1" customHeight="1" x14ac:dyDescent="0.2">
      <c r="A216" s="20" t="str">
        <f t="shared" ca="1" si="157"/>
        <v/>
      </c>
      <c r="B216" s="5" t="e">
        <f t="shared" ca="1" si="158"/>
        <v>#N/A</v>
      </c>
      <c r="C216" s="69" t="str">
        <f ca="1">IF(A216="","",IF(snowball,IF(($E$5-AY216)&lt;0,0,$E$5-AY216),0)+D216)</f>
        <v/>
      </c>
      <c r="D216" s="56"/>
      <c r="E216" s="19">
        <f t="shared" ca="1" si="159"/>
        <v>0</v>
      </c>
      <c r="F216" s="19">
        <f t="shared" ca="1" si="160"/>
        <v>0</v>
      </c>
      <c r="G216" s="19">
        <f t="shared" ca="1" si="161"/>
        <v>0</v>
      </c>
      <c r="H216" s="19">
        <f t="shared" ca="1" si="162"/>
        <v>0</v>
      </c>
      <c r="I216" s="19">
        <f t="shared" ca="1" si="163"/>
        <v>0</v>
      </c>
      <c r="J216" s="19">
        <f t="shared" ca="1" si="164"/>
        <v>0</v>
      </c>
      <c r="K216" s="19">
        <f t="shared" ca="1" si="165"/>
        <v>0</v>
      </c>
      <c r="L216" s="19">
        <f t="shared" ca="1" si="166"/>
        <v>0</v>
      </c>
      <c r="M216" s="19">
        <f t="shared" ca="1" si="167"/>
        <v>0</v>
      </c>
      <c r="N216" s="19">
        <f t="shared" ca="1" si="168"/>
        <v>0</v>
      </c>
      <c r="O216" s="48"/>
      <c r="P216" s="19">
        <f t="shared" ca="1" si="156"/>
        <v>0</v>
      </c>
      <c r="Q216" s="73">
        <f t="shared" ca="1" si="169"/>
        <v>0</v>
      </c>
      <c r="R216" s="19">
        <f t="shared" ca="1" si="170"/>
        <v>0</v>
      </c>
      <c r="S216" s="19">
        <f t="shared" ca="1" si="171"/>
        <v>0</v>
      </c>
      <c r="T216" s="19">
        <f t="shared" ca="1" si="172"/>
        <v>0</v>
      </c>
      <c r="U216" s="19">
        <f t="shared" ca="1" si="173"/>
        <v>0</v>
      </c>
      <c r="V216" s="19">
        <f t="shared" ca="1" si="174"/>
        <v>0</v>
      </c>
      <c r="W216" s="19">
        <f t="shared" ca="1" si="175"/>
        <v>0</v>
      </c>
      <c r="X216" s="19">
        <f t="shared" ca="1" si="176"/>
        <v>0</v>
      </c>
      <c r="Y216" s="19">
        <f t="shared" ca="1" si="177"/>
        <v>0</v>
      </c>
      <c r="Z216" s="19">
        <f t="shared" ca="1" si="178"/>
        <v>0</v>
      </c>
      <c r="AA216" s="19">
        <f t="shared" ca="1" si="179"/>
        <v>0</v>
      </c>
      <c r="AB216" s="2"/>
      <c r="AC216" s="19">
        <f t="shared" ca="1" si="180"/>
        <v>0</v>
      </c>
      <c r="AD216" s="19">
        <f t="shared" ca="1" si="181"/>
        <v>0</v>
      </c>
      <c r="AE216" s="19">
        <f t="shared" ca="1" si="182"/>
        <v>0</v>
      </c>
      <c r="AF216" s="19">
        <f t="shared" ca="1" si="183"/>
        <v>0</v>
      </c>
      <c r="AG216" s="19">
        <f t="shared" ca="1" si="184"/>
        <v>0</v>
      </c>
      <c r="AH216" s="19">
        <f t="shared" ca="1" si="185"/>
        <v>0</v>
      </c>
      <c r="AI216" s="19">
        <f t="shared" ca="1" si="186"/>
        <v>0</v>
      </c>
      <c r="AJ216" s="19">
        <f t="shared" ca="1" si="187"/>
        <v>0</v>
      </c>
      <c r="AK216" s="19">
        <f t="shared" ca="1" si="188"/>
        <v>0</v>
      </c>
      <c r="AL216" s="19">
        <f t="shared" ca="1" si="189"/>
        <v>0</v>
      </c>
      <c r="AM216" s="23">
        <f t="shared" ca="1" si="190"/>
        <v>0</v>
      </c>
      <c r="AN216" s="7"/>
      <c r="AO216" s="19">
        <f t="shared" ca="1" si="191"/>
        <v>0</v>
      </c>
      <c r="AP216" s="19">
        <f t="shared" ca="1" si="192"/>
        <v>0</v>
      </c>
      <c r="AQ216" s="19">
        <f t="shared" ca="1" si="193"/>
        <v>0</v>
      </c>
      <c r="AR216" s="19">
        <f t="shared" ca="1" si="194"/>
        <v>0</v>
      </c>
      <c r="AS216" s="19">
        <f t="shared" ca="1" si="195"/>
        <v>0</v>
      </c>
      <c r="AT216" s="19">
        <f t="shared" ca="1" si="196"/>
        <v>0</v>
      </c>
      <c r="AU216" s="19">
        <f t="shared" ca="1" si="197"/>
        <v>0</v>
      </c>
      <c r="AV216" s="19">
        <f t="shared" ca="1" si="198"/>
        <v>0</v>
      </c>
      <c r="AW216" s="19">
        <f t="shared" ca="1" si="199"/>
        <v>0</v>
      </c>
      <c r="AX216" s="19">
        <f t="shared" ca="1" si="200"/>
        <v>0</v>
      </c>
      <c r="AY216" s="71">
        <f t="shared" ca="1" si="201"/>
        <v>0</v>
      </c>
      <c r="AZ216" s="23"/>
      <c r="BA216" s="55">
        <f ca="1">IF(NOT(snowball),0,IF(OR(E$9=0,R215+AC216-AO216&lt;=E$9),0,MIN(R215+AC216-AO216-E$9,$C216)))</f>
        <v>0</v>
      </c>
      <c r="BB216" s="19">
        <f ca="1">IF(NOT(snowball),0,IF(OR(F$9=0,S215+AD216-AP216&lt;=F$9),0,MIN(S215+AD216-AP216-F$9,$C216-SUM($BA216:BA216))))</f>
        <v>0</v>
      </c>
      <c r="BC216" s="19">
        <f ca="1">IF(NOT(snowball),0,IF(OR(G$9=0,T215+AE216-AQ216&lt;=G$9),0,MIN(T215+AE216-AQ216-G$9,$C216-SUM($BA216:BB216))))</f>
        <v>0</v>
      </c>
      <c r="BD216" s="19">
        <f ca="1">IF(NOT(snowball),0,IF(OR(H$9=0,U215+AF216-AR216&lt;=H$9),0,MIN(U215+AF216-AR216-H$9,$C216-SUM($BA216:BC216))))</f>
        <v>0</v>
      </c>
      <c r="BE216" s="19">
        <f ca="1">IF(NOT(snowball),0,IF(OR(I$9=0,V215+AG216-AS216&lt;=I$9),0,MIN(V215+AG216-AS216-I$9,$C216-SUM($BA216:BD216))))</f>
        <v>0</v>
      </c>
      <c r="BF216" s="19">
        <f ca="1">IF(NOT(snowball),0,IF(OR(J$9=0,W215+AH216-AT216&lt;=J$9),0,MIN(W215+AH216-AT216-J$9,$C216-SUM($BA216:BE216))))</f>
        <v>0</v>
      </c>
      <c r="BG216" s="19">
        <f ca="1">IF(NOT(snowball),0,IF(OR(K$9=0,X215+AI216-AU216&lt;=K$9),0,MIN(X215+AI216-AU216-K$9,$C216-SUM($BA216:BF216))))</f>
        <v>0</v>
      </c>
      <c r="BH216" s="19">
        <f ca="1">IF(NOT(snowball),0,IF(OR(L$9=0,Y215+AJ216-AV216&lt;=L$9),0,MIN(Y215+AJ216-AV216-L$9,$C216-SUM($BA216:BG216))))</f>
        <v>0</v>
      </c>
      <c r="BI216" s="19">
        <f ca="1">IF(NOT(snowball),0,IF(OR(M$9=0,Z215+AK216-AW216&lt;=M$9),0,MIN(Z215+AK216-AW216-M$9,$C216-SUM($BA216:BH216))))</f>
        <v>0</v>
      </c>
      <c r="BJ216" s="19">
        <f ca="1">IF(NOT(snowball),0,IF(OR(N$9=0,AA215+AL216-AX216&lt;=N$9),0,MIN(AA215+AL216-AX216-N$9,$C216-SUM($BA216:BI216))))</f>
        <v>0</v>
      </c>
      <c r="BK216" s="71">
        <f t="shared" ca="1" si="202"/>
        <v>0</v>
      </c>
      <c r="BL216" s="71">
        <f t="shared" ca="1" si="203"/>
        <v>0</v>
      </c>
      <c r="BN216" s="55">
        <f t="shared" ca="1" si="204"/>
        <v>0</v>
      </c>
      <c r="BO216" s="19">
        <f ca="1">IF(S215&lt;=0,0,IF($BL216&lt;=SUM($BN216:BN216),0,IF($BL216-SUM($BN216:BN216)&gt;S215+AD216-BB216-AP216,S215+AD216-BB216-AP216,$BL216-SUM($BN216:BN216))))</f>
        <v>0</v>
      </c>
      <c r="BP216" s="19">
        <f ca="1">IF(T215&lt;=0,0,IF($BL216&lt;=SUM($BN216:BO216),0,IF($BL216-SUM($BN216:BO216)&gt;T215+AE216-BC216-AQ216,T215+AE216-BC216-AQ216,$BL216-SUM($BN216:BO216))))</f>
        <v>0</v>
      </c>
      <c r="BQ216" s="19">
        <f ca="1">IF(U215&lt;=0,0,IF($BL216&lt;=SUM($BN216:BP216),0,IF($BL216-SUM($BN216:BP216)&gt;U215+AF216-BD216-AR216,U215+AF216-BD216-AR216,$BL216-SUM($BN216:BP216))))</f>
        <v>0</v>
      </c>
      <c r="BR216" s="19">
        <f ca="1">IF(V215&lt;=0,0,IF($BL216&lt;=SUM($BN216:BQ216),0,IF($BL216-SUM($BN216:BQ216)&gt;V215+AG216-BE216-AS216,V215+AG216-BE216-AS216,$BL216-SUM($BN216:BQ216))))</f>
        <v>0</v>
      </c>
      <c r="BS216" s="19">
        <f ca="1">IF(W215&lt;=0,0,IF($BL216&lt;=SUM($BN216:BR216),0,IF($BL216-SUM($BN216:BR216)&gt;W215+AH216-BF216-AT216,W215+AH216-BF216-AT216,$BL216-SUM($BN216:BR216))))</f>
        <v>0</v>
      </c>
      <c r="BT216" s="19">
        <f ca="1">IF(X215&lt;=0,0,IF($BL216&lt;=SUM($BN216:BS216),0,IF($BL216-SUM($BN216:BS216)&gt;X215+AI216-BG216-AU216,X215+AI216-BG216-AU216,$BL216-SUM($BN216:BS216))))</f>
        <v>0</v>
      </c>
      <c r="BU216" s="19">
        <f ca="1">IF(Y215&lt;=0,0,IF($BL216&lt;=SUM($BN216:BT216),0,IF($BL216-SUM($BN216:BT216)&gt;Y215+AJ216-BH216-AV216,Y215+AJ216-BH216-AV216,$BL216-SUM($BN216:BT216))))</f>
        <v>0</v>
      </c>
      <c r="BV216" s="19">
        <f ca="1">IF(Z215&lt;=0,0,IF($BL216&lt;=SUM($BN216:BU216),0,IF($BL216-SUM($BN216:BU216)&gt;Z215+AK216-BI216-AW216,Z215+AK216-BI216-AW216,$BL216-SUM($BN216:BU216))))</f>
        <v>0</v>
      </c>
      <c r="BW216" s="19">
        <f ca="1">IF(AA215&lt;=0,0,IF($BL216&lt;=SUM($BN216:BV216),0,IF($BL216-SUM($BN216:BV216)&gt;AA215+AL216-BJ216-AX216,AA215+AL216-BJ216-AX216,$BL216-SUM($BN216:BV216))))</f>
        <v>0</v>
      </c>
    </row>
    <row r="217" spans="1:75" ht="11.1" customHeight="1" x14ac:dyDescent="0.2">
      <c r="A217" s="20" t="str">
        <f t="shared" ca="1" si="157"/>
        <v/>
      </c>
      <c r="B217" s="5" t="e">
        <f t="shared" ca="1" si="158"/>
        <v>#N/A</v>
      </c>
      <c r="C217" s="69" t="str">
        <f ca="1">IF(A217="","",IF(snowball,IF(($E$5-AY217)&lt;0,0,$E$5-AY217),0)+D217)</f>
        <v/>
      </c>
      <c r="D217" s="56"/>
      <c r="E217" s="19">
        <f t="shared" ca="1" si="159"/>
        <v>0</v>
      </c>
      <c r="F217" s="19">
        <f t="shared" ca="1" si="160"/>
        <v>0</v>
      </c>
      <c r="G217" s="19">
        <f t="shared" ca="1" si="161"/>
        <v>0</v>
      </c>
      <c r="H217" s="19">
        <f t="shared" ca="1" si="162"/>
        <v>0</v>
      </c>
      <c r="I217" s="19">
        <f t="shared" ca="1" si="163"/>
        <v>0</v>
      </c>
      <c r="J217" s="19">
        <f t="shared" ca="1" si="164"/>
        <v>0</v>
      </c>
      <c r="K217" s="19">
        <f t="shared" ca="1" si="165"/>
        <v>0</v>
      </c>
      <c r="L217" s="19">
        <f t="shared" ca="1" si="166"/>
        <v>0</v>
      </c>
      <c r="M217" s="19">
        <f t="shared" ca="1" si="167"/>
        <v>0</v>
      </c>
      <c r="N217" s="19">
        <f t="shared" ca="1" si="168"/>
        <v>0</v>
      </c>
      <c r="O217" s="48"/>
      <c r="P217" s="19">
        <f t="shared" ca="1" si="156"/>
        <v>0</v>
      </c>
      <c r="Q217" s="73">
        <f t="shared" ca="1" si="169"/>
        <v>0</v>
      </c>
      <c r="R217" s="19">
        <f t="shared" ca="1" si="170"/>
        <v>0</v>
      </c>
      <c r="S217" s="19">
        <f t="shared" ca="1" si="171"/>
        <v>0</v>
      </c>
      <c r="T217" s="19">
        <f t="shared" ca="1" si="172"/>
        <v>0</v>
      </c>
      <c r="U217" s="19">
        <f t="shared" ca="1" si="173"/>
        <v>0</v>
      </c>
      <c r="V217" s="19">
        <f t="shared" ca="1" si="174"/>
        <v>0</v>
      </c>
      <c r="W217" s="19">
        <f t="shared" ca="1" si="175"/>
        <v>0</v>
      </c>
      <c r="X217" s="19">
        <f t="shared" ca="1" si="176"/>
        <v>0</v>
      </c>
      <c r="Y217" s="19">
        <f t="shared" ca="1" si="177"/>
        <v>0</v>
      </c>
      <c r="Z217" s="19">
        <f t="shared" ca="1" si="178"/>
        <v>0</v>
      </c>
      <c r="AA217" s="19">
        <f t="shared" ca="1" si="179"/>
        <v>0</v>
      </c>
      <c r="AB217" s="2"/>
      <c r="AC217" s="19">
        <f t="shared" ca="1" si="180"/>
        <v>0</v>
      </c>
      <c r="AD217" s="19">
        <f t="shared" ca="1" si="181"/>
        <v>0</v>
      </c>
      <c r="AE217" s="19">
        <f t="shared" ca="1" si="182"/>
        <v>0</v>
      </c>
      <c r="AF217" s="19">
        <f t="shared" ca="1" si="183"/>
        <v>0</v>
      </c>
      <c r="AG217" s="19">
        <f t="shared" ca="1" si="184"/>
        <v>0</v>
      </c>
      <c r="AH217" s="19">
        <f t="shared" ca="1" si="185"/>
        <v>0</v>
      </c>
      <c r="AI217" s="19">
        <f t="shared" ca="1" si="186"/>
        <v>0</v>
      </c>
      <c r="AJ217" s="19">
        <f t="shared" ca="1" si="187"/>
        <v>0</v>
      </c>
      <c r="AK217" s="19">
        <f t="shared" ca="1" si="188"/>
        <v>0</v>
      </c>
      <c r="AL217" s="19">
        <f t="shared" ca="1" si="189"/>
        <v>0</v>
      </c>
      <c r="AM217" s="23">
        <f t="shared" ca="1" si="190"/>
        <v>0</v>
      </c>
      <c r="AN217" s="7"/>
      <c r="AO217" s="19">
        <f t="shared" ca="1" si="191"/>
        <v>0</v>
      </c>
      <c r="AP217" s="19">
        <f t="shared" ca="1" si="192"/>
        <v>0</v>
      </c>
      <c r="AQ217" s="19">
        <f t="shared" ca="1" si="193"/>
        <v>0</v>
      </c>
      <c r="AR217" s="19">
        <f t="shared" ca="1" si="194"/>
        <v>0</v>
      </c>
      <c r="AS217" s="19">
        <f t="shared" ca="1" si="195"/>
        <v>0</v>
      </c>
      <c r="AT217" s="19">
        <f t="shared" ca="1" si="196"/>
        <v>0</v>
      </c>
      <c r="AU217" s="19">
        <f t="shared" ca="1" si="197"/>
        <v>0</v>
      </c>
      <c r="AV217" s="19">
        <f t="shared" ca="1" si="198"/>
        <v>0</v>
      </c>
      <c r="AW217" s="19">
        <f t="shared" ca="1" si="199"/>
        <v>0</v>
      </c>
      <c r="AX217" s="19">
        <f t="shared" ca="1" si="200"/>
        <v>0</v>
      </c>
      <c r="AY217" s="71">
        <f t="shared" ca="1" si="201"/>
        <v>0</v>
      </c>
      <c r="AZ217" s="23"/>
      <c r="BA217" s="55">
        <f ca="1">IF(NOT(snowball),0,IF(OR(E$9=0,R216+AC217-AO217&lt;=E$9),0,MIN(R216+AC217-AO217-E$9,$C217)))</f>
        <v>0</v>
      </c>
      <c r="BB217" s="19">
        <f ca="1">IF(NOT(snowball),0,IF(OR(F$9=0,S216+AD217-AP217&lt;=F$9),0,MIN(S216+AD217-AP217-F$9,$C217-SUM($BA217:BA217))))</f>
        <v>0</v>
      </c>
      <c r="BC217" s="19">
        <f ca="1">IF(NOT(snowball),0,IF(OR(G$9=0,T216+AE217-AQ217&lt;=G$9),0,MIN(T216+AE217-AQ217-G$9,$C217-SUM($BA217:BB217))))</f>
        <v>0</v>
      </c>
      <c r="BD217" s="19">
        <f ca="1">IF(NOT(snowball),0,IF(OR(H$9=0,U216+AF217-AR217&lt;=H$9),0,MIN(U216+AF217-AR217-H$9,$C217-SUM($BA217:BC217))))</f>
        <v>0</v>
      </c>
      <c r="BE217" s="19">
        <f ca="1">IF(NOT(snowball),0,IF(OR(I$9=0,V216+AG217-AS217&lt;=I$9),0,MIN(V216+AG217-AS217-I$9,$C217-SUM($BA217:BD217))))</f>
        <v>0</v>
      </c>
      <c r="BF217" s="19">
        <f ca="1">IF(NOT(snowball),0,IF(OR(J$9=0,W216+AH217-AT217&lt;=J$9),0,MIN(W216+AH217-AT217-J$9,$C217-SUM($BA217:BE217))))</f>
        <v>0</v>
      </c>
      <c r="BG217" s="19">
        <f ca="1">IF(NOT(snowball),0,IF(OR(K$9=0,X216+AI217-AU217&lt;=K$9),0,MIN(X216+AI217-AU217-K$9,$C217-SUM($BA217:BF217))))</f>
        <v>0</v>
      </c>
      <c r="BH217" s="19">
        <f ca="1">IF(NOT(snowball),0,IF(OR(L$9=0,Y216+AJ217-AV217&lt;=L$9),0,MIN(Y216+AJ217-AV217-L$9,$C217-SUM($BA217:BG217))))</f>
        <v>0</v>
      </c>
      <c r="BI217" s="19">
        <f ca="1">IF(NOT(snowball),0,IF(OR(M$9=0,Z216+AK217-AW217&lt;=M$9),0,MIN(Z216+AK217-AW217-M$9,$C217-SUM($BA217:BH217))))</f>
        <v>0</v>
      </c>
      <c r="BJ217" s="19">
        <f ca="1">IF(NOT(snowball),0,IF(OR(N$9=0,AA216+AL217-AX217&lt;=N$9),0,MIN(AA216+AL217-AX217-N$9,$C217-SUM($BA217:BI217))))</f>
        <v>0</v>
      </c>
      <c r="BK217" s="71">
        <f t="shared" ca="1" si="202"/>
        <v>0</v>
      </c>
      <c r="BL217" s="71">
        <f t="shared" ca="1" si="203"/>
        <v>0</v>
      </c>
      <c r="BN217" s="55">
        <f t="shared" ca="1" si="204"/>
        <v>0</v>
      </c>
      <c r="BO217" s="19">
        <f ca="1">IF(S216&lt;=0,0,IF($BL217&lt;=SUM($BN217:BN217),0,IF($BL217-SUM($BN217:BN217)&gt;S216+AD217-BB217-AP217,S216+AD217-BB217-AP217,$BL217-SUM($BN217:BN217))))</f>
        <v>0</v>
      </c>
      <c r="BP217" s="19">
        <f ca="1">IF(T216&lt;=0,0,IF($BL217&lt;=SUM($BN217:BO217),0,IF($BL217-SUM($BN217:BO217)&gt;T216+AE217-BC217-AQ217,T216+AE217-BC217-AQ217,$BL217-SUM($BN217:BO217))))</f>
        <v>0</v>
      </c>
      <c r="BQ217" s="19">
        <f ca="1">IF(U216&lt;=0,0,IF($BL217&lt;=SUM($BN217:BP217),0,IF($BL217-SUM($BN217:BP217)&gt;U216+AF217-BD217-AR217,U216+AF217-BD217-AR217,$BL217-SUM($BN217:BP217))))</f>
        <v>0</v>
      </c>
      <c r="BR217" s="19">
        <f ca="1">IF(V216&lt;=0,0,IF($BL217&lt;=SUM($BN217:BQ217),0,IF($BL217-SUM($BN217:BQ217)&gt;V216+AG217-BE217-AS217,V216+AG217-BE217-AS217,$BL217-SUM($BN217:BQ217))))</f>
        <v>0</v>
      </c>
      <c r="BS217" s="19">
        <f ca="1">IF(W216&lt;=0,0,IF($BL217&lt;=SUM($BN217:BR217),0,IF($BL217-SUM($BN217:BR217)&gt;W216+AH217-BF217-AT217,W216+AH217-BF217-AT217,$BL217-SUM($BN217:BR217))))</f>
        <v>0</v>
      </c>
      <c r="BT217" s="19">
        <f ca="1">IF(X216&lt;=0,0,IF($BL217&lt;=SUM($BN217:BS217),0,IF($BL217-SUM($BN217:BS217)&gt;X216+AI217-BG217-AU217,X216+AI217-BG217-AU217,$BL217-SUM($BN217:BS217))))</f>
        <v>0</v>
      </c>
      <c r="BU217" s="19">
        <f ca="1">IF(Y216&lt;=0,0,IF($BL217&lt;=SUM($BN217:BT217),0,IF($BL217-SUM($BN217:BT217)&gt;Y216+AJ217-BH217-AV217,Y216+AJ217-BH217-AV217,$BL217-SUM($BN217:BT217))))</f>
        <v>0</v>
      </c>
      <c r="BV217" s="19">
        <f ca="1">IF(Z216&lt;=0,0,IF($BL217&lt;=SUM($BN217:BU217),0,IF($BL217-SUM($BN217:BU217)&gt;Z216+AK217-BI217-AW217,Z216+AK217-BI217-AW217,$BL217-SUM($BN217:BU217))))</f>
        <v>0</v>
      </c>
      <c r="BW217" s="19">
        <f ca="1">IF(AA216&lt;=0,0,IF($BL217&lt;=SUM($BN217:BV217),0,IF($BL217-SUM($BN217:BV217)&gt;AA216+AL217-BJ217-AX217,AA216+AL217-BJ217-AX217,$BL217-SUM($BN217:BV217))))</f>
        <v>0</v>
      </c>
    </row>
    <row r="218" spans="1:75" ht="11.1" customHeight="1" x14ac:dyDescent="0.2">
      <c r="A218" s="20" t="str">
        <f t="shared" ca="1" si="157"/>
        <v/>
      </c>
      <c r="B218" s="5" t="e">
        <f t="shared" ca="1" si="158"/>
        <v>#N/A</v>
      </c>
      <c r="C218" s="69" t="str">
        <f ca="1">IF(A218="","",IF(snowball,IF(($E$5-AY218)&lt;0,0,$E$5-AY218),0)+D218)</f>
        <v/>
      </c>
      <c r="D218" s="56"/>
      <c r="E218" s="19">
        <f t="shared" ca="1" si="159"/>
        <v>0</v>
      </c>
      <c r="F218" s="19">
        <f t="shared" ca="1" si="160"/>
        <v>0</v>
      </c>
      <c r="G218" s="19">
        <f t="shared" ca="1" si="161"/>
        <v>0</v>
      </c>
      <c r="H218" s="19">
        <f t="shared" ca="1" si="162"/>
        <v>0</v>
      </c>
      <c r="I218" s="19">
        <f t="shared" ca="1" si="163"/>
        <v>0</v>
      </c>
      <c r="J218" s="19">
        <f t="shared" ca="1" si="164"/>
        <v>0</v>
      </c>
      <c r="K218" s="19">
        <f t="shared" ca="1" si="165"/>
        <v>0</v>
      </c>
      <c r="L218" s="19">
        <f t="shared" ca="1" si="166"/>
        <v>0</v>
      </c>
      <c r="M218" s="19">
        <f t="shared" ca="1" si="167"/>
        <v>0</v>
      </c>
      <c r="N218" s="19">
        <f t="shared" ca="1" si="168"/>
        <v>0</v>
      </c>
      <c r="O218" s="48"/>
      <c r="P218" s="19">
        <f t="shared" ca="1" si="156"/>
        <v>0</v>
      </c>
      <c r="Q218" s="73">
        <f t="shared" ca="1" si="169"/>
        <v>0</v>
      </c>
      <c r="R218" s="19">
        <f t="shared" ca="1" si="170"/>
        <v>0</v>
      </c>
      <c r="S218" s="19">
        <f t="shared" ca="1" si="171"/>
        <v>0</v>
      </c>
      <c r="T218" s="19">
        <f t="shared" ca="1" si="172"/>
        <v>0</v>
      </c>
      <c r="U218" s="19">
        <f t="shared" ca="1" si="173"/>
        <v>0</v>
      </c>
      <c r="V218" s="19">
        <f t="shared" ca="1" si="174"/>
        <v>0</v>
      </c>
      <c r="W218" s="19">
        <f t="shared" ca="1" si="175"/>
        <v>0</v>
      </c>
      <c r="X218" s="19">
        <f t="shared" ca="1" si="176"/>
        <v>0</v>
      </c>
      <c r="Y218" s="19">
        <f t="shared" ca="1" si="177"/>
        <v>0</v>
      </c>
      <c r="Z218" s="19">
        <f t="shared" ca="1" si="178"/>
        <v>0</v>
      </c>
      <c r="AA218" s="19">
        <f t="shared" ca="1" si="179"/>
        <v>0</v>
      </c>
      <c r="AB218" s="2"/>
      <c r="AC218" s="19">
        <f t="shared" ca="1" si="180"/>
        <v>0</v>
      </c>
      <c r="AD218" s="19">
        <f t="shared" ca="1" si="181"/>
        <v>0</v>
      </c>
      <c r="AE218" s="19">
        <f t="shared" ca="1" si="182"/>
        <v>0</v>
      </c>
      <c r="AF218" s="19">
        <f t="shared" ca="1" si="183"/>
        <v>0</v>
      </c>
      <c r="AG218" s="19">
        <f t="shared" ca="1" si="184"/>
        <v>0</v>
      </c>
      <c r="AH218" s="19">
        <f t="shared" ca="1" si="185"/>
        <v>0</v>
      </c>
      <c r="AI218" s="19">
        <f t="shared" ca="1" si="186"/>
        <v>0</v>
      </c>
      <c r="AJ218" s="19">
        <f t="shared" ca="1" si="187"/>
        <v>0</v>
      </c>
      <c r="AK218" s="19">
        <f t="shared" ca="1" si="188"/>
        <v>0</v>
      </c>
      <c r="AL218" s="19">
        <f t="shared" ca="1" si="189"/>
        <v>0</v>
      </c>
      <c r="AM218" s="23">
        <f t="shared" ca="1" si="190"/>
        <v>0</v>
      </c>
      <c r="AN218" s="7"/>
      <c r="AO218" s="19">
        <f t="shared" ca="1" si="191"/>
        <v>0</v>
      </c>
      <c r="AP218" s="19">
        <f t="shared" ca="1" si="192"/>
        <v>0</v>
      </c>
      <c r="AQ218" s="19">
        <f t="shared" ca="1" si="193"/>
        <v>0</v>
      </c>
      <c r="AR218" s="19">
        <f t="shared" ca="1" si="194"/>
        <v>0</v>
      </c>
      <c r="AS218" s="19">
        <f t="shared" ca="1" si="195"/>
        <v>0</v>
      </c>
      <c r="AT218" s="19">
        <f t="shared" ca="1" si="196"/>
        <v>0</v>
      </c>
      <c r="AU218" s="19">
        <f t="shared" ca="1" si="197"/>
        <v>0</v>
      </c>
      <c r="AV218" s="19">
        <f t="shared" ca="1" si="198"/>
        <v>0</v>
      </c>
      <c r="AW218" s="19">
        <f t="shared" ca="1" si="199"/>
        <v>0</v>
      </c>
      <c r="AX218" s="19">
        <f t="shared" ca="1" si="200"/>
        <v>0</v>
      </c>
      <c r="AY218" s="71">
        <f t="shared" ca="1" si="201"/>
        <v>0</v>
      </c>
      <c r="AZ218" s="23"/>
      <c r="BA218" s="55">
        <f ca="1">IF(NOT(snowball),0,IF(OR(E$9=0,R217+AC218-AO218&lt;=E$9),0,MIN(R217+AC218-AO218-E$9,$C218)))</f>
        <v>0</v>
      </c>
      <c r="BB218" s="19">
        <f ca="1">IF(NOT(snowball),0,IF(OR(F$9=0,S217+AD218-AP218&lt;=F$9),0,MIN(S217+AD218-AP218-F$9,$C218-SUM($BA218:BA218))))</f>
        <v>0</v>
      </c>
      <c r="BC218" s="19">
        <f ca="1">IF(NOT(snowball),0,IF(OR(G$9=0,T217+AE218-AQ218&lt;=G$9),0,MIN(T217+AE218-AQ218-G$9,$C218-SUM($BA218:BB218))))</f>
        <v>0</v>
      </c>
      <c r="BD218" s="19">
        <f ca="1">IF(NOT(snowball),0,IF(OR(H$9=0,U217+AF218-AR218&lt;=H$9),0,MIN(U217+AF218-AR218-H$9,$C218-SUM($BA218:BC218))))</f>
        <v>0</v>
      </c>
      <c r="BE218" s="19">
        <f ca="1">IF(NOT(snowball),0,IF(OR(I$9=0,V217+AG218-AS218&lt;=I$9),0,MIN(V217+AG218-AS218-I$9,$C218-SUM($BA218:BD218))))</f>
        <v>0</v>
      </c>
      <c r="BF218" s="19">
        <f ca="1">IF(NOT(snowball),0,IF(OR(J$9=0,W217+AH218-AT218&lt;=J$9),0,MIN(W217+AH218-AT218-J$9,$C218-SUM($BA218:BE218))))</f>
        <v>0</v>
      </c>
      <c r="BG218" s="19">
        <f ca="1">IF(NOT(snowball),0,IF(OR(K$9=0,X217+AI218-AU218&lt;=K$9),0,MIN(X217+AI218-AU218-K$9,$C218-SUM($BA218:BF218))))</f>
        <v>0</v>
      </c>
      <c r="BH218" s="19">
        <f ca="1">IF(NOT(snowball),0,IF(OR(L$9=0,Y217+AJ218-AV218&lt;=L$9),0,MIN(Y217+AJ218-AV218-L$9,$C218-SUM($BA218:BG218))))</f>
        <v>0</v>
      </c>
      <c r="BI218" s="19">
        <f ca="1">IF(NOT(snowball),0,IF(OR(M$9=0,Z217+AK218-AW218&lt;=M$9),0,MIN(Z217+AK218-AW218-M$9,$C218-SUM($BA218:BH218))))</f>
        <v>0</v>
      </c>
      <c r="BJ218" s="19">
        <f ca="1">IF(NOT(snowball),0,IF(OR(N$9=0,AA217+AL218-AX218&lt;=N$9),0,MIN(AA217+AL218-AX218-N$9,$C218-SUM($BA218:BI218))))</f>
        <v>0</v>
      </c>
      <c r="BK218" s="71">
        <f t="shared" ca="1" si="202"/>
        <v>0</v>
      </c>
      <c r="BL218" s="71">
        <f t="shared" ca="1" si="203"/>
        <v>0</v>
      </c>
      <c r="BN218" s="55">
        <f t="shared" ca="1" si="204"/>
        <v>0</v>
      </c>
      <c r="BO218" s="19">
        <f ca="1">IF(S217&lt;=0,0,IF($BL218&lt;=SUM($BN218:BN218),0,IF($BL218-SUM($BN218:BN218)&gt;S217+AD218-BB218-AP218,S217+AD218-BB218-AP218,$BL218-SUM($BN218:BN218))))</f>
        <v>0</v>
      </c>
      <c r="BP218" s="19">
        <f ca="1">IF(T217&lt;=0,0,IF($BL218&lt;=SUM($BN218:BO218),0,IF($BL218-SUM($BN218:BO218)&gt;T217+AE218-BC218-AQ218,T217+AE218-BC218-AQ218,$BL218-SUM($BN218:BO218))))</f>
        <v>0</v>
      </c>
      <c r="BQ218" s="19">
        <f ca="1">IF(U217&lt;=0,0,IF($BL218&lt;=SUM($BN218:BP218),0,IF($BL218-SUM($BN218:BP218)&gt;U217+AF218-BD218-AR218,U217+AF218-BD218-AR218,$BL218-SUM($BN218:BP218))))</f>
        <v>0</v>
      </c>
      <c r="BR218" s="19">
        <f ca="1">IF(V217&lt;=0,0,IF($BL218&lt;=SUM($BN218:BQ218),0,IF($BL218-SUM($BN218:BQ218)&gt;V217+AG218-BE218-AS218,V217+AG218-BE218-AS218,$BL218-SUM($BN218:BQ218))))</f>
        <v>0</v>
      </c>
      <c r="BS218" s="19">
        <f ca="1">IF(W217&lt;=0,0,IF($BL218&lt;=SUM($BN218:BR218),0,IF($BL218-SUM($BN218:BR218)&gt;W217+AH218-BF218-AT218,W217+AH218-BF218-AT218,$BL218-SUM($BN218:BR218))))</f>
        <v>0</v>
      </c>
      <c r="BT218" s="19">
        <f ca="1">IF(X217&lt;=0,0,IF($BL218&lt;=SUM($BN218:BS218),0,IF($BL218-SUM($BN218:BS218)&gt;X217+AI218-BG218-AU218,X217+AI218-BG218-AU218,$BL218-SUM($BN218:BS218))))</f>
        <v>0</v>
      </c>
      <c r="BU218" s="19">
        <f ca="1">IF(Y217&lt;=0,0,IF($BL218&lt;=SUM($BN218:BT218),0,IF($BL218-SUM($BN218:BT218)&gt;Y217+AJ218-BH218-AV218,Y217+AJ218-BH218-AV218,$BL218-SUM($BN218:BT218))))</f>
        <v>0</v>
      </c>
      <c r="BV218" s="19">
        <f ca="1">IF(Z217&lt;=0,0,IF($BL218&lt;=SUM($BN218:BU218),0,IF($BL218-SUM($BN218:BU218)&gt;Z217+AK218-BI218-AW218,Z217+AK218-BI218-AW218,$BL218-SUM($BN218:BU218))))</f>
        <v>0</v>
      </c>
      <c r="BW218" s="19">
        <f ca="1">IF(AA217&lt;=0,0,IF($BL218&lt;=SUM($BN218:BV218),0,IF($BL218-SUM($BN218:BV218)&gt;AA217+AL218-BJ218-AX218,AA217+AL218-BJ218-AX218,$BL218-SUM($BN218:BV218))))</f>
        <v>0</v>
      </c>
    </row>
    <row r="219" spans="1:75" ht="11.1" customHeight="1" x14ac:dyDescent="0.2">
      <c r="A219" s="20" t="str">
        <f t="shared" ca="1" si="157"/>
        <v/>
      </c>
      <c r="B219" s="5" t="e">
        <f t="shared" ca="1" si="158"/>
        <v>#N/A</v>
      </c>
      <c r="C219" s="69" t="str">
        <f ca="1">IF(A219="","",IF(snowball,IF(($E$5-AY219)&lt;0,0,$E$5-AY219),0)+D219)</f>
        <v/>
      </c>
      <c r="D219" s="56"/>
      <c r="E219" s="19">
        <f t="shared" ca="1" si="159"/>
        <v>0</v>
      </c>
      <c r="F219" s="19">
        <f t="shared" ca="1" si="160"/>
        <v>0</v>
      </c>
      <c r="G219" s="19">
        <f t="shared" ca="1" si="161"/>
        <v>0</v>
      </c>
      <c r="H219" s="19">
        <f t="shared" ca="1" si="162"/>
        <v>0</v>
      </c>
      <c r="I219" s="19">
        <f t="shared" ca="1" si="163"/>
        <v>0</v>
      </c>
      <c r="J219" s="19">
        <f t="shared" ca="1" si="164"/>
        <v>0</v>
      </c>
      <c r="K219" s="19">
        <f t="shared" ca="1" si="165"/>
        <v>0</v>
      </c>
      <c r="L219" s="19">
        <f t="shared" ca="1" si="166"/>
        <v>0</v>
      </c>
      <c r="M219" s="19">
        <f t="shared" ca="1" si="167"/>
        <v>0</v>
      </c>
      <c r="N219" s="19">
        <f t="shared" ca="1" si="168"/>
        <v>0</v>
      </c>
      <c r="O219" s="48"/>
      <c r="P219" s="19">
        <f t="shared" ca="1" si="156"/>
        <v>0</v>
      </c>
      <c r="Q219" s="73">
        <f t="shared" ca="1" si="169"/>
        <v>0</v>
      </c>
      <c r="R219" s="19">
        <f t="shared" ca="1" si="170"/>
        <v>0</v>
      </c>
      <c r="S219" s="19">
        <f t="shared" ca="1" si="171"/>
        <v>0</v>
      </c>
      <c r="T219" s="19">
        <f t="shared" ca="1" si="172"/>
        <v>0</v>
      </c>
      <c r="U219" s="19">
        <f t="shared" ca="1" si="173"/>
        <v>0</v>
      </c>
      <c r="V219" s="19">
        <f t="shared" ca="1" si="174"/>
        <v>0</v>
      </c>
      <c r="W219" s="19">
        <f t="shared" ca="1" si="175"/>
        <v>0</v>
      </c>
      <c r="X219" s="19">
        <f t="shared" ca="1" si="176"/>
        <v>0</v>
      </c>
      <c r="Y219" s="19">
        <f t="shared" ca="1" si="177"/>
        <v>0</v>
      </c>
      <c r="Z219" s="19">
        <f t="shared" ca="1" si="178"/>
        <v>0</v>
      </c>
      <c r="AA219" s="19">
        <f t="shared" ca="1" si="179"/>
        <v>0</v>
      </c>
      <c r="AB219" s="2"/>
      <c r="AC219" s="19">
        <f t="shared" ca="1" si="180"/>
        <v>0</v>
      </c>
      <c r="AD219" s="19">
        <f t="shared" ca="1" si="181"/>
        <v>0</v>
      </c>
      <c r="AE219" s="19">
        <f t="shared" ca="1" si="182"/>
        <v>0</v>
      </c>
      <c r="AF219" s="19">
        <f t="shared" ca="1" si="183"/>
        <v>0</v>
      </c>
      <c r="AG219" s="19">
        <f t="shared" ca="1" si="184"/>
        <v>0</v>
      </c>
      <c r="AH219" s="19">
        <f t="shared" ca="1" si="185"/>
        <v>0</v>
      </c>
      <c r="AI219" s="19">
        <f t="shared" ca="1" si="186"/>
        <v>0</v>
      </c>
      <c r="AJ219" s="19">
        <f t="shared" ca="1" si="187"/>
        <v>0</v>
      </c>
      <c r="AK219" s="19">
        <f t="shared" ca="1" si="188"/>
        <v>0</v>
      </c>
      <c r="AL219" s="19">
        <f t="shared" ca="1" si="189"/>
        <v>0</v>
      </c>
      <c r="AM219" s="23">
        <f t="shared" ca="1" si="190"/>
        <v>0</v>
      </c>
      <c r="AN219" s="7"/>
      <c r="AO219" s="19">
        <f t="shared" ca="1" si="191"/>
        <v>0</v>
      </c>
      <c r="AP219" s="19">
        <f t="shared" ca="1" si="192"/>
        <v>0</v>
      </c>
      <c r="AQ219" s="19">
        <f t="shared" ca="1" si="193"/>
        <v>0</v>
      </c>
      <c r="AR219" s="19">
        <f t="shared" ca="1" si="194"/>
        <v>0</v>
      </c>
      <c r="AS219" s="19">
        <f t="shared" ca="1" si="195"/>
        <v>0</v>
      </c>
      <c r="AT219" s="19">
        <f t="shared" ca="1" si="196"/>
        <v>0</v>
      </c>
      <c r="AU219" s="19">
        <f t="shared" ca="1" si="197"/>
        <v>0</v>
      </c>
      <c r="AV219" s="19">
        <f t="shared" ca="1" si="198"/>
        <v>0</v>
      </c>
      <c r="AW219" s="19">
        <f t="shared" ca="1" si="199"/>
        <v>0</v>
      </c>
      <c r="AX219" s="19">
        <f t="shared" ca="1" si="200"/>
        <v>0</v>
      </c>
      <c r="AY219" s="71">
        <f t="shared" ca="1" si="201"/>
        <v>0</v>
      </c>
      <c r="AZ219" s="23"/>
      <c r="BA219" s="55">
        <f ca="1">IF(NOT(snowball),0,IF(OR(E$9=0,R218+AC219-AO219&lt;=E$9),0,MIN(R218+AC219-AO219-E$9,$C219)))</f>
        <v>0</v>
      </c>
      <c r="BB219" s="19">
        <f ca="1">IF(NOT(snowball),0,IF(OR(F$9=0,S218+AD219-AP219&lt;=F$9),0,MIN(S218+AD219-AP219-F$9,$C219-SUM($BA219:BA219))))</f>
        <v>0</v>
      </c>
      <c r="BC219" s="19">
        <f ca="1">IF(NOT(snowball),0,IF(OR(G$9=0,T218+AE219-AQ219&lt;=G$9),0,MIN(T218+AE219-AQ219-G$9,$C219-SUM($BA219:BB219))))</f>
        <v>0</v>
      </c>
      <c r="BD219" s="19">
        <f ca="1">IF(NOT(snowball),0,IF(OR(H$9=0,U218+AF219-AR219&lt;=H$9),0,MIN(U218+AF219-AR219-H$9,$C219-SUM($BA219:BC219))))</f>
        <v>0</v>
      </c>
      <c r="BE219" s="19">
        <f ca="1">IF(NOT(snowball),0,IF(OR(I$9=0,V218+AG219-AS219&lt;=I$9),0,MIN(V218+AG219-AS219-I$9,$C219-SUM($BA219:BD219))))</f>
        <v>0</v>
      </c>
      <c r="BF219" s="19">
        <f ca="1">IF(NOT(snowball),0,IF(OR(J$9=0,W218+AH219-AT219&lt;=J$9),0,MIN(W218+AH219-AT219-J$9,$C219-SUM($BA219:BE219))))</f>
        <v>0</v>
      </c>
      <c r="BG219" s="19">
        <f ca="1">IF(NOT(snowball),0,IF(OR(K$9=0,X218+AI219-AU219&lt;=K$9),0,MIN(X218+AI219-AU219-K$9,$C219-SUM($BA219:BF219))))</f>
        <v>0</v>
      </c>
      <c r="BH219" s="19">
        <f ca="1">IF(NOT(snowball),0,IF(OR(L$9=0,Y218+AJ219-AV219&lt;=L$9),0,MIN(Y218+AJ219-AV219-L$9,$C219-SUM($BA219:BG219))))</f>
        <v>0</v>
      </c>
      <c r="BI219" s="19">
        <f ca="1">IF(NOT(snowball),0,IF(OR(M$9=0,Z218+AK219-AW219&lt;=M$9),0,MIN(Z218+AK219-AW219-M$9,$C219-SUM($BA219:BH219))))</f>
        <v>0</v>
      </c>
      <c r="BJ219" s="19">
        <f ca="1">IF(NOT(snowball),0,IF(OR(N$9=0,AA218+AL219-AX219&lt;=N$9),0,MIN(AA218+AL219-AX219-N$9,$C219-SUM($BA219:BI219))))</f>
        <v>0</v>
      </c>
      <c r="BK219" s="71">
        <f t="shared" ca="1" si="202"/>
        <v>0</v>
      </c>
      <c r="BL219" s="71">
        <f t="shared" ca="1" si="203"/>
        <v>0</v>
      </c>
      <c r="BN219" s="55">
        <f t="shared" ca="1" si="204"/>
        <v>0</v>
      </c>
      <c r="BO219" s="19">
        <f ca="1">IF(S218&lt;=0,0,IF($BL219&lt;=SUM($BN219:BN219),0,IF($BL219-SUM($BN219:BN219)&gt;S218+AD219-BB219-AP219,S218+AD219-BB219-AP219,$BL219-SUM($BN219:BN219))))</f>
        <v>0</v>
      </c>
      <c r="BP219" s="19">
        <f ca="1">IF(T218&lt;=0,0,IF($BL219&lt;=SUM($BN219:BO219),0,IF($BL219-SUM($BN219:BO219)&gt;T218+AE219-BC219-AQ219,T218+AE219-BC219-AQ219,$BL219-SUM($BN219:BO219))))</f>
        <v>0</v>
      </c>
      <c r="BQ219" s="19">
        <f ca="1">IF(U218&lt;=0,0,IF($BL219&lt;=SUM($BN219:BP219),0,IF($BL219-SUM($BN219:BP219)&gt;U218+AF219-BD219-AR219,U218+AF219-BD219-AR219,$BL219-SUM($BN219:BP219))))</f>
        <v>0</v>
      </c>
      <c r="BR219" s="19">
        <f ca="1">IF(V218&lt;=0,0,IF($BL219&lt;=SUM($BN219:BQ219),0,IF($BL219-SUM($BN219:BQ219)&gt;V218+AG219-BE219-AS219,V218+AG219-BE219-AS219,$BL219-SUM($BN219:BQ219))))</f>
        <v>0</v>
      </c>
      <c r="BS219" s="19">
        <f ca="1">IF(W218&lt;=0,0,IF($BL219&lt;=SUM($BN219:BR219),0,IF($BL219-SUM($BN219:BR219)&gt;W218+AH219-BF219-AT219,W218+AH219-BF219-AT219,$BL219-SUM($BN219:BR219))))</f>
        <v>0</v>
      </c>
      <c r="BT219" s="19">
        <f ca="1">IF(X218&lt;=0,0,IF($BL219&lt;=SUM($BN219:BS219),0,IF($BL219-SUM($BN219:BS219)&gt;X218+AI219-BG219-AU219,X218+AI219-BG219-AU219,$BL219-SUM($BN219:BS219))))</f>
        <v>0</v>
      </c>
      <c r="BU219" s="19">
        <f ca="1">IF(Y218&lt;=0,0,IF($BL219&lt;=SUM($BN219:BT219),0,IF($BL219-SUM($BN219:BT219)&gt;Y218+AJ219-BH219-AV219,Y218+AJ219-BH219-AV219,$BL219-SUM($BN219:BT219))))</f>
        <v>0</v>
      </c>
      <c r="BV219" s="19">
        <f ca="1">IF(Z218&lt;=0,0,IF($BL219&lt;=SUM($BN219:BU219),0,IF($BL219-SUM($BN219:BU219)&gt;Z218+AK219-BI219-AW219,Z218+AK219-BI219-AW219,$BL219-SUM($BN219:BU219))))</f>
        <v>0</v>
      </c>
      <c r="BW219" s="19">
        <f ca="1">IF(AA218&lt;=0,0,IF($BL219&lt;=SUM($BN219:BV219),0,IF($BL219-SUM($BN219:BV219)&gt;AA218+AL219-BJ219-AX219,AA218+AL219-BJ219-AX219,$BL219-SUM($BN219:BV219))))</f>
        <v>0</v>
      </c>
    </row>
    <row r="220" spans="1:75" ht="11.1" customHeight="1" x14ac:dyDescent="0.2">
      <c r="A220" s="20" t="str">
        <f t="shared" ca="1" si="157"/>
        <v/>
      </c>
      <c r="B220" s="5" t="e">
        <f t="shared" ca="1" si="158"/>
        <v>#N/A</v>
      </c>
      <c r="C220" s="69" t="str">
        <f ca="1">IF(A220="","",IF(snowball,IF(($E$5-AY220)&lt;0,0,$E$5-AY220),0)+D220)</f>
        <v/>
      </c>
      <c r="D220" s="56"/>
      <c r="E220" s="19">
        <f t="shared" ca="1" si="159"/>
        <v>0</v>
      </c>
      <c r="F220" s="19">
        <f t="shared" ca="1" si="160"/>
        <v>0</v>
      </c>
      <c r="G220" s="19">
        <f t="shared" ca="1" si="161"/>
        <v>0</v>
      </c>
      <c r="H220" s="19">
        <f t="shared" ca="1" si="162"/>
        <v>0</v>
      </c>
      <c r="I220" s="19">
        <f t="shared" ca="1" si="163"/>
        <v>0</v>
      </c>
      <c r="J220" s="19">
        <f t="shared" ca="1" si="164"/>
        <v>0</v>
      </c>
      <c r="K220" s="19">
        <f t="shared" ca="1" si="165"/>
        <v>0</v>
      </c>
      <c r="L220" s="19">
        <f t="shared" ca="1" si="166"/>
        <v>0</v>
      </c>
      <c r="M220" s="19">
        <f t="shared" ca="1" si="167"/>
        <v>0</v>
      </c>
      <c r="N220" s="19">
        <f t="shared" ca="1" si="168"/>
        <v>0</v>
      </c>
      <c r="O220" s="48"/>
      <c r="P220" s="19">
        <f t="shared" ca="1" si="156"/>
        <v>0</v>
      </c>
      <c r="Q220" s="73">
        <f t="shared" ca="1" si="169"/>
        <v>0</v>
      </c>
      <c r="R220" s="19">
        <f t="shared" ca="1" si="170"/>
        <v>0</v>
      </c>
      <c r="S220" s="19">
        <f t="shared" ca="1" si="171"/>
        <v>0</v>
      </c>
      <c r="T220" s="19">
        <f t="shared" ca="1" si="172"/>
        <v>0</v>
      </c>
      <c r="U220" s="19">
        <f t="shared" ca="1" si="173"/>
        <v>0</v>
      </c>
      <c r="V220" s="19">
        <f t="shared" ca="1" si="174"/>
        <v>0</v>
      </c>
      <c r="W220" s="19">
        <f t="shared" ca="1" si="175"/>
        <v>0</v>
      </c>
      <c r="X220" s="19">
        <f t="shared" ca="1" si="176"/>
        <v>0</v>
      </c>
      <c r="Y220" s="19">
        <f t="shared" ca="1" si="177"/>
        <v>0</v>
      </c>
      <c r="Z220" s="19">
        <f t="shared" ca="1" si="178"/>
        <v>0</v>
      </c>
      <c r="AA220" s="19">
        <f t="shared" ca="1" si="179"/>
        <v>0</v>
      </c>
      <c r="AB220" s="2"/>
      <c r="AC220" s="19">
        <f t="shared" ca="1" si="180"/>
        <v>0</v>
      </c>
      <c r="AD220" s="19">
        <f t="shared" ca="1" si="181"/>
        <v>0</v>
      </c>
      <c r="AE220" s="19">
        <f t="shared" ca="1" si="182"/>
        <v>0</v>
      </c>
      <c r="AF220" s="19">
        <f t="shared" ca="1" si="183"/>
        <v>0</v>
      </c>
      <c r="AG220" s="19">
        <f t="shared" ca="1" si="184"/>
        <v>0</v>
      </c>
      <c r="AH220" s="19">
        <f t="shared" ca="1" si="185"/>
        <v>0</v>
      </c>
      <c r="AI220" s="19">
        <f t="shared" ca="1" si="186"/>
        <v>0</v>
      </c>
      <c r="AJ220" s="19">
        <f t="shared" ca="1" si="187"/>
        <v>0</v>
      </c>
      <c r="AK220" s="19">
        <f t="shared" ca="1" si="188"/>
        <v>0</v>
      </c>
      <c r="AL220" s="19">
        <f t="shared" ca="1" si="189"/>
        <v>0</v>
      </c>
      <c r="AM220" s="23">
        <f t="shared" ca="1" si="190"/>
        <v>0</v>
      </c>
      <c r="AN220" s="7"/>
      <c r="AO220" s="19">
        <f t="shared" ca="1" si="191"/>
        <v>0</v>
      </c>
      <c r="AP220" s="19">
        <f t="shared" ca="1" si="192"/>
        <v>0</v>
      </c>
      <c r="AQ220" s="19">
        <f t="shared" ca="1" si="193"/>
        <v>0</v>
      </c>
      <c r="AR220" s="19">
        <f t="shared" ca="1" si="194"/>
        <v>0</v>
      </c>
      <c r="AS220" s="19">
        <f t="shared" ca="1" si="195"/>
        <v>0</v>
      </c>
      <c r="AT220" s="19">
        <f t="shared" ca="1" si="196"/>
        <v>0</v>
      </c>
      <c r="AU220" s="19">
        <f t="shared" ca="1" si="197"/>
        <v>0</v>
      </c>
      <c r="AV220" s="19">
        <f t="shared" ca="1" si="198"/>
        <v>0</v>
      </c>
      <c r="AW220" s="19">
        <f t="shared" ca="1" si="199"/>
        <v>0</v>
      </c>
      <c r="AX220" s="19">
        <f t="shared" ca="1" si="200"/>
        <v>0</v>
      </c>
      <c r="AY220" s="71">
        <f t="shared" ca="1" si="201"/>
        <v>0</v>
      </c>
      <c r="AZ220" s="23"/>
      <c r="BA220" s="55">
        <f ca="1">IF(NOT(snowball),0,IF(OR(E$9=0,R219+AC220-AO220&lt;=E$9),0,MIN(R219+AC220-AO220-E$9,$C220)))</f>
        <v>0</v>
      </c>
      <c r="BB220" s="19">
        <f ca="1">IF(NOT(snowball),0,IF(OR(F$9=0,S219+AD220-AP220&lt;=F$9),0,MIN(S219+AD220-AP220-F$9,$C220-SUM($BA220:BA220))))</f>
        <v>0</v>
      </c>
      <c r="BC220" s="19">
        <f ca="1">IF(NOT(snowball),0,IF(OR(G$9=0,T219+AE220-AQ220&lt;=G$9),0,MIN(T219+AE220-AQ220-G$9,$C220-SUM($BA220:BB220))))</f>
        <v>0</v>
      </c>
      <c r="BD220" s="19">
        <f ca="1">IF(NOT(snowball),0,IF(OR(H$9=0,U219+AF220-AR220&lt;=H$9),0,MIN(U219+AF220-AR220-H$9,$C220-SUM($BA220:BC220))))</f>
        <v>0</v>
      </c>
      <c r="BE220" s="19">
        <f ca="1">IF(NOT(snowball),0,IF(OR(I$9=0,V219+AG220-AS220&lt;=I$9),0,MIN(V219+AG220-AS220-I$9,$C220-SUM($BA220:BD220))))</f>
        <v>0</v>
      </c>
      <c r="BF220" s="19">
        <f ca="1">IF(NOT(snowball),0,IF(OR(J$9=0,W219+AH220-AT220&lt;=J$9),0,MIN(W219+AH220-AT220-J$9,$C220-SUM($BA220:BE220))))</f>
        <v>0</v>
      </c>
      <c r="BG220" s="19">
        <f ca="1">IF(NOT(snowball),0,IF(OR(K$9=0,X219+AI220-AU220&lt;=K$9),0,MIN(X219+AI220-AU220-K$9,$C220-SUM($BA220:BF220))))</f>
        <v>0</v>
      </c>
      <c r="BH220" s="19">
        <f ca="1">IF(NOT(snowball),0,IF(OR(L$9=0,Y219+AJ220-AV220&lt;=L$9),0,MIN(Y219+AJ220-AV220-L$9,$C220-SUM($BA220:BG220))))</f>
        <v>0</v>
      </c>
      <c r="BI220" s="19">
        <f ca="1">IF(NOT(snowball),0,IF(OR(M$9=0,Z219+AK220-AW220&lt;=M$9),0,MIN(Z219+AK220-AW220-M$9,$C220-SUM($BA220:BH220))))</f>
        <v>0</v>
      </c>
      <c r="BJ220" s="19">
        <f ca="1">IF(NOT(snowball),0,IF(OR(N$9=0,AA219+AL220-AX220&lt;=N$9),0,MIN(AA219+AL220-AX220-N$9,$C220-SUM($BA220:BI220))))</f>
        <v>0</v>
      </c>
      <c r="BK220" s="71">
        <f t="shared" ca="1" si="202"/>
        <v>0</v>
      </c>
      <c r="BL220" s="71">
        <f t="shared" ca="1" si="203"/>
        <v>0</v>
      </c>
      <c r="BN220" s="55">
        <f t="shared" ca="1" si="204"/>
        <v>0</v>
      </c>
      <c r="BO220" s="19">
        <f ca="1">IF(S219&lt;=0,0,IF($BL220&lt;=SUM($BN220:BN220),0,IF($BL220-SUM($BN220:BN220)&gt;S219+AD220-BB220-AP220,S219+AD220-BB220-AP220,$BL220-SUM($BN220:BN220))))</f>
        <v>0</v>
      </c>
      <c r="BP220" s="19">
        <f ca="1">IF(T219&lt;=0,0,IF($BL220&lt;=SUM($BN220:BO220),0,IF($BL220-SUM($BN220:BO220)&gt;T219+AE220-BC220-AQ220,T219+AE220-BC220-AQ220,$BL220-SUM($BN220:BO220))))</f>
        <v>0</v>
      </c>
      <c r="BQ220" s="19">
        <f ca="1">IF(U219&lt;=0,0,IF($BL220&lt;=SUM($BN220:BP220),0,IF($BL220-SUM($BN220:BP220)&gt;U219+AF220-BD220-AR220,U219+AF220-BD220-AR220,$BL220-SUM($BN220:BP220))))</f>
        <v>0</v>
      </c>
      <c r="BR220" s="19">
        <f ca="1">IF(V219&lt;=0,0,IF($BL220&lt;=SUM($BN220:BQ220),0,IF($BL220-SUM($BN220:BQ220)&gt;V219+AG220-BE220-AS220,V219+AG220-BE220-AS220,$BL220-SUM($BN220:BQ220))))</f>
        <v>0</v>
      </c>
      <c r="BS220" s="19">
        <f ca="1">IF(W219&lt;=0,0,IF($BL220&lt;=SUM($BN220:BR220),0,IF($BL220-SUM($BN220:BR220)&gt;W219+AH220-BF220-AT220,W219+AH220-BF220-AT220,$BL220-SUM($BN220:BR220))))</f>
        <v>0</v>
      </c>
      <c r="BT220" s="19">
        <f ca="1">IF(X219&lt;=0,0,IF($BL220&lt;=SUM($BN220:BS220),0,IF($BL220-SUM($BN220:BS220)&gt;X219+AI220-BG220-AU220,X219+AI220-BG220-AU220,$BL220-SUM($BN220:BS220))))</f>
        <v>0</v>
      </c>
      <c r="BU220" s="19">
        <f ca="1">IF(Y219&lt;=0,0,IF($BL220&lt;=SUM($BN220:BT220),0,IF($BL220-SUM($BN220:BT220)&gt;Y219+AJ220-BH220-AV220,Y219+AJ220-BH220-AV220,$BL220-SUM($BN220:BT220))))</f>
        <v>0</v>
      </c>
      <c r="BV220" s="19">
        <f ca="1">IF(Z219&lt;=0,0,IF($BL220&lt;=SUM($BN220:BU220),0,IF($BL220-SUM($BN220:BU220)&gt;Z219+AK220-BI220-AW220,Z219+AK220-BI220-AW220,$BL220-SUM($BN220:BU220))))</f>
        <v>0</v>
      </c>
      <c r="BW220" s="19">
        <f ca="1">IF(AA219&lt;=0,0,IF($BL220&lt;=SUM($BN220:BV220),0,IF($BL220-SUM($BN220:BV220)&gt;AA219+AL220-BJ220-AX220,AA219+AL220-BJ220-AX220,$BL220-SUM($BN220:BV220))))</f>
        <v>0</v>
      </c>
    </row>
    <row r="221" spans="1:75" ht="11.1" customHeight="1" x14ac:dyDescent="0.2">
      <c r="A221" s="20" t="str">
        <f t="shared" ca="1" si="157"/>
        <v/>
      </c>
      <c r="B221" s="5" t="e">
        <f t="shared" ca="1" si="158"/>
        <v>#N/A</v>
      </c>
      <c r="C221" s="69" t="str">
        <f ca="1">IF(A221="","",IF(snowball,IF(($E$5-AY221)&lt;0,0,$E$5-AY221),0)+D221)</f>
        <v/>
      </c>
      <c r="D221" s="56"/>
      <c r="E221" s="19">
        <f t="shared" ca="1" si="159"/>
        <v>0</v>
      </c>
      <c r="F221" s="19">
        <f t="shared" ca="1" si="160"/>
        <v>0</v>
      </c>
      <c r="G221" s="19">
        <f t="shared" ca="1" si="161"/>
        <v>0</v>
      </c>
      <c r="H221" s="19">
        <f t="shared" ca="1" si="162"/>
        <v>0</v>
      </c>
      <c r="I221" s="19">
        <f t="shared" ca="1" si="163"/>
        <v>0</v>
      </c>
      <c r="J221" s="19">
        <f t="shared" ca="1" si="164"/>
        <v>0</v>
      </c>
      <c r="K221" s="19">
        <f t="shared" ca="1" si="165"/>
        <v>0</v>
      </c>
      <c r="L221" s="19">
        <f t="shared" ca="1" si="166"/>
        <v>0</v>
      </c>
      <c r="M221" s="19">
        <f t="shared" ca="1" si="167"/>
        <v>0</v>
      </c>
      <c r="N221" s="19">
        <f t="shared" ca="1" si="168"/>
        <v>0</v>
      </c>
      <c r="O221" s="48"/>
      <c r="P221" s="19">
        <f t="shared" ca="1" si="156"/>
        <v>0</v>
      </c>
      <c r="Q221" s="73">
        <f t="shared" ca="1" si="169"/>
        <v>0</v>
      </c>
      <c r="R221" s="19">
        <f t="shared" ca="1" si="170"/>
        <v>0</v>
      </c>
      <c r="S221" s="19">
        <f t="shared" ca="1" si="171"/>
        <v>0</v>
      </c>
      <c r="T221" s="19">
        <f t="shared" ca="1" si="172"/>
        <v>0</v>
      </c>
      <c r="U221" s="19">
        <f t="shared" ca="1" si="173"/>
        <v>0</v>
      </c>
      <c r="V221" s="19">
        <f t="shared" ca="1" si="174"/>
        <v>0</v>
      </c>
      <c r="W221" s="19">
        <f t="shared" ca="1" si="175"/>
        <v>0</v>
      </c>
      <c r="X221" s="19">
        <f t="shared" ca="1" si="176"/>
        <v>0</v>
      </c>
      <c r="Y221" s="19">
        <f t="shared" ca="1" si="177"/>
        <v>0</v>
      </c>
      <c r="Z221" s="19">
        <f t="shared" ca="1" si="178"/>
        <v>0</v>
      </c>
      <c r="AA221" s="19">
        <f t="shared" ca="1" si="179"/>
        <v>0</v>
      </c>
      <c r="AB221" s="2"/>
      <c r="AC221" s="19">
        <f t="shared" ca="1" si="180"/>
        <v>0</v>
      </c>
      <c r="AD221" s="19">
        <f t="shared" ca="1" si="181"/>
        <v>0</v>
      </c>
      <c r="AE221" s="19">
        <f t="shared" ca="1" si="182"/>
        <v>0</v>
      </c>
      <c r="AF221" s="19">
        <f t="shared" ca="1" si="183"/>
        <v>0</v>
      </c>
      <c r="AG221" s="19">
        <f t="shared" ca="1" si="184"/>
        <v>0</v>
      </c>
      <c r="AH221" s="19">
        <f t="shared" ca="1" si="185"/>
        <v>0</v>
      </c>
      <c r="AI221" s="19">
        <f t="shared" ca="1" si="186"/>
        <v>0</v>
      </c>
      <c r="AJ221" s="19">
        <f t="shared" ca="1" si="187"/>
        <v>0</v>
      </c>
      <c r="AK221" s="19">
        <f t="shared" ca="1" si="188"/>
        <v>0</v>
      </c>
      <c r="AL221" s="19">
        <f t="shared" ca="1" si="189"/>
        <v>0</v>
      </c>
      <c r="AM221" s="23">
        <f t="shared" ca="1" si="190"/>
        <v>0</v>
      </c>
      <c r="AN221" s="7"/>
      <c r="AO221" s="19">
        <f t="shared" ca="1" si="191"/>
        <v>0</v>
      </c>
      <c r="AP221" s="19">
        <f t="shared" ca="1" si="192"/>
        <v>0</v>
      </c>
      <c r="AQ221" s="19">
        <f t="shared" ca="1" si="193"/>
        <v>0</v>
      </c>
      <c r="AR221" s="19">
        <f t="shared" ca="1" si="194"/>
        <v>0</v>
      </c>
      <c r="AS221" s="19">
        <f t="shared" ca="1" si="195"/>
        <v>0</v>
      </c>
      <c r="AT221" s="19">
        <f t="shared" ca="1" si="196"/>
        <v>0</v>
      </c>
      <c r="AU221" s="19">
        <f t="shared" ca="1" si="197"/>
        <v>0</v>
      </c>
      <c r="AV221" s="19">
        <f t="shared" ca="1" si="198"/>
        <v>0</v>
      </c>
      <c r="AW221" s="19">
        <f t="shared" ca="1" si="199"/>
        <v>0</v>
      </c>
      <c r="AX221" s="19">
        <f t="shared" ca="1" si="200"/>
        <v>0</v>
      </c>
      <c r="AY221" s="71">
        <f t="shared" ca="1" si="201"/>
        <v>0</v>
      </c>
      <c r="AZ221" s="23"/>
      <c r="BA221" s="55">
        <f ca="1">IF(NOT(snowball),0,IF(OR(E$9=0,R220+AC221-AO221&lt;=E$9),0,MIN(R220+AC221-AO221-E$9,$C221)))</f>
        <v>0</v>
      </c>
      <c r="BB221" s="19">
        <f ca="1">IF(NOT(snowball),0,IF(OR(F$9=0,S220+AD221-AP221&lt;=F$9),0,MIN(S220+AD221-AP221-F$9,$C221-SUM($BA221:BA221))))</f>
        <v>0</v>
      </c>
      <c r="BC221" s="19">
        <f ca="1">IF(NOT(snowball),0,IF(OR(G$9=0,T220+AE221-AQ221&lt;=G$9),0,MIN(T220+AE221-AQ221-G$9,$C221-SUM($BA221:BB221))))</f>
        <v>0</v>
      </c>
      <c r="BD221" s="19">
        <f ca="1">IF(NOT(snowball),0,IF(OR(H$9=0,U220+AF221-AR221&lt;=H$9),0,MIN(U220+AF221-AR221-H$9,$C221-SUM($BA221:BC221))))</f>
        <v>0</v>
      </c>
      <c r="BE221" s="19">
        <f ca="1">IF(NOT(snowball),0,IF(OR(I$9=0,V220+AG221-AS221&lt;=I$9),0,MIN(V220+AG221-AS221-I$9,$C221-SUM($BA221:BD221))))</f>
        <v>0</v>
      </c>
      <c r="BF221" s="19">
        <f ca="1">IF(NOT(snowball),0,IF(OR(J$9=0,W220+AH221-AT221&lt;=J$9),0,MIN(W220+AH221-AT221-J$9,$C221-SUM($BA221:BE221))))</f>
        <v>0</v>
      </c>
      <c r="BG221" s="19">
        <f ca="1">IF(NOT(snowball),0,IF(OR(K$9=0,X220+AI221-AU221&lt;=K$9),0,MIN(X220+AI221-AU221-K$9,$C221-SUM($BA221:BF221))))</f>
        <v>0</v>
      </c>
      <c r="BH221" s="19">
        <f ca="1">IF(NOT(snowball),0,IF(OR(L$9=0,Y220+AJ221-AV221&lt;=L$9),0,MIN(Y220+AJ221-AV221-L$9,$C221-SUM($BA221:BG221))))</f>
        <v>0</v>
      </c>
      <c r="BI221" s="19">
        <f ca="1">IF(NOT(snowball),0,IF(OR(M$9=0,Z220+AK221-AW221&lt;=M$9),0,MIN(Z220+AK221-AW221-M$9,$C221-SUM($BA221:BH221))))</f>
        <v>0</v>
      </c>
      <c r="BJ221" s="19">
        <f ca="1">IF(NOT(snowball),0,IF(OR(N$9=0,AA220+AL221-AX221&lt;=N$9),0,MIN(AA220+AL221-AX221-N$9,$C221-SUM($BA221:BI221))))</f>
        <v>0</v>
      </c>
      <c r="BK221" s="71">
        <f t="shared" ca="1" si="202"/>
        <v>0</v>
      </c>
      <c r="BL221" s="71">
        <f t="shared" ca="1" si="203"/>
        <v>0</v>
      </c>
      <c r="BN221" s="55">
        <f t="shared" ca="1" si="204"/>
        <v>0</v>
      </c>
      <c r="BO221" s="19">
        <f ca="1">IF(S220&lt;=0,0,IF($BL221&lt;=SUM($BN221:BN221),0,IF($BL221-SUM($BN221:BN221)&gt;S220+AD221-BB221-AP221,S220+AD221-BB221-AP221,$BL221-SUM($BN221:BN221))))</f>
        <v>0</v>
      </c>
      <c r="BP221" s="19">
        <f ca="1">IF(T220&lt;=0,0,IF($BL221&lt;=SUM($BN221:BO221),0,IF($BL221-SUM($BN221:BO221)&gt;T220+AE221-BC221-AQ221,T220+AE221-BC221-AQ221,$BL221-SUM($BN221:BO221))))</f>
        <v>0</v>
      </c>
      <c r="BQ221" s="19">
        <f ca="1">IF(U220&lt;=0,0,IF($BL221&lt;=SUM($BN221:BP221),0,IF($BL221-SUM($BN221:BP221)&gt;U220+AF221-BD221-AR221,U220+AF221-BD221-AR221,$BL221-SUM($BN221:BP221))))</f>
        <v>0</v>
      </c>
      <c r="BR221" s="19">
        <f ca="1">IF(V220&lt;=0,0,IF($BL221&lt;=SUM($BN221:BQ221),0,IF($BL221-SUM($BN221:BQ221)&gt;V220+AG221-BE221-AS221,V220+AG221-BE221-AS221,$BL221-SUM($BN221:BQ221))))</f>
        <v>0</v>
      </c>
      <c r="BS221" s="19">
        <f ca="1">IF(W220&lt;=0,0,IF($BL221&lt;=SUM($BN221:BR221),0,IF($BL221-SUM($BN221:BR221)&gt;W220+AH221-BF221-AT221,W220+AH221-BF221-AT221,$BL221-SUM($BN221:BR221))))</f>
        <v>0</v>
      </c>
      <c r="BT221" s="19">
        <f ca="1">IF(X220&lt;=0,0,IF($BL221&lt;=SUM($BN221:BS221),0,IF($BL221-SUM($BN221:BS221)&gt;X220+AI221-BG221-AU221,X220+AI221-BG221-AU221,$BL221-SUM($BN221:BS221))))</f>
        <v>0</v>
      </c>
      <c r="BU221" s="19">
        <f ca="1">IF(Y220&lt;=0,0,IF($BL221&lt;=SUM($BN221:BT221),0,IF($BL221-SUM($BN221:BT221)&gt;Y220+AJ221-BH221-AV221,Y220+AJ221-BH221-AV221,$BL221-SUM($BN221:BT221))))</f>
        <v>0</v>
      </c>
      <c r="BV221" s="19">
        <f ca="1">IF(Z220&lt;=0,0,IF($BL221&lt;=SUM($BN221:BU221),0,IF($BL221-SUM($BN221:BU221)&gt;Z220+AK221-BI221-AW221,Z220+AK221-BI221-AW221,$BL221-SUM($BN221:BU221))))</f>
        <v>0</v>
      </c>
      <c r="BW221" s="19">
        <f ca="1">IF(AA220&lt;=0,0,IF($BL221&lt;=SUM($BN221:BV221),0,IF($BL221-SUM($BN221:BV221)&gt;AA220+AL221-BJ221-AX221,AA220+AL221-BJ221-AX221,$BL221-SUM($BN221:BV221))))</f>
        <v>0</v>
      </c>
    </row>
    <row r="222" spans="1:75" ht="11.1" customHeight="1" x14ac:dyDescent="0.2">
      <c r="A222" s="20" t="str">
        <f t="shared" ca="1" si="157"/>
        <v/>
      </c>
      <c r="B222" s="5" t="e">
        <f t="shared" ca="1" si="158"/>
        <v>#N/A</v>
      </c>
      <c r="C222" s="69" t="str">
        <f ca="1">IF(A222="","",IF(snowball,IF(($E$5-AY222)&lt;0,0,$E$5-AY222),0)+D222)</f>
        <v/>
      </c>
      <c r="D222" s="56"/>
      <c r="E222" s="19">
        <f t="shared" ca="1" si="159"/>
        <v>0</v>
      </c>
      <c r="F222" s="19">
        <f t="shared" ca="1" si="160"/>
        <v>0</v>
      </c>
      <c r="G222" s="19">
        <f t="shared" ca="1" si="161"/>
        <v>0</v>
      </c>
      <c r="H222" s="19">
        <f t="shared" ca="1" si="162"/>
        <v>0</v>
      </c>
      <c r="I222" s="19">
        <f t="shared" ca="1" si="163"/>
        <v>0</v>
      </c>
      <c r="J222" s="19">
        <f t="shared" ca="1" si="164"/>
        <v>0</v>
      </c>
      <c r="K222" s="19">
        <f t="shared" ca="1" si="165"/>
        <v>0</v>
      </c>
      <c r="L222" s="19">
        <f t="shared" ca="1" si="166"/>
        <v>0</v>
      </c>
      <c r="M222" s="19">
        <f t="shared" ca="1" si="167"/>
        <v>0</v>
      </c>
      <c r="N222" s="19">
        <f t="shared" ca="1" si="168"/>
        <v>0</v>
      </c>
      <c r="O222" s="48"/>
      <c r="P222" s="19">
        <f t="shared" ca="1" si="156"/>
        <v>0</v>
      </c>
      <c r="Q222" s="73">
        <f t="shared" ca="1" si="169"/>
        <v>0</v>
      </c>
      <c r="R222" s="19">
        <f t="shared" ca="1" si="170"/>
        <v>0</v>
      </c>
      <c r="S222" s="19">
        <f t="shared" ca="1" si="171"/>
        <v>0</v>
      </c>
      <c r="T222" s="19">
        <f t="shared" ca="1" si="172"/>
        <v>0</v>
      </c>
      <c r="U222" s="19">
        <f t="shared" ca="1" si="173"/>
        <v>0</v>
      </c>
      <c r="V222" s="19">
        <f t="shared" ca="1" si="174"/>
        <v>0</v>
      </c>
      <c r="W222" s="19">
        <f t="shared" ca="1" si="175"/>
        <v>0</v>
      </c>
      <c r="X222" s="19">
        <f t="shared" ca="1" si="176"/>
        <v>0</v>
      </c>
      <c r="Y222" s="19">
        <f t="shared" ca="1" si="177"/>
        <v>0</v>
      </c>
      <c r="Z222" s="19">
        <f t="shared" ca="1" si="178"/>
        <v>0</v>
      </c>
      <c r="AA222" s="19">
        <f t="shared" ca="1" si="179"/>
        <v>0</v>
      </c>
      <c r="AB222" s="2"/>
      <c r="AC222" s="19">
        <f t="shared" ca="1" si="180"/>
        <v>0</v>
      </c>
      <c r="AD222" s="19">
        <f t="shared" ca="1" si="181"/>
        <v>0</v>
      </c>
      <c r="AE222" s="19">
        <f t="shared" ca="1" si="182"/>
        <v>0</v>
      </c>
      <c r="AF222" s="19">
        <f t="shared" ca="1" si="183"/>
        <v>0</v>
      </c>
      <c r="AG222" s="19">
        <f t="shared" ca="1" si="184"/>
        <v>0</v>
      </c>
      <c r="AH222" s="19">
        <f t="shared" ca="1" si="185"/>
        <v>0</v>
      </c>
      <c r="AI222" s="19">
        <f t="shared" ca="1" si="186"/>
        <v>0</v>
      </c>
      <c r="AJ222" s="19">
        <f t="shared" ca="1" si="187"/>
        <v>0</v>
      </c>
      <c r="AK222" s="19">
        <f t="shared" ca="1" si="188"/>
        <v>0</v>
      </c>
      <c r="AL222" s="19">
        <f t="shared" ca="1" si="189"/>
        <v>0</v>
      </c>
      <c r="AM222" s="23">
        <f t="shared" ca="1" si="190"/>
        <v>0</v>
      </c>
      <c r="AN222" s="7"/>
      <c r="AO222" s="19">
        <f t="shared" ca="1" si="191"/>
        <v>0</v>
      </c>
      <c r="AP222" s="19">
        <f t="shared" ca="1" si="192"/>
        <v>0</v>
      </c>
      <c r="AQ222" s="19">
        <f t="shared" ca="1" si="193"/>
        <v>0</v>
      </c>
      <c r="AR222" s="19">
        <f t="shared" ca="1" si="194"/>
        <v>0</v>
      </c>
      <c r="AS222" s="19">
        <f t="shared" ca="1" si="195"/>
        <v>0</v>
      </c>
      <c r="AT222" s="19">
        <f t="shared" ca="1" si="196"/>
        <v>0</v>
      </c>
      <c r="AU222" s="19">
        <f t="shared" ca="1" si="197"/>
        <v>0</v>
      </c>
      <c r="AV222" s="19">
        <f t="shared" ca="1" si="198"/>
        <v>0</v>
      </c>
      <c r="AW222" s="19">
        <f t="shared" ca="1" si="199"/>
        <v>0</v>
      </c>
      <c r="AX222" s="19">
        <f t="shared" ca="1" si="200"/>
        <v>0</v>
      </c>
      <c r="AY222" s="71">
        <f t="shared" ca="1" si="201"/>
        <v>0</v>
      </c>
      <c r="AZ222" s="23"/>
      <c r="BA222" s="55">
        <f ca="1">IF(NOT(snowball),0,IF(OR(E$9=0,R221+AC222-AO222&lt;=E$9),0,MIN(R221+AC222-AO222-E$9,$C222)))</f>
        <v>0</v>
      </c>
      <c r="BB222" s="19">
        <f ca="1">IF(NOT(snowball),0,IF(OR(F$9=0,S221+AD222-AP222&lt;=F$9),0,MIN(S221+AD222-AP222-F$9,$C222-SUM($BA222:BA222))))</f>
        <v>0</v>
      </c>
      <c r="BC222" s="19">
        <f ca="1">IF(NOT(snowball),0,IF(OR(G$9=0,T221+AE222-AQ222&lt;=G$9),0,MIN(T221+AE222-AQ222-G$9,$C222-SUM($BA222:BB222))))</f>
        <v>0</v>
      </c>
      <c r="BD222" s="19">
        <f ca="1">IF(NOT(snowball),0,IF(OR(H$9=0,U221+AF222-AR222&lt;=H$9),0,MIN(U221+AF222-AR222-H$9,$C222-SUM($BA222:BC222))))</f>
        <v>0</v>
      </c>
      <c r="BE222" s="19">
        <f ca="1">IF(NOT(snowball),0,IF(OR(I$9=0,V221+AG222-AS222&lt;=I$9),0,MIN(V221+AG222-AS222-I$9,$C222-SUM($BA222:BD222))))</f>
        <v>0</v>
      </c>
      <c r="BF222" s="19">
        <f ca="1">IF(NOT(snowball),0,IF(OR(J$9=0,W221+AH222-AT222&lt;=J$9),0,MIN(W221+AH222-AT222-J$9,$C222-SUM($BA222:BE222))))</f>
        <v>0</v>
      </c>
      <c r="BG222" s="19">
        <f ca="1">IF(NOT(snowball),0,IF(OR(K$9=0,X221+AI222-AU222&lt;=K$9),0,MIN(X221+AI222-AU222-K$9,$C222-SUM($BA222:BF222))))</f>
        <v>0</v>
      </c>
      <c r="BH222" s="19">
        <f ca="1">IF(NOT(snowball),0,IF(OR(L$9=0,Y221+AJ222-AV222&lt;=L$9),0,MIN(Y221+AJ222-AV222-L$9,$C222-SUM($BA222:BG222))))</f>
        <v>0</v>
      </c>
      <c r="BI222" s="19">
        <f ca="1">IF(NOT(snowball),0,IF(OR(M$9=0,Z221+AK222-AW222&lt;=M$9),0,MIN(Z221+AK222-AW222-M$9,$C222-SUM($BA222:BH222))))</f>
        <v>0</v>
      </c>
      <c r="BJ222" s="19">
        <f ca="1">IF(NOT(snowball),0,IF(OR(N$9=0,AA221+AL222-AX222&lt;=N$9),0,MIN(AA221+AL222-AX222-N$9,$C222-SUM($BA222:BI222))))</f>
        <v>0</v>
      </c>
      <c r="BK222" s="71">
        <f t="shared" ca="1" si="202"/>
        <v>0</v>
      </c>
      <c r="BL222" s="71">
        <f t="shared" ca="1" si="203"/>
        <v>0</v>
      </c>
      <c r="BN222" s="55">
        <f t="shared" ca="1" si="204"/>
        <v>0</v>
      </c>
      <c r="BO222" s="19">
        <f ca="1">IF(S221&lt;=0,0,IF($BL222&lt;=SUM($BN222:BN222),0,IF($BL222-SUM($BN222:BN222)&gt;S221+AD222-BB222-AP222,S221+AD222-BB222-AP222,$BL222-SUM($BN222:BN222))))</f>
        <v>0</v>
      </c>
      <c r="BP222" s="19">
        <f ca="1">IF(T221&lt;=0,0,IF($BL222&lt;=SUM($BN222:BO222),0,IF($BL222-SUM($BN222:BO222)&gt;T221+AE222-BC222-AQ222,T221+AE222-BC222-AQ222,$BL222-SUM($BN222:BO222))))</f>
        <v>0</v>
      </c>
      <c r="BQ222" s="19">
        <f ca="1">IF(U221&lt;=0,0,IF($BL222&lt;=SUM($BN222:BP222),0,IF($BL222-SUM($BN222:BP222)&gt;U221+AF222-BD222-AR222,U221+AF222-BD222-AR222,$BL222-SUM($BN222:BP222))))</f>
        <v>0</v>
      </c>
      <c r="BR222" s="19">
        <f ca="1">IF(V221&lt;=0,0,IF($BL222&lt;=SUM($BN222:BQ222),0,IF($BL222-SUM($BN222:BQ222)&gt;V221+AG222-BE222-AS222,V221+AG222-BE222-AS222,$BL222-SUM($BN222:BQ222))))</f>
        <v>0</v>
      </c>
      <c r="BS222" s="19">
        <f ca="1">IF(W221&lt;=0,0,IF($BL222&lt;=SUM($BN222:BR222),0,IF($BL222-SUM($BN222:BR222)&gt;W221+AH222-BF222-AT222,W221+AH222-BF222-AT222,$BL222-SUM($BN222:BR222))))</f>
        <v>0</v>
      </c>
      <c r="BT222" s="19">
        <f ca="1">IF(X221&lt;=0,0,IF($BL222&lt;=SUM($BN222:BS222),0,IF($BL222-SUM($BN222:BS222)&gt;X221+AI222-BG222-AU222,X221+AI222-BG222-AU222,$BL222-SUM($BN222:BS222))))</f>
        <v>0</v>
      </c>
      <c r="BU222" s="19">
        <f ca="1">IF(Y221&lt;=0,0,IF($BL222&lt;=SUM($BN222:BT222),0,IF($BL222-SUM($BN222:BT222)&gt;Y221+AJ222-BH222-AV222,Y221+AJ222-BH222-AV222,$BL222-SUM($BN222:BT222))))</f>
        <v>0</v>
      </c>
      <c r="BV222" s="19">
        <f ca="1">IF(Z221&lt;=0,0,IF($BL222&lt;=SUM($BN222:BU222),0,IF($BL222-SUM($BN222:BU222)&gt;Z221+AK222-BI222-AW222,Z221+AK222-BI222-AW222,$BL222-SUM($BN222:BU222))))</f>
        <v>0</v>
      </c>
      <c r="BW222" s="19">
        <f ca="1">IF(AA221&lt;=0,0,IF($BL222&lt;=SUM($BN222:BV222),0,IF($BL222-SUM($BN222:BV222)&gt;AA221+AL222-BJ222-AX222,AA221+AL222-BJ222-AX222,$BL222-SUM($BN222:BV222))))</f>
        <v>0</v>
      </c>
    </row>
    <row r="223" spans="1:75" ht="11.1" customHeight="1" x14ac:dyDescent="0.2">
      <c r="A223" s="20" t="str">
        <f t="shared" ca="1" si="157"/>
        <v/>
      </c>
      <c r="B223" s="5" t="e">
        <f t="shared" ca="1" si="158"/>
        <v>#N/A</v>
      </c>
      <c r="C223" s="69" t="str">
        <f ca="1">IF(A223="","",IF(snowball,IF(($E$5-AY223)&lt;0,0,$E$5-AY223),0)+D223)</f>
        <v/>
      </c>
      <c r="D223" s="56"/>
      <c r="E223" s="19">
        <f t="shared" ca="1" si="159"/>
        <v>0</v>
      </c>
      <c r="F223" s="19">
        <f t="shared" ca="1" si="160"/>
        <v>0</v>
      </c>
      <c r="G223" s="19">
        <f t="shared" ca="1" si="161"/>
        <v>0</v>
      </c>
      <c r="H223" s="19">
        <f t="shared" ca="1" si="162"/>
        <v>0</v>
      </c>
      <c r="I223" s="19">
        <f t="shared" ca="1" si="163"/>
        <v>0</v>
      </c>
      <c r="J223" s="19">
        <f t="shared" ca="1" si="164"/>
        <v>0</v>
      </c>
      <c r="K223" s="19">
        <f t="shared" ca="1" si="165"/>
        <v>0</v>
      </c>
      <c r="L223" s="19">
        <f t="shared" ca="1" si="166"/>
        <v>0</v>
      </c>
      <c r="M223" s="19">
        <f t="shared" ca="1" si="167"/>
        <v>0</v>
      </c>
      <c r="N223" s="19">
        <f t="shared" ca="1" si="168"/>
        <v>0</v>
      </c>
      <c r="O223" s="48"/>
      <c r="P223" s="19">
        <f t="shared" ca="1" si="156"/>
        <v>0</v>
      </c>
      <c r="Q223" s="73">
        <f t="shared" ca="1" si="169"/>
        <v>0</v>
      </c>
      <c r="R223" s="19">
        <f t="shared" ca="1" si="170"/>
        <v>0</v>
      </c>
      <c r="S223" s="19">
        <f t="shared" ca="1" si="171"/>
        <v>0</v>
      </c>
      <c r="T223" s="19">
        <f t="shared" ca="1" si="172"/>
        <v>0</v>
      </c>
      <c r="U223" s="19">
        <f t="shared" ca="1" si="173"/>
        <v>0</v>
      </c>
      <c r="V223" s="19">
        <f t="shared" ca="1" si="174"/>
        <v>0</v>
      </c>
      <c r="W223" s="19">
        <f t="shared" ca="1" si="175"/>
        <v>0</v>
      </c>
      <c r="X223" s="19">
        <f t="shared" ca="1" si="176"/>
        <v>0</v>
      </c>
      <c r="Y223" s="19">
        <f t="shared" ca="1" si="177"/>
        <v>0</v>
      </c>
      <c r="Z223" s="19">
        <f t="shared" ca="1" si="178"/>
        <v>0</v>
      </c>
      <c r="AA223" s="19">
        <f t="shared" ca="1" si="179"/>
        <v>0</v>
      </c>
      <c r="AB223" s="2"/>
      <c r="AC223" s="19">
        <f t="shared" ca="1" si="180"/>
        <v>0</v>
      </c>
      <c r="AD223" s="19">
        <f t="shared" ca="1" si="181"/>
        <v>0</v>
      </c>
      <c r="AE223" s="19">
        <f t="shared" ca="1" si="182"/>
        <v>0</v>
      </c>
      <c r="AF223" s="19">
        <f t="shared" ca="1" si="183"/>
        <v>0</v>
      </c>
      <c r="AG223" s="19">
        <f t="shared" ca="1" si="184"/>
        <v>0</v>
      </c>
      <c r="AH223" s="19">
        <f t="shared" ca="1" si="185"/>
        <v>0</v>
      </c>
      <c r="AI223" s="19">
        <f t="shared" ca="1" si="186"/>
        <v>0</v>
      </c>
      <c r="AJ223" s="19">
        <f t="shared" ca="1" si="187"/>
        <v>0</v>
      </c>
      <c r="AK223" s="19">
        <f t="shared" ca="1" si="188"/>
        <v>0</v>
      </c>
      <c r="AL223" s="19">
        <f t="shared" ca="1" si="189"/>
        <v>0</v>
      </c>
      <c r="AM223" s="23">
        <f t="shared" ca="1" si="190"/>
        <v>0</v>
      </c>
      <c r="AN223" s="7"/>
      <c r="AO223" s="19">
        <f t="shared" ca="1" si="191"/>
        <v>0</v>
      </c>
      <c r="AP223" s="19">
        <f t="shared" ca="1" si="192"/>
        <v>0</v>
      </c>
      <c r="AQ223" s="19">
        <f t="shared" ca="1" si="193"/>
        <v>0</v>
      </c>
      <c r="AR223" s="19">
        <f t="shared" ca="1" si="194"/>
        <v>0</v>
      </c>
      <c r="AS223" s="19">
        <f t="shared" ca="1" si="195"/>
        <v>0</v>
      </c>
      <c r="AT223" s="19">
        <f t="shared" ca="1" si="196"/>
        <v>0</v>
      </c>
      <c r="AU223" s="19">
        <f t="shared" ca="1" si="197"/>
        <v>0</v>
      </c>
      <c r="AV223" s="19">
        <f t="shared" ca="1" si="198"/>
        <v>0</v>
      </c>
      <c r="AW223" s="19">
        <f t="shared" ca="1" si="199"/>
        <v>0</v>
      </c>
      <c r="AX223" s="19">
        <f t="shared" ca="1" si="200"/>
        <v>0</v>
      </c>
      <c r="AY223" s="71">
        <f t="shared" ca="1" si="201"/>
        <v>0</v>
      </c>
      <c r="AZ223" s="23"/>
      <c r="BA223" s="55">
        <f ca="1">IF(NOT(snowball),0,IF(OR(E$9=0,R222+AC223-AO223&lt;=E$9),0,MIN(R222+AC223-AO223-E$9,$C223)))</f>
        <v>0</v>
      </c>
      <c r="BB223" s="19">
        <f ca="1">IF(NOT(snowball),0,IF(OR(F$9=0,S222+AD223-AP223&lt;=F$9),0,MIN(S222+AD223-AP223-F$9,$C223-SUM($BA223:BA223))))</f>
        <v>0</v>
      </c>
      <c r="BC223" s="19">
        <f ca="1">IF(NOT(snowball),0,IF(OR(G$9=0,T222+AE223-AQ223&lt;=G$9),0,MIN(T222+AE223-AQ223-G$9,$C223-SUM($BA223:BB223))))</f>
        <v>0</v>
      </c>
      <c r="BD223" s="19">
        <f ca="1">IF(NOT(snowball),0,IF(OR(H$9=0,U222+AF223-AR223&lt;=H$9),0,MIN(U222+AF223-AR223-H$9,$C223-SUM($BA223:BC223))))</f>
        <v>0</v>
      </c>
      <c r="BE223" s="19">
        <f ca="1">IF(NOT(snowball),0,IF(OR(I$9=0,V222+AG223-AS223&lt;=I$9),0,MIN(V222+AG223-AS223-I$9,$C223-SUM($BA223:BD223))))</f>
        <v>0</v>
      </c>
      <c r="BF223" s="19">
        <f ca="1">IF(NOT(snowball),0,IF(OR(J$9=0,W222+AH223-AT223&lt;=J$9),0,MIN(W222+AH223-AT223-J$9,$C223-SUM($BA223:BE223))))</f>
        <v>0</v>
      </c>
      <c r="BG223" s="19">
        <f ca="1">IF(NOT(snowball),0,IF(OR(K$9=0,X222+AI223-AU223&lt;=K$9),0,MIN(X222+AI223-AU223-K$9,$C223-SUM($BA223:BF223))))</f>
        <v>0</v>
      </c>
      <c r="BH223" s="19">
        <f ca="1">IF(NOT(snowball),0,IF(OR(L$9=0,Y222+AJ223-AV223&lt;=L$9),0,MIN(Y222+AJ223-AV223-L$9,$C223-SUM($BA223:BG223))))</f>
        <v>0</v>
      </c>
      <c r="BI223" s="19">
        <f ca="1">IF(NOT(snowball),0,IF(OR(M$9=0,Z222+AK223-AW223&lt;=M$9),0,MIN(Z222+AK223-AW223-M$9,$C223-SUM($BA223:BH223))))</f>
        <v>0</v>
      </c>
      <c r="BJ223" s="19">
        <f ca="1">IF(NOT(snowball),0,IF(OR(N$9=0,AA222+AL223-AX223&lt;=N$9),0,MIN(AA222+AL223-AX223-N$9,$C223-SUM($BA223:BI223))))</f>
        <v>0</v>
      </c>
      <c r="BK223" s="71">
        <f t="shared" ca="1" si="202"/>
        <v>0</v>
      </c>
      <c r="BL223" s="71">
        <f t="shared" ca="1" si="203"/>
        <v>0</v>
      </c>
      <c r="BN223" s="55">
        <f t="shared" ca="1" si="204"/>
        <v>0</v>
      </c>
      <c r="BO223" s="19">
        <f ca="1">IF(S222&lt;=0,0,IF($BL223&lt;=SUM($BN223:BN223),0,IF($BL223-SUM($BN223:BN223)&gt;S222+AD223-BB223-AP223,S222+AD223-BB223-AP223,$BL223-SUM($BN223:BN223))))</f>
        <v>0</v>
      </c>
      <c r="BP223" s="19">
        <f ca="1">IF(T222&lt;=0,0,IF($BL223&lt;=SUM($BN223:BO223),0,IF($BL223-SUM($BN223:BO223)&gt;T222+AE223-BC223-AQ223,T222+AE223-BC223-AQ223,$BL223-SUM($BN223:BO223))))</f>
        <v>0</v>
      </c>
      <c r="BQ223" s="19">
        <f ca="1">IF(U222&lt;=0,0,IF($BL223&lt;=SUM($BN223:BP223),0,IF($BL223-SUM($BN223:BP223)&gt;U222+AF223-BD223-AR223,U222+AF223-BD223-AR223,$BL223-SUM($BN223:BP223))))</f>
        <v>0</v>
      </c>
      <c r="BR223" s="19">
        <f ca="1">IF(V222&lt;=0,0,IF($BL223&lt;=SUM($BN223:BQ223),0,IF($BL223-SUM($BN223:BQ223)&gt;V222+AG223-BE223-AS223,V222+AG223-BE223-AS223,$BL223-SUM($BN223:BQ223))))</f>
        <v>0</v>
      </c>
      <c r="BS223" s="19">
        <f ca="1">IF(W222&lt;=0,0,IF($BL223&lt;=SUM($BN223:BR223),0,IF($BL223-SUM($BN223:BR223)&gt;W222+AH223-BF223-AT223,W222+AH223-BF223-AT223,$BL223-SUM($BN223:BR223))))</f>
        <v>0</v>
      </c>
      <c r="BT223" s="19">
        <f ca="1">IF(X222&lt;=0,0,IF($BL223&lt;=SUM($BN223:BS223),0,IF($BL223-SUM($BN223:BS223)&gt;X222+AI223-BG223-AU223,X222+AI223-BG223-AU223,$BL223-SUM($BN223:BS223))))</f>
        <v>0</v>
      </c>
      <c r="BU223" s="19">
        <f ca="1">IF(Y222&lt;=0,0,IF($BL223&lt;=SUM($BN223:BT223),0,IF($BL223-SUM($BN223:BT223)&gt;Y222+AJ223-BH223-AV223,Y222+AJ223-BH223-AV223,$BL223-SUM($BN223:BT223))))</f>
        <v>0</v>
      </c>
      <c r="BV223" s="19">
        <f ca="1">IF(Z222&lt;=0,0,IF($BL223&lt;=SUM($BN223:BU223),0,IF($BL223-SUM($BN223:BU223)&gt;Z222+AK223-BI223-AW223,Z222+AK223-BI223-AW223,$BL223-SUM($BN223:BU223))))</f>
        <v>0</v>
      </c>
      <c r="BW223" s="19">
        <f ca="1">IF(AA222&lt;=0,0,IF($BL223&lt;=SUM($BN223:BV223),0,IF($BL223-SUM($BN223:BV223)&gt;AA222+AL223-BJ223-AX223,AA222+AL223-BJ223-AX223,$BL223-SUM($BN223:BV223))))</f>
        <v>0</v>
      </c>
    </row>
    <row r="224" spans="1:75" ht="11.1" customHeight="1" x14ac:dyDescent="0.2">
      <c r="A224" s="20" t="str">
        <f t="shared" ca="1" si="157"/>
        <v/>
      </c>
      <c r="B224" s="5" t="e">
        <f t="shared" ca="1" si="158"/>
        <v>#N/A</v>
      </c>
      <c r="C224" s="69" t="str">
        <f ca="1">IF(A224="","",IF(snowball,IF(($E$5-AY224)&lt;0,0,$E$5-AY224),0)+D224)</f>
        <v/>
      </c>
      <c r="D224" s="56"/>
      <c r="E224" s="19">
        <f t="shared" ca="1" si="159"/>
        <v>0</v>
      </c>
      <c r="F224" s="19">
        <f t="shared" ca="1" si="160"/>
        <v>0</v>
      </c>
      <c r="G224" s="19">
        <f t="shared" ca="1" si="161"/>
        <v>0</v>
      </c>
      <c r="H224" s="19">
        <f t="shared" ca="1" si="162"/>
        <v>0</v>
      </c>
      <c r="I224" s="19">
        <f t="shared" ca="1" si="163"/>
        <v>0</v>
      </c>
      <c r="J224" s="19">
        <f t="shared" ca="1" si="164"/>
        <v>0</v>
      </c>
      <c r="K224" s="19">
        <f t="shared" ca="1" si="165"/>
        <v>0</v>
      </c>
      <c r="L224" s="19">
        <f t="shared" ca="1" si="166"/>
        <v>0</v>
      </c>
      <c r="M224" s="19">
        <f t="shared" ca="1" si="167"/>
        <v>0</v>
      </c>
      <c r="N224" s="19">
        <f t="shared" ca="1" si="168"/>
        <v>0</v>
      </c>
      <c r="O224" s="48"/>
      <c r="P224" s="19">
        <f t="shared" ca="1" si="156"/>
        <v>0</v>
      </c>
      <c r="Q224" s="73">
        <f t="shared" ca="1" si="169"/>
        <v>0</v>
      </c>
      <c r="R224" s="19">
        <f t="shared" ca="1" si="170"/>
        <v>0</v>
      </c>
      <c r="S224" s="19">
        <f t="shared" ca="1" si="171"/>
        <v>0</v>
      </c>
      <c r="T224" s="19">
        <f t="shared" ca="1" si="172"/>
        <v>0</v>
      </c>
      <c r="U224" s="19">
        <f t="shared" ca="1" si="173"/>
        <v>0</v>
      </c>
      <c r="V224" s="19">
        <f t="shared" ca="1" si="174"/>
        <v>0</v>
      </c>
      <c r="W224" s="19">
        <f t="shared" ca="1" si="175"/>
        <v>0</v>
      </c>
      <c r="X224" s="19">
        <f t="shared" ca="1" si="176"/>
        <v>0</v>
      </c>
      <c r="Y224" s="19">
        <f t="shared" ca="1" si="177"/>
        <v>0</v>
      </c>
      <c r="Z224" s="19">
        <f t="shared" ca="1" si="178"/>
        <v>0</v>
      </c>
      <c r="AA224" s="19">
        <f t="shared" ca="1" si="179"/>
        <v>0</v>
      </c>
      <c r="AB224" s="2"/>
      <c r="AC224" s="19">
        <f t="shared" ca="1" si="180"/>
        <v>0</v>
      </c>
      <c r="AD224" s="19">
        <f t="shared" ca="1" si="181"/>
        <v>0</v>
      </c>
      <c r="AE224" s="19">
        <f t="shared" ca="1" si="182"/>
        <v>0</v>
      </c>
      <c r="AF224" s="19">
        <f t="shared" ca="1" si="183"/>
        <v>0</v>
      </c>
      <c r="AG224" s="19">
        <f t="shared" ca="1" si="184"/>
        <v>0</v>
      </c>
      <c r="AH224" s="19">
        <f t="shared" ca="1" si="185"/>
        <v>0</v>
      </c>
      <c r="AI224" s="19">
        <f t="shared" ca="1" si="186"/>
        <v>0</v>
      </c>
      <c r="AJ224" s="19">
        <f t="shared" ca="1" si="187"/>
        <v>0</v>
      </c>
      <c r="AK224" s="19">
        <f t="shared" ca="1" si="188"/>
        <v>0</v>
      </c>
      <c r="AL224" s="19">
        <f t="shared" ca="1" si="189"/>
        <v>0</v>
      </c>
      <c r="AM224" s="23">
        <f t="shared" ca="1" si="190"/>
        <v>0</v>
      </c>
      <c r="AN224" s="7"/>
      <c r="AO224" s="19">
        <f t="shared" ca="1" si="191"/>
        <v>0</v>
      </c>
      <c r="AP224" s="19">
        <f t="shared" ca="1" si="192"/>
        <v>0</v>
      </c>
      <c r="AQ224" s="19">
        <f t="shared" ca="1" si="193"/>
        <v>0</v>
      </c>
      <c r="AR224" s="19">
        <f t="shared" ca="1" si="194"/>
        <v>0</v>
      </c>
      <c r="AS224" s="19">
        <f t="shared" ca="1" si="195"/>
        <v>0</v>
      </c>
      <c r="AT224" s="19">
        <f t="shared" ca="1" si="196"/>
        <v>0</v>
      </c>
      <c r="AU224" s="19">
        <f t="shared" ca="1" si="197"/>
        <v>0</v>
      </c>
      <c r="AV224" s="19">
        <f t="shared" ca="1" si="198"/>
        <v>0</v>
      </c>
      <c r="AW224" s="19">
        <f t="shared" ca="1" si="199"/>
        <v>0</v>
      </c>
      <c r="AX224" s="19">
        <f t="shared" ca="1" si="200"/>
        <v>0</v>
      </c>
      <c r="AY224" s="71">
        <f t="shared" ca="1" si="201"/>
        <v>0</v>
      </c>
      <c r="AZ224" s="23"/>
      <c r="BA224" s="55">
        <f ca="1">IF(NOT(snowball),0,IF(OR(E$9=0,R223+AC224-AO224&lt;=E$9),0,MIN(R223+AC224-AO224-E$9,$C224)))</f>
        <v>0</v>
      </c>
      <c r="BB224" s="19">
        <f ca="1">IF(NOT(snowball),0,IF(OR(F$9=0,S223+AD224-AP224&lt;=F$9),0,MIN(S223+AD224-AP224-F$9,$C224-SUM($BA224:BA224))))</f>
        <v>0</v>
      </c>
      <c r="BC224" s="19">
        <f ca="1">IF(NOT(snowball),0,IF(OR(G$9=0,T223+AE224-AQ224&lt;=G$9),0,MIN(T223+AE224-AQ224-G$9,$C224-SUM($BA224:BB224))))</f>
        <v>0</v>
      </c>
      <c r="BD224" s="19">
        <f ca="1">IF(NOT(snowball),0,IF(OR(H$9=0,U223+AF224-AR224&lt;=H$9),0,MIN(U223+AF224-AR224-H$9,$C224-SUM($BA224:BC224))))</f>
        <v>0</v>
      </c>
      <c r="BE224" s="19">
        <f ca="1">IF(NOT(snowball),0,IF(OR(I$9=0,V223+AG224-AS224&lt;=I$9),0,MIN(V223+AG224-AS224-I$9,$C224-SUM($BA224:BD224))))</f>
        <v>0</v>
      </c>
      <c r="BF224" s="19">
        <f ca="1">IF(NOT(snowball),0,IF(OR(J$9=0,W223+AH224-AT224&lt;=J$9),0,MIN(W223+AH224-AT224-J$9,$C224-SUM($BA224:BE224))))</f>
        <v>0</v>
      </c>
      <c r="BG224" s="19">
        <f ca="1">IF(NOT(snowball),0,IF(OR(K$9=0,X223+AI224-AU224&lt;=K$9),0,MIN(X223+AI224-AU224-K$9,$C224-SUM($BA224:BF224))))</f>
        <v>0</v>
      </c>
      <c r="BH224" s="19">
        <f ca="1">IF(NOT(snowball),0,IF(OR(L$9=0,Y223+AJ224-AV224&lt;=L$9),0,MIN(Y223+AJ224-AV224-L$9,$C224-SUM($BA224:BG224))))</f>
        <v>0</v>
      </c>
      <c r="BI224" s="19">
        <f ca="1">IF(NOT(snowball),0,IF(OR(M$9=0,Z223+AK224-AW224&lt;=M$9),0,MIN(Z223+AK224-AW224-M$9,$C224-SUM($BA224:BH224))))</f>
        <v>0</v>
      </c>
      <c r="BJ224" s="19">
        <f ca="1">IF(NOT(snowball),0,IF(OR(N$9=0,AA223+AL224-AX224&lt;=N$9),0,MIN(AA223+AL224-AX224-N$9,$C224-SUM($BA224:BI224))))</f>
        <v>0</v>
      </c>
      <c r="BK224" s="71">
        <f t="shared" ca="1" si="202"/>
        <v>0</v>
      </c>
      <c r="BL224" s="71">
        <f t="shared" ca="1" si="203"/>
        <v>0</v>
      </c>
      <c r="BN224" s="55">
        <f t="shared" ca="1" si="204"/>
        <v>0</v>
      </c>
      <c r="BO224" s="19">
        <f ca="1">IF(S223&lt;=0,0,IF($BL224&lt;=SUM($BN224:BN224),0,IF($BL224-SUM($BN224:BN224)&gt;S223+AD224-BB224-AP224,S223+AD224-BB224-AP224,$BL224-SUM($BN224:BN224))))</f>
        <v>0</v>
      </c>
      <c r="BP224" s="19">
        <f ca="1">IF(T223&lt;=0,0,IF($BL224&lt;=SUM($BN224:BO224),0,IF($BL224-SUM($BN224:BO224)&gt;T223+AE224-BC224-AQ224,T223+AE224-BC224-AQ224,$BL224-SUM($BN224:BO224))))</f>
        <v>0</v>
      </c>
      <c r="BQ224" s="19">
        <f ca="1">IF(U223&lt;=0,0,IF($BL224&lt;=SUM($BN224:BP224),0,IF($BL224-SUM($BN224:BP224)&gt;U223+AF224-BD224-AR224,U223+AF224-BD224-AR224,$BL224-SUM($BN224:BP224))))</f>
        <v>0</v>
      </c>
      <c r="BR224" s="19">
        <f ca="1">IF(V223&lt;=0,0,IF($BL224&lt;=SUM($BN224:BQ224),0,IF($BL224-SUM($BN224:BQ224)&gt;V223+AG224-BE224-AS224,V223+AG224-BE224-AS224,$BL224-SUM($BN224:BQ224))))</f>
        <v>0</v>
      </c>
      <c r="BS224" s="19">
        <f ca="1">IF(W223&lt;=0,0,IF($BL224&lt;=SUM($BN224:BR224),0,IF($BL224-SUM($BN224:BR224)&gt;W223+AH224-BF224-AT224,W223+AH224-BF224-AT224,$BL224-SUM($BN224:BR224))))</f>
        <v>0</v>
      </c>
      <c r="BT224" s="19">
        <f ca="1">IF(X223&lt;=0,0,IF($BL224&lt;=SUM($BN224:BS224),0,IF($BL224-SUM($BN224:BS224)&gt;X223+AI224-BG224-AU224,X223+AI224-BG224-AU224,$BL224-SUM($BN224:BS224))))</f>
        <v>0</v>
      </c>
      <c r="BU224" s="19">
        <f ca="1">IF(Y223&lt;=0,0,IF($BL224&lt;=SUM($BN224:BT224),0,IF($BL224-SUM($BN224:BT224)&gt;Y223+AJ224-BH224-AV224,Y223+AJ224-BH224-AV224,$BL224-SUM($BN224:BT224))))</f>
        <v>0</v>
      </c>
      <c r="BV224" s="19">
        <f ca="1">IF(Z223&lt;=0,0,IF($BL224&lt;=SUM($BN224:BU224),0,IF($BL224-SUM($BN224:BU224)&gt;Z223+AK224-BI224-AW224,Z223+AK224-BI224-AW224,$BL224-SUM($BN224:BU224))))</f>
        <v>0</v>
      </c>
      <c r="BW224" s="19">
        <f ca="1">IF(AA223&lt;=0,0,IF($BL224&lt;=SUM($BN224:BV224),0,IF($BL224-SUM($BN224:BV224)&gt;AA223+AL224-BJ224-AX224,AA223+AL224-BJ224-AX224,$BL224-SUM($BN224:BV224))))</f>
        <v>0</v>
      </c>
    </row>
    <row r="225" spans="1:75" ht="11.1" customHeight="1" x14ac:dyDescent="0.2">
      <c r="A225" s="20" t="str">
        <f t="shared" ca="1" si="157"/>
        <v/>
      </c>
      <c r="B225" s="5" t="e">
        <f t="shared" ca="1" si="158"/>
        <v>#N/A</v>
      </c>
      <c r="C225" s="69" t="str">
        <f ca="1">IF(A225="","",IF(snowball,IF(($E$5-AY225)&lt;0,0,$E$5-AY225),0)+D225)</f>
        <v/>
      </c>
      <c r="D225" s="56"/>
      <c r="E225" s="19">
        <f t="shared" ca="1" si="159"/>
        <v>0</v>
      </c>
      <c r="F225" s="19">
        <f t="shared" ca="1" si="160"/>
        <v>0</v>
      </c>
      <c r="G225" s="19">
        <f t="shared" ca="1" si="161"/>
        <v>0</v>
      </c>
      <c r="H225" s="19">
        <f t="shared" ca="1" si="162"/>
        <v>0</v>
      </c>
      <c r="I225" s="19">
        <f t="shared" ca="1" si="163"/>
        <v>0</v>
      </c>
      <c r="J225" s="19">
        <f t="shared" ca="1" si="164"/>
        <v>0</v>
      </c>
      <c r="K225" s="19">
        <f t="shared" ca="1" si="165"/>
        <v>0</v>
      </c>
      <c r="L225" s="19">
        <f t="shared" ca="1" si="166"/>
        <v>0</v>
      </c>
      <c r="M225" s="19">
        <f t="shared" ca="1" si="167"/>
        <v>0</v>
      </c>
      <c r="N225" s="19">
        <f t="shared" ca="1" si="168"/>
        <v>0</v>
      </c>
      <c r="O225" s="48"/>
      <c r="P225" s="19">
        <f t="shared" ca="1" si="156"/>
        <v>0</v>
      </c>
      <c r="Q225" s="73">
        <f t="shared" ca="1" si="169"/>
        <v>0</v>
      </c>
      <c r="R225" s="19">
        <f t="shared" ca="1" si="170"/>
        <v>0</v>
      </c>
      <c r="S225" s="19">
        <f t="shared" ca="1" si="171"/>
        <v>0</v>
      </c>
      <c r="T225" s="19">
        <f t="shared" ca="1" si="172"/>
        <v>0</v>
      </c>
      <c r="U225" s="19">
        <f t="shared" ca="1" si="173"/>
        <v>0</v>
      </c>
      <c r="V225" s="19">
        <f t="shared" ca="1" si="174"/>
        <v>0</v>
      </c>
      <c r="W225" s="19">
        <f t="shared" ca="1" si="175"/>
        <v>0</v>
      </c>
      <c r="X225" s="19">
        <f t="shared" ca="1" si="176"/>
        <v>0</v>
      </c>
      <c r="Y225" s="19">
        <f t="shared" ca="1" si="177"/>
        <v>0</v>
      </c>
      <c r="Z225" s="19">
        <f t="shared" ca="1" si="178"/>
        <v>0</v>
      </c>
      <c r="AA225" s="19">
        <f t="shared" ca="1" si="179"/>
        <v>0</v>
      </c>
      <c r="AB225" s="2"/>
      <c r="AC225" s="19">
        <f t="shared" ca="1" si="180"/>
        <v>0</v>
      </c>
      <c r="AD225" s="19">
        <f t="shared" ca="1" si="181"/>
        <v>0</v>
      </c>
      <c r="AE225" s="19">
        <f t="shared" ca="1" si="182"/>
        <v>0</v>
      </c>
      <c r="AF225" s="19">
        <f t="shared" ca="1" si="183"/>
        <v>0</v>
      </c>
      <c r="AG225" s="19">
        <f t="shared" ca="1" si="184"/>
        <v>0</v>
      </c>
      <c r="AH225" s="19">
        <f t="shared" ca="1" si="185"/>
        <v>0</v>
      </c>
      <c r="AI225" s="19">
        <f t="shared" ca="1" si="186"/>
        <v>0</v>
      </c>
      <c r="AJ225" s="19">
        <f t="shared" ca="1" si="187"/>
        <v>0</v>
      </c>
      <c r="AK225" s="19">
        <f t="shared" ca="1" si="188"/>
        <v>0</v>
      </c>
      <c r="AL225" s="19">
        <f t="shared" ca="1" si="189"/>
        <v>0</v>
      </c>
      <c r="AM225" s="23">
        <f t="shared" ca="1" si="190"/>
        <v>0</v>
      </c>
      <c r="AN225" s="7"/>
      <c r="AO225" s="19">
        <f t="shared" ca="1" si="191"/>
        <v>0</v>
      </c>
      <c r="AP225" s="19">
        <f t="shared" ca="1" si="192"/>
        <v>0</v>
      </c>
      <c r="AQ225" s="19">
        <f t="shared" ca="1" si="193"/>
        <v>0</v>
      </c>
      <c r="AR225" s="19">
        <f t="shared" ca="1" si="194"/>
        <v>0</v>
      </c>
      <c r="AS225" s="19">
        <f t="shared" ca="1" si="195"/>
        <v>0</v>
      </c>
      <c r="AT225" s="19">
        <f t="shared" ca="1" si="196"/>
        <v>0</v>
      </c>
      <c r="AU225" s="19">
        <f t="shared" ca="1" si="197"/>
        <v>0</v>
      </c>
      <c r="AV225" s="19">
        <f t="shared" ca="1" si="198"/>
        <v>0</v>
      </c>
      <c r="AW225" s="19">
        <f t="shared" ca="1" si="199"/>
        <v>0</v>
      </c>
      <c r="AX225" s="19">
        <f t="shared" ca="1" si="200"/>
        <v>0</v>
      </c>
      <c r="AY225" s="71">
        <f t="shared" ca="1" si="201"/>
        <v>0</v>
      </c>
      <c r="AZ225" s="23"/>
      <c r="BA225" s="55">
        <f ca="1">IF(NOT(snowball),0,IF(OR(E$9=0,R224+AC225-AO225&lt;=E$9),0,MIN(R224+AC225-AO225-E$9,$C225)))</f>
        <v>0</v>
      </c>
      <c r="BB225" s="19">
        <f ca="1">IF(NOT(snowball),0,IF(OR(F$9=0,S224+AD225-AP225&lt;=F$9),0,MIN(S224+AD225-AP225-F$9,$C225-SUM($BA225:BA225))))</f>
        <v>0</v>
      </c>
      <c r="BC225" s="19">
        <f ca="1">IF(NOT(snowball),0,IF(OR(G$9=0,T224+AE225-AQ225&lt;=G$9),0,MIN(T224+AE225-AQ225-G$9,$C225-SUM($BA225:BB225))))</f>
        <v>0</v>
      </c>
      <c r="BD225" s="19">
        <f ca="1">IF(NOT(snowball),0,IF(OR(H$9=0,U224+AF225-AR225&lt;=H$9),0,MIN(U224+AF225-AR225-H$9,$C225-SUM($BA225:BC225))))</f>
        <v>0</v>
      </c>
      <c r="BE225" s="19">
        <f ca="1">IF(NOT(snowball),0,IF(OR(I$9=0,V224+AG225-AS225&lt;=I$9),0,MIN(V224+AG225-AS225-I$9,$C225-SUM($BA225:BD225))))</f>
        <v>0</v>
      </c>
      <c r="BF225" s="19">
        <f ca="1">IF(NOT(snowball),0,IF(OR(J$9=0,W224+AH225-AT225&lt;=J$9),0,MIN(W224+AH225-AT225-J$9,$C225-SUM($BA225:BE225))))</f>
        <v>0</v>
      </c>
      <c r="BG225" s="19">
        <f ca="1">IF(NOT(snowball),0,IF(OR(K$9=0,X224+AI225-AU225&lt;=K$9),0,MIN(X224+AI225-AU225-K$9,$C225-SUM($BA225:BF225))))</f>
        <v>0</v>
      </c>
      <c r="BH225" s="19">
        <f ca="1">IF(NOT(snowball),0,IF(OR(L$9=0,Y224+AJ225-AV225&lt;=L$9),0,MIN(Y224+AJ225-AV225-L$9,$C225-SUM($BA225:BG225))))</f>
        <v>0</v>
      </c>
      <c r="BI225" s="19">
        <f ca="1">IF(NOT(snowball),0,IF(OR(M$9=0,Z224+AK225-AW225&lt;=M$9),0,MIN(Z224+AK225-AW225-M$9,$C225-SUM($BA225:BH225))))</f>
        <v>0</v>
      </c>
      <c r="BJ225" s="19">
        <f ca="1">IF(NOT(snowball),0,IF(OR(N$9=0,AA224+AL225-AX225&lt;=N$9),0,MIN(AA224+AL225-AX225-N$9,$C225-SUM($BA225:BI225))))</f>
        <v>0</v>
      </c>
      <c r="BK225" s="71">
        <f t="shared" ca="1" si="202"/>
        <v>0</v>
      </c>
      <c r="BL225" s="71">
        <f t="shared" ca="1" si="203"/>
        <v>0</v>
      </c>
      <c r="BN225" s="55">
        <f t="shared" ca="1" si="204"/>
        <v>0</v>
      </c>
      <c r="BO225" s="19">
        <f ca="1">IF(S224&lt;=0,0,IF($BL225&lt;=SUM($BN225:BN225),0,IF($BL225-SUM($BN225:BN225)&gt;S224+AD225-BB225-AP225,S224+AD225-BB225-AP225,$BL225-SUM($BN225:BN225))))</f>
        <v>0</v>
      </c>
      <c r="BP225" s="19">
        <f ca="1">IF(T224&lt;=0,0,IF($BL225&lt;=SUM($BN225:BO225),0,IF($BL225-SUM($BN225:BO225)&gt;T224+AE225-BC225-AQ225,T224+AE225-BC225-AQ225,$BL225-SUM($BN225:BO225))))</f>
        <v>0</v>
      </c>
      <c r="BQ225" s="19">
        <f ca="1">IF(U224&lt;=0,0,IF($BL225&lt;=SUM($BN225:BP225),0,IF($BL225-SUM($BN225:BP225)&gt;U224+AF225-BD225-AR225,U224+AF225-BD225-AR225,$BL225-SUM($BN225:BP225))))</f>
        <v>0</v>
      </c>
      <c r="BR225" s="19">
        <f ca="1">IF(V224&lt;=0,0,IF($BL225&lt;=SUM($BN225:BQ225),0,IF($BL225-SUM($BN225:BQ225)&gt;V224+AG225-BE225-AS225,V224+AG225-BE225-AS225,$BL225-SUM($BN225:BQ225))))</f>
        <v>0</v>
      </c>
      <c r="BS225" s="19">
        <f ca="1">IF(W224&lt;=0,0,IF($BL225&lt;=SUM($BN225:BR225),0,IF($BL225-SUM($BN225:BR225)&gt;W224+AH225-BF225-AT225,W224+AH225-BF225-AT225,$BL225-SUM($BN225:BR225))))</f>
        <v>0</v>
      </c>
      <c r="BT225" s="19">
        <f ca="1">IF(X224&lt;=0,0,IF($BL225&lt;=SUM($BN225:BS225),0,IF($BL225-SUM($BN225:BS225)&gt;X224+AI225-BG225-AU225,X224+AI225-BG225-AU225,$BL225-SUM($BN225:BS225))))</f>
        <v>0</v>
      </c>
      <c r="BU225" s="19">
        <f ca="1">IF(Y224&lt;=0,0,IF($BL225&lt;=SUM($BN225:BT225),0,IF($BL225-SUM($BN225:BT225)&gt;Y224+AJ225-BH225-AV225,Y224+AJ225-BH225-AV225,$BL225-SUM($BN225:BT225))))</f>
        <v>0</v>
      </c>
      <c r="BV225" s="19">
        <f ca="1">IF(Z224&lt;=0,0,IF($BL225&lt;=SUM($BN225:BU225),0,IF($BL225-SUM($BN225:BU225)&gt;Z224+AK225-BI225-AW225,Z224+AK225-BI225-AW225,$BL225-SUM($BN225:BU225))))</f>
        <v>0</v>
      </c>
      <c r="BW225" s="19">
        <f ca="1">IF(AA224&lt;=0,0,IF($BL225&lt;=SUM($BN225:BV225),0,IF($BL225-SUM($BN225:BV225)&gt;AA224+AL225-BJ225-AX225,AA224+AL225-BJ225-AX225,$BL225-SUM($BN225:BV225))))</f>
        <v>0</v>
      </c>
    </row>
    <row r="226" spans="1:75" ht="11.1" customHeight="1" x14ac:dyDescent="0.2">
      <c r="A226" s="20" t="str">
        <f t="shared" ca="1" si="157"/>
        <v/>
      </c>
      <c r="B226" s="5" t="e">
        <f t="shared" ca="1" si="158"/>
        <v>#N/A</v>
      </c>
      <c r="C226" s="69" t="str">
        <f ca="1">IF(A226="","",IF(snowball,IF(($E$5-AY226)&lt;0,0,$E$5-AY226),0)+D226)</f>
        <v/>
      </c>
      <c r="D226" s="56"/>
      <c r="E226" s="19">
        <f t="shared" ca="1" si="159"/>
        <v>0</v>
      </c>
      <c r="F226" s="19">
        <f t="shared" ca="1" si="160"/>
        <v>0</v>
      </c>
      <c r="G226" s="19">
        <f t="shared" ca="1" si="161"/>
        <v>0</v>
      </c>
      <c r="H226" s="19">
        <f t="shared" ca="1" si="162"/>
        <v>0</v>
      </c>
      <c r="I226" s="19">
        <f t="shared" ca="1" si="163"/>
        <v>0</v>
      </c>
      <c r="J226" s="19">
        <f t="shared" ca="1" si="164"/>
        <v>0</v>
      </c>
      <c r="K226" s="19">
        <f t="shared" ca="1" si="165"/>
        <v>0</v>
      </c>
      <c r="L226" s="19">
        <f t="shared" ca="1" si="166"/>
        <v>0</v>
      </c>
      <c r="M226" s="19">
        <f t="shared" ca="1" si="167"/>
        <v>0</v>
      </c>
      <c r="N226" s="19">
        <f t="shared" ca="1" si="168"/>
        <v>0</v>
      </c>
      <c r="O226" s="48"/>
      <c r="P226" s="19">
        <f t="shared" ca="1" si="156"/>
        <v>0</v>
      </c>
      <c r="Q226" s="73">
        <f t="shared" ca="1" si="169"/>
        <v>0</v>
      </c>
      <c r="R226" s="19">
        <f t="shared" ca="1" si="170"/>
        <v>0</v>
      </c>
      <c r="S226" s="19">
        <f t="shared" ca="1" si="171"/>
        <v>0</v>
      </c>
      <c r="T226" s="19">
        <f t="shared" ca="1" si="172"/>
        <v>0</v>
      </c>
      <c r="U226" s="19">
        <f t="shared" ca="1" si="173"/>
        <v>0</v>
      </c>
      <c r="V226" s="19">
        <f t="shared" ca="1" si="174"/>
        <v>0</v>
      </c>
      <c r="W226" s="19">
        <f t="shared" ca="1" si="175"/>
        <v>0</v>
      </c>
      <c r="X226" s="19">
        <f t="shared" ca="1" si="176"/>
        <v>0</v>
      </c>
      <c r="Y226" s="19">
        <f t="shared" ca="1" si="177"/>
        <v>0</v>
      </c>
      <c r="Z226" s="19">
        <f t="shared" ca="1" si="178"/>
        <v>0</v>
      </c>
      <c r="AA226" s="19">
        <f t="shared" ca="1" si="179"/>
        <v>0</v>
      </c>
      <c r="AB226" s="2"/>
      <c r="AC226" s="19">
        <f t="shared" ca="1" si="180"/>
        <v>0</v>
      </c>
      <c r="AD226" s="19">
        <f t="shared" ca="1" si="181"/>
        <v>0</v>
      </c>
      <c r="AE226" s="19">
        <f t="shared" ca="1" si="182"/>
        <v>0</v>
      </c>
      <c r="AF226" s="19">
        <f t="shared" ca="1" si="183"/>
        <v>0</v>
      </c>
      <c r="AG226" s="19">
        <f t="shared" ca="1" si="184"/>
        <v>0</v>
      </c>
      <c r="AH226" s="19">
        <f t="shared" ca="1" si="185"/>
        <v>0</v>
      </c>
      <c r="AI226" s="19">
        <f t="shared" ca="1" si="186"/>
        <v>0</v>
      </c>
      <c r="AJ226" s="19">
        <f t="shared" ca="1" si="187"/>
        <v>0</v>
      </c>
      <c r="AK226" s="19">
        <f t="shared" ca="1" si="188"/>
        <v>0</v>
      </c>
      <c r="AL226" s="19">
        <f t="shared" ca="1" si="189"/>
        <v>0</v>
      </c>
      <c r="AM226" s="23">
        <f t="shared" ca="1" si="190"/>
        <v>0</v>
      </c>
      <c r="AN226" s="7"/>
      <c r="AO226" s="19">
        <f t="shared" ca="1" si="191"/>
        <v>0</v>
      </c>
      <c r="AP226" s="19">
        <f t="shared" ca="1" si="192"/>
        <v>0</v>
      </c>
      <c r="AQ226" s="19">
        <f t="shared" ca="1" si="193"/>
        <v>0</v>
      </c>
      <c r="AR226" s="19">
        <f t="shared" ca="1" si="194"/>
        <v>0</v>
      </c>
      <c r="AS226" s="19">
        <f t="shared" ca="1" si="195"/>
        <v>0</v>
      </c>
      <c r="AT226" s="19">
        <f t="shared" ca="1" si="196"/>
        <v>0</v>
      </c>
      <c r="AU226" s="19">
        <f t="shared" ca="1" si="197"/>
        <v>0</v>
      </c>
      <c r="AV226" s="19">
        <f t="shared" ca="1" si="198"/>
        <v>0</v>
      </c>
      <c r="AW226" s="19">
        <f t="shared" ca="1" si="199"/>
        <v>0</v>
      </c>
      <c r="AX226" s="19">
        <f t="shared" ca="1" si="200"/>
        <v>0</v>
      </c>
      <c r="AY226" s="71">
        <f t="shared" ca="1" si="201"/>
        <v>0</v>
      </c>
      <c r="AZ226" s="23"/>
      <c r="BA226" s="55">
        <f ca="1">IF(NOT(snowball),0,IF(OR(E$9=0,R225+AC226-AO226&lt;=E$9),0,MIN(R225+AC226-AO226-E$9,$C226)))</f>
        <v>0</v>
      </c>
      <c r="BB226" s="19">
        <f ca="1">IF(NOT(snowball),0,IF(OR(F$9=0,S225+AD226-AP226&lt;=F$9),0,MIN(S225+AD226-AP226-F$9,$C226-SUM($BA226:BA226))))</f>
        <v>0</v>
      </c>
      <c r="BC226" s="19">
        <f ca="1">IF(NOT(snowball),0,IF(OR(G$9=0,T225+AE226-AQ226&lt;=G$9),0,MIN(T225+AE226-AQ226-G$9,$C226-SUM($BA226:BB226))))</f>
        <v>0</v>
      </c>
      <c r="BD226" s="19">
        <f ca="1">IF(NOT(snowball),0,IF(OR(H$9=0,U225+AF226-AR226&lt;=H$9),0,MIN(U225+AF226-AR226-H$9,$C226-SUM($BA226:BC226))))</f>
        <v>0</v>
      </c>
      <c r="BE226" s="19">
        <f ca="1">IF(NOT(snowball),0,IF(OR(I$9=0,V225+AG226-AS226&lt;=I$9),0,MIN(V225+AG226-AS226-I$9,$C226-SUM($BA226:BD226))))</f>
        <v>0</v>
      </c>
      <c r="BF226" s="19">
        <f ca="1">IF(NOT(snowball),0,IF(OR(J$9=0,W225+AH226-AT226&lt;=J$9),0,MIN(W225+AH226-AT226-J$9,$C226-SUM($BA226:BE226))))</f>
        <v>0</v>
      </c>
      <c r="BG226" s="19">
        <f ca="1">IF(NOT(snowball),0,IF(OR(K$9=0,X225+AI226-AU226&lt;=K$9),0,MIN(X225+AI226-AU226-K$9,$C226-SUM($BA226:BF226))))</f>
        <v>0</v>
      </c>
      <c r="BH226" s="19">
        <f ca="1">IF(NOT(snowball),0,IF(OR(L$9=0,Y225+AJ226-AV226&lt;=L$9),0,MIN(Y225+AJ226-AV226-L$9,$C226-SUM($BA226:BG226))))</f>
        <v>0</v>
      </c>
      <c r="BI226" s="19">
        <f ca="1">IF(NOT(snowball),0,IF(OR(M$9=0,Z225+AK226-AW226&lt;=M$9),0,MIN(Z225+AK226-AW226-M$9,$C226-SUM($BA226:BH226))))</f>
        <v>0</v>
      </c>
      <c r="BJ226" s="19">
        <f ca="1">IF(NOT(snowball),0,IF(OR(N$9=0,AA225+AL226-AX226&lt;=N$9),0,MIN(AA225+AL226-AX226-N$9,$C226-SUM($BA226:BI226))))</f>
        <v>0</v>
      </c>
      <c r="BK226" s="71">
        <f t="shared" ca="1" si="202"/>
        <v>0</v>
      </c>
      <c r="BL226" s="71">
        <f t="shared" ca="1" si="203"/>
        <v>0</v>
      </c>
      <c r="BN226" s="55">
        <f t="shared" ca="1" si="204"/>
        <v>0</v>
      </c>
      <c r="BO226" s="19">
        <f ca="1">IF(S225&lt;=0,0,IF($BL226&lt;=SUM($BN226:BN226),0,IF($BL226-SUM($BN226:BN226)&gt;S225+AD226-BB226-AP226,S225+AD226-BB226-AP226,$BL226-SUM($BN226:BN226))))</f>
        <v>0</v>
      </c>
      <c r="BP226" s="19">
        <f ca="1">IF(T225&lt;=0,0,IF($BL226&lt;=SUM($BN226:BO226),0,IF($BL226-SUM($BN226:BO226)&gt;T225+AE226-BC226-AQ226,T225+AE226-BC226-AQ226,$BL226-SUM($BN226:BO226))))</f>
        <v>0</v>
      </c>
      <c r="BQ226" s="19">
        <f ca="1">IF(U225&lt;=0,0,IF($BL226&lt;=SUM($BN226:BP226),0,IF($BL226-SUM($BN226:BP226)&gt;U225+AF226-BD226-AR226,U225+AF226-BD226-AR226,$BL226-SUM($BN226:BP226))))</f>
        <v>0</v>
      </c>
      <c r="BR226" s="19">
        <f ca="1">IF(V225&lt;=0,0,IF($BL226&lt;=SUM($BN226:BQ226),0,IF($BL226-SUM($BN226:BQ226)&gt;V225+AG226-BE226-AS226,V225+AG226-BE226-AS226,$BL226-SUM($BN226:BQ226))))</f>
        <v>0</v>
      </c>
      <c r="BS226" s="19">
        <f ca="1">IF(W225&lt;=0,0,IF($BL226&lt;=SUM($BN226:BR226),0,IF($BL226-SUM($BN226:BR226)&gt;W225+AH226-BF226-AT226,W225+AH226-BF226-AT226,$BL226-SUM($BN226:BR226))))</f>
        <v>0</v>
      </c>
      <c r="BT226" s="19">
        <f ca="1">IF(X225&lt;=0,0,IF($BL226&lt;=SUM($BN226:BS226),0,IF($BL226-SUM($BN226:BS226)&gt;X225+AI226-BG226-AU226,X225+AI226-BG226-AU226,$BL226-SUM($BN226:BS226))))</f>
        <v>0</v>
      </c>
      <c r="BU226" s="19">
        <f ca="1">IF(Y225&lt;=0,0,IF($BL226&lt;=SUM($BN226:BT226),0,IF($BL226-SUM($BN226:BT226)&gt;Y225+AJ226-BH226-AV226,Y225+AJ226-BH226-AV226,$BL226-SUM($BN226:BT226))))</f>
        <v>0</v>
      </c>
      <c r="BV226" s="19">
        <f ca="1">IF(Z225&lt;=0,0,IF($BL226&lt;=SUM($BN226:BU226),0,IF($BL226-SUM($BN226:BU226)&gt;Z225+AK226-BI226-AW226,Z225+AK226-BI226-AW226,$BL226-SUM($BN226:BU226))))</f>
        <v>0</v>
      </c>
      <c r="BW226" s="19">
        <f ca="1">IF(AA225&lt;=0,0,IF($BL226&lt;=SUM($BN226:BV226),0,IF($BL226-SUM($BN226:BV226)&gt;AA225+AL226-BJ226-AX226,AA225+AL226-BJ226-AX226,$BL226-SUM($BN226:BV226))))</f>
        <v>0</v>
      </c>
    </row>
    <row r="227" spans="1:75" ht="11.1" customHeight="1" x14ac:dyDescent="0.2">
      <c r="A227" s="20" t="str">
        <f t="shared" ca="1" si="157"/>
        <v/>
      </c>
      <c r="B227" s="5" t="e">
        <f t="shared" ca="1" si="158"/>
        <v>#N/A</v>
      </c>
      <c r="C227" s="69" t="str">
        <f ca="1">IF(A227="","",IF(snowball,IF(($E$5-AY227)&lt;0,0,$E$5-AY227),0)+D227)</f>
        <v/>
      </c>
      <c r="D227" s="56"/>
      <c r="E227" s="19">
        <f t="shared" ca="1" si="159"/>
        <v>0</v>
      </c>
      <c r="F227" s="19">
        <f t="shared" ca="1" si="160"/>
        <v>0</v>
      </c>
      <c r="G227" s="19">
        <f t="shared" ca="1" si="161"/>
        <v>0</v>
      </c>
      <c r="H227" s="19">
        <f t="shared" ca="1" si="162"/>
        <v>0</v>
      </c>
      <c r="I227" s="19">
        <f t="shared" ca="1" si="163"/>
        <v>0</v>
      </c>
      <c r="J227" s="19">
        <f t="shared" ca="1" si="164"/>
        <v>0</v>
      </c>
      <c r="K227" s="19">
        <f t="shared" ca="1" si="165"/>
        <v>0</v>
      </c>
      <c r="L227" s="19">
        <f t="shared" ca="1" si="166"/>
        <v>0</v>
      </c>
      <c r="M227" s="19">
        <f t="shared" ca="1" si="167"/>
        <v>0</v>
      </c>
      <c r="N227" s="19">
        <f t="shared" ca="1" si="168"/>
        <v>0</v>
      </c>
      <c r="O227" s="48"/>
      <c r="P227" s="19">
        <f t="shared" ca="1" si="156"/>
        <v>0</v>
      </c>
      <c r="Q227" s="73">
        <f t="shared" ca="1" si="169"/>
        <v>0</v>
      </c>
      <c r="R227" s="19">
        <f t="shared" ca="1" si="170"/>
        <v>0</v>
      </c>
      <c r="S227" s="19">
        <f t="shared" ca="1" si="171"/>
        <v>0</v>
      </c>
      <c r="T227" s="19">
        <f t="shared" ca="1" si="172"/>
        <v>0</v>
      </c>
      <c r="U227" s="19">
        <f t="shared" ca="1" si="173"/>
        <v>0</v>
      </c>
      <c r="V227" s="19">
        <f t="shared" ca="1" si="174"/>
        <v>0</v>
      </c>
      <c r="W227" s="19">
        <f t="shared" ca="1" si="175"/>
        <v>0</v>
      </c>
      <c r="X227" s="19">
        <f t="shared" ca="1" si="176"/>
        <v>0</v>
      </c>
      <c r="Y227" s="19">
        <f t="shared" ca="1" si="177"/>
        <v>0</v>
      </c>
      <c r="Z227" s="19">
        <f t="shared" ca="1" si="178"/>
        <v>0</v>
      </c>
      <c r="AA227" s="19">
        <f t="shared" ca="1" si="179"/>
        <v>0</v>
      </c>
      <c r="AB227" s="2"/>
      <c r="AC227" s="19">
        <f t="shared" ca="1" si="180"/>
        <v>0</v>
      </c>
      <c r="AD227" s="19">
        <f t="shared" ca="1" si="181"/>
        <v>0</v>
      </c>
      <c r="AE227" s="19">
        <f t="shared" ca="1" si="182"/>
        <v>0</v>
      </c>
      <c r="AF227" s="19">
        <f t="shared" ca="1" si="183"/>
        <v>0</v>
      </c>
      <c r="AG227" s="19">
        <f t="shared" ca="1" si="184"/>
        <v>0</v>
      </c>
      <c r="AH227" s="19">
        <f t="shared" ca="1" si="185"/>
        <v>0</v>
      </c>
      <c r="AI227" s="19">
        <f t="shared" ca="1" si="186"/>
        <v>0</v>
      </c>
      <c r="AJ227" s="19">
        <f t="shared" ca="1" si="187"/>
        <v>0</v>
      </c>
      <c r="AK227" s="19">
        <f t="shared" ca="1" si="188"/>
        <v>0</v>
      </c>
      <c r="AL227" s="19">
        <f t="shared" ca="1" si="189"/>
        <v>0</v>
      </c>
      <c r="AM227" s="23">
        <f t="shared" ca="1" si="190"/>
        <v>0</v>
      </c>
      <c r="AN227" s="7"/>
      <c r="AO227" s="19">
        <f t="shared" ca="1" si="191"/>
        <v>0</v>
      </c>
      <c r="AP227" s="19">
        <f t="shared" ca="1" si="192"/>
        <v>0</v>
      </c>
      <c r="AQ227" s="19">
        <f t="shared" ca="1" si="193"/>
        <v>0</v>
      </c>
      <c r="AR227" s="19">
        <f t="shared" ca="1" si="194"/>
        <v>0</v>
      </c>
      <c r="AS227" s="19">
        <f t="shared" ca="1" si="195"/>
        <v>0</v>
      </c>
      <c r="AT227" s="19">
        <f t="shared" ca="1" si="196"/>
        <v>0</v>
      </c>
      <c r="AU227" s="19">
        <f t="shared" ca="1" si="197"/>
        <v>0</v>
      </c>
      <c r="AV227" s="19">
        <f t="shared" ca="1" si="198"/>
        <v>0</v>
      </c>
      <c r="AW227" s="19">
        <f t="shared" ca="1" si="199"/>
        <v>0</v>
      </c>
      <c r="AX227" s="19">
        <f t="shared" ca="1" si="200"/>
        <v>0</v>
      </c>
      <c r="AY227" s="71">
        <f t="shared" ca="1" si="201"/>
        <v>0</v>
      </c>
      <c r="AZ227" s="23"/>
      <c r="BA227" s="55">
        <f ca="1">IF(NOT(snowball),0,IF(OR(E$9=0,R226+AC227-AO227&lt;=E$9),0,MIN(R226+AC227-AO227-E$9,$C227)))</f>
        <v>0</v>
      </c>
      <c r="BB227" s="19">
        <f ca="1">IF(NOT(snowball),0,IF(OR(F$9=0,S226+AD227-AP227&lt;=F$9),0,MIN(S226+AD227-AP227-F$9,$C227-SUM($BA227:BA227))))</f>
        <v>0</v>
      </c>
      <c r="BC227" s="19">
        <f ca="1">IF(NOT(snowball),0,IF(OR(G$9=0,T226+AE227-AQ227&lt;=G$9),0,MIN(T226+AE227-AQ227-G$9,$C227-SUM($BA227:BB227))))</f>
        <v>0</v>
      </c>
      <c r="BD227" s="19">
        <f ca="1">IF(NOT(snowball),0,IF(OR(H$9=0,U226+AF227-AR227&lt;=H$9),0,MIN(U226+AF227-AR227-H$9,$C227-SUM($BA227:BC227))))</f>
        <v>0</v>
      </c>
      <c r="BE227" s="19">
        <f ca="1">IF(NOT(snowball),0,IF(OR(I$9=0,V226+AG227-AS227&lt;=I$9),0,MIN(V226+AG227-AS227-I$9,$C227-SUM($BA227:BD227))))</f>
        <v>0</v>
      </c>
      <c r="BF227" s="19">
        <f ca="1">IF(NOT(snowball),0,IF(OR(J$9=0,W226+AH227-AT227&lt;=J$9),0,MIN(W226+AH227-AT227-J$9,$C227-SUM($BA227:BE227))))</f>
        <v>0</v>
      </c>
      <c r="BG227" s="19">
        <f ca="1">IF(NOT(snowball),0,IF(OR(K$9=0,X226+AI227-AU227&lt;=K$9),0,MIN(X226+AI227-AU227-K$9,$C227-SUM($BA227:BF227))))</f>
        <v>0</v>
      </c>
      <c r="BH227" s="19">
        <f ca="1">IF(NOT(snowball),0,IF(OR(L$9=0,Y226+AJ227-AV227&lt;=L$9),0,MIN(Y226+AJ227-AV227-L$9,$C227-SUM($BA227:BG227))))</f>
        <v>0</v>
      </c>
      <c r="BI227" s="19">
        <f ca="1">IF(NOT(snowball),0,IF(OR(M$9=0,Z226+AK227-AW227&lt;=M$9),0,MIN(Z226+AK227-AW227-M$9,$C227-SUM($BA227:BH227))))</f>
        <v>0</v>
      </c>
      <c r="BJ227" s="19">
        <f ca="1">IF(NOT(snowball),0,IF(OR(N$9=0,AA226+AL227-AX227&lt;=N$9),0,MIN(AA226+AL227-AX227-N$9,$C227-SUM($BA227:BI227))))</f>
        <v>0</v>
      </c>
      <c r="BK227" s="71">
        <f t="shared" ca="1" si="202"/>
        <v>0</v>
      </c>
      <c r="BL227" s="71">
        <f t="shared" ca="1" si="203"/>
        <v>0</v>
      </c>
      <c r="BN227" s="55">
        <f t="shared" ca="1" si="204"/>
        <v>0</v>
      </c>
      <c r="BO227" s="19">
        <f ca="1">IF(S226&lt;=0,0,IF($BL227&lt;=SUM($BN227:BN227),0,IF($BL227-SUM($BN227:BN227)&gt;S226+AD227-BB227-AP227,S226+AD227-BB227-AP227,$BL227-SUM($BN227:BN227))))</f>
        <v>0</v>
      </c>
      <c r="BP227" s="19">
        <f ca="1">IF(T226&lt;=0,0,IF($BL227&lt;=SUM($BN227:BO227),0,IF($BL227-SUM($BN227:BO227)&gt;T226+AE227-BC227-AQ227,T226+AE227-BC227-AQ227,$BL227-SUM($BN227:BO227))))</f>
        <v>0</v>
      </c>
      <c r="BQ227" s="19">
        <f ca="1">IF(U226&lt;=0,0,IF($BL227&lt;=SUM($BN227:BP227),0,IF($BL227-SUM($BN227:BP227)&gt;U226+AF227-BD227-AR227,U226+AF227-BD227-AR227,$BL227-SUM($BN227:BP227))))</f>
        <v>0</v>
      </c>
      <c r="BR227" s="19">
        <f ca="1">IF(V226&lt;=0,0,IF($BL227&lt;=SUM($BN227:BQ227),0,IF($BL227-SUM($BN227:BQ227)&gt;V226+AG227-BE227-AS227,V226+AG227-BE227-AS227,$BL227-SUM($BN227:BQ227))))</f>
        <v>0</v>
      </c>
      <c r="BS227" s="19">
        <f ca="1">IF(W226&lt;=0,0,IF($BL227&lt;=SUM($BN227:BR227),0,IF($BL227-SUM($BN227:BR227)&gt;W226+AH227-BF227-AT227,W226+AH227-BF227-AT227,$BL227-SUM($BN227:BR227))))</f>
        <v>0</v>
      </c>
      <c r="BT227" s="19">
        <f ca="1">IF(X226&lt;=0,0,IF($BL227&lt;=SUM($BN227:BS227),0,IF($BL227-SUM($BN227:BS227)&gt;X226+AI227-BG227-AU227,X226+AI227-BG227-AU227,$BL227-SUM($BN227:BS227))))</f>
        <v>0</v>
      </c>
      <c r="BU227" s="19">
        <f ca="1">IF(Y226&lt;=0,0,IF($BL227&lt;=SUM($BN227:BT227),0,IF($BL227-SUM($BN227:BT227)&gt;Y226+AJ227-BH227-AV227,Y226+AJ227-BH227-AV227,$BL227-SUM($BN227:BT227))))</f>
        <v>0</v>
      </c>
      <c r="BV227" s="19">
        <f ca="1">IF(Z226&lt;=0,0,IF($BL227&lt;=SUM($BN227:BU227),0,IF($BL227-SUM($BN227:BU227)&gt;Z226+AK227-BI227-AW227,Z226+AK227-BI227-AW227,$BL227-SUM($BN227:BU227))))</f>
        <v>0</v>
      </c>
      <c r="BW227" s="19">
        <f ca="1">IF(AA226&lt;=0,0,IF($BL227&lt;=SUM($BN227:BV227),0,IF($BL227-SUM($BN227:BV227)&gt;AA226+AL227-BJ227-AX227,AA226+AL227-BJ227-AX227,$BL227-SUM($BN227:BV227))))</f>
        <v>0</v>
      </c>
    </row>
    <row r="228" spans="1:75" ht="11.1" customHeight="1" x14ac:dyDescent="0.2">
      <c r="A228" s="20" t="str">
        <f t="shared" ca="1" si="157"/>
        <v/>
      </c>
      <c r="B228" s="5" t="e">
        <f t="shared" ca="1" si="158"/>
        <v>#N/A</v>
      </c>
      <c r="C228" s="69" t="str">
        <f ca="1">IF(A228="","",IF(snowball,IF(($E$5-AY228)&lt;0,0,$E$5-AY228),0)+D228)</f>
        <v/>
      </c>
      <c r="D228" s="56"/>
      <c r="E228" s="19">
        <f t="shared" ca="1" si="159"/>
        <v>0</v>
      </c>
      <c r="F228" s="19">
        <f t="shared" ca="1" si="160"/>
        <v>0</v>
      </c>
      <c r="G228" s="19">
        <f t="shared" ca="1" si="161"/>
        <v>0</v>
      </c>
      <c r="H228" s="19">
        <f t="shared" ca="1" si="162"/>
        <v>0</v>
      </c>
      <c r="I228" s="19">
        <f t="shared" ca="1" si="163"/>
        <v>0</v>
      </c>
      <c r="J228" s="19">
        <f t="shared" ca="1" si="164"/>
        <v>0</v>
      </c>
      <c r="K228" s="19">
        <f t="shared" ca="1" si="165"/>
        <v>0</v>
      </c>
      <c r="L228" s="19">
        <f t="shared" ca="1" si="166"/>
        <v>0</v>
      </c>
      <c r="M228" s="19">
        <f t="shared" ca="1" si="167"/>
        <v>0</v>
      </c>
      <c r="N228" s="19">
        <f t="shared" ca="1" si="168"/>
        <v>0</v>
      </c>
      <c r="O228" s="48"/>
      <c r="P228" s="19">
        <f t="shared" ca="1" si="156"/>
        <v>0</v>
      </c>
      <c r="Q228" s="73">
        <f t="shared" ca="1" si="169"/>
        <v>0</v>
      </c>
      <c r="R228" s="19">
        <f t="shared" ca="1" si="170"/>
        <v>0</v>
      </c>
      <c r="S228" s="19">
        <f t="shared" ca="1" si="171"/>
        <v>0</v>
      </c>
      <c r="T228" s="19">
        <f t="shared" ca="1" si="172"/>
        <v>0</v>
      </c>
      <c r="U228" s="19">
        <f t="shared" ca="1" si="173"/>
        <v>0</v>
      </c>
      <c r="V228" s="19">
        <f t="shared" ca="1" si="174"/>
        <v>0</v>
      </c>
      <c r="W228" s="19">
        <f t="shared" ca="1" si="175"/>
        <v>0</v>
      </c>
      <c r="X228" s="19">
        <f t="shared" ca="1" si="176"/>
        <v>0</v>
      </c>
      <c r="Y228" s="19">
        <f t="shared" ca="1" si="177"/>
        <v>0</v>
      </c>
      <c r="Z228" s="19">
        <f t="shared" ca="1" si="178"/>
        <v>0</v>
      </c>
      <c r="AA228" s="19">
        <f t="shared" ca="1" si="179"/>
        <v>0</v>
      </c>
      <c r="AB228" s="2"/>
      <c r="AC228" s="19">
        <f t="shared" ca="1" si="180"/>
        <v>0</v>
      </c>
      <c r="AD228" s="19">
        <f t="shared" ca="1" si="181"/>
        <v>0</v>
      </c>
      <c r="AE228" s="19">
        <f t="shared" ca="1" si="182"/>
        <v>0</v>
      </c>
      <c r="AF228" s="19">
        <f t="shared" ca="1" si="183"/>
        <v>0</v>
      </c>
      <c r="AG228" s="19">
        <f t="shared" ca="1" si="184"/>
        <v>0</v>
      </c>
      <c r="AH228" s="19">
        <f t="shared" ca="1" si="185"/>
        <v>0</v>
      </c>
      <c r="AI228" s="19">
        <f t="shared" ca="1" si="186"/>
        <v>0</v>
      </c>
      <c r="AJ228" s="19">
        <f t="shared" ca="1" si="187"/>
        <v>0</v>
      </c>
      <c r="AK228" s="19">
        <f t="shared" ca="1" si="188"/>
        <v>0</v>
      </c>
      <c r="AL228" s="19">
        <f t="shared" ca="1" si="189"/>
        <v>0</v>
      </c>
      <c r="AM228" s="23">
        <f t="shared" ca="1" si="190"/>
        <v>0</v>
      </c>
      <c r="AN228" s="7"/>
      <c r="AO228" s="19">
        <f t="shared" ca="1" si="191"/>
        <v>0</v>
      </c>
      <c r="AP228" s="19">
        <f t="shared" ca="1" si="192"/>
        <v>0</v>
      </c>
      <c r="AQ228" s="19">
        <f t="shared" ca="1" si="193"/>
        <v>0</v>
      </c>
      <c r="AR228" s="19">
        <f t="shared" ca="1" si="194"/>
        <v>0</v>
      </c>
      <c r="AS228" s="19">
        <f t="shared" ca="1" si="195"/>
        <v>0</v>
      </c>
      <c r="AT228" s="19">
        <f t="shared" ca="1" si="196"/>
        <v>0</v>
      </c>
      <c r="AU228" s="19">
        <f t="shared" ca="1" si="197"/>
        <v>0</v>
      </c>
      <c r="AV228" s="19">
        <f t="shared" ca="1" si="198"/>
        <v>0</v>
      </c>
      <c r="AW228" s="19">
        <f t="shared" ca="1" si="199"/>
        <v>0</v>
      </c>
      <c r="AX228" s="19">
        <f t="shared" ca="1" si="200"/>
        <v>0</v>
      </c>
      <c r="AY228" s="71">
        <f t="shared" ca="1" si="201"/>
        <v>0</v>
      </c>
      <c r="AZ228" s="23"/>
      <c r="BA228" s="55">
        <f ca="1">IF(NOT(snowball),0,IF(OR(E$9=0,R227+AC228-AO228&lt;=E$9),0,MIN(R227+AC228-AO228-E$9,$C228)))</f>
        <v>0</v>
      </c>
      <c r="BB228" s="19">
        <f ca="1">IF(NOT(snowball),0,IF(OR(F$9=0,S227+AD228-AP228&lt;=F$9),0,MIN(S227+AD228-AP228-F$9,$C228-SUM($BA228:BA228))))</f>
        <v>0</v>
      </c>
      <c r="BC228" s="19">
        <f ca="1">IF(NOT(snowball),0,IF(OR(G$9=0,T227+AE228-AQ228&lt;=G$9),0,MIN(T227+AE228-AQ228-G$9,$C228-SUM($BA228:BB228))))</f>
        <v>0</v>
      </c>
      <c r="BD228" s="19">
        <f ca="1">IF(NOT(snowball),0,IF(OR(H$9=0,U227+AF228-AR228&lt;=H$9),0,MIN(U227+AF228-AR228-H$9,$C228-SUM($BA228:BC228))))</f>
        <v>0</v>
      </c>
      <c r="BE228" s="19">
        <f ca="1">IF(NOT(snowball),0,IF(OR(I$9=0,V227+AG228-AS228&lt;=I$9),0,MIN(V227+AG228-AS228-I$9,$C228-SUM($BA228:BD228))))</f>
        <v>0</v>
      </c>
      <c r="BF228" s="19">
        <f ca="1">IF(NOT(snowball),0,IF(OR(J$9=0,W227+AH228-AT228&lt;=J$9),0,MIN(W227+AH228-AT228-J$9,$C228-SUM($BA228:BE228))))</f>
        <v>0</v>
      </c>
      <c r="BG228" s="19">
        <f ca="1">IF(NOT(snowball),0,IF(OR(K$9=0,X227+AI228-AU228&lt;=K$9),0,MIN(X227+AI228-AU228-K$9,$C228-SUM($BA228:BF228))))</f>
        <v>0</v>
      </c>
      <c r="BH228" s="19">
        <f ca="1">IF(NOT(snowball),0,IF(OR(L$9=0,Y227+AJ228-AV228&lt;=L$9),0,MIN(Y227+AJ228-AV228-L$9,$C228-SUM($BA228:BG228))))</f>
        <v>0</v>
      </c>
      <c r="BI228" s="19">
        <f ca="1">IF(NOT(snowball),0,IF(OR(M$9=0,Z227+AK228-AW228&lt;=M$9),0,MIN(Z227+AK228-AW228-M$9,$C228-SUM($BA228:BH228))))</f>
        <v>0</v>
      </c>
      <c r="BJ228" s="19">
        <f ca="1">IF(NOT(snowball),0,IF(OR(N$9=0,AA227+AL228-AX228&lt;=N$9),0,MIN(AA227+AL228-AX228-N$9,$C228-SUM($BA228:BI228))))</f>
        <v>0</v>
      </c>
      <c r="BK228" s="71">
        <f t="shared" ca="1" si="202"/>
        <v>0</v>
      </c>
      <c r="BL228" s="71">
        <f t="shared" ca="1" si="203"/>
        <v>0</v>
      </c>
      <c r="BN228" s="55">
        <f t="shared" ca="1" si="204"/>
        <v>0</v>
      </c>
      <c r="BO228" s="19">
        <f ca="1">IF(S227&lt;=0,0,IF($BL228&lt;=SUM($BN228:BN228),0,IF($BL228-SUM($BN228:BN228)&gt;S227+AD228-BB228-AP228,S227+AD228-BB228-AP228,$BL228-SUM($BN228:BN228))))</f>
        <v>0</v>
      </c>
      <c r="BP228" s="19">
        <f ca="1">IF(T227&lt;=0,0,IF($BL228&lt;=SUM($BN228:BO228),0,IF($BL228-SUM($BN228:BO228)&gt;T227+AE228-BC228-AQ228,T227+AE228-BC228-AQ228,$BL228-SUM($BN228:BO228))))</f>
        <v>0</v>
      </c>
      <c r="BQ228" s="19">
        <f ca="1">IF(U227&lt;=0,0,IF($BL228&lt;=SUM($BN228:BP228),0,IF($BL228-SUM($BN228:BP228)&gt;U227+AF228-BD228-AR228,U227+AF228-BD228-AR228,$BL228-SUM($BN228:BP228))))</f>
        <v>0</v>
      </c>
      <c r="BR228" s="19">
        <f ca="1">IF(V227&lt;=0,0,IF($BL228&lt;=SUM($BN228:BQ228),0,IF($BL228-SUM($BN228:BQ228)&gt;V227+AG228-BE228-AS228,V227+AG228-BE228-AS228,$BL228-SUM($BN228:BQ228))))</f>
        <v>0</v>
      </c>
      <c r="BS228" s="19">
        <f ca="1">IF(W227&lt;=0,0,IF($BL228&lt;=SUM($BN228:BR228),0,IF($BL228-SUM($BN228:BR228)&gt;W227+AH228-BF228-AT228,W227+AH228-BF228-AT228,$BL228-SUM($BN228:BR228))))</f>
        <v>0</v>
      </c>
      <c r="BT228" s="19">
        <f ca="1">IF(X227&lt;=0,0,IF($BL228&lt;=SUM($BN228:BS228),0,IF($BL228-SUM($BN228:BS228)&gt;X227+AI228-BG228-AU228,X227+AI228-BG228-AU228,$BL228-SUM($BN228:BS228))))</f>
        <v>0</v>
      </c>
      <c r="BU228" s="19">
        <f ca="1">IF(Y227&lt;=0,0,IF($BL228&lt;=SUM($BN228:BT228),0,IF($BL228-SUM($BN228:BT228)&gt;Y227+AJ228-BH228-AV228,Y227+AJ228-BH228-AV228,$BL228-SUM($BN228:BT228))))</f>
        <v>0</v>
      </c>
      <c r="BV228" s="19">
        <f ca="1">IF(Z227&lt;=0,0,IF($BL228&lt;=SUM($BN228:BU228),0,IF($BL228-SUM($BN228:BU228)&gt;Z227+AK228-BI228-AW228,Z227+AK228-BI228-AW228,$BL228-SUM($BN228:BU228))))</f>
        <v>0</v>
      </c>
      <c r="BW228" s="19">
        <f ca="1">IF(AA227&lt;=0,0,IF($BL228&lt;=SUM($BN228:BV228),0,IF($BL228-SUM($BN228:BV228)&gt;AA227+AL228-BJ228-AX228,AA227+AL228-BJ228-AX228,$BL228-SUM($BN228:BV228))))</f>
        <v>0</v>
      </c>
    </row>
    <row r="229" spans="1:75" ht="11.1" customHeight="1" x14ac:dyDescent="0.2">
      <c r="A229" s="20" t="str">
        <f t="shared" ca="1" si="157"/>
        <v/>
      </c>
      <c r="B229" s="5" t="e">
        <f t="shared" ca="1" si="158"/>
        <v>#N/A</v>
      </c>
      <c r="C229" s="69" t="str">
        <f ca="1">IF(A229="","",IF(snowball,IF(($E$5-AY229)&lt;0,0,$E$5-AY229),0)+D229)</f>
        <v/>
      </c>
      <c r="D229" s="56"/>
      <c r="E229" s="19">
        <f t="shared" ca="1" si="159"/>
        <v>0</v>
      </c>
      <c r="F229" s="19">
        <f t="shared" ca="1" si="160"/>
        <v>0</v>
      </c>
      <c r="G229" s="19">
        <f t="shared" ca="1" si="161"/>
        <v>0</v>
      </c>
      <c r="H229" s="19">
        <f t="shared" ca="1" si="162"/>
        <v>0</v>
      </c>
      <c r="I229" s="19">
        <f t="shared" ca="1" si="163"/>
        <v>0</v>
      </c>
      <c r="J229" s="19">
        <f t="shared" ca="1" si="164"/>
        <v>0</v>
      </c>
      <c r="K229" s="19">
        <f t="shared" ca="1" si="165"/>
        <v>0</v>
      </c>
      <c r="L229" s="19">
        <f t="shared" ca="1" si="166"/>
        <v>0</v>
      </c>
      <c r="M229" s="19">
        <f t="shared" ca="1" si="167"/>
        <v>0</v>
      </c>
      <c r="N229" s="19">
        <f t="shared" ca="1" si="168"/>
        <v>0</v>
      </c>
      <c r="O229" s="48"/>
      <c r="P229" s="19">
        <f t="shared" ca="1" si="156"/>
        <v>0</v>
      </c>
      <c r="Q229" s="73">
        <f t="shared" ca="1" si="169"/>
        <v>0</v>
      </c>
      <c r="R229" s="19">
        <f t="shared" ca="1" si="170"/>
        <v>0</v>
      </c>
      <c r="S229" s="19">
        <f t="shared" ca="1" si="171"/>
        <v>0</v>
      </c>
      <c r="T229" s="19">
        <f t="shared" ca="1" si="172"/>
        <v>0</v>
      </c>
      <c r="U229" s="19">
        <f t="shared" ca="1" si="173"/>
        <v>0</v>
      </c>
      <c r="V229" s="19">
        <f t="shared" ca="1" si="174"/>
        <v>0</v>
      </c>
      <c r="W229" s="19">
        <f t="shared" ca="1" si="175"/>
        <v>0</v>
      </c>
      <c r="X229" s="19">
        <f t="shared" ca="1" si="176"/>
        <v>0</v>
      </c>
      <c r="Y229" s="19">
        <f t="shared" ca="1" si="177"/>
        <v>0</v>
      </c>
      <c r="Z229" s="19">
        <f t="shared" ca="1" si="178"/>
        <v>0</v>
      </c>
      <c r="AA229" s="19">
        <f t="shared" ca="1" si="179"/>
        <v>0</v>
      </c>
      <c r="AB229" s="2"/>
      <c r="AC229" s="19">
        <f t="shared" ca="1" si="180"/>
        <v>0</v>
      </c>
      <c r="AD229" s="19">
        <f t="shared" ca="1" si="181"/>
        <v>0</v>
      </c>
      <c r="AE229" s="19">
        <f t="shared" ca="1" si="182"/>
        <v>0</v>
      </c>
      <c r="AF229" s="19">
        <f t="shared" ca="1" si="183"/>
        <v>0</v>
      </c>
      <c r="AG229" s="19">
        <f t="shared" ca="1" si="184"/>
        <v>0</v>
      </c>
      <c r="AH229" s="19">
        <f t="shared" ca="1" si="185"/>
        <v>0</v>
      </c>
      <c r="AI229" s="19">
        <f t="shared" ca="1" si="186"/>
        <v>0</v>
      </c>
      <c r="AJ229" s="19">
        <f t="shared" ca="1" si="187"/>
        <v>0</v>
      </c>
      <c r="AK229" s="19">
        <f t="shared" ca="1" si="188"/>
        <v>0</v>
      </c>
      <c r="AL229" s="19">
        <f t="shared" ca="1" si="189"/>
        <v>0</v>
      </c>
      <c r="AM229" s="23">
        <f t="shared" ca="1" si="190"/>
        <v>0</v>
      </c>
      <c r="AN229" s="7"/>
      <c r="AO229" s="19">
        <f t="shared" ca="1" si="191"/>
        <v>0</v>
      </c>
      <c r="AP229" s="19">
        <f t="shared" ca="1" si="192"/>
        <v>0</v>
      </c>
      <c r="AQ229" s="19">
        <f t="shared" ca="1" si="193"/>
        <v>0</v>
      </c>
      <c r="AR229" s="19">
        <f t="shared" ca="1" si="194"/>
        <v>0</v>
      </c>
      <c r="AS229" s="19">
        <f t="shared" ca="1" si="195"/>
        <v>0</v>
      </c>
      <c r="AT229" s="19">
        <f t="shared" ca="1" si="196"/>
        <v>0</v>
      </c>
      <c r="AU229" s="19">
        <f t="shared" ca="1" si="197"/>
        <v>0</v>
      </c>
      <c r="AV229" s="19">
        <f t="shared" ca="1" si="198"/>
        <v>0</v>
      </c>
      <c r="AW229" s="19">
        <f t="shared" ca="1" si="199"/>
        <v>0</v>
      </c>
      <c r="AX229" s="19">
        <f t="shared" ca="1" si="200"/>
        <v>0</v>
      </c>
      <c r="AY229" s="71">
        <f t="shared" ca="1" si="201"/>
        <v>0</v>
      </c>
      <c r="AZ229" s="23"/>
      <c r="BA229" s="55">
        <f ca="1">IF(NOT(snowball),0,IF(OR(E$9=0,R228+AC229-AO229&lt;=E$9),0,MIN(R228+AC229-AO229-E$9,$C229)))</f>
        <v>0</v>
      </c>
      <c r="BB229" s="19">
        <f ca="1">IF(NOT(snowball),0,IF(OR(F$9=0,S228+AD229-AP229&lt;=F$9),0,MIN(S228+AD229-AP229-F$9,$C229-SUM($BA229:BA229))))</f>
        <v>0</v>
      </c>
      <c r="BC229" s="19">
        <f ca="1">IF(NOT(snowball),0,IF(OR(G$9=0,T228+AE229-AQ229&lt;=G$9),0,MIN(T228+AE229-AQ229-G$9,$C229-SUM($BA229:BB229))))</f>
        <v>0</v>
      </c>
      <c r="BD229" s="19">
        <f ca="1">IF(NOT(snowball),0,IF(OR(H$9=0,U228+AF229-AR229&lt;=H$9),0,MIN(U228+AF229-AR229-H$9,$C229-SUM($BA229:BC229))))</f>
        <v>0</v>
      </c>
      <c r="BE229" s="19">
        <f ca="1">IF(NOT(snowball),0,IF(OR(I$9=0,V228+AG229-AS229&lt;=I$9),0,MIN(V228+AG229-AS229-I$9,$C229-SUM($BA229:BD229))))</f>
        <v>0</v>
      </c>
      <c r="BF229" s="19">
        <f ca="1">IF(NOT(snowball),0,IF(OR(J$9=0,W228+AH229-AT229&lt;=J$9),0,MIN(W228+AH229-AT229-J$9,$C229-SUM($BA229:BE229))))</f>
        <v>0</v>
      </c>
      <c r="BG229" s="19">
        <f ca="1">IF(NOT(snowball),0,IF(OR(K$9=0,X228+AI229-AU229&lt;=K$9),0,MIN(X228+AI229-AU229-K$9,$C229-SUM($BA229:BF229))))</f>
        <v>0</v>
      </c>
      <c r="BH229" s="19">
        <f ca="1">IF(NOT(snowball),0,IF(OR(L$9=0,Y228+AJ229-AV229&lt;=L$9),0,MIN(Y228+AJ229-AV229-L$9,$C229-SUM($BA229:BG229))))</f>
        <v>0</v>
      </c>
      <c r="BI229" s="19">
        <f ca="1">IF(NOT(snowball),0,IF(OR(M$9=0,Z228+AK229-AW229&lt;=M$9),0,MIN(Z228+AK229-AW229-M$9,$C229-SUM($BA229:BH229))))</f>
        <v>0</v>
      </c>
      <c r="BJ229" s="19">
        <f ca="1">IF(NOT(snowball),0,IF(OR(N$9=0,AA228+AL229-AX229&lt;=N$9),0,MIN(AA228+AL229-AX229-N$9,$C229-SUM($BA229:BI229))))</f>
        <v>0</v>
      </c>
      <c r="BK229" s="71">
        <f t="shared" ca="1" si="202"/>
        <v>0</v>
      </c>
      <c r="BL229" s="71">
        <f t="shared" ca="1" si="203"/>
        <v>0</v>
      </c>
      <c r="BN229" s="55">
        <f t="shared" ca="1" si="204"/>
        <v>0</v>
      </c>
      <c r="BO229" s="19">
        <f ca="1">IF(S228&lt;=0,0,IF($BL229&lt;=SUM($BN229:BN229),0,IF($BL229-SUM($BN229:BN229)&gt;S228+AD229-BB229-AP229,S228+AD229-BB229-AP229,$BL229-SUM($BN229:BN229))))</f>
        <v>0</v>
      </c>
      <c r="BP229" s="19">
        <f ca="1">IF(T228&lt;=0,0,IF($BL229&lt;=SUM($BN229:BO229),0,IF($BL229-SUM($BN229:BO229)&gt;T228+AE229-BC229-AQ229,T228+AE229-BC229-AQ229,$BL229-SUM($BN229:BO229))))</f>
        <v>0</v>
      </c>
      <c r="BQ229" s="19">
        <f ca="1">IF(U228&lt;=0,0,IF($BL229&lt;=SUM($BN229:BP229),0,IF($BL229-SUM($BN229:BP229)&gt;U228+AF229-BD229-AR229,U228+AF229-BD229-AR229,$BL229-SUM($BN229:BP229))))</f>
        <v>0</v>
      </c>
      <c r="BR229" s="19">
        <f ca="1">IF(V228&lt;=0,0,IF($BL229&lt;=SUM($BN229:BQ229),0,IF($BL229-SUM($BN229:BQ229)&gt;V228+AG229-BE229-AS229,V228+AG229-BE229-AS229,$BL229-SUM($BN229:BQ229))))</f>
        <v>0</v>
      </c>
      <c r="BS229" s="19">
        <f ca="1">IF(W228&lt;=0,0,IF($BL229&lt;=SUM($BN229:BR229),0,IF($BL229-SUM($BN229:BR229)&gt;W228+AH229-BF229-AT229,W228+AH229-BF229-AT229,$BL229-SUM($BN229:BR229))))</f>
        <v>0</v>
      </c>
      <c r="BT229" s="19">
        <f ca="1">IF(X228&lt;=0,0,IF($BL229&lt;=SUM($BN229:BS229),0,IF($BL229-SUM($BN229:BS229)&gt;X228+AI229-BG229-AU229,X228+AI229-BG229-AU229,$BL229-SUM($BN229:BS229))))</f>
        <v>0</v>
      </c>
      <c r="BU229" s="19">
        <f ca="1">IF(Y228&lt;=0,0,IF($BL229&lt;=SUM($BN229:BT229),0,IF($BL229-SUM($BN229:BT229)&gt;Y228+AJ229-BH229-AV229,Y228+AJ229-BH229-AV229,$BL229-SUM($BN229:BT229))))</f>
        <v>0</v>
      </c>
      <c r="BV229" s="19">
        <f ca="1">IF(Z228&lt;=0,0,IF($BL229&lt;=SUM($BN229:BU229),0,IF($BL229-SUM($BN229:BU229)&gt;Z228+AK229-BI229-AW229,Z228+AK229-BI229-AW229,$BL229-SUM($BN229:BU229))))</f>
        <v>0</v>
      </c>
      <c r="BW229" s="19">
        <f ca="1">IF(AA228&lt;=0,0,IF($BL229&lt;=SUM($BN229:BV229),0,IF($BL229-SUM($BN229:BV229)&gt;AA228+AL229-BJ229-AX229,AA228+AL229-BJ229-AX229,$BL229-SUM($BN229:BV229))))</f>
        <v>0</v>
      </c>
    </row>
    <row r="230" spans="1:75" ht="11.1" customHeight="1" x14ac:dyDescent="0.2">
      <c r="A230" s="20" t="str">
        <f t="shared" ca="1" si="157"/>
        <v/>
      </c>
      <c r="B230" s="5" t="e">
        <f t="shared" ca="1" si="158"/>
        <v>#N/A</v>
      </c>
      <c r="C230" s="69" t="str">
        <f ca="1">IF(A230="","",IF(snowball,IF(($E$5-AY230)&lt;0,0,$E$5-AY230),0)+D230)</f>
        <v/>
      </c>
      <c r="D230" s="56"/>
      <c r="E230" s="19">
        <f t="shared" ca="1" si="159"/>
        <v>0</v>
      </c>
      <c r="F230" s="19">
        <f t="shared" ca="1" si="160"/>
        <v>0</v>
      </c>
      <c r="G230" s="19">
        <f t="shared" ca="1" si="161"/>
        <v>0</v>
      </c>
      <c r="H230" s="19">
        <f t="shared" ca="1" si="162"/>
        <v>0</v>
      </c>
      <c r="I230" s="19">
        <f t="shared" ca="1" si="163"/>
        <v>0</v>
      </c>
      <c r="J230" s="19">
        <f t="shared" ca="1" si="164"/>
        <v>0</v>
      </c>
      <c r="K230" s="19">
        <f t="shared" ca="1" si="165"/>
        <v>0</v>
      </c>
      <c r="L230" s="19">
        <f t="shared" ca="1" si="166"/>
        <v>0</v>
      </c>
      <c r="M230" s="19">
        <f t="shared" ca="1" si="167"/>
        <v>0</v>
      </c>
      <c r="N230" s="19">
        <f t="shared" ca="1" si="168"/>
        <v>0</v>
      </c>
      <c r="O230" s="48"/>
      <c r="P230" s="19">
        <f t="shared" ca="1" si="156"/>
        <v>0</v>
      </c>
      <c r="Q230" s="73">
        <f t="shared" ca="1" si="169"/>
        <v>0</v>
      </c>
      <c r="R230" s="19">
        <f t="shared" ca="1" si="170"/>
        <v>0</v>
      </c>
      <c r="S230" s="19">
        <f t="shared" ca="1" si="171"/>
        <v>0</v>
      </c>
      <c r="T230" s="19">
        <f t="shared" ca="1" si="172"/>
        <v>0</v>
      </c>
      <c r="U230" s="19">
        <f t="shared" ca="1" si="173"/>
        <v>0</v>
      </c>
      <c r="V230" s="19">
        <f t="shared" ca="1" si="174"/>
        <v>0</v>
      </c>
      <c r="W230" s="19">
        <f t="shared" ca="1" si="175"/>
        <v>0</v>
      </c>
      <c r="X230" s="19">
        <f t="shared" ca="1" si="176"/>
        <v>0</v>
      </c>
      <c r="Y230" s="19">
        <f t="shared" ca="1" si="177"/>
        <v>0</v>
      </c>
      <c r="Z230" s="19">
        <f t="shared" ca="1" si="178"/>
        <v>0</v>
      </c>
      <c r="AA230" s="19">
        <f t="shared" ca="1" si="179"/>
        <v>0</v>
      </c>
      <c r="AB230" s="2"/>
      <c r="AC230" s="19">
        <f t="shared" ca="1" si="180"/>
        <v>0</v>
      </c>
      <c r="AD230" s="19">
        <f t="shared" ca="1" si="181"/>
        <v>0</v>
      </c>
      <c r="AE230" s="19">
        <f t="shared" ca="1" si="182"/>
        <v>0</v>
      </c>
      <c r="AF230" s="19">
        <f t="shared" ca="1" si="183"/>
        <v>0</v>
      </c>
      <c r="AG230" s="19">
        <f t="shared" ca="1" si="184"/>
        <v>0</v>
      </c>
      <c r="AH230" s="19">
        <f t="shared" ca="1" si="185"/>
        <v>0</v>
      </c>
      <c r="AI230" s="19">
        <f t="shared" ca="1" si="186"/>
        <v>0</v>
      </c>
      <c r="AJ230" s="19">
        <f t="shared" ca="1" si="187"/>
        <v>0</v>
      </c>
      <c r="AK230" s="19">
        <f t="shared" ca="1" si="188"/>
        <v>0</v>
      </c>
      <c r="AL230" s="19">
        <f t="shared" ca="1" si="189"/>
        <v>0</v>
      </c>
      <c r="AM230" s="23">
        <f t="shared" ca="1" si="190"/>
        <v>0</v>
      </c>
      <c r="AN230" s="7"/>
      <c r="AO230" s="19">
        <f t="shared" ca="1" si="191"/>
        <v>0</v>
      </c>
      <c r="AP230" s="19">
        <f t="shared" ca="1" si="192"/>
        <v>0</v>
      </c>
      <c r="AQ230" s="19">
        <f t="shared" ca="1" si="193"/>
        <v>0</v>
      </c>
      <c r="AR230" s="19">
        <f t="shared" ca="1" si="194"/>
        <v>0</v>
      </c>
      <c r="AS230" s="19">
        <f t="shared" ca="1" si="195"/>
        <v>0</v>
      </c>
      <c r="AT230" s="19">
        <f t="shared" ca="1" si="196"/>
        <v>0</v>
      </c>
      <c r="AU230" s="19">
        <f t="shared" ca="1" si="197"/>
        <v>0</v>
      </c>
      <c r="AV230" s="19">
        <f t="shared" ca="1" si="198"/>
        <v>0</v>
      </c>
      <c r="AW230" s="19">
        <f t="shared" ca="1" si="199"/>
        <v>0</v>
      </c>
      <c r="AX230" s="19">
        <f t="shared" ca="1" si="200"/>
        <v>0</v>
      </c>
      <c r="AY230" s="71">
        <f t="shared" ca="1" si="201"/>
        <v>0</v>
      </c>
      <c r="AZ230" s="23"/>
      <c r="BA230" s="55">
        <f ca="1">IF(NOT(snowball),0,IF(OR(E$9=0,R229+AC230-AO230&lt;=E$9),0,MIN(R229+AC230-AO230-E$9,$C230)))</f>
        <v>0</v>
      </c>
      <c r="BB230" s="19">
        <f ca="1">IF(NOT(snowball),0,IF(OR(F$9=0,S229+AD230-AP230&lt;=F$9),0,MIN(S229+AD230-AP230-F$9,$C230-SUM($BA230:BA230))))</f>
        <v>0</v>
      </c>
      <c r="BC230" s="19">
        <f ca="1">IF(NOT(snowball),0,IF(OR(G$9=0,T229+AE230-AQ230&lt;=G$9),0,MIN(T229+AE230-AQ230-G$9,$C230-SUM($BA230:BB230))))</f>
        <v>0</v>
      </c>
      <c r="BD230" s="19">
        <f ca="1">IF(NOT(snowball),0,IF(OR(H$9=0,U229+AF230-AR230&lt;=H$9),0,MIN(U229+AF230-AR230-H$9,$C230-SUM($BA230:BC230))))</f>
        <v>0</v>
      </c>
      <c r="BE230" s="19">
        <f ca="1">IF(NOT(snowball),0,IF(OR(I$9=0,V229+AG230-AS230&lt;=I$9),0,MIN(V229+AG230-AS230-I$9,$C230-SUM($BA230:BD230))))</f>
        <v>0</v>
      </c>
      <c r="BF230" s="19">
        <f ca="1">IF(NOT(snowball),0,IF(OR(J$9=0,W229+AH230-AT230&lt;=J$9),0,MIN(W229+AH230-AT230-J$9,$C230-SUM($BA230:BE230))))</f>
        <v>0</v>
      </c>
      <c r="BG230" s="19">
        <f ca="1">IF(NOT(snowball),0,IF(OR(K$9=0,X229+AI230-AU230&lt;=K$9),0,MIN(X229+AI230-AU230-K$9,$C230-SUM($BA230:BF230))))</f>
        <v>0</v>
      </c>
      <c r="BH230" s="19">
        <f ca="1">IF(NOT(snowball),0,IF(OR(L$9=0,Y229+AJ230-AV230&lt;=L$9),0,MIN(Y229+AJ230-AV230-L$9,$C230-SUM($BA230:BG230))))</f>
        <v>0</v>
      </c>
      <c r="BI230" s="19">
        <f ca="1">IF(NOT(snowball),0,IF(OR(M$9=0,Z229+AK230-AW230&lt;=M$9),0,MIN(Z229+AK230-AW230-M$9,$C230-SUM($BA230:BH230))))</f>
        <v>0</v>
      </c>
      <c r="BJ230" s="19">
        <f ca="1">IF(NOT(snowball),0,IF(OR(N$9=0,AA229+AL230-AX230&lt;=N$9),0,MIN(AA229+AL230-AX230-N$9,$C230-SUM($BA230:BI230))))</f>
        <v>0</v>
      </c>
      <c r="BK230" s="71">
        <f t="shared" ca="1" si="202"/>
        <v>0</v>
      </c>
      <c r="BL230" s="71">
        <f t="shared" ca="1" si="203"/>
        <v>0</v>
      </c>
      <c r="BN230" s="55">
        <f t="shared" ca="1" si="204"/>
        <v>0</v>
      </c>
      <c r="BO230" s="19">
        <f ca="1">IF(S229&lt;=0,0,IF($BL230&lt;=SUM($BN230:BN230),0,IF($BL230-SUM($BN230:BN230)&gt;S229+AD230-BB230-AP230,S229+AD230-BB230-AP230,$BL230-SUM($BN230:BN230))))</f>
        <v>0</v>
      </c>
      <c r="BP230" s="19">
        <f ca="1">IF(T229&lt;=0,0,IF($BL230&lt;=SUM($BN230:BO230),0,IF($BL230-SUM($BN230:BO230)&gt;T229+AE230-BC230-AQ230,T229+AE230-BC230-AQ230,$BL230-SUM($BN230:BO230))))</f>
        <v>0</v>
      </c>
      <c r="BQ230" s="19">
        <f ca="1">IF(U229&lt;=0,0,IF($BL230&lt;=SUM($BN230:BP230),0,IF($BL230-SUM($BN230:BP230)&gt;U229+AF230-BD230-AR230,U229+AF230-BD230-AR230,$BL230-SUM($BN230:BP230))))</f>
        <v>0</v>
      </c>
      <c r="BR230" s="19">
        <f ca="1">IF(V229&lt;=0,0,IF($BL230&lt;=SUM($BN230:BQ230),0,IF($BL230-SUM($BN230:BQ230)&gt;V229+AG230-BE230-AS230,V229+AG230-BE230-AS230,$BL230-SUM($BN230:BQ230))))</f>
        <v>0</v>
      </c>
      <c r="BS230" s="19">
        <f ca="1">IF(W229&lt;=0,0,IF($BL230&lt;=SUM($BN230:BR230),0,IF($BL230-SUM($BN230:BR230)&gt;W229+AH230-BF230-AT230,W229+AH230-BF230-AT230,$BL230-SUM($BN230:BR230))))</f>
        <v>0</v>
      </c>
      <c r="BT230" s="19">
        <f ca="1">IF(X229&lt;=0,0,IF($BL230&lt;=SUM($BN230:BS230),0,IF($BL230-SUM($BN230:BS230)&gt;X229+AI230-BG230-AU230,X229+AI230-BG230-AU230,$BL230-SUM($BN230:BS230))))</f>
        <v>0</v>
      </c>
      <c r="BU230" s="19">
        <f ca="1">IF(Y229&lt;=0,0,IF($BL230&lt;=SUM($BN230:BT230),0,IF($BL230-SUM($BN230:BT230)&gt;Y229+AJ230-BH230-AV230,Y229+AJ230-BH230-AV230,$BL230-SUM($BN230:BT230))))</f>
        <v>0</v>
      </c>
      <c r="BV230" s="19">
        <f ca="1">IF(Z229&lt;=0,0,IF($BL230&lt;=SUM($BN230:BU230),0,IF($BL230-SUM($BN230:BU230)&gt;Z229+AK230-BI230-AW230,Z229+AK230-BI230-AW230,$BL230-SUM($BN230:BU230))))</f>
        <v>0</v>
      </c>
      <c r="BW230" s="19">
        <f ca="1">IF(AA229&lt;=0,0,IF($BL230&lt;=SUM($BN230:BV230),0,IF($BL230-SUM($BN230:BV230)&gt;AA229+AL230-BJ230-AX230,AA229+AL230-BJ230-AX230,$BL230-SUM($BN230:BV230))))</f>
        <v>0</v>
      </c>
    </row>
    <row r="231" spans="1:75" ht="11.1" customHeight="1" x14ac:dyDescent="0.2">
      <c r="A231" s="20" t="str">
        <f t="shared" ca="1" si="157"/>
        <v/>
      </c>
      <c r="B231" s="5" t="e">
        <f t="shared" ca="1" si="158"/>
        <v>#N/A</v>
      </c>
      <c r="C231" s="69" t="str">
        <f ca="1">IF(A231="","",IF(snowball,IF(($E$5-AY231)&lt;0,0,$E$5-AY231),0)+D231)</f>
        <v/>
      </c>
      <c r="D231" s="56"/>
      <c r="E231" s="19">
        <f t="shared" ca="1" si="159"/>
        <v>0</v>
      </c>
      <c r="F231" s="19">
        <f t="shared" ca="1" si="160"/>
        <v>0</v>
      </c>
      <c r="G231" s="19">
        <f t="shared" ca="1" si="161"/>
        <v>0</v>
      </c>
      <c r="H231" s="19">
        <f t="shared" ca="1" si="162"/>
        <v>0</v>
      </c>
      <c r="I231" s="19">
        <f t="shared" ca="1" si="163"/>
        <v>0</v>
      </c>
      <c r="J231" s="19">
        <f t="shared" ca="1" si="164"/>
        <v>0</v>
      </c>
      <c r="K231" s="19">
        <f t="shared" ca="1" si="165"/>
        <v>0</v>
      </c>
      <c r="L231" s="19">
        <f t="shared" ca="1" si="166"/>
        <v>0</v>
      </c>
      <c r="M231" s="19">
        <f t="shared" ca="1" si="167"/>
        <v>0</v>
      </c>
      <c r="N231" s="19">
        <f t="shared" ca="1" si="168"/>
        <v>0</v>
      </c>
      <c r="O231" s="48"/>
      <c r="P231" s="19">
        <f t="shared" ca="1" si="156"/>
        <v>0</v>
      </c>
      <c r="Q231" s="73">
        <f t="shared" ca="1" si="169"/>
        <v>0</v>
      </c>
      <c r="R231" s="19">
        <f t="shared" ca="1" si="170"/>
        <v>0</v>
      </c>
      <c r="S231" s="19">
        <f t="shared" ca="1" si="171"/>
        <v>0</v>
      </c>
      <c r="T231" s="19">
        <f t="shared" ca="1" si="172"/>
        <v>0</v>
      </c>
      <c r="U231" s="19">
        <f t="shared" ca="1" si="173"/>
        <v>0</v>
      </c>
      <c r="V231" s="19">
        <f t="shared" ca="1" si="174"/>
        <v>0</v>
      </c>
      <c r="W231" s="19">
        <f t="shared" ca="1" si="175"/>
        <v>0</v>
      </c>
      <c r="X231" s="19">
        <f t="shared" ca="1" si="176"/>
        <v>0</v>
      </c>
      <c r="Y231" s="19">
        <f t="shared" ca="1" si="177"/>
        <v>0</v>
      </c>
      <c r="Z231" s="19">
        <f t="shared" ca="1" si="178"/>
        <v>0</v>
      </c>
      <c r="AA231" s="19">
        <f t="shared" ca="1" si="179"/>
        <v>0</v>
      </c>
      <c r="AB231" s="2"/>
      <c r="AC231" s="19">
        <f t="shared" ca="1" si="180"/>
        <v>0</v>
      </c>
      <c r="AD231" s="19">
        <f t="shared" ca="1" si="181"/>
        <v>0</v>
      </c>
      <c r="AE231" s="19">
        <f t="shared" ca="1" si="182"/>
        <v>0</v>
      </c>
      <c r="AF231" s="19">
        <f t="shared" ca="1" si="183"/>
        <v>0</v>
      </c>
      <c r="AG231" s="19">
        <f t="shared" ca="1" si="184"/>
        <v>0</v>
      </c>
      <c r="AH231" s="19">
        <f t="shared" ca="1" si="185"/>
        <v>0</v>
      </c>
      <c r="AI231" s="19">
        <f t="shared" ca="1" si="186"/>
        <v>0</v>
      </c>
      <c r="AJ231" s="19">
        <f t="shared" ca="1" si="187"/>
        <v>0</v>
      </c>
      <c r="AK231" s="19">
        <f t="shared" ca="1" si="188"/>
        <v>0</v>
      </c>
      <c r="AL231" s="19">
        <f t="shared" ca="1" si="189"/>
        <v>0</v>
      </c>
      <c r="AM231" s="23">
        <f t="shared" ca="1" si="190"/>
        <v>0</v>
      </c>
      <c r="AN231" s="7"/>
      <c r="AO231" s="19">
        <f t="shared" ca="1" si="191"/>
        <v>0</v>
      </c>
      <c r="AP231" s="19">
        <f t="shared" ca="1" si="192"/>
        <v>0</v>
      </c>
      <c r="AQ231" s="19">
        <f t="shared" ca="1" si="193"/>
        <v>0</v>
      </c>
      <c r="AR231" s="19">
        <f t="shared" ca="1" si="194"/>
        <v>0</v>
      </c>
      <c r="AS231" s="19">
        <f t="shared" ca="1" si="195"/>
        <v>0</v>
      </c>
      <c r="AT231" s="19">
        <f t="shared" ca="1" si="196"/>
        <v>0</v>
      </c>
      <c r="AU231" s="19">
        <f t="shared" ca="1" si="197"/>
        <v>0</v>
      </c>
      <c r="AV231" s="19">
        <f t="shared" ca="1" si="198"/>
        <v>0</v>
      </c>
      <c r="AW231" s="19">
        <f t="shared" ca="1" si="199"/>
        <v>0</v>
      </c>
      <c r="AX231" s="19">
        <f t="shared" ca="1" si="200"/>
        <v>0</v>
      </c>
      <c r="AY231" s="71">
        <f t="shared" ca="1" si="201"/>
        <v>0</v>
      </c>
      <c r="AZ231" s="23"/>
      <c r="BA231" s="55">
        <f ca="1">IF(NOT(snowball),0,IF(OR(E$9=0,R230+AC231-AO231&lt;=E$9),0,MIN(R230+AC231-AO231-E$9,$C231)))</f>
        <v>0</v>
      </c>
      <c r="BB231" s="19">
        <f ca="1">IF(NOT(snowball),0,IF(OR(F$9=0,S230+AD231-AP231&lt;=F$9),0,MIN(S230+AD231-AP231-F$9,$C231-SUM($BA231:BA231))))</f>
        <v>0</v>
      </c>
      <c r="BC231" s="19">
        <f ca="1">IF(NOT(snowball),0,IF(OR(G$9=0,T230+AE231-AQ231&lt;=G$9),0,MIN(T230+AE231-AQ231-G$9,$C231-SUM($BA231:BB231))))</f>
        <v>0</v>
      </c>
      <c r="BD231" s="19">
        <f ca="1">IF(NOT(snowball),0,IF(OR(H$9=0,U230+AF231-AR231&lt;=H$9),0,MIN(U230+AF231-AR231-H$9,$C231-SUM($BA231:BC231))))</f>
        <v>0</v>
      </c>
      <c r="BE231" s="19">
        <f ca="1">IF(NOT(snowball),0,IF(OR(I$9=0,V230+AG231-AS231&lt;=I$9),0,MIN(V230+AG231-AS231-I$9,$C231-SUM($BA231:BD231))))</f>
        <v>0</v>
      </c>
      <c r="BF231" s="19">
        <f ca="1">IF(NOT(snowball),0,IF(OR(J$9=0,W230+AH231-AT231&lt;=J$9),0,MIN(W230+AH231-AT231-J$9,$C231-SUM($BA231:BE231))))</f>
        <v>0</v>
      </c>
      <c r="BG231" s="19">
        <f ca="1">IF(NOT(snowball),0,IF(OR(K$9=0,X230+AI231-AU231&lt;=K$9),0,MIN(X230+AI231-AU231-K$9,$C231-SUM($BA231:BF231))))</f>
        <v>0</v>
      </c>
      <c r="BH231" s="19">
        <f ca="1">IF(NOT(snowball),0,IF(OR(L$9=0,Y230+AJ231-AV231&lt;=L$9),0,MIN(Y230+AJ231-AV231-L$9,$C231-SUM($BA231:BG231))))</f>
        <v>0</v>
      </c>
      <c r="BI231" s="19">
        <f ca="1">IF(NOT(snowball),0,IF(OR(M$9=0,Z230+AK231-AW231&lt;=M$9),0,MIN(Z230+AK231-AW231-M$9,$C231-SUM($BA231:BH231))))</f>
        <v>0</v>
      </c>
      <c r="BJ231" s="19">
        <f ca="1">IF(NOT(snowball),0,IF(OR(N$9=0,AA230+AL231-AX231&lt;=N$9),0,MIN(AA230+AL231-AX231-N$9,$C231-SUM($BA231:BI231))))</f>
        <v>0</v>
      </c>
      <c r="BK231" s="71">
        <f t="shared" ca="1" si="202"/>
        <v>0</v>
      </c>
      <c r="BL231" s="71">
        <f t="shared" ca="1" si="203"/>
        <v>0</v>
      </c>
      <c r="BN231" s="55">
        <f t="shared" ca="1" si="204"/>
        <v>0</v>
      </c>
      <c r="BO231" s="19">
        <f ca="1">IF(S230&lt;=0,0,IF($BL231&lt;=SUM($BN231:BN231),0,IF($BL231-SUM($BN231:BN231)&gt;S230+AD231-BB231-AP231,S230+AD231-BB231-AP231,$BL231-SUM($BN231:BN231))))</f>
        <v>0</v>
      </c>
      <c r="BP231" s="19">
        <f ca="1">IF(T230&lt;=0,0,IF($BL231&lt;=SUM($BN231:BO231),0,IF($BL231-SUM($BN231:BO231)&gt;T230+AE231-BC231-AQ231,T230+AE231-BC231-AQ231,$BL231-SUM($BN231:BO231))))</f>
        <v>0</v>
      </c>
      <c r="BQ231" s="19">
        <f ca="1">IF(U230&lt;=0,0,IF($BL231&lt;=SUM($BN231:BP231),0,IF($BL231-SUM($BN231:BP231)&gt;U230+AF231-BD231-AR231,U230+AF231-BD231-AR231,$BL231-SUM($BN231:BP231))))</f>
        <v>0</v>
      </c>
      <c r="BR231" s="19">
        <f ca="1">IF(V230&lt;=0,0,IF($BL231&lt;=SUM($BN231:BQ231),0,IF($BL231-SUM($BN231:BQ231)&gt;V230+AG231-BE231-AS231,V230+AG231-BE231-AS231,$BL231-SUM($BN231:BQ231))))</f>
        <v>0</v>
      </c>
      <c r="BS231" s="19">
        <f ca="1">IF(W230&lt;=0,0,IF($BL231&lt;=SUM($BN231:BR231),0,IF($BL231-SUM($BN231:BR231)&gt;W230+AH231-BF231-AT231,W230+AH231-BF231-AT231,$BL231-SUM($BN231:BR231))))</f>
        <v>0</v>
      </c>
      <c r="BT231" s="19">
        <f ca="1">IF(X230&lt;=0,0,IF($BL231&lt;=SUM($BN231:BS231),0,IF($BL231-SUM($BN231:BS231)&gt;X230+AI231-BG231-AU231,X230+AI231-BG231-AU231,$BL231-SUM($BN231:BS231))))</f>
        <v>0</v>
      </c>
      <c r="BU231" s="19">
        <f ca="1">IF(Y230&lt;=0,0,IF($BL231&lt;=SUM($BN231:BT231),0,IF($BL231-SUM($BN231:BT231)&gt;Y230+AJ231-BH231-AV231,Y230+AJ231-BH231-AV231,$BL231-SUM($BN231:BT231))))</f>
        <v>0</v>
      </c>
      <c r="BV231" s="19">
        <f ca="1">IF(Z230&lt;=0,0,IF($BL231&lt;=SUM($BN231:BU231),0,IF($BL231-SUM($BN231:BU231)&gt;Z230+AK231-BI231-AW231,Z230+AK231-BI231-AW231,$BL231-SUM($BN231:BU231))))</f>
        <v>0</v>
      </c>
      <c r="BW231" s="19">
        <f ca="1">IF(AA230&lt;=0,0,IF($BL231&lt;=SUM($BN231:BV231),0,IF($BL231-SUM($BN231:BV231)&gt;AA230+AL231-BJ231-AX231,AA230+AL231-BJ231-AX231,$BL231-SUM($BN231:BV231))))</f>
        <v>0</v>
      </c>
    </row>
    <row r="232" spans="1:75" ht="11.1" customHeight="1" x14ac:dyDescent="0.2">
      <c r="A232" s="20" t="str">
        <f t="shared" ca="1" si="157"/>
        <v/>
      </c>
      <c r="B232" s="5" t="e">
        <f t="shared" ca="1" si="158"/>
        <v>#N/A</v>
      </c>
      <c r="C232" s="69" t="str">
        <f ca="1">IF(A232="","",IF(snowball,IF(($E$5-AY232)&lt;0,0,$E$5-AY232),0)+D232)</f>
        <v/>
      </c>
      <c r="D232" s="56"/>
      <c r="E232" s="19">
        <f t="shared" ca="1" si="159"/>
        <v>0</v>
      </c>
      <c r="F232" s="19">
        <f t="shared" ca="1" si="160"/>
        <v>0</v>
      </c>
      <c r="G232" s="19">
        <f t="shared" ca="1" si="161"/>
        <v>0</v>
      </c>
      <c r="H232" s="19">
        <f t="shared" ca="1" si="162"/>
        <v>0</v>
      </c>
      <c r="I232" s="19">
        <f t="shared" ca="1" si="163"/>
        <v>0</v>
      </c>
      <c r="J232" s="19">
        <f t="shared" ca="1" si="164"/>
        <v>0</v>
      </c>
      <c r="K232" s="19">
        <f t="shared" ca="1" si="165"/>
        <v>0</v>
      </c>
      <c r="L232" s="19">
        <f t="shared" ca="1" si="166"/>
        <v>0</v>
      </c>
      <c r="M232" s="19">
        <f t="shared" ca="1" si="167"/>
        <v>0</v>
      </c>
      <c r="N232" s="19">
        <f t="shared" ca="1" si="168"/>
        <v>0</v>
      </c>
      <c r="O232" s="48"/>
      <c r="P232" s="19">
        <f t="shared" ca="1" si="156"/>
        <v>0</v>
      </c>
      <c r="Q232" s="73">
        <f t="shared" ca="1" si="169"/>
        <v>0</v>
      </c>
      <c r="R232" s="19">
        <f t="shared" ca="1" si="170"/>
        <v>0</v>
      </c>
      <c r="S232" s="19">
        <f t="shared" ca="1" si="171"/>
        <v>0</v>
      </c>
      <c r="T232" s="19">
        <f t="shared" ca="1" si="172"/>
        <v>0</v>
      </c>
      <c r="U232" s="19">
        <f t="shared" ca="1" si="173"/>
        <v>0</v>
      </c>
      <c r="V232" s="19">
        <f t="shared" ca="1" si="174"/>
        <v>0</v>
      </c>
      <c r="W232" s="19">
        <f t="shared" ca="1" si="175"/>
        <v>0</v>
      </c>
      <c r="X232" s="19">
        <f t="shared" ca="1" si="176"/>
        <v>0</v>
      </c>
      <c r="Y232" s="19">
        <f t="shared" ca="1" si="177"/>
        <v>0</v>
      </c>
      <c r="Z232" s="19">
        <f t="shared" ca="1" si="178"/>
        <v>0</v>
      </c>
      <c r="AA232" s="19">
        <f t="shared" ca="1" si="179"/>
        <v>0</v>
      </c>
      <c r="AB232" s="2"/>
      <c r="AC232" s="19">
        <f t="shared" ca="1" si="180"/>
        <v>0</v>
      </c>
      <c r="AD232" s="19">
        <f t="shared" ca="1" si="181"/>
        <v>0</v>
      </c>
      <c r="AE232" s="19">
        <f t="shared" ca="1" si="182"/>
        <v>0</v>
      </c>
      <c r="AF232" s="19">
        <f t="shared" ca="1" si="183"/>
        <v>0</v>
      </c>
      <c r="AG232" s="19">
        <f t="shared" ca="1" si="184"/>
        <v>0</v>
      </c>
      <c r="AH232" s="19">
        <f t="shared" ca="1" si="185"/>
        <v>0</v>
      </c>
      <c r="AI232" s="19">
        <f t="shared" ca="1" si="186"/>
        <v>0</v>
      </c>
      <c r="AJ232" s="19">
        <f t="shared" ca="1" si="187"/>
        <v>0</v>
      </c>
      <c r="AK232" s="19">
        <f t="shared" ca="1" si="188"/>
        <v>0</v>
      </c>
      <c r="AL232" s="19">
        <f t="shared" ca="1" si="189"/>
        <v>0</v>
      </c>
      <c r="AM232" s="23">
        <f t="shared" ca="1" si="190"/>
        <v>0</v>
      </c>
      <c r="AN232" s="7"/>
      <c r="AO232" s="19">
        <f t="shared" ca="1" si="191"/>
        <v>0</v>
      </c>
      <c r="AP232" s="19">
        <f t="shared" ca="1" si="192"/>
        <v>0</v>
      </c>
      <c r="AQ232" s="19">
        <f t="shared" ca="1" si="193"/>
        <v>0</v>
      </c>
      <c r="AR232" s="19">
        <f t="shared" ca="1" si="194"/>
        <v>0</v>
      </c>
      <c r="AS232" s="19">
        <f t="shared" ca="1" si="195"/>
        <v>0</v>
      </c>
      <c r="AT232" s="19">
        <f t="shared" ca="1" si="196"/>
        <v>0</v>
      </c>
      <c r="AU232" s="19">
        <f t="shared" ca="1" si="197"/>
        <v>0</v>
      </c>
      <c r="AV232" s="19">
        <f t="shared" ca="1" si="198"/>
        <v>0</v>
      </c>
      <c r="AW232" s="19">
        <f t="shared" ca="1" si="199"/>
        <v>0</v>
      </c>
      <c r="AX232" s="19">
        <f t="shared" ca="1" si="200"/>
        <v>0</v>
      </c>
      <c r="AY232" s="71">
        <f t="shared" ca="1" si="201"/>
        <v>0</v>
      </c>
      <c r="AZ232" s="23"/>
      <c r="BA232" s="55">
        <f ca="1">IF(NOT(snowball),0,IF(OR(E$9=0,R231+AC232-AO232&lt;=E$9),0,MIN(R231+AC232-AO232-E$9,$C232)))</f>
        <v>0</v>
      </c>
      <c r="BB232" s="19">
        <f ca="1">IF(NOT(snowball),0,IF(OR(F$9=0,S231+AD232-AP232&lt;=F$9),0,MIN(S231+AD232-AP232-F$9,$C232-SUM($BA232:BA232))))</f>
        <v>0</v>
      </c>
      <c r="BC232" s="19">
        <f ca="1">IF(NOT(snowball),0,IF(OR(G$9=0,T231+AE232-AQ232&lt;=G$9),0,MIN(T231+AE232-AQ232-G$9,$C232-SUM($BA232:BB232))))</f>
        <v>0</v>
      </c>
      <c r="BD232" s="19">
        <f ca="1">IF(NOT(snowball),0,IF(OR(H$9=0,U231+AF232-AR232&lt;=H$9),0,MIN(U231+AF232-AR232-H$9,$C232-SUM($BA232:BC232))))</f>
        <v>0</v>
      </c>
      <c r="BE232" s="19">
        <f ca="1">IF(NOT(snowball),0,IF(OR(I$9=0,V231+AG232-AS232&lt;=I$9),0,MIN(V231+AG232-AS232-I$9,$C232-SUM($BA232:BD232))))</f>
        <v>0</v>
      </c>
      <c r="BF232" s="19">
        <f ca="1">IF(NOT(snowball),0,IF(OR(J$9=0,W231+AH232-AT232&lt;=J$9),0,MIN(W231+AH232-AT232-J$9,$C232-SUM($BA232:BE232))))</f>
        <v>0</v>
      </c>
      <c r="BG232" s="19">
        <f ca="1">IF(NOT(snowball),0,IF(OR(K$9=0,X231+AI232-AU232&lt;=K$9),0,MIN(X231+AI232-AU232-K$9,$C232-SUM($BA232:BF232))))</f>
        <v>0</v>
      </c>
      <c r="BH232" s="19">
        <f ca="1">IF(NOT(snowball),0,IF(OR(L$9=0,Y231+AJ232-AV232&lt;=L$9),0,MIN(Y231+AJ232-AV232-L$9,$C232-SUM($BA232:BG232))))</f>
        <v>0</v>
      </c>
      <c r="BI232" s="19">
        <f ca="1">IF(NOT(snowball),0,IF(OR(M$9=0,Z231+AK232-AW232&lt;=M$9),0,MIN(Z231+AK232-AW232-M$9,$C232-SUM($BA232:BH232))))</f>
        <v>0</v>
      </c>
      <c r="BJ232" s="19">
        <f ca="1">IF(NOT(snowball),0,IF(OR(N$9=0,AA231+AL232-AX232&lt;=N$9),0,MIN(AA231+AL232-AX232-N$9,$C232-SUM($BA232:BI232))))</f>
        <v>0</v>
      </c>
      <c r="BK232" s="71">
        <f t="shared" ca="1" si="202"/>
        <v>0</v>
      </c>
      <c r="BL232" s="71">
        <f t="shared" ca="1" si="203"/>
        <v>0</v>
      </c>
      <c r="BN232" s="55">
        <f t="shared" ca="1" si="204"/>
        <v>0</v>
      </c>
      <c r="BO232" s="19">
        <f ca="1">IF(S231&lt;=0,0,IF($BL232&lt;=SUM($BN232:BN232),0,IF($BL232-SUM($BN232:BN232)&gt;S231+AD232-BB232-AP232,S231+AD232-BB232-AP232,$BL232-SUM($BN232:BN232))))</f>
        <v>0</v>
      </c>
      <c r="BP232" s="19">
        <f ca="1">IF(T231&lt;=0,0,IF($BL232&lt;=SUM($BN232:BO232),0,IF($BL232-SUM($BN232:BO232)&gt;T231+AE232-BC232-AQ232,T231+AE232-BC232-AQ232,$BL232-SUM($BN232:BO232))))</f>
        <v>0</v>
      </c>
      <c r="BQ232" s="19">
        <f ca="1">IF(U231&lt;=0,0,IF($BL232&lt;=SUM($BN232:BP232),0,IF($BL232-SUM($BN232:BP232)&gt;U231+AF232-BD232-AR232,U231+AF232-BD232-AR232,$BL232-SUM($BN232:BP232))))</f>
        <v>0</v>
      </c>
      <c r="BR232" s="19">
        <f ca="1">IF(V231&lt;=0,0,IF($BL232&lt;=SUM($BN232:BQ232),0,IF($BL232-SUM($BN232:BQ232)&gt;V231+AG232-BE232-AS232,V231+AG232-BE232-AS232,$BL232-SUM($BN232:BQ232))))</f>
        <v>0</v>
      </c>
      <c r="BS232" s="19">
        <f ca="1">IF(W231&lt;=0,0,IF($BL232&lt;=SUM($BN232:BR232),0,IF($BL232-SUM($BN232:BR232)&gt;W231+AH232-BF232-AT232,W231+AH232-BF232-AT232,$BL232-SUM($BN232:BR232))))</f>
        <v>0</v>
      </c>
      <c r="BT232" s="19">
        <f ca="1">IF(X231&lt;=0,0,IF($BL232&lt;=SUM($BN232:BS232),0,IF($BL232-SUM($BN232:BS232)&gt;X231+AI232-BG232-AU232,X231+AI232-BG232-AU232,$BL232-SUM($BN232:BS232))))</f>
        <v>0</v>
      </c>
      <c r="BU232" s="19">
        <f ca="1">IF(Y231&lt;=0,0,IF($BL232&lt;=SUM($BN232:BT232),0,IF($BL232-SUM($BN232:BT232)&gt;Y231+AJ232-BH232-AV232,Y231+AJ232-BH232-AV232,$BL232-SUM($BN232:BT232))))</f>
        <v>0</v>
      </c>
      <c r="BV232" s="19">
        <f ca="1">IF(Z231&lt;=0,0,IF($BL232&lt;=SUM($BN232:BU232),0,IF($BL232-SUM($BN232:BU232)&gt;Z231+AK232-BI232-AW232,Z231+AK232-BI232-AW232,$BL232-SUM($BN232:BU232))))</f>
        <v>0</v>
      </c>
      <c r="BW232" s="19">
        <f ca="1">IF(AA231&lt;=0,0,IF($BL232&lt;=SUM($BN232:BV232),0,IF($BL232-SUM($BN232:BV232)&gt;AA231+AL232-BJ232-AX232,AA231+AL232-BJ232-AX232,$BL232-SUM($BN232:BV232))))</f>
        <v>0</v>
      </c>
    </row>
    <row r="233" spans="1:75" ht="11.1" customHeight="1" x14ac:dyDescent="0.2">
      <c r="A233" s="20" t="str">
        <f t="shared" ca="1" si="157"/>
        <v/>
      </c>
      <c r="B233" s="5" t="e">
        <f t="shared" ca="1" si="158"/>
        <v>#N/A</v>
      </c>
      <c r="C233" s="69" t="str">
        <f ca="1">IF(A233="","",IF(snowball,IF(($E$5-AY233)&lt;0,0,$E$5-AY233),0)+D233)</f>
        <v/>
      </c>
      <c r="D233" s="56"/>
      <c r="E233" s="19">
        <f t="shared" ca="1" si="159"/>
        <v>0</v>
      </c>
      <c r="F233" s="19">
        <f t="shared" ca="1" si="160"/>
        <v>0</v>
      </c>
      <c r="G233" s="19">
        <f t="shared" ca="1" si="161"/>
        <v>0</v>
      </c>
      <c r="H233" s="19">
        <f t="shared" ca="1" si="162"/>
        <v>0</v>
      </c>
      <c r="I233" s="19">
        <f t="shared" ca="1" si="163"/>
        <v>0</v>
      </c>
      <c r="J233" s="19">
        <f t="shared" ca="1" si="164"/>
        <v>0</v>
      </c>
      <c r="K233" s="19">
        <f t="shared" ca="1" si="165"/>
        <v>0</v>
      </c>
      <c r="L233" s="19">
        <f t="shared" ca="1" si="166"/>
        <v>0</v>
      </c>
      <c r="M233" s="19">
        <f t="shared" ca="1" si="167"/>
        <v>0</v>
      </c>
      <c r="N233" s="19">
        <f t="shared" ca="1" si="168"/>
        <v>0</v>
      </c>
      <c r="O233" s="48"/>
      <c r="P233" s="19">
        <f t="shared" ca="1" si="156"/>
        <v>0</v>
      </c>
      <c r="Q233" s="73">
        <f t="shared" ca="1" si="169"/>
        <v>0</v>
      </c>
      <c r="R233" s="19">
        <f t="shared" ca="1" si="170"/>
        <v>0</v>
      </c>
      <c r="S233" s="19">
        <f t="shared" ca="1" si="171"/>
        <v>0</v>
      </c>
      <c r="T233" s="19">
        <f t="shared" ca="1" si="172"/>
        <v>0</v>
      </c>
      <c r="U233" s="19">
        <f t="shared" ca="1" si="173"/>
        <v>0</v>
      </c>
      <c r="V233" s="19">
        <f t="shared" ca="1" si="174"/>
        <v>0</v>
      </c>
      <c r="W233" s="19">
        <f t="shared" ca="1" si="175"/>
        <v>0</v>
      </c>
      <c r="X233" s="19">
        <f t="shared" ca="1" si="176"/>
        <v>0</v>
      </c>
      <c r="Y233" s="19">
        <f t="shared" ca="1" si="177"/>
        <v>0</v>
      </c>
      <c r="Z233" s="19">
        <f t="shared" ca="1" si="178"/>
        <v>0</v>
      </c>
      <c r="AA233" s="19">
        <f t="shared" ca="1" si="179"/>
        <v>0</v>
      </c>
      <c r="AB233" s="2"/>
      <c r="AC233" s="19">
        <f t="shared" ca="1" si="180"/>
        <v>0</v>
      </c>
      <c r="AD233" s="19">
        <f t="shared" ca="1" si="181"/>
        <v>0</v>
      </c>
      <c r="AE233" s="19">
        <f t="shared" ca="1" si="182"/>
        <v>0</v>
      </c>
      <c r="AF233" s="19">
        <f t="shared" ca="1" si="183"/>
        <v>0</v>
      </c>
      <c r="AG233" s="19">
        <f t="shared" ca="1" si="184"/>
        <v>0</v>
      </c>
      <c r="AH233" s="19">
        <f t="shared" ca="1" si="185"/>
        <v>0</v>
      </c>
      <c r="AI233" s="19">
        <f t="shared" ca="1" si="186"/>
        <v>0</v>
      </c>
      <c r="AJ233" s="19">
        <f t="shared" ca="1" si="187"/>
        <v>0</v>
      </c>
      <c r="AK233" s="19">
        <f t="shared" ca="1" si="188"/>
        <v>0</v>
      </c>
      <c r="AL233" s="19">
        <f t="shared" ca="1" si="189"/>
        <v>0</v>
      </c>
      <c r="AM233" s="23">
        <f t="shared" ca="1" si="190"/>
        <v>0</v>
      </c>
      <c r="AN233" s="7"/>
      <c r="AO233" s="19">
        <f t="shared" ca="1" si="191"/>
        <v>0</v>
      </c>
      <c r="AP233" s="19">
        <f t="shared" ca="1" si="192"/>
        <v>0</v>
      </c>
      <c r="AQ233" s="19">
        <f t="shared" ca="1" si="193"/>
        <v>0</v>
      </c>
      <c r="AR233" s="19">
        <f t="shared" ca="1" si="194"/>
        <v>0</v>
      </c>
      <c r="AS233" s="19">
        <f t="shared" ca="1" si="195"/>
        <v>0</v>
      </c>
      <c r="AT233" s="19">
        <f t="shared" ca="1" si="196"/>
        <v>0</v>
      </c>
      <c r="AU233" s="19">
        <f t="shared" ca="1" si="197"/>
        <v>0</v>
      </c>
      <c r="AV233" s="19">
        <f t="shared" ca="1" si="198"/>
        <v>0</v>
      </c>
      <c r="AW233" s="19">
        <f t="shared" ca="1" si="199"/>
        <v>0</v>
      </c>
      <c r="AX233" s="19">
        <f t="shared" ca="1" si="200"/>
        <v>0</v>
      </c>
      <c r="AY233" s="71">
        <f t="shared" ca="1" si="201"/>
        <v>0</v>
      </c>
      <c r="AZ233" s="23"/>
      <c r="BA233" s="55">
        <f ca="1">IF(NOT(snowball),0,IF(OR(E$9=0,R232+AC233-AO233&lt;=E$9),0,MIN(R232+AC233-AO233-E$9,$C233)))</f>
        <v>0</v>
      </c>
      <c r="BB233" s="19">
        <f ca="1">IF(NOT(snowball),0,IF(OR(F$9=0,S232+AD233-AP233&lt;=F$9),0,MIN(S232+AD233-AP233-F$9,$C233-SUM($BA233:BA233))))</f>
        <v>0</v>
      </c>
      <c r="BC233" s="19">
        <f ca="1">IF(NOT(snowball),0,IF(OR(G$9=0,T232+AE233-AQ233&lt;=G$9),0,MIN(T232+AE233-AQ233-G$9,$C233-SUM($BA233:BB233))))</f>
        <v>0</v>
      </c>
      <c r="BD233" s="19">
        <f ca="1">IF(NOT(snowball),0,IF(OR(H$9=0,U232+AF233-AR233&lt;=H$9),0,MIN(U232+AF233-AR233-H$9,$C233-SUM($BA233:BC233))))</f>
        <v>0</v>
      </c>
      <c r="BE233" s="19">
        <f ca="1">IF(NOT(snowball),0,IF(OR(I$9=0,V232+AG233-AS233&lt;=I$9),0,MIN(V232+AG233-AS233-I$9,$C233-SUM($BA233:BD233))))</f>
        <v>0</v>
      </c>
      <c r="BF233" s="19">
        <f ca="1">IF(NOT(snowball),0,IF(OR(J$9=0,W232+AH233-AT233&lt;=J$9),0,MIN(W232+AH233-AT233-J$9,$C233-SUM($BA233:BE233))))</f>
        <v>0</v>
      </c>
      <c r="BG233" s="19">
        <f ca="1">IF(NOT(snowball),0,IF(OR(K$9=0,X232+AI233-AU233&lt;=K$9),0,MIN(X232+AI233-AU233-K$9,$C233-SUM($BA233:BF233))))</f>
        <v>0</v>
      </c>
      <c r="BH233" s="19">
        <f ca="1">IF(NOT(snowball),0,IF(OR(L$9=0,Y232+AJ233-AV233&lt;=L$9),0,MIN(Y232+AJ233-AV233-L$9,$C233-SUM($BA233:BG233))))</f>
        <v>0</v>
      </c>
      <c r="BI233" s="19">
        <f ca="1">IF(NOT(snowball),0,IF(OR(M$9=0,Z232+AK233-AW233&lt;=M$9),0,MIN(Z232+AK233-AW233-M$9,$C233-SUM($BA233:BH233))))</f>
        <v>0</v>
      </c>
      <c r="BJ233" s="19">
        <f ca="1">IF(NOT(snowball),0,IF(OR(N$9=0,AA232+AL233-AX233&lt;=N$9),0,MIN(AA232+AL233-AX233-N$9,$C233-SUM($BA233:BI233))))</f>
        <v>0</v>
      </c>
      <c r="BK233" s="71">
        <f t="shared" ca="1" si="202"/>
        <v>0</v>
      </c>
      <c r="BL233" s="71">
        <f t="shared" ca="1" si="203"/>
        <v>0</v>
      </c>
      <c r="BN233" s="55">
        <f t="shared" ca="1" si="204"/>
        <v>0</v>
      </c>
      <c r="BO233" s="19">
        <f ca="1">IF(S232&lt;=0,0,IF($BL233&lt;=SUM($BN233:BN233),0,IF($BL233-SUM($BN233:BN233)&gt;S232+AD233-BB233-AP233,S232+AD233-BB233-AP233,$BL233-SUM($BN233:BN233))))</f>
        <v>0</v>
      </c>
      <c r="BP233" s="19">
        <f ca="1">IF(T232&lt;=0,0,IF($BL233&lt;=SUM($BN233:BO233),0,IF($BL233-SUM($BN233:BO233)&gt;T232+AE233-BC233-AQ233,T232+AE233-BC233-AQ233,$BL233-SUM($BN233:BO233))))</f>
        <v>0</v>
      </c>
      <c r="BQ233" s="19">
        <f ca="1">IF(U232&lt;=0,0,IF($BL233&lt;=SUM($BN233:BP233),0,IF($BL233-SUM($BN233:BP233)&gt;U232+AF233-BD233-AR233,U232+AF233-BD233-AR233,$BL233-SUM($BN233:BP233))))</f>
        <v>0</v>
      </c>
      <c r="BR233" s="19">
        <f ca="1">IF(V232&lt;=0,0,IF($BL233&lt;=SUM($BN233:BQ233),0,IF($BL233-SUM($BN233:BQ233)&gt;V232+AG233-BE233-AS233,V232+AG233-BE233-AS233,$BL233-SUM($BN233:BQ233))))</f>
        <v>0</v>
      </c>
      <c r="BS233" s="19">
        <f ca="1">IF(W232&lt;=0,0,IF($BL233&lt;=SUM($BN233:BR233),0,IF($BL233-SUM($BN233:BR233)&gt;W232+AH233-BF233-AT233,W232+AH233-BF233-AT233,$BL233-SUM($BN233:BR233))))</f>
        <v>0</v>
      </c>
      <c r="BT233" s="19">
        <f ca="1">IF(X232&lt;=0,0,IF($BL233&lt;=SUM($BN233:BS233),0,IF($BL233-SUM($BN233:BS233)&gt;X232+AI233-BG233-AU233,X232+AI233-BG233-AU233,$BL233-SUM($BN233:BS233))))</f>
        <v>0</v>
      </c>
      <c r="BU233" s="19">
        <f ca="1">IF(Y232&lt;=0,0,IF($BL233&lt;=SUM($BN233:BT233),0,IF($BL233-SUM($BN233:BT233)&gt;Y232+AJ233-BH233-AV233,Y232+AJ233-BH233-AV233,$BL233-SUM($BN233:BT233))))</f>
        <v>0</v>
      </c>
      <c r="BV233" s="19">
        <f ca="1">IF(Z232&lt;=0,0,IF($BL233&lt;=SUM($BN233:BU233),0,IF($BL233-SUM($BN233:BU233)&gt;Z232+AK233-BI233-AW233,Z232+AK233-BI233-AW233,$BL233-SUM($BN233:BU233))))</f>
        <v>0</v>
      </c>
      <c r="BW233" s="19">
        <f ca="1">IF(AA232&lt;=0,0,IF($BL233&lt;=SUM($BN233:BV233),0,IF($BL233-SUM($BN233:BV233)&gt;AA232+AL233-BJ233-AX233,AA232+AL233-BJ233-AX233,$BL233-SUM($BN233:BV233))))</f>
        <v>0</v>
      </c>
    </row>
    <row r="234" spans="1:75" ht="11.1" customHeight="1" x14ac:dyDescent="0.2">
      <c r="A234" s="20" t="str">
        <f t="shared" ca="1" si="157"/>
        <v/>
      </c>
      <c r="B234" s="5" t="e">
        <f t="shared" ca="1" si="158"/>
        <v>#N/A</v>
      </c>
      <c r="C234" s="69" t="str">
        <f ca="1">IF(A234="","",IF(snowball,IF(($E$5-AY234)&lt;0,0,$E$5-AY234),0)+D234)</f>
        <v/>
      </c>
      <c r="D234" s="56"/>
      <c r="E234" s="19">
        <f t="shared" ca="1" si="159"/>
        <v>0</v>
      </c>
      <c r="F234" s="19">
        <f t="shared" ca="1" si="160"/>
        <v>0</v>
      </c>
      <c r="G234" s="19">
        <f t="shared" ca="1" si="161"/>
        <v>0</v>
      </c>
      <c r="H234" s="19">
        <f t="shared" ca="1" si="162"/>
        <v>0</v>
      </c>
      <c r="I234" s="19">
        <f t="shared" ca="1" si="163"/>
        <v>0</v>
      </c>
      <c r="J234" s="19">
        <f t="shared" ca="1" si="164"/>
        <v>0</v>
      </c>
      <c r="K234" s="19">
        <f t="shared" ca="1" si="165"/>
        <v>0</v>
      </c>
      <c r="L234" s="19">
        <f t="shared" ca="1" si="166"/>
        <v>0</v>
      </c>
      <c r="M234" s="19">
        <f t="shared" ca="1" si="167"/>
        <v>0</v>
      </c>
      <c r="N234" s="19">
        <f t="shared" ca="1" si="168"/>
        <v>0</v>
      </c>
      <c r="O234" s="48"/>
      <c r="P234" s="19">
        <f t="shared" ca="1" si="156"/>
        <v>0</v>
      </c>
      <c r="Q234" s="73">
        <f t="shared" ca="1" si="169"/>
        <v>0</v>
      </c>
      <c r="R234" s="19">
        <f t="shared" ca="1" si="170"/>
        <v>0</v>
      </c>
      <c r="S234" s="19">
        <f t="shared" ca="1" si="171"/>
        <v>0</v>
      </c>
      <c r="T234" s="19">
        <f t="shared" ca="1" si="172"/>
        <v>0</v>
      </c>
      <c r="U234" s="19">
        <f t="shared" ca="1" si="173"/>
        <v>0</v>
      </c>
      <c r="V234" s="19">
        <f t="shared" ca="1" si="174"/>
        <v>0</v>
      </c>
      <c r="W234" s="19">
        <f t="shared" ca="1" si="175"/>
        <v>0</v>
      </c>
      <c r="X234" s="19">
        <f t="shared" ca="1" si="176"/>
        <v>0</v>
      </c>
      <c r="Y234" s="19">
        <f t="shared" ca="1" si="177"/>
        <v>0</v>
      </c>
      <c r="Z234" s="19">
        <f t="shared" ca="1" si="178"/>
        <v>0</v>
      </c>
      <c r="AA234" s="19">
        <f t="shared" ca="1" si="179"/>
        <v>0</v>
      </c>
      <c r="AB234" s="2"/>
      <c r="AC234" s="19">
        <f t="shared" ca="1" si="180"/>
        <v>0</v>
      </c>
      <c r="AD234" s="19">
        <f t="shared" ca="1" si="181"/>
        <v>0</v>
      </c>
      <c r="AE234" s="19">
        <f t="shared" ca="1" si="182"/>
        <v>0</v>
      </c>
      <c r="AF234" s="19">
        <f t="shared" ca="1" si="183"/>
        <v>0</v>
      </c>
      <c r="AG234" s="19">
        <f t="shared" ca="1" si="184"/>
        <v>0</v>
      </c>
      <c r="AH234" s="19">
        <f t="shared" ca="1" si="185"/>
        <v>0</v>
      </c>
      <c r="AI234" s="19">
        <f t="shared" ca="1" si="186"/>
        <v>0</v>
      </c>
      <c r="AJ234" s="19">
        <f t="shared" ca="1" si="187"/>
        <v>0</v>
      </c>
      <c r="AK234" s="19">
        <f t="shared" ca="1" si="188"/>
        <v>0</v>
      </c>
      <c r="AL234" s="19">
        <f t="shared" ca="1" si="189"/>
        <v>0</v>
      </c>
      <c r="AM234" s="23">
        <f t="shared" ca="1" si="190"/>
        <v>0</v>
      </c>
      <c r="AN234" s="7"/>
      <c r="AO234" s="19">
        <f t="shared" ca="1" si="191"/>
        <v>0</v>
      </c>
      <c r="AP234" s="19">
        <f t="shared" ca="1" si="192"/>
        <v>0</v>
      </c>
      <c r="AQ234" s="19">
        <f t="shared" ca="1" si="193"/>
        <v>0</v>
      </c>
      <c r="AR234" s="19">
        <f t="shared" ca="1" si="194"/>
        <v>0</v>
      </c>
      <c r="AS234" s="19">
        <f t="shared" ca="1" si="195"/>
        <v>0</v>
      </c>
      <c r="AT234" s="19">
        <f t="shared" ca="1" si="196"/>
        <v>0</v>
      </c>
      <c r="AU234" s="19">
        <f t="shared" ca="1" si="197"/>
        <v>0</v>
      </c>
      <c r="AV234" s="19">
        <f t="shared" ca="1" si="198"/>
        <v>0</v>
      </c>
      <c r="AW234" s="19">
        <f t="shared" ca="1" si="199"/>
        <v>0</v>
      </c>
      <c r="AX234" s="19">
        <f t="shared" ca="1" si="200"/>
        <v>0</v>
      </c>
      <c r="AY234" s="71">
        <f t="shared" ca="1" si="201"/>
        <v>0</v>
      </c>
      <c r="AZ234" s="23"/>
      <c r="BA234" s="55">
        <f ca="1">IF(NOT(snowball),0,IF(OR(E$9=0,R233+AC234-AO234&lt;=E$9),0,MIN(R233+AC234-AO234-E$9,$C234)))</f>
        <v>0</v>
      </c>
      <c r="BB234" s="19">
        <f ca="1">IF(NOT(snowball),0,IF(OR(F$9=0,S233+AD234-AP234&lt;=F$9),0,MIN(S233+AD234-AP234-F$9,$C234-SUM($BA234:BA234))))</f>
        <v>0</v>
      </c>
      <c r="BC234" s="19">
        <f ca="1">IF(NOT(snowball),0,IF(OR(G$9=0,T233+AE234-AQ234&lt;=G$9),0,MIN(T233+AE234-AQ234-G$9,$C234-SUM($BA234:BB234))))</f>
        <v>0</v>
      </c>
      <c r="BD234" s="19">
        <f ca="1">IF(NOT(snowball),0,IF(OR(H$9=0,U233+AF234-AR234&lt;=H$9),0,MIN(U233+AF234-AR234-H$9,$C234-SUM($BA234:BC234))))</f>
        <v>0</v>
      </c>
      <c r="BE234" s="19">
        <f ca="1">IF(NOT(snowball),0,IF(OR(I$9=0,V233+AG234-AS234&lt;=I$9),0,MIN(V233+AG234-AS234-I$9,$C234-SUM($BA234:BD234))))</f>
        <v>0</v>
      </c>
      <c r="BF234" s="19">
        <f ca="1">IF(NOT(snowball),0,IF(OR(J$9=0,W233+AH234-AT234&lt;=J$9),0,MIN(W233+AH234-AT234-J$9,$C234-SUM($BA234:BE234))))</f>
        <v>0</v>
      </c>
      <c r="BG234" s="19">
        <f ca="1">IF(NOT(snowball),0,IF(OR(K$9=0,X233+AI234-AU234&lt;=K$9),0,MIN(X233+AI234-AU234-K$9,$C234-SUM($BA234:BF234))))</f>
        <v>0</v>
      </c>
      <c r="BH234" s="19">
        <f ca="1">IF(NOT(snowball),0,IF(OR(L$9=0,Y233+AJ234-AV234&lt;=L$9),0,MIN(Y233+AJ234-AV234-L$9,$C234-SUM($BA234:BG234))))</f>
        <v>0</v>
      </c>
      <c r="BI234" s="19">
        <f ca="1">IF(NOT(snowball),0,IF(OR(M$9=0,Z233+AK234-AW234&lt;=M$9),0,MIN(Z233+AK234-AW234-M$9,$C234-SUM($BA234:BH234))))</f>
        <v>0</v>
      </c>
      <c r="BJ234" s="19">
        <f ca="1">IF(NOT(snowball),0,IF(OR(N$9=0,AA233+AL234-AX234&lt;=N$9),0,MIN(AA233+AL234-AX234-N$9,$C234-SUM($BA234:BI234))))</f>
        <v>0</v>
      </c>
      <c r="BK234" s="71">
        <f t="shared" ca="1" si="202"/>
        <v>0</v>
      </c>
      <c r="BL234" s="71">
        <f t="shared" ca="1" si="203"/>
        <v>0</v>
      </c>
      <c r="BN234" s="55">
        <f t="shared" ca="1" si="204"/>
        <v>0</v>
      </c>
      <c r="BO234" s="19">
        <f ca="1">IF(S233&lt;=0,0,IF($BL234&lt;=SUM($BN234:BN234),0,IF($BL234-SUM($BN234:BN234)&gt;S233+AD234-BB234-AP234,S233+AD234-BB234-AP234,$BL234-SUM($BN234:BN234))))</f>
        <v>0</v>
      </c>
      <c r="BP234" s="19">
        <f ca="1">IF(T233&lt;=0,0,IF($BL234&lt;=SUM($BN234:BO234),0,IF($BL234-SUM($BN234:BO234)&gt;T233+AE234-BC234-AQ234,T233+AE234-BC234-AQ234,$BL234-SUM($BN234:BO234))))</f>
        <v>0</v>
      </c>
      <c r="BQ234" s="19">
        <f ca="1">IF(U233&lt;=0,0,IF($BL234&lt;=SUM($BN234:BP234),0,IF($BL234-SUM($BN234:BP234)&gt;U233+AF234-BD234-AR234,U233+AF234-BD234-AR234,$BL234-SUM($BN234:BP234))))</f>
        <v>0</v>
      </c>
      <c r="BR234" s="19">
        <f ca="1">IF(V233&lt;=0,0,IF($BL234&lt;=SUM($BN234:BQ234),0,IF($BL234-SUM($BN234:BQ234)&gt;V233+AG234-BE234-AS234,V233+AG234-BE234-AS234,$BL234-SUM($BN234:BQ234))))</f>
        <v>0</v>
      </c>
      <c r="BS234" s="19">
        <f ca="1">IF(W233&lt;=0,0,IF($BL234&lt;=SUM($BN234:BR234),0,IF($BL234-SUM($BN234:BR234)&gt;W233+AH234-BF234-AT234,W233+AH234-BF234-AT234,$BL234-SUM($BN234:BR234))))</f>
        <v>0</v>
      </c>
      <c r="BT234" s="19">
        <f ca="1">IF(X233&lt;=0,0,IF($BL234&lt;=SUM($BN234:BS234),0,IF($BL234-SUM($BN234:BS234)&gt;X233+AI234-BG234-AU234,X233+AI234-BG234-AU234,$BL234-SUM($BN234:BS234))))</f>
        <v>0</v>
      </c>
      <c r="BU234" s="19">
        <f ca="1">IF(Y233&lt;=0,0,IF($BL234&lt;=SUM($BN234:BT234),0,IF($BL234-SUM($BN234:BT234)&gt;Y233+AJ234-BH234-AV234,Y233+AJ234-BH234-AV234,$BL234-SUM($BN234:BT234))))</f>
        <v>0</v>
      </c>
      <c r="BV234" s="19">
        <f ca="1">IF(Z233&lt;=0,0,IF($BL234&lt;=SUM($BN234:BU234),0,IF($BL234-SUM($BN234:BU234)&gt;Z233+AK234-BI234-AW234,Z233+AK234-BI234-AW234,$BL234-SUM($BN234:BU234))))</f>
        <v>0</v>
      </c>
      <c r="BW234" s="19">
        <f ca="1">IF(AA233&lt;=0,0,IF($BL234&lt;=SUM($BN234:BV234),0,IF($BL234-SUM($BN234:BV234)&gt;AA233+AL234-BJ234-AX234,AA233+AL234-BJ234-AX234,$BL234-SUM($BN234:BV234))))</f>
        <v>0</v>
      </c>
    </row>
    <row r="235" spans="1:75" ht="11.1" customHeight="1" x14ac:dyDescent="0.2">
      <c r="A235" s="20" t="str">
        <f t="shared" ca="1" si="157"/>
        <v/>
      </c>
      <c r="B235" s="5" t="e">
        <f t="shared" ca="1" si="158"/>
        <v>#N/A</v>
      </c>
      <c r="C235" s="69" t="str">
        <f ca="1">IF(A235="","",IF(snowball,IF(($E$5-AY235)&lt;0,0,$E$5-AY235),0)+D235)</f>
        <v/>
      </c>
      <c r="D235" s="56"/>
      <c r="E235" s="19">
        <f t="shared" ca="1" si="159"/>
        <v>0</v>
      </c>
      <c r="F235" s="19">
        <f t="shared" ca="1" si="160"/>
        <v>0</v>
      </c>
      <c r="G235" s="19">
        <f t="shared" ca="1" si="161"/>
        <v>0</v>
      </c>
      <c r="H235" s="19">
        <f t="shared" ca="1" si="162"/>
        <v>0</v>
      </c>
      <c r="I235" s="19">
        <f t="shared" ca="1" si="163"/>
        <v>0</v>
      </c>
      <c r="J235" s="19">
        <f t="shared" ca="1" si="164"/>
        <v>0</v>
      </c>
      <c r="K235" s="19">
        <f t="shared" ca="1" si="165"/>
        <v>0</v>
      </c>
      <c r="L235" s="19">
        <f t="shared" ca="1" si="166"/>
        <v>0</v>
      </c>
      <c r="M235" s="19">
        <f t="shared" ca="1" si="167"/>
        <v>0</v>
      </c>
      <c r="N235" s="19">
        <f t="shared" ca="1" si="168"/>
        <v>0</v>
      </c>
      <c r="O235" s="48"/>
      <c r="P235" s="19">
        <f t="shared" ca="1" si="156"/>
        <v>0</v>
      </c>
      <c r="Q235" s="73">
        <f t="shared" ca="1" si="169"/>
        <v>0</v>
      </c>
      <c r="R235" s="19">
        <f t="shared" ca="1" si="170"/>
        <v>0</v>
      </c>
      <c r="S235" s="19">
        <f t="shared" ca="1" si="171"/>
        <v>0</v>
      </c>
      <c r="T235" s="19">
        <f t="shared" ca="1" si="172"/>
        <v>0</v>
      </c>
      <c r="U235" s="19">
        <f t="shared" ca="1" si="173"/>
        <v>0</v>
      </c>
      <c r="V235" s="19">
        <f t="shared" ca="1" si="174"/>
        <v>0</v>
      </c>
      <c r="W235" s="19">
        <f t="shared" ca="1" si="175"/>
        <v>0</v>
      </c>
      <c r="X235" s="19">
        <f t="shared" ca="1" si="176"/>
        <v>0</v>
      </c>
      <c r="Y235" s="19">
        <f t="shared" ca="1" si="177"/>
        <v>0</v>
      </c>
      <c r="Z235" s="19">
        <f t="shared" ca="1" si="178"/>
        <v>0</v>
      </c>
      <c r="AA235" s="19">
        <f t="shared" ca="1" si="179"/>
        <v>0</v>
      </c>
      <c r="AB235" s="2"/>
      <c r="AC235" s="19">
        <f t="shared" ca="1" si="180"/>
        <v>0</v>
      </c>
      <c r="AD235" s="19">
        <f t="shared" ca="1" si="181"/>
        <v>0</v>
      </c>
      <c r="AE235" s="19">
        <f t="shared" ca="1" si="182"/>
        <v>0</v>
      </c>
      <c r="AF235" s="19">
        <f t="shared" ca="1" si="183"/>
        <v>0</v>
      </c>
      <c r="AG235" s="19">
        <f t="shared" ca="1" si="184"/>
        <v>0</v>
      </c>
      <c r="AH235" s="19">
        <f t="shared" ca="1" si="185"/>
        <v>0</v>
      </c>
      <c r="AI235" s="19">
        <f t="shared" ca="1" si="186"/>
        <v>0</v>
      </c>
      <c r="AJ235" s="19">
        <f t="shared" ca="1" si="187"/>
        <v>0</v>
      </c>
      <c r="AK235" s="19">
        <f t="shared" ca="1" si="188"/>
        <v>0</v>
      </c>
      <c r="AL235" s="19">
        <f t="shared" ca="1" si="189"/>
        <v>0</v>
      </c>
      <c r="AM235" s="23">
        <f t="shared" ca="1" si="190"/>
        <v>0</v>
      </c>
      <c r="AN235" s="7"/>
      <c r="AO235" s="19">
        <f t="shared" ca="1" si="191"/>
        <v>0</v>
      </c>
      <c r="AP235" s="19">
        <f t="shared" ca="1" si="192"/>
        <v>0</v>
      </c>
      <c r="AQ235" s="19">
        <f t="shared" ca="1" si="193"/>
        <v>0</v>
      </c>
      <c r="AR235" s="19">
        <f t="shared" ca="1" si="194"/>
        <v>0</v>
      </c>
      <c r="AS235" s="19">
        <f t="shared" ca="1" si="195"/>
        <v>0</v>
      </c>
      <c r="AT235" s="19">
        <f t="shared" ca="1" si="196"/>
        <v>0</v>
      </c>
      <c r="AU235" s="19">
        <f t="shared" ca="1" si="197"/>
        <v>0</v>
      </c>
      <c r="AV235" s="19">
        <f t="shared" ca="1" si="198"/>
        <v>0</v>
      </c>
      <c r="AW235" s="19">
        <f t="shared" ca="1" si="199"/>
        <v>0</v>
      </c>
      <c r="AX235" s="19">
        <f t="shared" ca="1" si="200"/>
        <v>0</v>
      </c>
      <c r="AY235" s="71">
        <f t="shared" ca="1" si="201"/>
        <v>0</v>
      </c>
      <c r="AZ235" s="23"/>
      <c r="BA235" s="55">
        <f ca="1">IF(NOT(snowball),0,IF(OR(E$9=0,R234+AC235-AO235&lt;=E$9),0,MIN(R234+AC235-AO235-E$9,$C235)))</f>
        <v>0</v>
      </c>
      <c r="BB235" s="19">
        <f ca="1">IF(NOT(snowball),0,IF(OR(F$9=0,S234+AD235-AP235&lt;=F$9),0,MIN(S234+AD235-AP235-F$9,$C235-SUM($BA235:BA235))))</f>
        <v>0</v>
      </c>
      <c r="BC235" s="19">
        <f ca="1">IF(NOT(snowball),0,IF(OR(G$9=0,T234+AE235-AQ235&lt;=G$9),0,MIN(T234+AE235-AQ235-G$9,$C235-SUM($BA235:BB235))))</f>
        <v>0</v>
      </c>
      <c r="BD235" s="19">
        <f ca="1">IF(NOT(snowball),0,IF(OR(H$9=0,U234+AF235-AR235&lt;=H$9),0,MIN(U234+AF235-AR235-H$9,$C235-SUM($BA235:BC235))))</f>
        <v>0</v>
      </c>
      <c r="BE235" s="19">
        <f ca="1">IF(NOT(snowball),0,IF(OR(I$9=0,V234+AG235-AS235&lt;=I$9),0,MIN(V234+AG235-AS235-I$9,$C235-SUM($BA235:BD235))))</f>
        <v>0</v>
      </c>
      <c r="BF235" s="19">
        <f ca="1">IF(NOT(snowball),0,IF(OR(J$9=0,W234+AH235-AT235&lt;=J$9),0,MIN(W234+AH235-AT235-J$9,$C235-SUM($BA235:BE235))))</f>
        <v>0</v>
      </c>
      <c r="BG235" s="19">
        <f ca="1">IF(NOT(snowball),0,IF(OR(K$9=0,X234+AI235-AU235&lt;=K$9),0,MIN(X234+AI235-AU235-K$9,$C235-SUM($BA235:BF235))))</f>
        <v>0</v>
      </c>
      <c r="BH235" s="19">
        <f ca="1">IF(NOT(snowball),0,IF(OR(L$9=0,Y234+AJ235-AV235&lt;=L$9),0,MIN(Y234+AJ235-AV235-L$9,$C235-SUM($BA235:BG235))))</f>
        <v>0</v>
      </c>
      <c r="BI235" s="19">
        <f ca="1">IF(NOT(snowball),0,IF(OR(M$9=0,Z234+AK235-AW235&lt;=M$9),0,MIN(Z234+AK235-AW235-M$9,$C235-SUM($BA235:BH235))))</f>
        <v>0</v>
      </c>
      <c r="BJ235" s="19">
        <f ca="1">IF(NOT(snowball),0,IF(OR(N$9=0,AA234+AL235-AX235&lt;=N$9),0,MIN(AA234+AL235-AX235-N$9,$C235-SUM($BA235:BI235))))</f>
        <v>0</v>
      </c>
      <c r="BK235" s="71">
        <f t="shared" ca="1" si="202"/>
        <v>0</v>
      </c>
      <c r="BL235" s="71">
        <f t="shared" ca="1" si="203"/>
        <v>0</v>
      </c>
      <c r="BN235" s="55">
        <f t="shared" ca="1" si="204"/>
        <v>0</v>
      </c>
      <c r="BO235" s="19">
        <f ca="1">IF(S234&lt;=0,0,IF($BL235&lt;=SUM($BN235:BN235),0,IF($BL235-SUM($BN235:BN235)&gt;S234+AD235-BB235-AP235,S234+AD235-BB235-AP235,$BL235-SUM($BN235:BN235))))</f>
        <v>0</v>
      </c>
      <c r="BP235" s="19">
        <f ca="1">IF(T234&lt;=0,0,IF($BL235&lt;=SUM($BN235:BO235),0,IF($BL235-SUM($BN235:BO235)&gt;T234+AE235-BC235-AQ235,T234+AE235-BC235-AQ235,$BL235-SUM($BN235:BO235))))</f>
        <v>0</v>
      </c>
      <c r="BQ235" s="19">
        <f ca="1">IF(U234&lt;=0,0,IF($BL235&lt;=SUM($BN235:BP235),0,IF($BL235-SUM($BN235:BP235)&gt;U234+AF235-BD235-AR235,U234+AF235-BD235-AR235,$BL235-SUM($BN235:BP235))))</f>
        <v>0</v>
      </c>
      <c r="BR235" s="19">
        <f ca="1">IF(V234&lt;=0,0,IF($BL235&lt;=SUM($BN235:BQ235),0,IF($BL235-SUM($BN235:BQ235)&gt;V234+AG235-BE235-AS235,V234+AG235-BE235-AS235,$BL235-SUM($BN235:BQ235))))</f>
        <v>0</v>
      </c>
      <c r="BS235" s="19">
        <f ca="1">IF(W234&lt;=0,0,IF($BL235&lt;=SUM($BN235:BR235),0,IF($BL235-SUM($BN235:BR235)&gt;W234+AH235-BF235-AT235,W234+AH235-BF235-AT235,$BL235-SUM($BN235:BR235))))</f>
        <v>0</v>
      </c>
      <c r="BT235" s="19">
        <f ca="1">IF(X234&lt;=0,0,IF($BL235&lt;=SUM($BN235:BS235),0,IF($BL235-SUM($BN235:BS235)&gt;X234+AI235-BG235-AU235,X234+AI235-BG235-AU235,$BL235-SUM($BN235:BS235))))</f>
        <v>0</v>
      </c>
      <c r="BU235" s="19">
        <f ca="1">IF(Y234&lt;=0,0,IF($BL235&lt;=SUM($BN235:BT235),0,IF($BL235-SUM($BN235:BT235)&gt;Y234+AJ235-BH235-AV235,Y234+AJ235-BH235-AV235,$BL235-SUM($BN235:BT235))))</f>
        <v>0</v>
      </c>
      <c r="BV235" s="19">
        <f ca="1">IF(Z234&lt;=0,0,IF($BL235&lt;=SUM($BN235:BU235),0,IF($BL235-SUM($BN235:BU235)&gt;Z234+AK235-BI235-AW235,Z234+AK235-BI235-AW235,$BL235-SUM($BN235:BU235))))</f>
        <v>0</v>
      </c>
      <c r="BW235" s="19">
        <f ca="1">IF(AA234&lt;=0,0,IF($BL235&lt;=SUM($BN235:BV235),0,IF($BL235-SUM($BN235:BV235)&gt;AA234+AL235-BJ235-AX235,AA234+AL235-BJ235-AX235,$BL235-SUM($BN235:BV235))))</f>
        <v>0</v>
      </c>
    </row>
    <row r="236" spans="1:75" ht="11.1" customHeight="1" x14ac:dyDescent="0.2">
      <c r="A236" s="20" t="str">
        <f t="shared" ca="1" si="157"/>
        <v/>
      </c>
      <c r="B236" s="5" t="e">
        <f t="shared" ca="1" si="158"/>
        <v>#N/A</v>
      </c>
      <c r="C236" s="69" t="str">
        <f ca="1">IF(A236="","",IF(snowball,IF(($E$5-AY236)&lt;0,0,$E$5-AY236),0)+D236)</f>
        <v/>
      </c>
      <c r="D236" s="56"/>
      <c r="E236" s="19">
        <f t="shared" ca="1" si="159"/>
        <v>0</v>
      </c>
      <c r="F236" s="19">
        <f t="shared" ca="1" si="160"/>
        <v>0</v>
      </c>
      <c r="G236" s="19">
        <f t="shared" ca="1" si="161"/>
        <v>0</v>
      </c>
      <c r="H236" s="19">
        <f t="shared" ca="1" si="162"/>
        <v>0</v>
      </c>
      <c r="I236" s="19">
        <f t="shared" ca="1" si="163"/>
        <v>0</v>
      </c>
      <c r="J236" s="19">
        <f t="shared" ca="1" si="164"/>
        <v>0</v>
      </c>
      <c r="K236" s="19">
        <f t="shared" ca="1" si="165"/>
        <v>0</v>
      </c>
      <c r="L236" s="19">
        <f t="shared" ca="1" si="166"/>
        <v>0</v>
      </c>
      <c r="M236" s="19">
        <f t="shared" ca="1" si="167"/>
        <v>0</v>
      </c>
      <c r="N236" s="19">
        <f t="shared" ca="1" si="168"/>
        <v>0</v>
      </c>
      <c r="O236" s="48"/>
      <c r="P236" s="19">
        <f t="shared" ca="1" si="156"/>
        <v>0</v>
      </c>
      <c r="Q236" s="73">
        <f t="shared" ca="1" si="169"/>
        <v>0</v>
      </c>
      <c r="R236" s="19">
        <f t="shared" ca="1" si="170"/>
        <v>0</v>
      </c>
      <c r="S236" s="19">
        <f t="shared" ca="1" si="171"/>
        <v>0</v>
      </c>
      <c r="T236" s="19">
        <f t="shared" ca="1" si="172"/>
        <v>0</v>
      </c>
      <c r="U236" s="19">
        <f t="shared" ca="1" si="173"/>
        <v>0</v>
      </c>
      <c r="V236" s="19">
        <f t="shared" ca="1" si="174"/>
        <v>0</v>
      </c>
      <c r="W236" s="19">
        <f t="shared" ca="1" si="175"/>
        <v>0</v>
      </c>
      <c r="X236" s="19">
        <f t="shared" ca="1" si="176"/>
        <v>0</v>
      </c>
      <c r="Y236" s="19">
        <f t="shared" ca="1" si="177"/>
        <v>0</v>
      </c>
      <c r="Z236" s="19">
        <f t="shared" ca="1" si="178"/>
        <v>0</v>
      </c>
      <c r="AA236" s="19">
        <f t="shared" ca="1" si="179"/>
        <v>0</v>
      </c>
      <c r="AB236" s="2"/>
      <c r="AC236" s="19">
        <f t="shared" ca="1" si="180"/>
        <v>0</v>
      </c>
      <c r="AD236" s="19">
        <f t="shared" ca="1" si="181"/>
        <v>0</v>
      </c>
      <c r="AE236" s="19">
        <f t="shared" ca="1" si="182"/>
        <v>0</v>
      </c>
      <c r="AF236" s="19">
        <f t="shared" ca="1" si="183"/>
        <v>0</v>
      </c>
      <c r="AG236" s="19">
        <f t="shared" ca="1" si="184"/>
        <v>0</v>
      </c>
      <c r="AH236" s="19">
        <f t="shared" ca="1" si="185"/>
        <v>0</v>
      </c>
      <c r="AI236" s="19">
        <f t="shared" ca="1" si="186"/>
        <v>0</v>
      </c>
      <c r="AJ236" s="19">
        <f t="shared" ca="1" si="187"/>
        <v>0</v>
      </c>
      <c r="AK236" s="19">
        <f t="shared" ca="1" si="188"/>
        <v>0</v>
      </c>
      <c r="AL236" s="19">
        <f t="shared" ca="1" si="189"/>
        <v>0</v>
      </c>
      <c r="AM236" s="23">
        <f t="shared" ca="1" si="190"/>
        <v>0</v>
      </c>
      <c r="AN236" s="7"/>
      <c r="AO236" s="19">
        <f t="shared" ca="1" si="191"/>
        <v>0</v>
      </c>
      <c r="AP236" s="19">
        <f t="shared" ca="1" si="192"/>
        <v>0</v>
      </c>
      <c r="AQ236" s="19">
        <f t="shared" ca="1" si="193"/>
        <v>0</v>
      </c>
      <c r="AR236" s="19">
        <f t="shared" ca="1" si="194"/>
        <v>0</v>
      </c>
      <c r="AS236" s="19">
        <f t="shared" ca="1" si="195"/>
        <v>0</v>
      </c>
      <c r="AT236" s="19">
        <f t="shared" ca="1" si="196"/>
        <v>0</v>
      </c>
      <c r="AU236" s="19">
        <f t="shared" ca="1" si="197"/>
        <v>0</v>
      </c>
      <c r="AV236" s="19">
        <f t="shared" ca="1" si="198"/>
        <v>0</v>
      </c>
      <c r="AW236" s="19">
        <f t="shared" ca="1" si="199"/>
        <v>0</v>
      </c>
      <c r="AX236" s="19">
        <f t="shared" ca="1" si="200"/>
        <v>0</v>
      </c>
      <c r="AY236" s="71">
        <f t="shared" ca="1" si="201"/>
        <v>0</v>
      </c>
      <c r="AZ236" s="23"/>
      <c r="BA236" s="55">
        <f ca="1">IF(NOT(snowball),0,IF(OR(E$9=0,R235+AC236-AO236&lt;=E$9),0,MIN(R235+AC236-AO236-E$9,$C236)))</f>
        <v>0</v>
      </c>
      <c r="BB236" s="19">
        <f ca="1">IF(NOT(snowball),0,IF(OR(F$9=0,S235+AD236-AP236&lt;=F$9),0,MIN(S235+AD236-AP236-F$9,$C236-SUM($BA236:BA236))))</f>
        <v>0</v>
      </c>
      <c r="BC236" s="19">
        <f ca="1">IF(NOT(snowball),0,IF(OR(G$9=0,T235+AE236-AQ236&lt;=G$9),0,MIN(T235+AE236-AQ236-G$9,$C236-SUM($BA236:BB236))))</f>
        <v>0</v>
      </c>
      <c r="BD236" s="19">
        <f ca="1">IF(NOT(snowball),0,IF(OR(H$9=0,U235+AF236-AR236&lt;=H$9),0,MIN(U235+AF236-AR236-H$9,$C236-SUM($BA236:BC236))))</f>
        <v>0</v>
      </c>
      <c r="BE236" s="19">
        <f ca="1">IF(NOT(snowball),0,IF(OR(I$9=0,V235+AG236-AS236&lt;=I$9),0,MIN(V235+AG236-AS236-I$9,$C236-SUM($BA236:BD236))))</f>
        <v>0</v>
      </c>
      <c r="BF236" s="19">
        <f ca="1">IF(NOT(snowball),0,IF(OR(J$9=0,W235+AH236-AT236&lt;=J$9),0,MIN(W235+AH236-AT236-J$9,$C236-SUM($BA236:BE236))))</f>
        <v>0</v>
      </c>
      <c r="BG236" s="19">
        <f ca="1">IF(NOT(snowball),0,IF(OR(K$9=0,X235+AI236-AU236&lt;=K$9),0,MIN(X235+AI236-AU236-K$9,$C236-SUM($BA236:BF236))))</f>
        <v>0</v>
      </c>
      <c r="BH236" s="19">
        <f ca="1">IF(NOT(snowball),0,IF(OR(L$9=0,Y235+AJ236-AV236&lt;=L$9),0,MIN(Y235+AJ236-AV236-L$9,$C236-SUM($BA236:BG236))))</f>
        <v>0</v>
      </c>
      <c r="BI236" s="19">
        <f ca="1">IF(NOT(snowball),0,IF(OR(M$9=0,Z235+AK236-AW236&lt;=M$9),0,MIN(Z235+AK236-AW236-M$9,$C236-SUM($BA236:BH236))))</f>
        <v>0</v>
      </c>
      <c r="BJ236" s="19">
        <f ca="1">IF(NOT(snowball),0,IF(OR(N$9=0,AA235+AL236-AX236&lt;=N$9),0,MIN(AA235+AL236-AX236-N$9,$C236-SUM($BA236:BI236))))</f>
        <v>0</v>
      </c>
      <c r="BK236" s="71">
        <f t="shared" ca="1" si="202"/>
        <v>0</v>
      </c>
      <c r="BL236" s="71">
        <f t="shared" ca="1" si="203"/>
        <v>0</v>
      </c>
      <c r="BN236" s="55">
        <f t="shared" ca="1" si="204"/>
        <v>0</v>
      </c>
      <c r="BO236" s="19">
        <f ca="1">IF(S235&lt;=0,0,IF($BL236&lt;=SUM($BN236:BN236),0,IF($BL236-SUM($BN236:BN236)&gt;S235+AD236-BB236-AP236,S235+AD236-BB236-AP236,$BL236-SUM($BN236:BN236))))</f>
        <v>0</v>
      </c>
      <c r="BP236" s="19">
        <f ca="1">IF(T235&lt;=0,0,IF($BL236&lt;=SUM($BN236:BO236),0,IF($BL236-SUM($BN236:BO236)&gt;T235+AE236-BC236-AQ236,T235+AE236-BC236-AQ236,$BL236-SUM($BN236:BO236))))</f>
        <v>0</v>
      </c>
      <c r="BQ236" s="19">
        <f ca="1">IF(U235&lt;=0,0,IF($BL236&lt;=SUM($BN236:BP236),0,IF($BL236-SUM($BN236:BP236)&gt;U235+AF236-BD236-AR236,U235+AF236-BD236-AR236,$BL236-SUM($BN236:BP236))))</f>
        <v>0</v>
      </c>
      <c r="BR236" s="19">
        <f ca="1">IF(V235&lt;=0,0,IF($BL236&lt;=SUM($BN236:BQ236),0,IF($BL236-SUM($BN236:BQ236)&gt;V235+AG236-BE236-AS236,V235+AG236-BE236-AS236,$BL236-SUM($BN236:BQ236))))</f>
        <v>0</v>
      </c>
      <c r="BS236" s="19">
        <f ca="1">IF(W235&lt;=0,0,IF($BL236&lt;=SUM($BN236:BR236),0,IF($BL236-SUM($BN236:BR236)&gt;W235+AH236-BF236-AT236,W235+AH236-BF236-AT236,$BL236-SUM($BN236:BR236))))</f>
        <v>0</v>
      </c>
      <c r="BT236" s="19">
        <f ca="1">IF(X235&lt;=0,0,IF($BL236&lt;=SUM($BN236:BS236),0,IF($BL236-SUM($BN236:BS236)&gt;X235+AI236-BG236-AU236,X235+AI236-BG236-AU236,$BL236-SUM($BN236:BS236))))</f>
        <v>0</v>
      </c>
      <c r="BU236" s="19">
        <f ca="1">IF(Y235&lt;=0,0,IF($BL236&lt;=SUM($BN236:BT236),0,IF($BL236-SUM($BN236:BT236)&gt;Y235+AJ236-BH236-AV236,Y235+AJ236-BH236-AV236,$BL236-SUM($BN236:BT236))))</f>
        <v>0</v>
      </c>
      <c r="BV236" s="19">
        <f ca="1">IF(Z235&lt;=0,0,IF($BL236&lt;=SUM($BN236:BU236),0,IF($BL236-SUM($BN236:BU236)&gt;Z235+AK236-BI236-AW236,Z235+AK236-BI236-AW236,$BL236-SUM($BN236:BU236))))</f>
        <v>0</v>
      </c>
      <c r="BW236" s="19">
        <f ca="1">IF(AA235&lt;=0,0,IF($BL236&lt;=SUM($BN236:BV236),0,IF($BL236-SUM($BN236:BV236)&gt;AA235+AL236-BJ236-AX236,AA235+AL236-BJ236-AX236,$BL236-SUM($BN236:BV236))))</f>
        <v>0</v>
      </c>
    </row>
    <row r="237" spans="1:75" ht="11.1" customHeight="1" x14ac:dyDescent="0.2">
      <c r="A237" s="20" t="str">
        <f t="shared" ca="1" si="157"/>
        <v/>
      </c>
      <c r="B237" s="5" t="e">
        <f t="shared" ca="1" si="158"/>
        <v>#N/A</v>
      </c>
      <c r="C237" s="69" t="str">
        <f ca="1">IF(A237="","",IF(snowball,IF(($E$5-AY237)&lt;0,0,$E$5-AY237),0)+D237)</f>
        <v/>
      </c>
      <c r="D237" s="56"/>
      <c r="E237" s="19">
        <f t="shared" ca="1" si="159"/>
        <v>0</v>
      </c>
      <c r="F237" s="19">
        <f t="shared" ca="1" si="160"/>
        <v>0</v>
      </c>
      <c r="G237" s="19">
        <f t="shared" ca="1" si="161"/>
        <v>0</v>
      </c>
      <c r="H237" s="19">
        <f t="shared" ca="1" si="162"/>
        <v>0</v>
      </c>
      <c r="I237" s="19">
        <f t="shared" ca="1" si="163"/>
        <v>0</v>
      </c>
      <c r="J237" s="19">
        <f t="shared" ca="1" si="164"/>
        <v>0</v>
      </c>
      <c r="K237" s="19">
        <f t="shared" ca="1" si="165"/>
        <v>0</v>
      </c>
      <c r="L237" s="19">
        <f t="shared" ca="1" si="166"/>
        <v>0</v>
      </c>
      <c r="M237" s="19">
        <f t="shared" ca="1" si="167"/>
        <v>0</v>
      </c>
      <c r="N237" s="19">
        <f t="shared" ca="1" si="168"/>
        <v>0</v>
      </c>
      <c r="O237" s="48"/>
      <c r="P237" s="19">
        <f t="shared" ca="1" si="156"/>
        <v>0</v>
      </c>
      <c r="Q237" s="73">
        <f t="shared" ca="1" si="169"/>
        <v>0</v>
      </c>
      <c r="R237" s="19">
        <f t="shared" ca="1" si="170"/>
        <v>0</v>
      </c>
      <c r="S237" s="19">
        <f t="shared" ca="1" si="171"/>
        <v>0</v>
      </c>
      <c r="T237" s="19">
        <f t="shared" ca="1" si="172"/>
        <v>0</v>
      </c>
      <c r="U237" s="19">
        <f t="shared" ca="1" si="173"/>
        <v>0</v>
      </c>
      <c r="V237" s="19">
        <f t="shared" ca="1" si="174"/>
        <v>0</v>
      </c>
      <c r="W237" s="19">
        <f t="shared" ca="1" si="175"/>
        <v>0</v>
      </c>
      <c r="X237" s="19">
        <f t="shared" ca="1" si="176"/>
        <v>0</v>
      </c>
      <c r="Y237" s="19">
        <f t="shared" ca="1" si="177"/>
        <v>0</v>
      </c>
      <c r="Z237" s="19">
        <f t="shared" ca="1" si="178"/>
        <v>0</v>
      </c>
      <c r="AA237" s="19">
        <f t="shared" ca="1" si="179"/>
        <v>0</v>
      </c>
      <c r="AB237" s="2"/>
      <c r="AC237" s="19">
        <f t="shared" ca="1" si="180"/>
        <v>0</v>
      </c>
      <c r="AD237" s="19">
        <f t="shared" ca="1" si="181"/>
        <v>0</v>
      </c>
      <c r="AE237" s="19">
        <f t="shared" ca="1" si="182"/>
        <v>0</v>
      </c>
      <c r="AF237" s="19">
        <f t="shared" ca="1" si="183"/>
        <v>0</v>
      </c>
      <c r="AG237" s="19">
        <f t="shared" ca="1" si="184"/>
        <v>0</v>
      </c>
      <c r="AH237" s="19">
        <f t="shared" ca="1" si="185"/>
        <v>0</v>
      </c>
      <c r="AI237" s="19">
        <f t="shared" ca="1" si="186"/>
        <v>0</v>
      </c>
      <c r="AJ237" s="19">
        <f t="shared" ca="1" si="187"/>
        <v>0</v>
      </c>
      <c r="AK237" s="19">
        <f t="shared" ca="1" si="188"/>
        <v>0</v>
      </c>
      <c r="AL237" s="19">
        <f t="shared" ca="1" si="189"/>
        <v>0</v>
      </c>
      <c r="AM237" s="23">
        <f t="shared" ca="1" si="190"/>
        <v>0</v>
      </c>
      <c r="AN237" s="7"/>
      <c r="AO237" s="19">
        <f t="shared" ca="1" si="191"/>
        <v>0</v>
      </c>
      <c r="AP237" s="19">
        <f t="shared" ca="1" si="192"/>
        <v>0</v>
      </c>
      <c r="AQ237" s="19">
        <f t="shared" ca="1" si="193"/>
        <v>0</v>
      </c>
      <c r="AR237" s="19">
        <f t="shared" ca="1" si="194"/>
        <v>0</v>
      </c>
      <c r="AS237" s="19">
        <f t="shared" ca="1" si="195"/>
        <v>0</v>
      </c>
      <c r="AT237" s="19">
        <f t="shared" ca="1" si="196"/>
        <v>0</v>
      </c>
      <c r="AU237" s="19">
        <f t="shared" ca="1" si="197"/>
        <v>0</v>
      </c>
      <c r="AV237" s="19">
        <f t="shared" ca="1" si="198"/>
        <v>0</v>
      </c>
      <c r="AW237" s="19">
        <f t="shared" ca="1" si="199"/>
        <v>0</v>
      </c>
      <c r="AX237" s="19">
        <f t="shared" ca="1" si="200"/>
        <v>0</v>
      </c>
      <c r="AY237" s="71">
        <f t="shared" ca="1" si="201"/>
        <v>0</v>
      </c>
      <c r="AZ237" s="23"/>
      <c r="BA237" s="55">
        <f ca="1">IF(NOT(snowball),0,IF(OR(E$9=0,R236+AC237-AO237&lt;=E$9),0,MIN(R236+AC237-AO237-E$9,$C237)))</f>
        <v>0</v>
      </c>
      <c r="BB237" s="19">
        <f ca="1">IF(NOT(snowball),0,IF(OR(F$9=0,S236+AD237-AP237&lt;=F$9),0,MIN(S236+AD237-AP237-F$9,$C237-SUM($BA237:BA237))))</f>
        <v>0</v>
      </c>
      <c r="BC237" s="19">
        <f ca="1">IF(NOT(snowball),0,IF(OR(G$9=0,T236+AE237-AQ237&lt;=G$9),0,MIN(T236+AE237-AQ237-G$9,$C237-SUM($BA237:BB237))))</f>
        <v>0</v>
      </c>
      <c r="BD237" s="19">
        <f ca="1">IF(NOT(snowball),0,IF(OR(H$9=0,U236+AF237-AR237&lt;=H$9),0,MIN(U236+AF237-AR237-H$9,$C237-SUM($BA237:BC237))))</f>
        <v>0</v>
      </c>
      <c r="BE237" s="19">
        <f ca="1">IF(NOT(snowball),0,IF(OR(I$9=0,V236+AG237-AS237&lt;=I$9),0,MIN(V236+AG237-AS237-I$9,$C237-SUM($BA237:BD237))))</f>
        <v>0</v>
      </c>
      <c r="BF237" s="19">
        <f ca="1">IF(NOT(snowball),0,IF(OR(J$9=0,W236+AH237-AT237&lt;=J$9),0,MIN(W236+AH237-AT237-J$9,$C237-SUM($BA237:BE237))))</f>
        <v>0</v>
      </c>
      <c r="BG237" s="19">
        <f ca="1">IF(NOT(snowball),0,IF(OR(K$9=0,X236+AI237-AU237&lt;=K$9),0,MIN(X236+AI237-AU237-K$9,$C237-SUM($BA237:BF237))))</f>
        <v>0</v>
      </c>
      <c r="BH237" s="19">
        <f ca="1">IF(NOT(snowball),0,IF(OR(L$9=0,Y236+AJ237-AV237&lt;=L$9),0,MIN(Y236+AJ237-AV237-L$9,$C237-SUM($BA237:BG237))))</f>
        <v>0</v>
      </c>
      <c r="BI237" s="19">
        <f ca="1">IF(NOT(snowball),0,IF(OR(M$9=0,Z236+AK237-AW237&lt;=M$9),0,MIN(Z236+AK237-AW237-M$9,$C237-SUM($BA237:BH237))))</f>
        <v>0</v>
      </c>
      <c r="BJ237" s="19">
        <f ca="1">IF(NOT(snowball),0,IF(OR(N$9=0,AA236+AL237-AX237&lt;=N$9),0,MIN(AA236+AL237-AX237-N$9,$C237-SUM($BA237:BI237))))</f>
        <v>0</v>
      </c>
      <c r="BK237" s="71">
        <f t="shared" ca="1" si="202"/>
        <v>0</v>
      </c>
      <c r="BL237" s="71">
        <f t="shared" ca="1" si="203"/>
        <v>0</v>
      </c>
      <c r="BN237" s="55">
        <f t="shared" ca="1" si="204"/>
        <v>0</v>
      </c>
      <c r="BO237" s="19">
        <f ca="1">IF(S236&lt;=0,0,IF($BL237&lt;=SUM($BN237:BN237),0,IF($BL237-SUM($BN237:BN237)&gt;S236+AD237-BB237-AP237,S236+AD237-BB237-AP237,$BL237-SUM($BN237:BN237))))</f>
        <v>0</v>
      </c>
      <c r="BP237" s="19">
        <f ca="1">IF(T236&lt;=0,0,IF($BL237&lt;=SUM($BN237:BO237),0,IF($BL237-SUM($BN237:BO237)&gt;T236+AE237-BC237-AQ237,T236+AE237-BC237-AQ237,$BL237-SUM($BN237:BO237))))</f>
        <v>0</v>
      </c>
      <c r="BQ237" s="19">
        <f ca="1">IF(U236&lt;=0,0,IF($BL237&lt;=SUM($BN237:BP237),0,IF($BL237-SUM($BN237:BP237)&gt;U236+AF237-BD237-AR237,U236+AF237-BD237-AR237,$BL237-SUM($BN237:BP237))))</f>
        <v>0</v>
      </c>
      <c r="BR237" s="19">
        <f ca="1">IF(V236&lt;=0,0,IF($BL237&lt;=SUM($BN237:BQ237),0,IF($BL237-SUM($BN237:BQ237)&gt;V236+AG237-BE237-AS237,V236+AG237-BE237-AS237,$BL237-SUM($BN237:BQ237))))</f>
        <v>0</v>
      </c>
      <c r="BS237" s="19">
        <f ca="1">IF(W236&lt;=0,0,IF($BL237&lt;=SUM($BN237:BR237),0,IF($BL237-SUM($BN237:BR237)&gt;W236+AH237-BF237-AT237,W236+AH237-BF237-AT237,$BL237-SUM($BN237:BR237))))</f>
        <v>0</v>
      </c>
      <c r="BT237" s="19">
        <f ca="1">IF(X236&lt;=0,0,IF($BL237&lt;=SUM($BN237:BS237),0,IF($BL237-SUM($BN237:BS237)&gt;X236+AI237-BG237-AU237,X236+AI237-BG237-AU237,$BL237-SUM($BN237:BS237))))</f>
        <v>0</v>
      </c>
      <c r="BU237" s="19">
        <f ca="1">IF(Y236&lt;=0,0,IF($BL237&lt;=SUM($BN237:BT237),0,IF($BL237-SUM($BN237:BT237)&gt;Y236+AJ237-BH237-AV237,Y236+AJ237-BH237-AV237,$BL237-SUM($BN237:BT237))))</f>
        <v>0</v>
      </c>
      <c r="BV237" s="19">
        <f ca="1">IF(Z236&lt;=0,0,IF($BL237&lt;=SUM($BN237:BU237),0,IF($BL237-SUM($BN237:BU237)&gt;Z236+AK237-BI237-AW237,Z236+AK237-BI237-AW237,$BL237-SUM($BN237:BU237))))</f>
        <v>0</v>
      </c>
      <c r="BW237" s="19">
        <f ca="1">IF(AA236&lt;=0,0,IF($BL237&lt;=SUM($BN237:BV237),0,IF($BL237-SUM($BN237:BV237)&gt;AA236+AL237-BJ237-AX237,AA236+AL237-BJ237-AX237,$BL237-SUM($BN237:BV237))))</f>
        <v>0</v>
      </c>
    </row>
    <row r="238" spans="1:75" ht="11.1" customHeight="1" x14ac:dyDescent="0.2">
      <c r="A238" s="20" t="str">
        <f t="shared" ca="1" si="157"/>
        <v/>
      </c>
      <c r="B238" s="5" t="e">
        <f t="shared" ca="1" si="158"/>
        <v>#N/A</v>
      </c>
      <c r="C238" s="69" t="str">
        <f ca="1">IF(A238="","",IF(snowball,IF(($E$5-AY238)&lt;0,0,$E$5-AY238),0)+D238)</f>
        <v/>
      </c>
      <c r="D238" s="56"/>
      <c r="E238" s="19">
        <f t="shared" ca="1" si="159"/>
        <v>0</v>
      </c>
      <c r="F238" s="19">
        <f t="shared" ca="1" si="160"/>
        <v>0</v>
      </c>
      <c r="G238" s="19">
        <f t="shared" ca="1" si="161"/>
        <v>0</v>
      </c>
      <c r="H238" s="19">
        <f t="shared" ca="1" si="162"/>
        <v>0</v>
      </c>
      <c r="I238" s="19">
        <f t="shared" ca="1" si="163"/>
        <v>0</v>
      </c>
      <c r="J238" s="19">
        <f t="shared" ca="1" si="164"/>
        <v>0</v>
      </c>
      <c r="K238" s="19">
        <f t="shared" ca="1" si="165"/>
        <v>0</v>
      </c>
      <c r="L238" s="19">
        <f t="shared" ca="1" si="166"/>
        <v>0</v>
      </c>
      <c r="M238" s="19">
        <f t="shared" ca="1" si="167"/>
        <v>0</v>
      </c>
      <c r="N238" s="19">
        <f t="shared" ca="1" si="168"/>
        <v>0</v>
      </c>
      <c r="O238" s="48"/>
      <c r="P238" s="19">
        <f t="shared" ca="1" si="156"/>
        <v>0</v>
      </c>
      <c r="Q238" s="73">
        <f t="shared" ca="1" si="169"/>
        <v>0</v>
      </c>
      <c r="R238" s="19">
        <f t="shared" ca="1" si="170"/>
        <v>0</v>
      </c>
      <c r="S238" s="19">
        <f t="shared" ca="1" si="171"/>
        <v>0</v>
      </c>
      <c r="T238" s="19">
        <f t="shared" ca="1" si="172"/>
        <v>0</v>
      </c>
      <c r="U238" s="19">
        <f t="shared" ca="1" si="173"/>
        <v>0</v>
      </c>
      <c r="V238" s="19">
        <f t="shared" ca="1" si="174"/>
        <v>0</v>
      </c>
      <c r="W238" s="19">
        <f t="shared" ca="1" si="175"/>
        <v>0</v>
      </c>
      <c r="X238" s="19">
        <f t="shared" ca="1" si="176"/>
        <v>0</v>
      </c>
      <c r="Y238" s="19">
        <f t="shared" ca="1" si="177"/>
        <v>0</v>
      </c>
      <c r="Z238" s="19">
        <f t="shared" ca="1" si="178"/>
        <v>0</v>
      </c>
      <c r="AA238" s="19">
        <f t="shared" ca="1" si="179"/>
        <v>0</v>
      </c>
      <c r="AB238" s="2"/>
      <c r="AC238" s="19">
        <f t="shared" ca="1" si="180"/>
        <v>0</v>
      </c>
      <c r="AD238" s="19">
        <f t="shared" ca="1" si="181"/>
        <v>0</v>
      </c>
      <c r="AE238" s="19">
        <f t="shared" ca="1" si="182"/>
        <v>0</v>
      </c>
      <c r="AF238" s="19">
        <f t="shared" ca="1" si="183"/>
        <v>0</v>
      </c>
      <c r="AG238" s="19">
        <f t="shared" ca="1" si="184"/>
        <v>0</v>
      </c>
      <c r="AH238" s="19">
        <f t="shared" ca="1" si="185"/>
        <v>0</v>
      </c>
      <c r="AI238" s="19">
        <f t="shared" ca="1" si="186"/>
        <v>0</v>
      </c>
      <c r="AJ238" s="19">
        <f t="shared" ca="1" si="187"/>
        <v>0</v>
      </c>
      <c r="AK238" s="19">
        <f t="shared" ca="1" si="188"/>
        <v>0</v>
      </c>
      <c r="AL238" s="19">
        <f t="shared" ca="1" si="189"/>
        <v>0</v>
      </c>
      <c r="AM238" s="23">
        <f t="shared" ca="1" si="190"/>
        <v>0</v>
      </c>
      <c r="AN238" s="7"/>
      <c r="AO238" s="19">
        <f t="shared" ca="1" si="191"/>
        <v>0</v>
      </c>
      <c r="AP238" s="19">
        <f t="shared" ca="1" si="192"/>
        <v>0</v>
      </c>
      <c r="AQ238" s="19">
        <f t="shared" ca="1" si="193"/>
        <v>0</v>
      </c>
      <c r="AR238" s="19">
        <f t="shared" ca="1" si="194"/>
        <v>0</v>
      </c>
      <c r="AS238" s="19">
        <f t="shared" ca="1" si="195"/>
        <v>0</v>
      </c>
      <c r="AT238" s="19">
        <f t="shared" ca="1" si="196"/>
        <v>0</v>
      </c>
      <c r="AU238" s="19">
        <f t="shared" ca="1" si="197"/>
        <v>0</v>
      </c>
      <c r="AV238" s="19">
        <f t="shared" ca="1" si="198"/>
        <v>0</v>
      </c>
      <c r="AW238" s="19">
        <f t="shared" ca="1" si="199"/>
        <v>0</v>
      </c>
      <c r="AX238" s="19">
        <f t="shared" ca="1" si="200"/>
        <v>0</v>
      </c>
      <c r="AY238" s="71">
        <f t="shared" ca="1" si="201"/>
        <v>0</v>
      </c>
      <c r="AZ238" s="23"/>
      <c r="BA238" s="55">
        <f ca="1">IF(NOT(snowball),0,IF(OR(E$9=0,R237+AC238-AO238&lt;=E$9),0,MIN(R237+AC238-AO238-E$9,$C238)))</f>
        <v>0</v>
      </c>
      <c r="BB238" s="19">
        <f ca="1">IF(NOT(snowball),0,IF(OR(F$9=0,S237+AD238-AP238&lt;=F$9),0,MIN(S237+AD238-AP238-F$9,$C238-SUM($BA238:BA238))))</f>
        <v>0</v>
      </c>
      <c r="BC238" s="19">
        <f ca="1">IF(NOT(snowball),0,IF(OR(G$9=0,T237+AE238-AQ238&lt;=G$9),0,MIN(T237+AE238-AQ238-G$9,$C238-SUM($BA238:BB238))))</f>
        <v>0</v>
      </c>
      <c r="BD238" s="19">
        <f ca="1">IF(NOT(snowball),0,IF(OR(H$9=0,U237+AF238-AR238&lt;=H$9),0,MIN(U237+AF238-AR238-H$9,$C238-SUM($BA238:BC238))))</f>
        <v>0</v>
      </c>
      <c r="BE238" s="19">
        <f ca="1">IF(NOT(snowball),0,IF(OR(I$9=0,V237+AG238-AS238&lt;=I$9),0,MIN(V237+AG238-AS238-I$9,$C238-SUM($BA238:BD238))))</f>
        <v>0</v>
      </c>
      <c r="BF238" s="19">
        <f ca="1">IF(NOT(snowball),0,IF(OR(J$9=0,W237+AH238-AT238&lt;=J$9),0,MIN(W237+AH238-AT238-J$9,$C238-SUM($BA238:BE238))))</f>
        <v>0</v>
      </c>
      <c r="BG238" s="19">
        <f ca="1">IF(NOT(snowball),0,IF(OR(K$9=0,X237+AI238-AU238&lt;=K$9),0,MIN(X237+AI238-AU238-K$9,$C238-SUM($BA238:BF238))))</f>
        <v>0</v>
      </c>
      <c r="BH238" s="19">
        <f ca="1">IF(NOT(snowball),0,IF(OR(L$9=0,Y237+AJ238-AV238&lt;=L$9),0,MIN(Y237+AJ238-AV238-L$9,$C238-SUM($BA238:BG238))))</f>
        <v>0</v>
      </c>
      <c r="BI238" s="19">
        <f ca="1">IF(NOT(snowball),0,IF(OR(M$9=0,Z237+AK238-AW238&lt;=M$9),0,MIN(Z237+AK238-AW238-M$9,$C238-SUM($BA238:BH238))))</f>
        <v>0</v>
      </c>
      <c r="BJ238" s="19">
        <f ca="1">IF(NOT(snowball),0,IF(OR(N$9=0,AA237+AL238-AX238&lt;=N$9),0,MIN(AA237+AL238-AX238-N$9,$C238-SUM($BA238:BI238))))</f>
        <v>0</v>
      </c>
      <c r="BK238" s="71">
        <f t="shared" ca="1" si="202"/>
        <v>0</v>
      </c>
      <c r="BL238" s="71">
        <f t="shared" ca="1" si="203"/>
        <v>0</v>
      </c>
      <c r="BN238" s="55">
        <f t="shared" ca="1" si="204"/>
        <v>0</v>
      </c>
      <c r="BO238" s="19">
        <f ca="1">IF(S237&lt;=0,0,IF($BL238&lt;=SUM($BN238:BN238),0,IF($BL238-SUM($BN238:BN238)&gt;S237+AD238-BB238-AP238,S237+AD238-BB238-AP238,$BL238-SUM($BN238:BN238))))</f>
        <v>0</v>
      </c>
      <c r="BP238" s="19">
        <f ca="1">IF(T237&lt;=0,0,IF($BL238&lt;=SUM($BN238:BO238),0,IF($BL238-SUM($BN238:BO238)&gt;T237+AE238-BC238-AQ238,T237+AE238-BC238-AQ238,$BL238-SUM($BN238:BO238))))</f>
        <v>0</v>
      </c>
      <c r="BQ238" s="19">
        <f ca="1">IF(U237&lt;=0,0,IF($BL238&lt;=SUM($BN238:BP238),0,IF($BL238-SUM($BN238:BP238)&gt;U237+AF238-BD238-AR238,U237+AF238-BD238-AR238,$BL238-SUM($BN238:BP238))))</f>
        <v>0</v>
      </c>
      <c r="BR238" s="19">
        <f ca="1">IF(V237&lt;=0,0,IF($BL238&lt;=SUM($BN238:BQ238),0,IF($BL238-SUM($BN238:BQ238)&gt;V237+AG238-BE238-AS238,V237+AG238-BE238-AS238,$BL238-SUM($BN238:BQ238))))</f>
        <v>0</v>
      </c>
      <c r="BS238" s="19">
        <f ca="1">IF(W237&lt;=0,0,IF($BL238&lt;=SUM($BN238:BR238),0,IF($BL238-SUM($BN238:BR238)&gt;W237+AH238-BF238-AT238,W237+AH238-BF238-AT238,$BL238-SUM($BN238:BR238))))</f>
        <v>0</v>
      </c>
      <c r="BT238" s="19">
        <f ca="1">IF(X237&lt;=0,0,IF($BL238&lt;=SUM($BN238:BS238),0,IF($BL238-SUM($BN238:BS238)&gt;X237+AI238-BG238-AU238,X237+AI238-BG238-AU238,$BL238-SUM($BN238:BS238))))</f>
        <v>0</v>
      </c>
      <c r="BU238" s="19">
        <f ca="1">IF(Y237&lt;=0,0,IF($BL238&lt;=SUM($BN238:BT238),0,IF($BL238-SUM($BN238:BT238)&gt;Y237+AJ238-BH238-AV238,Y237+AJ238-BH238-AV238,$BL238-SUM($BN238:BT238))))</f>
        <v>0</v>
      </c>
      <c r="BV238" s="19">
        <f ca="1">IF(Z237&lt;=0,0,IF($BL238&lt;=SUM($BN238:BU238),0,IF($BL238-SUM($BN238:BU238)&gt;Z237+AK238-BI238-AW238,Z237+AK238-BI238-AW238,$BL238-SUM($BN238:BU238))))</f>
        <v>0</v>
      </c>
      <c r="BW238" s="19">
        <f ca="1">IF(AA237&lt;=0,0,IF($BL238&lt;=SUM($BN238:BV238),0,IF($BL238-SUM($BN238:BV238)&gt;AA237+AL238-BJ238-AX238,AA237+AL238-BJ238-AX238,$BL238-SUM($BN238:BV238))))</f>
        <v>0</v>
      </c>
    </row>
    <row r="239" spans="1:75" ht="11.1" customHeight="1" x14ac:dyDescent="0.2">
      <c r="A239" s="20" t="str">
        <f t="shared" ca="1" si="157"/>
        <v/>
      </c>
      <c r="B239" s="5" t="e">
        <f t="shared" ca="1" si="158"/>
        <v>#N/A</v>
      </c>
      <c r="C239" s="69" t="str">
        <f ca="1">IF(A239="","",IF(snowball,IF(($E$5-AY239)&lt;0,0,$E$5-AY239),0)+D239)</f>
        <v/>
      </c>
      <c r="D239" s="56"/>
      <c r="E239" s="19">
        <f t="shared" ca="1" si="159"/>
        <v>0</v>
      </c>
      <c r="F239" s="19">
        <f t="shared" ca="1" si="160"/>
        <v>0</v>
      </c>
      <c r="G239" s="19">
        <f t="shared" ca="1" si="161"/>
        <v>0</v>
      </c>
      <c r="H239" s="19">
        <f t="shared" ca="1" si="162"/>
        <v>0</v>
      </c>
      <c r="I239" s="19">
        <f t="shared" ca="1" si="163"/>
        <v>0</v>
      </c>
      <c r="J239" s="19">
        <f t="shared" ca="1" si="164"/>
        <v>0</v>
      </c>
      <c r="K239" s="19">
        <f t="shared" ca="1" si="165"/>
        <v>0</v>
      </c>
      <c r="L239" s="19">
        <f t="shared" ca="1" si="166"/>
        <v>0</v>
      </c>
      <c r="M239" s="19">
        <f t="shared" ca="1" si="167"/>
        <v>0</v>
      </c>
      <c r="N239" s="19">
        <f t="shared" ca="1" si="168"/>
        <v>0</v>
      </c>
      <c r="O239" s="48"/>
      <c r="P239" s="19">
        <f t="shared" ca="1" si="156"/>
        <v>0</v>
      </c>
      <c r="Q239" s="73">
        <f t="shared" ca="1" si="169"/>
        <v>0</v>
      </c>
      <c r="R239" s="19">
        <f t="shared" ca="1" si="170"/>
        <v>0</v>
      </c>
      <c r="S239" s="19">
        <f t="shared" ca="1" si="171"/>
        <v>0</v>
      </c>
      <c r="T239" s="19">
        <f t="shared" ca="1" si="172"/>
        <v>0</v>
      </c>
      <c r="U239" s="19">
        <f t="shared" ca="1" si="173"/>
        <v>0</v>
      </c>
      <c r="V239" s="19">
        <f t="shared" ca="1" si="174"/>
        <v>0</v>
      </c>
      <c r="W239" s="19">
        <f t="shared" ca="1" si="175"/>
        <v>0</v>
      </c>
      <c r="X239" s="19">
        <f t="shared" ca="1" si="176"/>
        <v>0</v>
      </c>
      <c r="Y239" s="19">
        <f t="shared" ca="1" si="177"/>
        <v>0</v>
      </c>
      <c r="Z239" s="19">
        <f t="shared" ca="1" si="178"/>
        <v>0</v>
      </c>
      <c r="AA239" s="19">
        <f t="shared" ca="1" si="179"/>
        <v>0</v>
      </c>
      <c r="AB239" s="2"/>
      <c r="AC239" s="19">
        <f t="shared" ca="1" si="180"/>
        <v>0</v>
      </c>
      <c r="AD239" s="19">
        <f t="shared" ca="1" si="181"/>
        <v>0</v>
      </c>
      <c r="AE239" s="19">
        <f t="shared" ca="1" si="182"/>
        <v>0</v>
      </c>
      <c r="AF239" s="19">
        <f t="shared" ca="1" si="183"/>
        <v>0</v>
      </c>
      <c r="AG239" s="19">
        <f t="shared" ca="1" si="184"/>
        <v>0</v>
      </c>
      <c r="AH239" s="19">
        <f t="shared" ca="1" si="185"/>
        <v>0</v>
      </c>
      <c r="AI239" s="19">
        <f t="shared" ca="1" si="186"/>
        <v>0</v>
      </c>
      <c r="AJ239" s="19">
        <f t="shared" ca="1" si="187"/>
        <v>0</v>
      </c>
      <c r="AK239" s="19">
        <f t="shared" ca="1" si="188"/>
        <v>0</v>
      </c>
      <c r="AL239" s="19">
        <f t="shared" ca="1" si="189"/>
        <v>0</v>
      </c>
      <c r="AM239" s="23">
        <f t="shared" ca="1" si="190"/>
        <v>0</v>
      </c>
      <c r="AN239" s="7"/>
      <c r="AO239" s="19">
        <f t="shared" ca="1" si="191"/>
        <v>0</v>
      </c>
      <c r="AP239" s="19">
        <f t="shared" ca="1" si="192"/>
        <v>0</v>
      </c>
      <c r="AQ239" s="19">
        <f t="shared" ca="1" si="193"/>
        <v>0</v>
      </c>
      <c r="AR239" s="19">
        <f t="shared" ca="1" si="194"/>
        <v>0</v>
      </c>
      <c r="AS239" s="19">
        <f t="shared" ca="1" si="195"/>
        <v>0</v>
      </c>
      <c r="AT239" s="19">
        <f t="shared" ca="1" si="196"/>
        <v>0</v>
      </c>
      <c r="AU239" s="19">
        <f t="shared" ca="1" si="197"/>
        <v>0</v>
      </c>
      <c r="AV239" s="19">
        <f t="shared" ca="1" si="198"/>
        <v>0</v>
      </c>
      <c r="AW239" s="19">
        <f t="shared" ca="1" si="199"/>
        <v>0</v>
      </c>
      <c r="AX239" s="19">
        <f t="shared" ca="1" si="200"/>
        <v>0</v>
      </c>
      <c r="AY239" s="71">
        <f t="shared" ca="1" si="201"/>
        <v>0</v>
      </c>
      <c r="AZ239" s="23"/>
      <c r="BA239" s="55">
        <f ca="1">IF(NOT(snowball),0,IF(OR(E$9=0,R238+AC239-AO239&lt;=E$9),0,MIN(R238+AC239-AO239-E$9,$C239)))</f>
        <v>0</v>
      </c>
      <c r="BB239" s="19">
        <f ca="1">IF(NOT(snowball),0,IF(OR(F$9=0,S238+AD239-AP239&lt;=F$9),0,MIN(S238+AD239-AP239-F$9,$C239-SUM($BA239:BA239))))</f>
        <v>0</v>
      </c>
      <c r="BC239" s="19">
        <f ca="1">IF(NOT(snowball),0,IF(OR(G$9=0,T238+AE239-AQ239&lt;=G$9),0,MIN(T238+AE239-AQ239-G$9,$C239-SUM($BA239:BB239))))</f>
        <v>0</v>
      </c>
      <c r="BD239" s="19">
        <f ca="1">IF(NOT(snowball),0,IF(OR(H$9=0,U238+AF239-AR239&lt;=H$9),0,MIN(U238+AF239-AR239-H$9,$C239-SUM($BA239:BC239))))</f>
        <v>0</v>
      </c>
      <c r="BE239" s="19">
        <f ca="1">IF(NOT(snowball),0,IF(OR(I$9=0,V238+AG239-AS239&lt;=I$9),0,MIN(V238+AG239-AS239-I$9,$C239-SUM($BA239:BD239))))</f>
        <v>0</v>
      </c>
      <c r="BF239" s="19">
        <f ca="1">IF(NOT(snowball),0,IF(OR(J$9=0,W238+AH239-AT239&lt;=J$9),0,MIN(W238+AH239-AT239-J$9,$C239-SUM($BA239:BE239))))</f>
        <v>0</v>
      </c>
      <c r="BG239" s="19">
        <f ca="1">IF(NOT(snowball),0,IF(OR(K$9=0,X238+AI239-AU239&lt;=K$9),0,MIN(X238+AI239-AU239-K$9,$C239-SUM($BA239:BF239))))</f>
        <v>0</v>
      </c>
      <c r="BH239" s="19">
        <f ca="1">IF(NOT(snowball),0,IF(OR(L$9=0,Y238+AJ239-AV239&lt;=L$9),0,MIN(Y238+AJ239-AV239-L$9,$C239-SUM($BA239:BG239))))</f>
        <v>0</v>
      </c>
      <c r="BI239" s="19">
        <f ca="1">IF(NOT(snowball),0,IF(OR(M$9=0,Z238+AK239-AW239&lt;=M$9),0,MIN(Z238+AK239-AW239-M$9,$C239-SUM($BA239:BH239))))</f>
        <v>0</v>
      </c>
      <c r="BJ239" s="19">
        <f ca="1">IF(NOT(snowball),0,IF(OR(N$9=0,AA238+AL239-AX239&lt;=N$9),0,MIN(AA238+AL239-AX239-N$9,$C239-SUM($BA239:BI239))))</f>
        <v>0</v>
      </c>
      <c r="BK239" s="71">
        <f t="shared" ca="1" si="202"/>
        <v>0</v>
      </c>
      <c r="BL239" s="71">
        <f t="shared" ca="1" si="203"/>
        <v>0</v>
      </c>
      <c r="BN239" s="55">
        <f t="shared" ca="1" si="204"/>
        <v>0</v>
      </c>
      <c r="BO239" s="19">
        <f ca="1">IF(S238&lt;=0,0,IF($BL239&lt;=SUM($BN239:BN239),0,IF($BL239-SUM($BN239:BN239)&gt;S238+AD239-BB239-AP239,S238+AD239-BB239-AP239,$BL239-SUM($BN239:BN239))))</f>
        <v>0</v>
      </c>
      <c r="BP239" s="19">
        <f ca="1">IF(T238&lt;=0,0,IF($BL239&lt;=SUM($BN239:BO239),0,IF($BL239-SUM($BN239:BO239)&gt;T238+AE239-BC239-AQ239,T238+AE239-BC239-AQ239,$BL239-SUM($BN239:BO239))))</f>
        <v>0</v>
      </c>
      <c r="BQ239" s="19">
        <f ca="1">IF(U238&lt;=0,0,IF($BL239&lt;=SUM($BN239:BP239),0,IF($BL239-SUM($BN239:BP239)&gt;U238+AF239-BD239-AR239,U238+AF239-BD239-AR239,$BL239-SUM($BN239:BP239))))</f>
        <v>0</v>
      </c>
      <c r="BR239" s="19">
        <f ca="1">IF(V238&lt;=0,0,IF($BL239&lt;=SUM($BN239:BQ239),0,IF($BL239-SUM($BN239:BQ239)&gt;V238+AG239-BE239-AS239,V238+AG239-BE239-AS239,$BL239-SUM($BN239:BQ239))))</f>
        <v>0</v>
      </c>
      <c r="BS239" s="19">
        <f ca="1">IF(W238&lt;=0,0,IF($BL239&lt;=SUM($BN239:BR239),0,IF($BL239-SUM($BN239:BR239)&gt;W238+AH239-BF239-AT239,W238+AH239-BF239-AT239,$BL239-SUM($BN239:BR239))))</f>
        <v>0</v>
      </c>
      <c r="BT239" s="19">
        <f ca="1">IF(X238&lt;=0,0,IF($BL239&lt;=SUM($BN239:BS239),0,IF($BL239-SUM($BN239:BS239)&gt;X238+AI239-BG239-AU239,X238+AI239-BG239-AU239,$BL239-SUM($BN239:BS239))))</f>
        <v>0</v>
      </c>
      <c r="BU239" s="19">
        <f ca="1">IF(Y238&lt;=0,0,IF($BL239&lt;=SUM($BN239:BT239),0,IF($BL239-SUM($BN239:BT239)&gt;Y238+AJ239-BH239-AV239,Y238+AJ239-BH239-AV239,$BL239-SUM($BN239:BT239))))</f>
        <v>0</v>
      </c>
      <c r="BV239" s="19">
        <f ca="1">IF(Z238&lt;=0,0,IF($BL239&lt;=SUM($BN239:BU239),0,IF($BL239-SUM($BN239:BU239)&gt;Z238+AK239-BI239-AW239,Z238+AK239-BI239-AW239,$BL239-SUM($BN239:BU239))))</f>
        <v>0</v>
      </c>
      <c r="BW239" s="19">
        <f ca="1">IF(AA238&lt;=0,0,IF($BL239&lt;=SUM($BN239:BV239),0,IF($BL239-SUM($BN239:BV239)&gt;AA238+AL239-BJ239-AX239,AA238+AL239-BJ239-AX239,$BL239-SUM($BN239:BV239))))</f>
        <v>0</v>
      </c>
    </row>
    <row r="240" spans="1:75" ht="11.1" customHeight="1" x14ac:dyDescent="0.2">
      <c r="A240" s="20" t="str">
        <f t="shared" ca="1" si="157"/>
        <v/>
      </c>
      <c r="B240" s="5" t="e">
        <f t="shared" ca="1" si="158"/>
        <v>#N/A</v>
      </c>
      <c r="C240" s="69" t="str">
        <f ca="1">IF(A240="","",IF(snowball,IF(($E$5-AY240)&lt;0,0,$E$5-AY240),0)+D240)</f>
        <v/>
      </c>
      <c r="D240" s="56"/>
      <c r="E240" s="19">
        <f t="shared" ca="1" si="159"/>
        <v>0</v>
      </c>
      <c r="F240" s="19">
        <f t="shared" ca="1" si="160"/>
        <v>0</v>
      </c>
      <c r="G240" s="19">
        <f t="shared" ca="1" si="161"/>
        <v>0</v>
      </c>
      <c r="H240" s="19">
        <f t="shared" ca="1" si="162"/>
        <v>0</v>
      </c>
      <c r="I240" s="19">
        <f t="shared" ca="1" si="163"/>
        <v>0</v>
      </c>
      <c r="J240" s="19">
        <f t="shared" ca="1" si="164"/>
        <v>0</v>
      </c>
      <c r="K240" s="19">
        <f t="shared" ca="1" si="165"/>
        <v>0</v>
      </c>
      <c r="L240" s="19">
        <f t="shared" ca="1" si="166"/>
        <v>0</v>
      </c>
      <c r="M240" s="19">
        <f t="shared" ca="1" si="167"/>
        <v>0</v>
      </c>
      <c r="N240" s="19">
        <f t="shared" ca="1" si="168"/>
        <v>0</v>
      </c>
      <c r="O240" s="48"/>
      <c r="P240" s="19">
        <f t="shared" ca="1" si="156"/>
        <v>0</v>
      </c>
      <c r="Q240" s="73">
        <f t="shared" ca="1" si="169"/>
        <v>0</v>
      </c>
      <c r="R240" s="19">
        <f t="shared" ca="1" si="170"/>
        <v>0</v>
      </c>
      <c r="S240" s="19">
        <f t="shared" ca="1" si="171"/>
        <v>0</v>
      </c>
      <c r="T240" s="19">
        <f t="shared" ca="1" si="172"/>
        <v>0</v>
      </c>
      <c r="U240" s="19">
        <f t="shared" ca="1" si="173"/>
        <v>0</v>
      </c>
      <c r="V240" s="19">
        <f t="shared" ca="1" si="174"/>
        <v>0</v>
      </c>
      <c r="W240" s="19">
        <f t="shared" ca="1" si="175"/>
        <v>0</v>
      </c>
      <c r="X240" s="19">
        <f t="shared" ca="1" si="176"/>
        <v>0</v>
      </c>
      <c r="Y240" s="19">
        <f t="shared" ca="1" si="177"/>
        <v>0</v>
      </c>
      <c r="Z240" s="19">
        <f t="shared" ca="1" si="178"/>
        <v>0</v>
      </c>
      <c r="AA240" s="19">
        <f t="shared" ca="1" si="179"/>
        <v>0</v>
      </c>
      <c r="AB240" s="2"/>
      <c r="AC240" s="19">
        <f t="shared" ca="1" si="180"/>
        <v>0</v>
      </c>
      <c r="AD240" s="19">
        <f t="shared" ca="1" si="181"/>
        <v>0</v>
      </c>
      <c r="AE240" s="19">
        <f t="shared" ca="1" si="182"/>
        <v>0</v>
      </c>
      <c r="AF240" s="19">
        <f t="shared" ca="1" si="183"/>
        <v>0</v>
      </c>
      <c r="AG240" s="19">
        <f t="shared" ca="1" si="184"/>
        <v>0</v>
      </c>
      <c r="AH240" s="19">
        <f t="shared" ca="1" si="185"/>
        <v>0</v>
      </c>
      <c r="AI240" s="19">
        <f t="shared" ca="1" si="186"/>
        <v>0</v>
      </c>
      <c r="AJ240" s="19">
        <f t="shared" ca="1" si="187"/>
        <v>0</v>
      </c>
      <c r="AK240" s="19">
        <f t="shared" ca="1" si="188"/>
        <v>0</v>
      </c>
      <c r="AL240" s="19">
        <f t="shared" ca="1" si="189"/>
        <v>0</v>
      </c>
      <c r="AM240" s="23">
        <f t="shared" ca="1" si="190"/>
        <v>0</v>
      </c>
      <c r="AN240" s="7"/>
      <c r="AO240" s="19">
        <f t="shared" ca="1" si="191"/>
        <v>0</v>
      </c>
      <c r="AP240" s="19">
        <f t="shared" ca="1" si="192"/>
        <v>0</v>
      </c>
      <c r="AQ240" s="19">
        <f t="shared" ca="1" si="193"/>
        <v>0</v>
      </c>
      <c r="AR240" s="19">
        <f t="shared" ca="1" si="194"/>
        <v>0</v>
      </c>
      <c r="AS240" s="19">
        <f t="shared" ca="1" si="195"/>
        <v>0</v>
      </c>
      <c r="AT240" s="19">
        <f t="shared" ca="1" si="196"/>
        <v>0</v>
      </c>
      <c r="AU240" s="19">
        <f t="shared" ca="1" si="197"/>
        <v>0</v>
      </c>
      <c r="AV240" s="19">
        <f t="shared" ca="1" si="198"/>
        <v>0</v>
      </c>
      <c r="AW240" s="19">
        <f t="shared" ca="1" si="199"/>
        <v>0</v>
      </c>
      <c r="AX240" s="19">
        <f t="shared" ca="1" si="200"/>
        <v>0</v>
      </c>
      <c r="AY240" s="71">
        <f t="shared" ca="1" si="201"/>
        <v>0</v>
      </c>
      <c r="AZ240" s="23"/>
      <c r="BA240" s="55">
        <f ca="1">IF(NOT(snowball),0,IF(OR(E$9=0,R239+AC240-AO240&lt;=E$9),0,MIN(R239+AC240-AO240-E$9,$C240)))</f>
        <v>0</v>
      </c>
      <c r="BB240" s="19">
        <f ca="1">IF(NOT(snowball),0,IF(OR(F$9=0,S239+AD240-AP240&lt;=F$9),0,MIN(S239+AD240-AP240-F$9,$C240-SUM($BA240:BA240))))</f>
        <v>0</v>
      </c>
      <c r="BC240" s="19">
        <f ca="1">IF(NOT(snowball),0,IF(OR(G$9=0,T239+AE240-AQ240&lt;=G$9),0,MIN(T239+AE240-AQ240-G$9,$C240-SUM($BA240:BB240))))</f>
        <v>0</v>
      </c>
      <c r="BD240" s="19">
        <f ca="1">IF(NOT(snowball),0,IF(OR(H$9=0,U239+AF240-AR240&lt;=H$9),0,MIN(U239+AF240-AR240-H$9,$C240-SUM($BA240:BC240))))</f>
        <v>0</v>
      </c>
      <c r="BE240" s="19">
        <f ca="1">IF(NOT(snowball),0,IF(OR(I$9=0,V239+AG240-AS240&lt;=I$9),0,MIN(V239+AG240-AS240-I$9,$C240-SUM($BA240:BD240))))</f>
        <v>0</v>
      </c>
      <c r="BF240" s="19">
        <f ca="1">IF(NOT(snowball),0,IF(OR(J$9=0,W239+AH240-AT240&lt;=J$9),0,MIN(W239+AH240-AT240-J$9,$C240-SUM($BA240:BE240))))</f>
        <v>0</v>
      </c>
      <c r="BG240" s="19">
        <f ca="1">IF(NOT(snowball),0,IF(OR(K$9=0,X239+AI240-AU240&lt;=K$9),0,MIN(X239+AI240-AU240-K$9,$C240-SUM($BA240:BF240))))</f>
        <v>0</v>
      </c>
      <c r="BH240" s="19">
        <f ca="1">IF(NOT(snowball),0,IF(OR(L$9=0,Y239+AJ240-AV240&lt;=L$9),0,MIN(Y239+AJ240-AV240-L$9,$C240-SUM($BA240:BG240))))</f>
        <v>0</v>
      </c>
      <c r="BI240" s="19">
        <f ca="1">IF(NOT(snowball),0,IF(OR(M$9=0,Z239+AK240-AW240&lt;=M$9),0,MIN(Z239+AK240-AW240-M$9,$C240-SUM($BA240:BH240))))</f>
        <v>0</v>
      </c>
      <c r="BJ240" s="19">
        <f ca="1">IF(NOT(snowball),0,IF(OR(N$9=0,AA239+AL240-AX240&lt;=N$9),0,MIN(AA239+AL240-AX240-N$9,$C240-SUM($BA240:BI240))))</f>
        <v>0</v>
      </c>
      <c r="BK240" s="71">
        <f t="shared" ca="1" si="202"/>
        <v>0</v>
      </c>
      <c r="BL240" s="71">
        <f t="shared" ca="1" si="203"/>
        <v>0</v>
      </c>
      <c r="BN240" s="55">
        <f t="shared" ca="1" si="204"/>
        <v>0</v>
      </c>
      <c r="BO240" s="19">
        <f ca="1">IF(S239&lt;=0,0,IF($BL240&lt;=SUM($BN240:BN240),0,IF($BL240-SUM($BN240:BN240)&gt;S239+AD240-BB240-AP240,S239+AD240-BB240-AP240,$BL240-SUM($BN240:BN240))))</f>
        <v>0</v>
      </c>
      <c r="BP240" s="19">
        <f ca="1">IF(T239&lt;=0,0,IF($BL240&lt;=SUM($BN240:BO240),0,IF($BL240-SUM($BN240:BO240)&gt;T239+AE240-BC240-AQ240,T239+AE240-BC240-AQ240,$BL240-SUM($BN240:BO240))))</f>
        <v>0</v>
      </c>
      <c r="BQ240" s="19">
        <f ca="1">IF(U239&lt;=0,0,IF($BL240&lt;=SUM($BN240:BP240),0,IF($BL240-SUM($BN240:BP240)&gt;U239+AF240-BD240-AR240,U239+AF240-BD240-AR240,$BL240-SUM($BN240:BP240))))</f>
        <v>0</v>
      </c>
      <c r="BR240" s="19">
        <f ca="1">IF(V239&lt;=0,0,IF($BL240&lt;=SUM($BN240:BQ240),0,IF($BL240-SUM($BN240:BQ240)&gt;V239+AG240-BE240-AS240,V239+AG240-BE240-AS240,$BL240-SUM($BN240:BQ240))))</f>
        <v>0</v>
      </c>
      <c r="BS240" s="19">
        <f ca="1">IF(W239&lt;=0,0,IF($BL240&lt;=SUM($BN240:BR240),0,IF($BL240-SUM($BN240:BR240)&gt;W239+AH240-BF240-AT240,W239+AH240-BF240-AT240,$BL240-SUM($BN240:BR240))))</f>
        <v>0</v>
      </c>
      <c r="BT240" s="19">
        <f ca="1">IF(X239&lt;=0,0,IF($BL240&lt;=SUM($BN240:BS240),0,IF($BL240-SUM($BN240:BS240)&gt;X239+AI240-BG240-AU240,X239+AI240-BG240-AU240,$BL240-SUM($BN240:BS240))))</f>
        <v>0</v>
      </c>
      <c r="BU240" s="19">
        <f ca="1">IF(Y239&lt;=0,0,IF($BL240&lt;=SUM($BN240:BT240),0,IF($BL240-SUM($BN240:BT240)&gt;Y239+AJ240-BH240-AV240,Y239+AJ240-BH240-AV240,$BL240-SUM($BN240:BT240))))</f>
        <v>0</v>
      </c>
      <c r="BV240" s="19">
        <f ca="1">IF(Z239&lt;=0,0,IF($BL240&lt;=SUM($BN240:BU240),0,IF($BL240-SUM($BN240:BU240)&gt;Z239+AK240-BI240-AW240,Z239+AK240-BI240-AW240,$BL240-SUM($BN240:BU240))))</f>
        <v>0</v>
      </c>
      <c r="BW240" s="19">
        <f ca="1">IF(AA239&lt;=0,0,IF($BL240&lt;=SUM($BN240:BV240),0,IF($BL240-SUM($BN240:BV240)&gt;AA239+AL240-BJ240-AX240,AA239+AL240-BJ240-AX240,$BL240-SUM($BN240:BV240))))</f>
        <v>0</v>
      </c>
    </row>
    <row r="241" spans="1:75" ht="11.1" customHeight="1" x14ac:dyDescent="0.2">
      <c r="A241" s="20" t="str">
        <f t="shared" ca="1" si="157"/>
        <v/>
      </c>
      <c r="B241" s="5" t="e">
        <f t="shared" ca="1" si="158"/>
        <v>#N/A</v>
      </c>
      <c r="C241" s="69" t="str">
        <f ca="1">IF(A241="","",IF(snowball,IF(($E$5-AY241)&lt;0,0,$E$5-AY241),0)+D241)</f>
        <v/>
      </c>
      <c r="D241" s="56"/>
      <c r="E241" s="19">
        <f t="shared" ca="1" si="159"/>
        <v>0</v>
      </c>
      <c r="F241" s="19">
        <f t="shared" ca="1" si="160"/>
        <v>0</v>
      </c>
      <c r="G241" s="19">
        <f t="shared" ca="1" si="161"/>
        <v>0</v>
      </c>
      <c r="H241" s="19">
        <f t="shared" ca="1" si="162"/>
        <v>0</v>
      </c>
      <c r="I241" s="19">
        <f t="shared" ca="1" si="163"/>
        <v>0</v>
      </c>
      <c r="J241" s="19">
        <f t="shared" ca="1" si="164"/>
        <v>0</v>
      </c>
      <c r="K241" s="19">
        <f t="shared" ca="1" si="165"/>
        <v>0</v>
      </c>
      <c r="L241" s="19">
        <f t="shared" ca="1" si="166"/>
        <v>0</v>
      </c>
      <c r="M241" s="19">
        <f t="shared" ca="1" si="167"/>
        <v>0</v>
      </c>
      <c r="N241" s="19">
        <f t="shared" ca="1" si="168"/>
        <v>0</v>
      </c>
      <c r="O241" s="48"/>
      <c r="P241" s="19">
        <f t="shared" ca="1" si="156"/>
        <v>0</v>
      </c>
      <c r="Q241" s="73">
        <f t="shared" ca="1" si="169"/>
        <v>0</v>
      </c>
      <c r="R241" s="19">
        <f t="shared" ca="1" si="170"/>
        <v>0</v>
      </c>
      <c r="S241" s="19">
        <f t="shared" ca="1" si="171"/>
        <v>0</v>
      </c>
      <c r="T241" s="19">
        <f t="shared" ca="1" si="172"/>
        <v>0</v>
      </c>
      <c r="U241" s="19">
        <f t="shared" ca="1" si="173"/>
        <v>0</v>
      </c>
      <c r="V241" s="19">
        <f t="shared" ca="1" si="174"/>
        <v>0</v>
      </c>
      <c r="W241" s="19">
        <f t="shared" ca="1" si="175"/>
        <v>0</v>
      </c>
      <c r="X241" s="19">
        <f t="shared" ca="1" si="176"/>
        <v>0</v>
      </c>
      <c r="Y241" s="19">
        <f t="shared" ca="1" si="177"/>
        <v>0</v>
      </c>
      <c r="Z241" s="19">
        <f t="shared" ca="1" si="178"/>
        <v>0</v>
      </c>
      <c r="AA241" s="19">
        <f t="shared" ca="1" si="179"/>
        <v>0</v>
      </c>
      <c r="AB241" s="2"/>
      <c r="AC241" s="19">
        <f t="shared" ca="1" si="180"/>
        <v>0</v>
      </c>
      <c r="AD241" s="19">
        <f t="shared" ca="1" si="181"/>
        <v>0</v>
      </c>
      <c r="AE241" s="19">
        <f t="shared" ca="1" si="182"/>
        <v>0</v>
      </c>
      <c r="AF241" s="19">
        <f t="shared" ca="1" si="183"/>
        <v>0</v>
      </c>
      <c r="AG241" s="19">
        <f t="shared" ca="1" si="184"/>
        <v>0</v>
      </c>
      <c r="AH241" s="19">
        <f t="shared" ca="1" si="185"/>
        <v>0</v>
      </c>
      <c r="AI241" s="19">
        <f t="shared" ca="1" si="186"/>
        <v>0</v>
      </c>
      <c r="AJ241" s="19">
        <f t="shared" ca="1" si="187"/>
        <v>0</v>
      </c>
      <c r="AK241" s="19">
        <f t="shared" ca="1" si="188"/>
        <v>0</v>
      </c>
      <c r="AL241" s="19">
        <f t="shared" ca="1" si="189"/>
        <v>0</v>
      </c>
      <c r="AM241" s="23">
        <f t="shared" ca="1" si="190"/>
        <v>0</v>
      </c>
      <c r="AN241" s="7"/>
      <c r="AO241" s="19">
        <f t="shared" ca="1" si="191"/>
        <v>0</v>
      </c>
      <c r="AP241" s="19">
        <f t="shared" ca="1" si="192"/>
        <v>0</v>
      </c>
      <c r="AQ241" s="19">
        <f t="shared" ca="1" si="193"/>
        <v>0</v>
      </c>
      <c r="AR241" s="19">
        <f t="shared" ca="1" si="194"/>
        <v>0</v>
      </c>
      <c r="AS241" s="19">
        <f t="shared" ca="1" si="195"/>
        <v>0</v>
      </c>
      <c r="AT241" s="19">
        <f t="shared" ca="1" si="196"/>
        <v>0</v>
      </c>
      <c r="AU241" s="19">
        <f t="shared" ca="1" si="197"/>
        <v>0</v>
      </c>
      <c r="AV241" s="19">
        <f t="shared" ca="1" si="198"/>
        <v>0</v>
      </c>
      <c r="AW241" s="19">
        <f t="shared" ca="1" si="199"/>
        <v>0</v>
      </c>
      <c r="AX241" s="19">
        <f t="shared" ca="1" si="200"/>
        <v>0</v>
      </c>
      <c r="AY241" s="71">
        <f t="shared" ca="1" si="201"/>
        <v>0</v>
      </c>
      <c r="AZ241" s="23"/>
      <c r="BA241" s="55">
        <f ca="1">IF(NOT(snowball),0,IF(OR(E$9=0,R240+AC241-AO241&lt;=E$9),0,MIN(R240+AC241-AO241-E$9,$C241)))</f>
        <v>0</v>
      </c>
      <c r="BB241" s="19">
        <f ca="1">IF(NOT(snowball),0,IF(OR(F$9=0,S240+AD241-AP241&lt;=F$9),0,MIN(S240+AD241-AP241-F$9,$C241-SUM($BA241:BA241))))</f>
        <v>0</v>
      </c>
      <c r="BC241" s="19">
        <f ca="1">IF(NOT(snowball),0,IF(OR(G$9=0,T240+AE241-AQ241&lt;=G$9),0,MIN(T240+AE241-AQ241-G$9,$C241-SUM($BA241:BB241))))</f>
        <v>0</v>
      </c>
      <c r="BD241" s="19">
        <f ca="1">IF(NOT(snowball),0,IF(OR(H$9=0,U240+AF241-AR241&lt;=H$9),0,MIN(U240+AF241-AR241-H$9,$C241-SUM($BA241:BC241))))</f>
        <v>0</v>
      </c>
      <c r="BE241" s="19">
        <f ca="1">IF(NOT(snowball),0,IF(OR(I$9=0,V240+AG241-AS241&lt;=I$9),0,MIN(V240+AG241-AS241-I$9,$C241-SUM($BA241:BD241))))</f>
        <v>0</v>
      </c>
      <c r="BF241" s="19">
        <f ca="1">IF(NOT(snowball),0,IF(OR(J$9=0,W240+AH241-AT241&lt;=J$9),0,MIN(W240+AH241-AT241-J$9,$C241-SUM($BA241:BE241))))</f>
        <v>0</v>
      </c>
      <c r="BG241" s="19">
        <f ca="1">IF(NOT(snowball),0,IF(OR(K$9=0,X240+AI241-AU241&lt;=K$9),0,MIN(X240+AI241-AU241-K$9,$C241-SUM($BA241:BF241))))</f>
        <v>0</v>
      </c>
      <c r="BH241" s="19">
        <f ca="1">IF(NOT(snowball),0,IF(OR(L$9=0,Y240+AJ241-AV241&lt;=L$9),0,MIN(Y240+AJ241-AV241-L$9,$C241-SUM($BA241:BG241))))</f>
        <v>0</v>
      </c>
      <c r="BI241" s="19">
        <f ca="1">IF(NOT(snowball),0,IF(OR(M$9=0,Z240+AK241-AW241&lt;=M$9),0,MIN(Z240+AK241-AW241-M$9,$C241-SUM($BA241:BH241))))</f>
        <v>0</v>
      </c>
      <c r="BJ241" s="19">
        <f ca="1">IF(NOT(snowball),0,IF(OR(N$9=0,AA240+AL241-AX241&lt;=N$9),0,MIN(AA240+AL241-AX241-N$9,$C241-SUM($BA241:BI241))))</f>
        <v>0</v>
      </c>
      <c r="BK241" s="71">
        <f t="shared" ca="1" si="202"/>
        <v>0</v>
      </c>
      <c r="BL241" s="71">
        <f t="shared" ca="1" si="203"/>
        <v>0</v>
      </c>
      <c r="BN241" s="55">
        <f t="shared" ca="1" si="204"/>
        <v>0</v>
      </c>
      <c r="BO241" s="19">
        <f ca="1">IF(S240&lt;=0,0,IF($BL241&lt;=SUM($BN241:BN241),0,IF($BL241-SUM($BN241:BN241)&gt;S240+AD241-BB241-AP241,S240+AD241-BB241-AP241,$BL241-SUM($BN241:BN241))))</f>
        <v>0</v>
      </c>
      <c r="BP241" s="19">
        <f ca="1">IF(T240&lt;=0,0,IF($BL241&lt;=SUM($BN241:BO241),0,IF($BL241-SUM($BN241:BO241)&gt;T240+AE241-BC241-AQ241,T240+AE241-BC241-AQ241,$BL241-SUM($BN241:BO241))))</f>
        <v>0</v>
      </c>
      <c r="BQ241" s="19">
        <f ca="1">IF(U240&lt;=0,0,IF($BL241&lt;=SUM($BN241:BP241),0,IF($BL241-SUM($BN241:BP241)&gt;U240+AF241-BD241-AR241,U240+AF241-BD241-AR241,$BL241-SUM($BN241:BP241))))</f>
        <v>0</v>
      </c>
      <c r="BR241" s="19">
        <f ca="1">IF(V240&lt;=0,0,IF($BL241&lt;=SUM($BN241:BQ241),0,IF($BL241-SUM($BN241:BQ241)&gt;V240+AG241-BE241-AS241,V240+AG241-BE241-AS241,$BL241-SUM($BN241:BQ241))))</f>
        <v>0</v>
      </c>
      <c r="BS241" s="19">
        <f ca="1">IF(W240&lt;=0,0,IF($BL241&lt;=SUM($BN241:BR241),0,IF($BL241-SUM($BN241:BR241)&gt;W240+AH241-BF241-AT241,W240+AH241-BF241-AT241,$BL241-SUM($BN241:BR241))))</f>
        <v>0</v>
      </c>
      <c r="BT241" s="19">
        <f ca="1">IF(X240&lt;=0,0,IF($BL241&lt;=SUM($BN241:BS241),0,IF($BL241-SUM($BN241:BS241)&gt;X240+AI241-BG241-AU241,X240+AI241-BG241-AU241,$BL241-SUM($BN241:BS241))))</f>
        <v>0</v>
      </c>
      <c r="BU241" s="19">
        <f ca="1">IF(Y240&lt;=0,0,IF($BL241&lt;=SUM($BN241:BT241),0,IF($BL241-SUM($BN241:BT241)&gt;Y240+AJ241-BH241-AV241,Y240+AJ241-BH241-AV241,$BL241-SUM($BN241:BT241))))</f>
        <v>0</v>
      </c>
      <c r="BV241" s="19">
        <f ca="1">IF(Z240&lt;=0,0,IF($BL241&lt;=SUM($BN241:BU241),0,IF($BL241-SUM($BN241:BU241)&gt;Z240+AK241-BI241-AW241,Z240+AK241-BI241-AW241,$BL241-SUM($BN241:BU241))))</f>
        <v>0</v>
      </c>
      <c r="BW241" s="19">
        <f ca="1">IF(AA240&lt;=0,0,IF($BL241&lt;=SUM($BN241:BV241),0,IF($BL241-SUM($BN241:BV241)&gt;AA240+AL241-BJ241-AX241,AA240+AL241-BJ241-AX241,$BL241-SUM($BN241:BV241))))</f>
        <v>0</v>
      </c>
    </row>
    <row r="242" spans="1:75" ht="11.1" customHeight="1" x14ac:dyDescent="0.2">
      <c r="A242" s="20" t="str">
        <f t="shared" ca="1" si="157"/>
        <v/>
      </c>
      <c r="B242" s="5" t="e">
        <f t="shared" ca="1" si="158"/>
        <v>#N/A</v>
      </c>
      <c r="C242" s="69" t="str">
        <f ca="1">IF(A242="","",IF(snowball,IF(($E$5-AY242)&lt;0,0,$E$5-AY242),0)+D242)</f>
        <v/>
      </c>
      <c r="D242" s="56"/>
      <c r="E242" s="19">
        <f t="shared" ca="1" si="159"/>
        <v>0</v>
      </c>
      <c r="F242" s="19">
        <f t="shared" ca="1" si="160"/>
        <v>0</v>
      </c>
      <c r="G242" s="19">
        <f t="shared" ca="1" si="161"/>
        <v>0</v>
      </c>
      <c r="H242" s="19">
        <f t="shared" ca="1" si="162"/>
        <v>0</v>
      </c>
      <c r="I242" s="19">
        <f t="shared" ca="1" si="163"/>
        <v>0</v>
      </c>
      <c r="J242" s="19">
        <f t="shared" ca="1" si="164"/>
        <v>0</v>
      </c>
      <c r="K242" s="19">
        <f t="shared" ca="1" si="165"/>
        <v>0</v>
      </c>
      <c r="L242" s="19">
        <f t="shared" ca="1" si="166"/>
        <v>0</v>
      </c>
      <c r="M242" s="19">
        <f t="shared" ca="1" si="167"/>
        <v>0</v>
      </c>
      <c r="N242" s="19">
        <f t="shared" ca="1" si="168"/>
        <v>0</v>
      </c>
      <c r="O242" s="48"/>
      <c r="P242" s="19">
        <f t="shared" ca="1" si="156"/>
        <v>0</v>
      </c>
      <c r="Q242" s="73">
        <f t="shared" ca="1" si="169"/>
        <v>0</v>
      </c>
      <c r="R242" s="19">
        <f t="shared" ca="1" si="170"/>
        <v>0</v>
      </c>
      <c r="S242" s="19">
        <f t="shared" ca="1" si="171"/>
        <v>0</v>
      </c>
      <c r="T242" s="19">
        <f t="shared" ca="1" si="172"/>
        <v>0</v>
      </c>
      <c r="U242" s="19">
        <f t="shared" ca="1" si="173"/>
        <v>0</v>
      </c>
      <c r="V242" s="19">
        <f t="shared" ca="1" si="174"/>
        <v>0</v>
      </c>
      <c r="W242" s="19">
        <f t="shared" ca="1" si="175"/>
        <v>0</v>
      </c>
      <c r="X242" s="19">
        <f t="shared" ca="1" si="176"/>
        <v>0</v>
      </c>
      <c r="Y242" s="19">
        <f t="shared" ca="1" si="177"/>
        <v>0</v>
      </c>
      <c r="Z242" s="19">
        <f t="shared" ca="1" si="178"/>
        <v>0</v>
      </c>
      <c r="AA242" s="19">
        <f t="shared" ca="1" si="179"/>
        <v>0</v>
      </c>
      <c r="AB242" s="2"/>
      <c r="AC242" s="19">
        <f t="shared" ca="1" si="180"/>
        <v>0</v>
      </c>
      <c r="AD242" s="19">
        <f t="shared" ca="1" si="181"/>
        <v>0</v>
      </c>
      <c r="AE242" s="19">
        <f t="shared" ca="1" si="182"/>
        <v>0</v>
      </c>
      <c r="AF242" s="19">
        <f t="shared" ca="1" si="183"/>
        <v>0</v>
      </c>
      <c r="AG242" s="19">
        <f t="shared" ca="1" si="184"/>
        <v>0</v>
      </c>
      <c r="AH242" s="19">
        <f t="shared" ca="1" si="185"/>
        <v>0</v>
      </c>
      <c r="AI242" s="19">
        <f t="shared" ca="1" si="186"/>
        <v>0</v>
      </c>
      <c r="AJ242" s="19">
        <f t="shared" ca="1" si="187"/>
        <v>0</v>
      </c>
      <c r="AK242" s="19">
        <f t="shared" ca="1" si="188"/>
        <v>0</v>
      </c>
      <c r="AL242" s="19">
        <f t="shared" ca="1" si="189"/>
        <v>0</v>
      </c>
      <c r="AM242" s="23">
        <f t="shared" ca="1" si="190"/>
        <v>0</v>
      </c>
      <c r="AN242" s="7"/>
      <c r="AO242" s="19">
        <f t="shared" ca="1" si="191"/>
        <v>0</v>
      </c>
      <c r="AP242" s="19">
        <f t="shared" ca="1" si="192"/>
        <v>0</v>
      </c>
      <c r="AQ242" s="19">
        <f t="shared" ca="1" si="193"/>
        <v>0</v>
      </c>
      <c r="AR242" s="19">
        <f t="shared" ca="1" si="194"/>
        <v>0</v>
      </c>
      <c r="AS242" s="19">
        <f t="shared" ca="1" si="195"/>
        <v>0</v>
      </c>
      <c r="AT242" s="19">
        <f t="shared" ca="1" si="196"/>
        <v>0</v>
      </c>
      <c r="AU242" s="19">
        <f t="shared" ca="1" si="197"/>
        <v>0</v>
      </c>
      <c r="AV242" s="19">
        <f t="shared" ca="1" si="198"/>
        <v>0</v>
      </c>
      <c r="AW242" s="19">
        <f t="shared" ca="1" si="199"/>
        <v>0</v>
      </c>
      <c r="AX242" s="19">
        <f t="shared" ca="1" si="200"/>
        <v>0</v>
      </c>
      <c r="AY242" s="71">
        <f t="shared" ca="1" si="201"/>
        <v>0</v>
      </c>
      <c r="AZ242" s="23"/>
      <c r="BA242" s="55">
        <f ca="1">IF(NOT(snowball),0,IF(OR(E$9=0,R241+AC242-AO242&lt;=E$9),0,MIN(R241+AC242-AO242-E$9,$C242)))</f>
        <v>0</v>
      </c>
      <c r="BB242" s="19">
        <f ca="1">IF(NOT(snowball),0,IF(OR(F$9=0,S241+AD242-AP242&lt;=F$9),0,MIN(S241+AD242-AP242-F$9,$C242-SUM($BA242:BA242))))</f>
        <v>0</v>
      </c>
      <c r="BC242" s="19">
        <f ca="1">IF(NOT(snowball),0,IF(OR(G$9=0,T241+AE242-AQ242&lt;=G$9),0,MIN(T241+AE242-AQ242-G$9,$C242-SUM($BA242:BB242))))</f>
        <v>0</v>
      </c>
      <c r="BD242" s="19">
        <f ca="1">IF(NOT(snowball),0,IF(OR(H$9=0,U241+AF242-AR242&lt;=H$9),0,MIN(U241+AF242-AR242-H$9,$C242-SUM($BA242:BC242))))</f>
        <v>0</v>
      </c>
      <c r="BE242" s="19">
        <f ca="1">IF(NOT(snowball),0,IF(OR(I$9=0,V241+AG242-AS242&lt;=I$9),0,MIN(V241+AG242-AS242-I$9,$C242-SUM($BA242:BD242))))</f>
        <v>0</v>
      </c>
      <c r="BF242" s="19">
        <f ca="1">IF(NOT(snowball),0,IF(OR(J$9=0,W241+AH242-AT242&lt;=J$9),0,MIN(W241+AH242-AT242-J$9,$C242-SUM($BA242:BE242))))</f>
        <v>0</v>
      </c>
      <c r="BG242" s="19">
        <f ca="1">IF(NOT(snowball),0,IF(OR(K$9=0,X241+AI242-AU242&lt;=K$9),0,MIN(X241+AI242-AU242-K$9,$C242-SUM($BA242:BF242))))</f>
        <v>0</v>
      </c>
      <c r="BH242" s="19">
        <f ca="1">IF(NOT(snowball),0,IF(OR(L$9=0,Y241+AJ242-AV242&lt;=L$9),0,MIN(Y241+AJ242-AV242-L$9,$C242-SUM($BA242:BG242))))</f>
        <v>0</v>
      </c>
      <c r="BI242" s="19">
        <f ca="1">IF(NOT(snowball),0,IF(OR(M$9=0,Z241+AK242-AW242&lt;=M$9),0,MIN(Z241+AK242-AW242-M$9,$C242-SUM($BA242:BH242))))</f>
        <v>0</v>
      </c>
      <c r="BJ242" s="19">
        <f ca="1">IF(NOT(snowball),0,IF(OR(N$9=0,AA241+AL242-AX242&lt;=N$9),0,MIN(AA241+AL242-AX242-N$9,$C242-SUM($BA242:BI242))))</f>
        <v>0</v>
      </c>
      <c r="BK242" s="71">
        <f t="shared" ca="1" si="202"/>
        <v>0</v>
      </c>
      <c r="BL242" s="71">
        <f t="shared" ca="1" si="203"/>
        <v>0</v>
      </c>
      <c r="BN242" s="55">
        <f t="shared" ca="1" si="204"/>
        <v>0</v>
      </c>
      <c r="BO242" s="19">
        <f ca="1">IF(S241&lt;=0,0,IF($BL242&lt;=SUM($BN242:BN242),0,IF($BL242-SUM($BN242:BN242)&gt;S241+AD242-BB242-AP242,S241+AD242-BB242-AP242,$BL242-SUM($BN242:BN242))))</f>
        <v>0</v>
      </c>
      <c r="BP242" s="19">
        <f ca="1">IF(T241&lt;=0,0,IF($BL242&lt;=SUM($BN242:BO242),0,IF($BL242-SUM($BN242:BO242)&gt;T241+AE242-BC242-AQ242,T241+AE242-BC242-AQ242,$BL242-SUM($BN242:BO242))))</f>
        <v>0</v>
      </c>
      <c r="BQ242" s="19">
        <f ca="1">IF(U241&lt;=0,0,IF($BL242&lt;=SUM($BN242:BP242),0,IF($BL242-SUM($BN242:BP242)&gt;U241+AF242-BD242-AR242,U241+AF242-BD242-AR242,$BL242-SUM($BN242:BP242))))</f>
        <v>0</v>
      </c>
      <c r="BR242" s="19">
        <f ca="1">IF(V241&lt;=0,0,IF($BL242&lt;=SUM($BN242:BQ242),0,IF($BL242-SUM($BN242:BQ242)&gt;V241+AG242-BE242-AS242,V241+AG242-BE242-AS242,$BL242-SUM($BN242:BQ242))))</f>
        <v>0</v>
      </c>
      <c r="BS242" s="19">
        <f ca="1">IF(W241&lt;=0,0,IF($BL242&lt;=SUM($BN242:BR242),0,IF($BL242-SUM($BN242:BR242)&gt;W241+AH242-BF242-AT242,W241+AH242-BF242-AT242,$BL242-SUM($BN242:BR242))))</f>
        <v>0</v>
      </c>
      <c r="BT242" s="19">
        <f ca="1">IF(X241&lt;=0,0,IF($BL242&lt;=SUM($BN242:BS242),0,IF($BL242-SUM($BN242:BS242)&gt;X241+AI242-BG242-AU242,X241+AI242-BG242-AU242,$BL242-SUM($BN242:BS242))))</f>
        <v>0</v>
      </c>
      <c r="BU242" s="19">
        <f ca="1">IF(Y241&lt;=0,0,IF($BL242&lt;=SUM($BN242:BT242),0,IF($BL242-SUM($BN242:BT242)&gt;Y241+AJ242-BH242-AV242,Y241+AJ242-BH242-AV242,$BL242-SUM($BN242:BT242))))</f>
        <v>0</v>
      </c>
      <c r="BV242" s="19">
        <f ca="1">IF(Z241&lt;=0,0,IF($BL242&lt;=SUM($BN242:BU242),0,IF($BL242-SUM($BN242:BU242)&gt;Z241+AK242-BI242-AW242,Z241+AK242-BI242-AW242,$BL242-SUM($BN242:BU242))))</f>
        <v>0</v>
      </c>
      <c r="BW242" s="19">
        <f ca="1">IF(AA241&lt;=0,0,IF($BL242&lt;=SUM($BN242:BV242),0,IF($BL242-SUM($BN242:BV242)&gt;AA241+AL242-BJ242-AX242,AA241+AL242-BJ242-AX242,$BL242-SUM($BN242:BV242))))</f>
        <v>0</v>
      </c>
    </row>
    <row r="243" spans="1:75" ht="11.1" customHeight="1" x14ac:dyDescent="0.2">
      <c r="A243" s="20" t="str">
        <f t="shared" ca="1" si="157"/>
        <v/>
      </c>
      <c r="B243" s="5" t="e">
        <f t="shared" ca="1" si="158"/>
        <v>#N/A</v>
      </c>
      <c r="C243" s="69" t="str">
        <f ca="1">IF(A243="","",IF(snowball,IF(($E$5-AY243)&lt;0,0,$E$5-AY243),0)+D243)</f>
        <v/>
      </c>
      <c r="D243" s="56"/>
      <c r="E243" s="19">
        <f t="shared" ca="1" si="159"/>
        <v>0</v>
      </c>
      <c r="F243" s="19">
        <f t="shared" ca="1" si="160"/>
        <v>0</v>
      </c>
      <c r="G243" s="19">
        <f t="shared" ca="1" si="161"/>
        <v>0</v>
      </c>
      <c r="H243" s="19">
        <f t="shared" ca="1" si="162"/>
        <v>0</v>
      </c>
      <c r="I243" s="19">
        <f t="shared" ca="1" si="163"/>
        <v>0</v>
      </c>
      <c r="J243" s="19">
        <f t="shared" ca="1" si="164"/>
        <v>0</v>
      </c>
      <c r="K243" s="19">
        <f t="shared" ca="1" si="165"/>
        <v>0</v>
      </c>
      <c r="L243" s="19">
        <f t="shared" ca="1" si="166"/>
        <v>0</v>
      </c>
      <c r="M243" s="19">
        <f t="shared" ca="1" si="167"/>
        <v>0</v>
      </c>
      <c r="N243" s="19">
        <f t="shared" ca="1" si="168"/>
        <v>0</v>
      </c>
      <c r="O243" s="48"/>
      <c r="P243" s="19">
        <f t="shared" ca="1" si="156"/>
        <v>0</v>
      </c>
      <c r="Q243" s="73">
        <f t="shared" ca="1" si="169"/>
        <v>0</v>
      </c>
      <c r="R243" s="19">
        <f t="shared" ca="1" si="170"/>
        <v>0</v>
      </c>
      <c r="S243" s="19">
        <f t="shared" ca="1" si="171"/>
        <v>0</v>
      </c>
      <c r="T243" s="19">
        <f t="shared" ca="1" si="172"/>
        <v>0</v>
      </c>
      <c r="U243" s="19">
        <f t="shared" ca="1" si="173"/>
        <v>0</v>
      </c>
      <c r="V243" s="19">
        <f t="shared" ca="1" si="174"/>
        <v>0</v>
      </c>
      <c r="W243" s="19">
        <f t="shared" ca="1" si="175"/>
        <v>0</v>
      </c>
      <c r="X243" s="19">
        <f t="shared" ca="1" si="176"/>
        <v>0</v>
      </c>
      <c r="Y243" s="19">
        <f t="shared" ca="1" si="177"/>
        <v>0</v>
      </c>
      <c r="Z243" s="19">
        <f t="shared" ca="1" si="178"/>
        <v>0</v>
      </c>
      <c r="AA243" s="19">
        <f t="shared" ca="1" si="179"/>
        <v>0</v>
      </c>
      <c r="AB243" s="2"/>
      <c r="AC243" s="19">
        <f t="shared" ca="1" si="180"/>
        <v>0</v>
      </c>
      <c r="AD243" s="19">
        <f t="shared" ca="1" si="181"/>
        <v>0</v>
      </c>
      <c r="AE243" s="19">
        <f t="shared" ca="1" si="182"/>
        <v>0</v>
      </c>
      <c r="AF243" s="19">
        <f t="shared" ca="1" si="183"/>
        <v>0</v>
      </c>
      <c r="AG243" s="19">
        <f t="shared" ca="1" si="184"/>
        <v>0</v>
      </c>
      <c r="AH243" s="19">
        <f t="shared" ca="1" si="185"/>
        <v>0</v>
      </c>
      <c r="AI243" s="19">
        <f t="shared" ca="1" si="186"/>
        <v>0</v>
      </c>
      <c r="AJ243" s="19">
        <f t="shared" ca="1" si="187"/>
        <v>0</v>
      </c>
      <c r="AK243" s="19">
        <f t="shared" ca="1" si="188"/>
        <v>0</v>
      </c>
      <c r="AL243" s="19">
        <f t="shared" ca="1" si="189"/>
        <v>0</v>
      </c>
      <c r="AM243" s="23">
        <f t="shared" ca="1" si="190"/>
        <v>0</v>
      </c>
      <c r="AN243" s="7"/>
      <c r="AO243" s="19">
        <f t="shared" ca="1" si="191"/>
        <v>0</v>
      </c>
      <c r="AP243" s="19">
        <f t="shared" ca="1" si="192"/>
        <v>0</v>
      </c>
      <c r="AQ243" s="19">
        <f t="shared" ca="1" si="193"/>
        <v>0</v>
      </c>
      <c r="AR243" s="19">
        <f t="shared" ca="1" si="194"/>
        <v>0</v>
      </c>
      <c r="AS243" s="19">
        <f t="shared" ca="1" si="195"/>
        <v>0</v>
      </c>
      <c r="AT243" s="19">
        <f t="shared" ca="1" si="196"/>
        <v>0</v>
      </c>
      <c r="AU243" s="19">
        <f t="shared" ca="1" si="197"/>
        <v>0</v>
      </c>
      <c r="AV243" s="19">
        <f t="shared" ca="1" si="198"/>
        <v>0</v>
      </c>
      <c r="AW243" s="19">
        <f t="shared" ca="1" si="199"/>
        <v>0</v>
      </c>
      <c r="AX243" s="19">
        <f t="shared" ca="1" si="200"/>
        <v>0</v>
      </c>
      <c r="AY243" s="71">
        <f t="shared" ca="1" si="201"/>
        <v>0</v>
      </c>
      <c r="AZ243" s="23"/>
      <c r="BA243" s="55">
        <f ca="1">IF(NOT(snowball),0,IF(OR(E$9=0,R242+AC243-AO243&lt;=E$9),0,MIN(R242+AC243-AO243-E$9,$C243)))</f>
        <v>0</v>
      </c>
      <c r="BB243" s="19">
        <f ca="1">IF(NOT(snowball),0,IF(OR(F$9=0,S242+AD243-AP243&lt;=F$9),0,MIN(S242+AD243-AP243-F$9,$C243-SUM($BA243:BA243))))</f>
        <v>0</v>
      </c>
      <c r="BC243" s="19">
        <f ca="1">IF(NOT(snowball),0,IF(OR(G$9=0,T242+AE243-AQ243&lt;=G$9),0,MIN(T242+AE243-AQ243-G$9,$C243-SUM($BA243:BB243))))</f>
        <v>0</v>
      </c>
      <c r="BD243" s="19">
        <f ca="1">IF(NOT(snowball),0,IF(OR(H$9=0,U242+AF243-AR243&lt;=H$9),0,MIN(U242+AF243-AR243-H$9,$C243-SUM($BA243:BC243))))</f>
        <v>0</v>
      </c>
      <c r="BE243" s="19">
        <f ca="1">IF(NOT(snowball),0,IF(OR(I$9=0,V242+AG243-AS243&lt;=I$9),0,MIN(V242+AG243-AS243-I$9,$C243-SUM($BA243:BD243))))</f>
        <v>0</v>
      </c>
      <c r="BF243" s="19">
        <f ca="1">IF(NOT(snowball),0,IF(OR(J$9=0,W242+AH243-AT243&lt;=J$9),0,MIN(W242+AH243-AT243-J$9,$C243-SUM($BA243:BE243))))</f>
        <v>0</v>
      </c>
      <c r="BG243" s="19">
        <f ca="1">IF(NOT(snowball),0,IF(OR(K$9=0,X242+AI243-AU243&lt;=K$9),0,MIN(X242+AI243-AU243-K$9,$C243-SUM($BA243:BF243))))</f>
        <v>0</v>
      </c>
      <c r="BH243" s="19">
        <f ca="1">IF(NOT(snowball),0,IF(OR(L$9=0,Y242+AJ243-AV243&lt;=L$9),0,MIN(Y242+AJ243-AV243-L$9,$C243-SUM($BA243:BG243))))</f>
        <v>0</v>
      </c>
      <c r="BI243" s="19">
        <f ca="1">IF(NOT(snowball),0,IF(OR(M$9=0,Z242+AK243-AW243&lt;=M$9),0,MIN(Z242+AK243-AW243-M$9,$C243-SUM($BA243:BH243))))</f>
        <v>0</v>
      </c>
      <c r="BJ243" s="19">
        <f ca="1">IF(NOT(snowball),0,IF(OR(N$9=0,AA242+AL243-AX243&lt;=N$9),0,MIN(AA242+AL243-AX243-N$9,$C243-SUM($BA243:BI243))))</f>
        <v>0</v>
      </c>
      <c r="BK243" s="71">
        <f t="shared" ca="1" si="202"/>
        <v>0</v>
      </c>
      <c r="BL243" s="71">
        <f t="shared" ca="1" si="203"/>
        <v>0</v>
      </c>
      <c r="BN243" s="55">
        <f t="shared" ca="1" si="204"/>
        <v>0</v>
      </c>
      <c r="BO243" s="19">
        <f ca="1">IF(S242&lt;=0,0,IF($BL243&lt;=SUM($BN243:BN243),0,IF($BL243-SUM($BN243:BN243)&gt;S242+AD243-BB243-AP243,S242+AD243-BB243-AP243,$BL243-SUM($BN243:BN243))))</f>
        <v>0</v>
      </c>
      <c r="BP243" s="19">
        <f ca="1">IF(T242&lt;=0,0,IF($BL243&lt;=SUM($BN243:BO243),0,IF($BL243-SUM($BN243:BO243)&gt;T242+AE243-BC243-AQ243,T242+AE243-BC243-AQ243,$BL243-SUM($BN243:BO243))))</f>
        <v>0</v>
      </c>
      <c r="BQ243" s="19">
        <f ca="1">IF(U242&lt;=0,0,IF($BL243&lt;=SUM($BN243:BP243),0,IF($BL243-SUM($BN243:BP243)&gt;U242+AF243-BD243-AR243,U242+AF243-BD243-AR243,$BL243-SUM($BN243:BP243))))</f>
        <v>0</v>
      </c>
      <c r="BR243" s="19">
        <f ca="1">IF(V242&lt;=0,0,IF($BL243&lt;=SUM($BN243:BQ243),0,IF($BL243-SUM($BN243:BQ243)&gt;V242+AG243-BE243-AS243,V242+AG243-BE243-AS243,$BL243-SUM($BN243:BQ243))))</f>
        <v>0</v>
      </c>
      <c r="BS243" s="19">
        <f ca="1">IF(W242&lt;=0,0,IF($BL243&lt;=SUM($BN243:BR243),0,IF($BL243-SUM($BN243:BR243)&gt;W242+AH243-BF243-AT243,W242+AH243-BF243-AT243,$BL243-SUM($BN243:BR243))))</f>
        <v>0</v>
      </c>
      <c r="BT243" s="19">
        <f ca="1">IF(X242&lt;=0,0,IF($BL243&lt;=SUM($BN243:BS243),0,IF($BL243-SUM($BN243:BS243)&gt;X242+AI243-BG243-AU243,X242+AI243-BG243-AU243,$BL243-SUM($BN243:BS243))))</f>
        <v>0</v>
      </c>
      <c r="BU243" s="19">
        <f ca="1">IF(Y242&lt;=0,0,IF($BL243&lt;=SUM($BN243:BT243),0,IF($BL243-SUM($BN243:BT243)&gt;Y242+AJ243-BH243-AV243,Y242+AJ243-BH243-AV243,$BL243-SUM($BN243:BT243))))</f>
        <v>0</v>
      </c>
      <c r="BV243" s="19">
        <f ca="1">IF(Z242&lt;=0,0,IF($BL243&lt;=SUM($BN243:BU243),0,IF($BL243-SUM($BN243:BU243)&gt;Z242+AK243-BI243-AW243,Z242+AK243-BI243-AW243,$BL243-SUM($BN243:BU243))))</f>
        <v>0</v>
      </c>
      <c r="BW243" s="19">
        <f ca="1">IF(AA242&lt;=0,0,IF($BL243&lt;=SUM($BN243:BV243),0,IF($BL243-SUM($BN243:BV243)&gt;AA242+AL243-BJ243-AX243,AA242+AL243-BJ243-AX243,$BL243-SUM($BN243:BV243))))</f>
        <v>0</v>
      </c>
    </row>
    <row r="244" spans="1:75" ht="11.1" customHeight="1" x14ac:dyDescent="0.2">
      <c r="A244" s="20" t="str">
        <f t="shared" ca="1" si="157"/>
        <v/>
      </c>
      <c r="B244" s="5" t="e">
        <f t="shared" ca="1" si="158"/>
        <v>#N/A</v>
      </c>
      <c r="C244" s="69" t="str">
        <f ca="1">IF(A244="","",IF(snowball,IF(($E$5-AY244)&lt;0,0,$E$5-AY244),0)+D244)</f>
        <v/>
      </c>
      <c r="D244" s="56"/>
      <c r="E244" s="19">
        <f t="shared" ca="1" si="159"/>
        <v>0</v>
      </c>
      <c r="F244" s="19">
        <f t="shared" ca="1" si="160"/>
        <v>0</v>
      </c>
      <c r="G244" s="19">
        <f t="shared" ca="1" si="161"/>
        <v>0</v>
      </c>
      <c r="H244" s="19">
        <f t="shared" ca="1" si="162"/>
        <v>0</v>
      </c>
      <c r="I244" s="19">
        <f t="shared" ca="1" si="163"/>
        <v>0</v>
      </c>
      <c r="J244" s="19">
        <f t="shared" ca="1" si="164"/>
        <v>0</v>
      </c>
      <c r="K244" s="19">
        <f t="shared" ca="1" si="165"/>
        <v>0</v>
      </c>
      <c r="L244" s="19">
        <f t="shared" ca="1" si="166"/>
        <v>0</v>
      </c>
      <c r="M244" s="19">
        <f t="shared" ca="1" si="167"/>
        <v>0</v>
      </c>
      <c r="N244" s="19">
        <f t="shared" ca="1" si="168"/>
        <v>0</v>
      </c>
      <c r="O244" s="48"/>
      <c r="P244" s="19">
        <f t="shared" ca="1" si="156"/>
        <v>0</v>
      </c>
      <c r="Q244" s="73">
        <f t="shared" ca="1" si="169"/>
        <v>0</v>
      </c>
      <c r="R244" s="19">
        <f t="shared" ca="1" si="170"/>
        <v>0</v>
      </c>
      <c r="S244" s="19">
        <f t="shared" ca="1" si="171"/>
        <v>0</v>
      </c>
      <c r="T244" s="19">
        <f t="shared" ca="1" si="172"/>
        <v>0</v>
      </c>
      <c r="U244" s="19">
        <f t="shared" ca="1" si="173"/>
        <v>0</v>
      </c>
      <c r="V244" s="19">
        <f t="shared" ca="1" si="174"/>
        <v>0</v>
      </c>
      <c r="W244" s="19">
        <f t="shared" ca="1" si="175"/>
        <v>0</v>
      </c>
      <c r="X244" s="19">
        <f t="shared" ca="1" si="176"/>
        <v>0</v>
      </c>
      <c r="Y244" s="19">
        <f t="shared" ca="1" si="177"/>
        <v>0</v>
      </c>
      <c r="Z244" s="19">
        <f t="shared" ca="1" si="178"/>
        <v>0</v>
      </c>
      <c r="AA244" s="19">
        <f t="shared" ca="1" si="179"/>
        <v>0</v>
      </c>
      <c r="AB244" s="2"/>
      <c r="AC244" s="19">
        <f t="shared" ca="1" si="180"/>
        <v>0</v>
      </c>
      <c r="AD244" s="19">
        <f t="shared" ca="1" si="181"/>
        <v>0</v>
      </c>
      <c r="AE244" s="19">
        <f t="shared" ca="1" si="182"/>
        <v>0</v>
      </c>
      <c r="AF244" s="19">
        <f t="shared" ca="1" si="183"/>
        <v>0</v>
      </c>
      <c r="AG244" s="19">
        <f t="shared" ca="1" si="184"/>
        <v>0</v>
      </c>
      <c r="AH244" s="19">
        <f t="shared" ca="1" si="185"/>
        <v>0</v>
      </c>
      <c r="AI244" s="19">
        <f t="shared" ca="1" si="186"/>
        <v>0</v>
      </c>
      <c r="AJ244" s="19">
        <f t="shared" ca="1" si="187"/>
        <v>0</v>
      </c>
      <c r="AK244" s="19">
        <f t="shared" ca="1" si="188"/>
        <v>0</v>
      </c>
      <c r="AL244" s="19">
        <f t="shared" ca="1" si="189"/>
        <v>0</v>
      </c>
      <c r="AM244" s="23">
        <f t="shared" ca="1" si="190"/>
        <v>0</v>
      </c>
      <c r="AN244" s="7"/>
      <c r="AO244" s="19">
        <f t="shared" ca="1" si="191"/>
        <v>0</v>
      </c>
      <c r="AP244" s="19">
        <f t="shared" ca="1" si="192"/>
        <v>0</v>
      </c>
      <c r="AQ244" s="19">
        <f t="shared" ca="1" si="193"/>
        <v>0</v>
      </c>
      <c r="AR244" s="19">
        <f t="shared" ca="1" si="194"/>
        <v>0</v>
      </c>
      <c r="AS244" s="19">
        <f t="shared" ca="1" si="195"/>
        <v>0</v>
      </c>
      <c r="AT244" s="19">
        <f t="shared" ca="1" si="196"/>
        <v>0</v>
      </c>
      <c r="AU244" s="19">
        <f t="shared" ca="1" si="197"/>
        <v>0</v>
      </c>
      <c r="AV244" s="19">
        <f t="shared" ca="1" si="198"/>
        <v>0</v>
      </c>
      <c r="AW244" s="19">
        <f t="shared" ca="1" si="199"/>
        <v>0</v>
      </c>
      <c r="AX244" s="19">
        <f t="shared" ca="1" si="200"/>
        <v>0</v>
      </c>
      <c r="AY244" s="71">
        <f t="shared" ca="1" si="201"/>
        <v>0</v>
      </c>
      <c r="AZ244" s="23"/>
      <c r="BA244" s="55">
        <f ca="1">IF(NOT(snowball),0,IF(OR(E$9=0,R243+AC244-AO244&lt;=E$9),0,MIN(R243+AC244-AO244-E$9,$C244)))</f>
        <v>0</v>
      </c>
      <c r="BB244" s="19">
        <f ca="1">IF(NOT(snowball),0,IF(OR(F$9=0,S243+AD244-AP244&lt;=F$9),0,MIN(S243+AD244-AP244-F$9,$C244-SUM($BA244:BA244))))</f>
        <v>0</v>
      </c>
      <c r="BC244" s="19">
        <f ca="1">IF(NOT(snowball),0,IF(OR(G$9=0,T243+AE244-AQ244&lt;=G$9),0,MIN(T243+AE244-AQ244-G$9,$C244-SUM($BA244:BB244))))</f>
        <v>0</v>
      </c>
      <c r="BD244" s="19">
        <f ca="1">IF(NOT(snowball),0,IF(OR(H$9=0,U243+AF244-AR244&lt;=H$9),0,MIN(U243+AF244-AR244-H$9,$C244-SUM($BA244:BC244))))</f>
        <v>0</v>
      </c>
      <c r="BE244" s="19">
        <f ca="1">IF(NOT(snowball),0,IF(OR(I$9=0,V243+AG244-AS244&lt;=I$9),0,MIN(V243+AG244-AS244-I$9,$C244-SUM($BA244:BD244))))</f>
        <v>0</v>
      </c>
      <c r="BF244" s="19">
        <f ca="1">IF(NOT(snowball),0,IF(OR(J$9=0,W243+AH244-AT244&lt;=J$9),0,MIN(W243+AH244-AT244-J$9,$C244-SUM($BA244:BE244))))</f>
        <v>0</v>
      </c>
      <c r="BG244" s="19">
        <f ca="1">IF(NOT(snowball),0,IF(OR(K$9=0,X243+AI244-AU244&lt;=K$9),0,MIN(X243+AI244-AU244-K$9,$C244-SUM($BA244:BF244))))</f>
        <v>0</v>
      </c>
      <c r="BH244" s="19">
        <f ca="1">IF(NOT(snowball),0,IF(OR(L$9=0,Y243+AJ244-AV244&lt;=L$9),0,MIN(Y243+AJ244-AV244-L$9,$C244-SUM($BA244:BG244))))</f>
        <v>0</v>
      </c>
      <c r="BI244" s="19">
        <f ca="1">IF(NOT(snowball),0,IF(OR(M$9=0,Z243+AK244-AW244&lt;=M$9),0,MIN(Z243+AK244-AW244-M$9,$C244-SUM($BA244:BH244))))</f>
        <v>0</v>
      </c>
      <c r="BJ244" s="19">
        <f ca="1">IF(NOT(snowball),0,IF(OR(N$9=0,AA243+AL244-AX244&lt;=N$9),0,MIN(AA243+AL244-AX244-N$9,$C244-SUM($BA244:BI244))))</f>
        <v>0</v>
      </c>
      <c r="BK244" s="71">
        <f t="shared" ca="1" si="202"/>
        <v>0</v>
      </c>
      <c r="BL244" s="71">
        <f t="shared" ca="1" si="203"/>
        <v>0</v>
      </c>
      <c r="BN244" s="55">
        <f t="shared" ca="1" si="204"/>
        <v>0</v>
      </c>
      <c r="BO244" s="19">
        <f ca="1">IF(S243&lt;=0,0,IF($BL244&lt;=SUM($BN244:BN244),0,IF($BL244-SUM($BN244:BN244)&gt;S243+AD244-BB244-AP244,S243+AD244-BB244-AP244,$BL244-SUM($BN244:BN244))))</f>
        <v>0</v>
      </c>
      <c r="BP244" s="19">
        <f ca="1">IF(T243&lt;=0,0,IF($BL244&lt;=SUM($BN244:BO244),0,IF($BL244-SUM($BN244:BO244)&gt;T243+AE244-BC244-AQ244,T243+AE244-BC244-AQ244,$BL244-SUM($BN244:BO244))))</f>
        <v>0</v>
      </c>
      <c r="BQ244" s="19">
        <f ca="1">IF(U243&lt;=0,0,IF($BL244&lt;=SUM($BN244:BP244),0,IF($BL244-SUM($BN244:BP244)&gt;U243+AF244-BD244-AR244,U243+AF244-BD244-AR244,$BL244-SUM($BN244:BP244))))</f>
        <v>0</v>
      </c>
      <c r="BR244" s="19">
        <f ca="1">IF(V243&lt;=0,0,IF($BL244&lt;=SUM($BN244:BQ244),0,IF($BL244-SUM($BN244:BQ244)&gt;V243+AG244-BE244-AS244,V243+AG244-BE244-AS244,$BL244-SUM($BN244:BQ244))))</f>
        <v>0</v>
      </c>
      <c r="BS244" s="19">
        <f ca="1">IF(W243&lt;=0,0,IF($BL244&lt;=SUM($BN244:BR244),0,IF($BL244-SUM($BN244:BR244)&gt;W243+AH244-BF244-AT244,W243+AH244-BF244-AT244,$BL244-SUM($BN244:BR244))))</f>
        <v>0</v>
      </c>
      <c r="BT244" s="19">
        <f ca="1">IF(X243&lt;=0,0,IF($BL244&lt;=SUM($BN244:BS244),0,IF($BL244-SUM($BN244:BS244)&gt;X243+AI244-BG244-AU244,X243+AI244-BG244-AU244,$BL244-SUM($BN244:BS244))))</f>
        <v>0</v>
      </c>
      <c r="BU244" s="19">
        <f ca="1">IF(Y243&lt;=0,0,IF($BL244&lt;=SUM($BN244:BT244),0,IF($BL244-SUM($BN244:BT244)&gt;Y243+AJ244-BH244-AV244,Y243+AJ244-BH244-AV244,$BL244-SUM($BN244:BT244))))</f>
        <v>0</v>
      </c>
      <c r="BV244" s="19">
        <f ca="1">IF(Z243&lt;=0,0,IF($BL244&lt;=SUM($BN244:BU244),0,IF($BL244-SUM($BN244:BU244)&gt;Z243+AK244-BI244-AW244,Z243+AK244-BI244-AW244,$BL244-SUM($BN244:BU244))))</f>
        <v>0</v>
      </c>
      <c r="BW244" s="19">
        <f ca="1">IF(AA243&lt;=0,0,IF($BL244&lt;=SUM($BN244:BV244),0,IF($BL244-SUM($BN244:BV244)&gt;AA243+AL244-BJ244-AX244,AA243+AL244-BJ244-AX244,$BL244-SUM($BN244:BV244))))</f>
        <v>0</v>
      </c>
    </row>
    <row r="245" spans="1:75" ht="11.1" customHeight="1" x14ac:dyDescent="0.2">
      <c r="A245" s="20" t="str">
        <f t="shared" ca="1" si="157"/>
        <v/>
      </c>
      <c r="B245" s="5" t="e">
        <f t="shared" ca="1" si="158"/>
        <v>#N/A</v>
      </c>
      <c r="C245" s="69" t="str">
        <f ca="1">IF(A245="","",IF(snowball,IF(($E$5-AY245)&lt;0,0,$E$5-AY245),0)+D245)</f>
        <v/>
      </c>
      <c r="D245" s="56"/>
      <c r="E245" s="19">
        <f t="shared" ca="1" si="159"/>
        <v>0</v>
      </c>
      <c r="F245" s="19">
        <f t="shared" ca="1" si="160"/>
        <v>0</v>
      </c>
      <c r="G245" s="19">
        <f t="shared" ca="1" si="161"/>
        <v>0</v>
      </c>
      <c r="H245" s="19">
        <f t="shared" ca="1" si="162"/>
        <v>0</v>
      </c>
      <c r="I245" s="19">
        <f t="shared" ca="1" si="163"/>
        <v>0</v>
      </c>
      <c r="J245" s="19">
        <f t="shared" ca="1" si="164"/>
        <v>0</v>
      </c>
      <c r="K245" s="19">
        <f t="shared" ca="1" si="165"/>
        <v>0</v>
      </c>
      <c r="L245" s="19">
        <f t="shared" ca="1" si="166"/>
        <v>0</v>
      </c>
      <c r="M245" s="19">
        <f t="shared" ca="1" si="167"/>
        <v>0</v>
      </c>
      <c r="N245" s="19">
        <f t="shared" ca="1" si="168"/>
        <v>0</v>
      </c>
      <c r="O245" s="48"/>
      <c r="P245" s="19">
        <f t="shared" ca="1" si="156"/>
        <v>0</v>
      </c>
      <c r="Q245" s="73">
        <f t="shared" ca="1" si="169"/>
        <v>0</v>
      </c>
      <c r="R245" s="19">
        <f t="shared" ca="1" si="170"/>
        <v>0</v>
      </c>
      <c r="S245" s="19">
        <f t="shared" ca="1" si="171"/>
        <v>0</v>
      </c>
      <c r="T245" s="19">
        <f t="shared" ca="1" si="172"/>
        <v>0</v>
      </c>
      <c r="U245" s="19">
        <f t="shared" ca="1" si="173"/>
        <v>0</v>
      </c>
      <c r="V245" s="19">
        <f t="shared" ca="1" si="174"/>
        <v>0</v>
      </c>
      <c r="W245" s="19">
        <f t="shared" ca="1" si="175"/>
        <v>0</v>
      </c>
      <c r="X245" s="19">
        <f t="shared" ca="1" si="176"/>
        <v>0</v>
      </c>
      <c r="Y245" s="19">
        <f t="shared" ca="1" si="177"/>
        <v>0</v>
      </c>
      <c r="Z245" s="19">
        <f t="shared" ca="1" si="178"/>
        <v>0</v>
      </c>
      <c r="AA245" s="19">
        <f t="shared" ca="1" si="179"/>
        <v>0</v>
      </c>
      <c r="AB245" s="2"/>
      <c r="AC245" s="19">
        <f t="shared" ca="1" si="180"/>
        <v>0</v>
      </c>
      <c r="AD245" s="19">
        <f t="shared" ca="1" si="181"/>
        <v>0</v>
      </c>
      <c r="AE245" s="19">
        <f t="shared" ca="1" si="182"/>
        <v>0</v>
      </c>
      <c r="AF245" s="19">
        <f t="shared" ca="1" si="183"/>
        <v>0</v>
      </c>
      <c r="AG245" s="19">
        <f t="shared" ca="1" si="184"/>
        <v>0</v>
      </c>
      <c r="AH245" s="19">
        <f t="shared" ca="1" si="185"/>
        <v>0</v>
      </c>
      <c r="AI245" s="19">
        <f t="shared" ca="1" si="186"/>
        <v>0</v>
      </c>
      <c r="AJ245" s="19">
        <f t="shared" ca="1" si="187"/>
        <v>0</v>
      </c>
      <c r="AK245" s="19">
        <f t="shared" ca="1" si="188"/>
        <v>0</v>
      </c>
      <c r="AL245" s="19">
        <f t="shared" ca="1" si="189"/>
        <v>0</v>
      </c>
      <c r="AM245" s="23">
        <f t="shared" ca="1" si="190"/>
        <v>0</v>
      </c>
      <c r="AN245" s="7"/>
      <c r="AO245" s="19">
        <f t="shared" ca="1" si="191"/>
        <v>0</v>
      </c>
      <c r="AP245" s="19">
        <f t="shared" ca="1" si="192"/>
        <v>0</v>
      </c>
      <c r="AQ245" s="19">
        <f t="shared" ca="1" si="193"/>
        <v>0</v>
      </c>
      <c r="AR245" s="19">
        <f t="shared" ca="1" si="194"/>
        <v>0</v>
      </c>
      <c r="AS245" s="19">
        <f t="shared" ca="1" si="195"/>
        <v>0</v>
      </c>
      <c r="AT245" s="19">
        <f t="shared" ca="1" si="196"/>
        <v>0</v>
      </c>
      <c r="AU245" s="19">
        <f t="shared" ca="1" si="197"/>
        <v>0</v>
      </c>
      <c r="AV245" s="19">
        <f t="shared" ca="1" si="198"/>
        <v>0</v>
      </c>
      <c r="AW245" s="19">
        <f t="shared" ca="1" si="199"/>
        <v>0</v>
      </c>
      <c r="AX245" s="19">
        <f t="shared" ca="1" si="200"/>
        <v>0</v>
      </c>
      <c r="AY245" s="71">
        <f t="shared" ca="1" si="201"/>
        <v>0</v>
      </c>
      <c r="AZ245" s="23"/>
      <c r="BA245" s="55">
        <f ca="1">IF(NOT(snowball),0,IF(OR(E$9=0,R244+AC245-AO245&lt;=E$9),0,MIN(R244+AC245-AO245-E$9,$C245)))</f>
        <v>0</v>
      </c>
      <c r="BB245" s="19">
        <f ca="1">IF(NOT(snowball),0,IF(OR(F$9=0,S244+AD245-AP245&lt;=F$9),0,MIN(S244+AD245-AP245-F$9,$C245-SUM($BA245:BA245))))</f>
        <v>0</v>
      </c>
      <c r="BC245" s="19">
        <f ca="1">IF(NOT(snowball),0,IF(OR(G$9=0,T244+AE245-AQ245&lt;=G$9),0,MIN(T244+AE245-AQ245-G$9,$C245-SUM($BA245:BB245))))</f>
        <v>0</v>
      </c>
      <c r="BD245" s="19">
        <f ca="1">IF(NOT(snowball),0,IF(OR(H$9=0,U244+AF245-AR245&lt;=H$9),0,MIN(U244+AF245-AR245-H$9,$C245-SUM($BA245:BC245))))</f>
        <v>0</v>
      </c>
      <c r="BE245" s="19">
        <f ca="1">IF(NOT(snowball),0,IF(OR(I$9=0,V244+AG245-AS245&lt;=I$9),0,MIN(V244+AG245-AS245-I$9,$C245-SUM($BA245:BD245))))</f>
        <v>0</v>
      </c>
      <c r="BF245" s="19">
        <f ca="1">IF(NOT(snowball),0,IF(OR(J$9=0,W244+AH245-AT245&lt;=J$9),0,MIN(W244+AH245-AT245-J$9,$C245-SUM($BA245:BE245))))</f>
        <v>0</v>
      </c>
      <c r="BG245" s="19">
        <f ca="1">IF(NOT(snowball),0,IF(OR(K$9=0,X244+AI245-AU245&lt;=K$9),0,MIN(X244+AI245-AU245-K$9,$C245-SUM($BA245:BF245))))</f>
        <v>0</v>
      </c>
      <c r="BH245" s="19">
        <f ca="1">IF(NOT(snowball),0,IF(OR(L$9=0,Y244+AJ245-AV245&lt;=L$9),0,MIN(Y244+AJ245-AV245-L$9,$C245-SUM($BA245:BG245))))</f>
        <v>0</v>
      </c>
      <c r="BI245" s="19">
        <f ca="1">IF(NOT(snowball),0,IF(OR(M$9=0,Z244+AK245-AW245&lt;=M$9),0,MIN(Z244+AK245-AW245-M$9,$C245-SUM($BA245:BH245))))</f>
        <v>0</v>
      </c>
      <c r="BJ245" s="19">
        <f ca="1">IF(NOT(snowball),0,IF(OR(N$9=0,AA244+AL245-AX245&lt;=N$9),0,MIN(AA244+AL245-AX245-N$9,$C245-SUM($BA245:BI245))))</f>
        <v>0</v>
      </c>
      <c r="BK245" s="71">
        <f t="shared" ca="1" si="202"/>
        <v>0</v>
      </c>
      <c r="BL245" s="71">
        <f t="shared" ca="1" si="203"/>
        <v>0</v>
      </c>
      <c r="BN245" s="55">
        <f t="shared" ca="1" si="204"/>
        <v>0</v>
      </c>
      <c r="BO245" s="19">
        <f ca="1">IF(S244&lt;=0,0,IF($BL245&lt;=SUM($BN245:BN245),0,IF($BL245-SUM($BN245:BN245)&gt;S244+AD245-BB245-AP245,S244+AD245-BB245-AP245,$BL245-SUM($BN245:BN245))))</f>
        <v>0</v>
      </c>
      <c r="BP245" s="19">
        <f ca="1">IF(T244&lt;=0,0,IF($BL245&lt;=SUM($BN245:BO245),0,IF($BL245-SUM($BN245:BO245)&gt;T244+AE245-BC245-AQ245,T244+AE245-BC245-AQ245,$BL245-SUM($BN245:BO245))))</f>
        <v>0</v>
      </c>
      <c r="BQ245" s="19">
        <f ca="1">IF(U244&lt;=0,0,IF($BL245&lt;=SUM($BN245:BP245),0,IF($BL245-SUM($BN245:BP245)&gt;U244+AF245-BD245-AR245,U244+AF245-BD245-AR245,$BL245-SUM($BN245:BP245))))</f>
        <v>0</v>
      </c>
      <c r="BR245" s="19">
        <f ca="1">IF(V244&lt;=0,0,IF($BL245&lt;=SUM($BN245:BQ245),0,IF($BL245-SUM($BN245:BQ245)&gt;V244+AG245-BE245-AS245,V244+AG245-BE245-AS245,$BL245-SUM($BN245:BQ245))))</f>
        <v>0</v>
      </c>
      <c r="BS245" s="19">
        <f ca="1">IF(W244&lt;=0,0,IF($BL245&lt;=SUM($BN245:BR245),0,IF($BL245-SUM($BN245:BR245)&gt;W244+AH245-BF245-AT245,W244+AH245-BF245-AT245,$BL245-SUM($BN245:BR245))))</f>
        <v>0</v>
      </c>
      <c r="BT245" s="19">
        <f ca="1">IF(X244&lt;=0,0,IF($BL245&lt;=SUM($BN245:BS245),0,IF($BL245-SUM($BN245:BS245)&gt;X244+AI245-BG245-AU245,X244+AI245-BG245-AU245,$BL245-SUM($BN245:BS245))))</f>
        <v>0</v>
      </c>
      <c r="BU245" s="19">
        <f ca="1">IF(Y244&lt;=0,0,IF($BL245&lt;=SUM($BN245:BT245),0,IF($BL245-SUM($BN245:BT245)&gt;Y244+AJ245-BH245-AV245,Y244+AJ245-BH245-AV245,$BL245-SUM($BN245:BT245))))</f>
        <v>0</v>
      </c>
      <c r="BV245" s="19">
        <f ca="1">IF(Z244&lt;=0,0,IF($BL245&lt;=SUM($BN245:BU245),0,IF($BL245-SUM($BN245:BU245)&gt;Z244+AK245-BI245-AW245,Z244+AK245-BI245-AW245,$BL245-SUM($BN245:BU245))))</f>
        <v>0</v>
      </c>
      <c r="BW245" s="19">
        <f ca="1">IF(AA244&lt;=0,0,IF($BL245&lt;=SUM($BN245:BV245),0,IF($BL245-SUM($BN245:BV245)&gt;AA244+AL245-BJ245-AX245,AA244+AL245-BJ245-AX245,$BL245-SUM($BN245:BV245))))</f>
        <v>0</v>
      </c>
    </row>
    <row r="246" spans="1:75" ht="11.1" customHeight="1" x14ac:dyDescent="0.2">
      <c r="A246" s="20" t="str">
        <f t="shared" ca="1" si="157"/>
        <v/>
      </c>
      <c r="B246" s="5" t="e">
        <f t="shared" ca="1" si="158"/>
        <v>#N/A</v>
      </c>
      <c r="C246" s="69" t="str">
        <f ca="1">IF(A246="","",IF(snowball,IF(($E$5-AY246)&lt;0,0,$E$5-AY246),0)+D246)</f>
        <v/>
      </c>
      <c r="D246" s="56"/>
      <c r="E246" s="19">
        <f t="shared" ca="1" si="159"/>
        <v>0</v>
      </c>
      <c r="F246" s="19">
        <f t="shared" ca="1" si="160"/>
        <v>0</v>
      </c>
      <c r="G246" s="19">
        <f t="shared" ca="1" si="161"/>
        <v>0</v>
      </c>
      <c r="H246" s="19">
        <f t="shared" ca="1" si="162"/>
        <v>0</v>
      </c>
      <c r="I246" s="19">
        <f t="shared" ca="1" si="163"/>
        <v>0</v>
      </c>
      <c r="J246" s="19">
        <f t="shared" ca="1" si="164"/>
        <v>0</v>
      </c>
      <c r="K246" s="19">
        <f t="shared" ca="1" si="165"/>
        <v>0</v>
      </c>
      <c r="L246" s="19">
        <f t="shared" ca="1" si="166"/>
        <v>0</v>
      </c>
      <c r="M246" s="19">
        <f t="shared" ca="1" si="167"/>
        <v>0</v>
      </c>
      <c r="N246" s="19">
        <f t="shared" ca="1" si="168"/>
        <v>0</v>
      </c>
      <c r="O246" s="48"/>
      <c r="P246" s="19">
        <f t="shared" ca="1" si="156"/>
        <v>0</v>
      </c>
      <c r="Q246" s="73">
        <f t="shared" ca="1" si="169"/>
        <v>0</v>
      </c>
      <c r="R246" s="19">
        <f t="shared" ca="1" si="170"/>
        <v>0</v>
      </c>
      <c r="S246" s="19">
        <f t="shared" ca="1" si="171"/>
        <v>0</v>
      </c>
      <c r="T246" s="19">
        <f t="shared" ca="1" si="172"/>
        <v>0</v>
      </c>
      <c r="U246" s="19">
        <f t="shared" ca="1" si="173"/>
        <v>0</v>
      </c>
      <c r="V246" s="19">
        <f t="shared" ca="1" si="174"/>
        <v>0</v>
      </c>
      <c r="W246" s="19">
        <f t="shared" ca="1" si="175"/>
        <v>0</v>
      </c>
      <c r="X246" s="19">
        <f t="shared" ca="1" si="176"/>
        <v>0</v>
      </c>
      <c r="Y246" s="19">
        <f t="shared" ca="1" si="177"/>
        <v>0</v>
      </c>
      <c r="Z246" s="19">
        <f t="shared" ca="1" si="178"/>
        <v>0</v>
      </c>
      <c r="AA246" s="19">
        <f t="shared" ca="1" si="179"/>
        <v>0</v>
      </c>
      <c r="AB246" s="2"/>
      <c r="AC246" s="19">
        <f t="shared" ca="1" si="180"/>
        <v>0</v>
      </c>
      <c r="AD246" s="19">
        <f t="shared" ca="1" si="181"/>
        <v>0</v>
      </c>
      <c r="AE246" s="19">
        <f t="shared" ca="1" si="182"/>
        <v>0</v>
      </c>
      <c r="AF246" s="19">
        <f t="shared" ca="1" si="183"/>
        <v>0</v>
      </c>
      <c r="AG246" s="19">
        <f t="shared" ca="1" si="184"/>
        <v>0</v>
      </c>
      <c r="AH246" s="19">
        <f t="shared" ca="1" si="185"/>
        <v>0</v>
      </c>
      <c r="AI246" s="19">
        <f t="shared" ca="1" si="186"/>
        <v>0</v>
      </c>
      <c r="AJ246" s="19">
        <f t="shared" ca="1" si="187"/>
        <v>0</v>
      </c>
      <c r="AK246" s="19">
        <f t="shared" ca="1" si="188"/>
        <v>0</v>
      </c>
      <c r="AL246" s="19">
        <f t="shared" ca="1" si="189"/>
        <v>0</v>
      </c>
      <c r="AM246" s="23">
        <f t="shared" ca="1" si="190"/>
        <v>0</v>
      </c>
      <c r="AN246" s="7"/>
      <c r="AO246" s="19">
        <f t="shared" ca="1" si="191"/>
        <v>0</v>
      </c>
      <c r="AP246" s="19">
        <f t="shared" ca="1" si="192"/>
        <v>0</v>
      </c>
      <c r="AQ246" s="19">
        <f t="shared" ca="1" si="193"/>
        <v>0</v>
      </c>
      <c r="AR246" s="19">
        <f t="shared" ca="1" si="194"/>
        <v>0</v>
      </c>
      <c r="AS246" s="19">
        <f t="shared" ca="1" si="195"/>
        <v>0</v>
      </c>
      <c r="AT246" s="19">
        <f t="shared" ca="1" si="196"/>
        <v>0</v>
      </c>
      <c r="AU246" s="19">
        <f t="shared" ca="1" si="197"/>
        <v>0</v>
      </c>
      <c r="AV246" s="19">
        <f t="shared" ca="1" si="198"/>
        <v>0</v>
      </c>
      <c r="AW246" s="19">
        <f t="shared" ca="1" si="199"/>
        <v>0</v>
      </c>
      <c r="AX246" s="19">
        <f t="shared" ca="1" si="200"/>
        <v>0</v>
      </c>
      <c r="AY246" s="71">
        <f t="shared" ca="1" si="201"/>
        <v>0</v>
      </c>
      <c r="AZ246" s="23"/>
      <c r="BA246" s="55">
        <f ca="1">IF(NOT(snowball),0,IF(OR(E$9=0,R245+AC246-AO246&lt;=E$9),0,MIN(R245+AC246-AO246-E$9,$C246)))</f>
        <v>0</v>
      </c>
      <c r="BB246" s="19">
        <f ca="1">IF(NOT(snowball),0,IF(OR(F$9=0,S245+AD246-AP246&lt;=F$9),0,MIN(S245+AD246-AP246-F$9,$C246-SUM($BA246:BA246))))</f>
        <v>0</v>
      </c>
      <c r="BC246" s="19">
        <f ca="1">IF(NOT(snowball),0,IF(OR(G$9=0,T245+AE246-AQ246&lt;=G$9),0,MIN(T245+AE246-AQ246-G$9,$C246-SUM($BA246:BB246))))</f>
        <v>0</v>
      </c>
      <c r="BD246" s="19">
        <f ca="1">IF(NOT(snowball),0,IF(OR(H$9=0,U245+AF246-AR246&lt;=H$9),0,MIN(U245+AF246-AR246-H$9,$C246-SUM($BA246:BC246))))</f>
        <v>0</v>
      </c>
      <c r="BE246" s="19">
        <f ca="1">IF(NOT(snowball),0,IF(OR(I$9=0,V245+AG246-AS246&lt;=I$9),0,MIN(V245+AG246-AS246-I$9,$C246-SUM($BA246:BD246))))</f>
        <v>0</v>
      </c>
      <c r="BF246" s="19">
        <f ca="1">IF(NOT(snowball),0,IF(OR(J$9=0,W245+AH246-AT246&lt;=J$9),0,MIN(W245+AH246-AT246-J$9,$C246-SUM($BA246:BE246))))</f>
        <v>0</v>
      </c>
      <c r="BG246" s="19">
        <f ca="1">IF(NOT(snowball),0,IF(OR(K$9=0,X245+AI246-AU246&lt;=K$9),0,MIN(X245+AI246-AU246-K$9,$C246-SUM($BA246:BF246))))</f>
        <v>0</v>
      </c>
      <c r="BH246" s="19">
        <f ca="1">IF(NOT(snowball),0,IF(OR(L$9=0,Y245+AJ246-AV246&lt;=L$9),0,MIN(Y245+AJ246-AV246-L$9,$C246-SUM($BA246:BG246))))</f>
        <v>0</v>
      </c>
      <c r="BI246" s="19">
        <f ca="1">IF(NOT(snowball),0,IF(OR(M$9=0,Z245+AK246-AW246&lt;=M$9),0,MIN(Z245+AK246-AW246-M$9,$C246-SUM($BA246:BH246))))</f>
        <v>0</v>
      </c>
      <c r="BJ246" s="19">
        <f ca="1">IF(NOT(snowball),0,IF(OR(N$9=0,AA245+AL246-AX246&lt;=N$9),0,MIN(AA245+AL246-AX246-N$9,$C246-SUM($BA246:BI246))))</f>
        <v>0</v>
      </c>
      <c r="BK246" s="71">
        <f t="shared" ca="1" si="202"/>
        <v>0</v>
      </c>
      <c r="BL246" s="71">
        <f t="shared" ca="1" si="203"/>
        <v>0</v>
      </c>
      <c r="BN246" s="55">
        <f t="shared" ca="1" si="204"/>
        <v>0</v>
      </c>
      <c r="BO246" s="19">
        <f ca="1">IF(S245&lt;=0,0,IF($BL246&lt;=SUM($BN246:BN246),0,IF($BL246-SUM($BN246:BN246)&gt;S245+AD246-BB246-AP246,S245+AD246-BB246-AP246,$BL246-SUM($BN246:BN246))))</f>
        <v>0</v>
      </c>
      <c r="BP246" s="19">
        <f ca="1">IF(T245&lt;=0,0,IF($BL246&lt;=SUM($BN246:BO246),0,IF($BL246-SUM($BN246:BO246)&gt;T245+AE246-BC246-AQ246,T245+AE246-BC246-AQ246,$BL246-SUM($BN246:BO246))))</f>
        <v>0</v>
      </c>
      <c r="BQ246" s="19">
        <f ca="1">IF(U245&lt;=0,0,IF($BL246&lt;=SUM($BN246:BP246),0,IF($BL246-SUM($BN246:BP246)&gt;U245+AF246-BD246-AR246,U245+AF246-BD246-AR246,$BL246-SUM($BN246:BP246))))</f>
        <v>0</v>
      </c>
      <c r="BR246" s="19">
        <f ca="1">IF(V245&lt;=0,0,IF($BL246&lt;=SUM($BN246:BQ246),0,IF($BL246-SUM($BN246:BQ246)&gt;V245+AG246-BE246-AS246,V245+AG246-BE246-AS246,$BL246-SUM($BN246:BQ246))))</f>
        <v>0</v>
      </c>
      <c r="BS246" s="19">
        <f ca="1">IF(W245&lt;=0,0,IF($BL246&lt;=SUM($BN246:BR246),0,IF($BL246-SUM($BN246:BR246)&gt;W245+AH246-BF246-AT246,W245+AH246-BF246-AT246,$BL246-SUM($BN246:BR246))))</f>
        <v>0</v>
      </c>
      <c r="BT246" s="19">
        <f ca="1">IF(X245&lt;=0,0,IF($BL246&lt;=SUM($BN246:BS246),0,IF($BL246-SUM($BN246:BS246)&gt;X245+AI246-BG246-AU246,X245+AI246-BG246-AU246,$BL246-SUM($BN246:BS246))))</f>
        <v>0</v>
      </c>
      <c r="BU246" s="19">
        <f ca="1">IF(Y245&lt;=0,0,IF($BL246&lt;=SUM($BN246:BT246),0,IF($BL246-SUM($BN246:BT246)&gt;Y245+AJ246-BH246-AV246,Y245+AJ246-BH246-AV246,$BL246-SUM($BN246:BT246))))</f>
        <v>0</v>
      </c>
      <c r="BV246" s="19">
        <f ca="1">IF(Z245&lt;=0,0,IF($BL246&lt;=SUM($BN246:BU246),0,IF($BL246-SUM($BN246:BU246)&gt;Z245+AK246-BI246-AW246,Z245+AK246-BI246-AW246,$BL246-SUM($BN246:BU246))))</f>
        <v>0</v>
      </c>
      <c r="BW246" s="19">
        <f ca="1">IF(AA245&lt;=0,0,IF($BL246&lt;=SUM($BN246:BV246),0,IF($BL246-SUM($BN246:BV246)&gt;AA245+AL246-BJ246-AX246,AA245+AL246-BJ246-AX246,$BL246-SUM($BN246:BV246))))</f>
        <v>0</v>
      </c>
    </row>
    <row r="247" spans="1:75" ht="11.1" customHeight="1" x14ac:dyDescent="0.2">
      <c r="A247" s="20" t="str">
        <f t="shared" ca="1" si="157"/>
        <v/>
      </c>
      <c r="B247" s="5" t="e">
        <f t="shared" ca="1" si="158"/>
        <v>#N/A</v>
      </c>
      <c r="C247" s="69" t="str">
        <f ca="1">IF(A247="","",IF(snowball,IF(($E$5-AY247)&lt;0,0,$E$5-AY247),0)+D247)</f>
        <v/>
      </c>
      <c r="D247" s="56"/>
      <c r="E247" s="19">
        <f t="shared" ca="1" si="159"/>
        <v>0</v>
      </c>
      <c r="F247" s="19">
        <f t="shared" ca="1" si="160"/>
        <v>0</v>
      </c>
      <c r="G247" s="19">
        <f t="shared" ca="1" si="161"/>
        <v>0</v>
      </c>
      <c r="H247" s="19">
        <f t="shared" ca="1" si="162"/>
        <v>0</v>
      </c>
      <c r="I247" s="19">
        <f t="shared" ca="1" si="163"/>
        <v>0</v>
      </c>
      <c r="J247" s="19">
        <f t="shared" ca="1" si="164"/>
        <v>0</v>
      </c>
      <c r="K247" s="19">
        <f t="shared" ca="1" si="165"/>
        <v>0</v>
      </c>
      <c r="L247" s="19">
        <f t="shared" ca="1" si="166"/>
        <v>0</v>
      </c>
      <c r="M247" s="19">
        <f t="shared" ca="1" si="167"/>
        <v>0</v>
      </c>
      <c r="N247" s="19">
        <f t="shared" ca="1" si="168"/>
        <v>0</v>
      </c>
      <c r="O247" s="48"/>
      <c r="P247" s="19">
        <f t="shared" ca="1" si="156"/>
        <v>0</v>
      </c>
      <c r="Q247" s="73">
        <f t="shared" ca="1" si="169"/>
        <v>0</v>
      </c>
      <c r="R247" s="19">
        <f t="shared" ca="1" si="170"/>
        <v>0</v>
      </c>
      <c r="S247" s="19">
        <f t="shared" ca="1" si="171"/>
        <v>0</v>
      </c>
      <c r="T247" s="19">
        <f t="shared" ca="1" si="172"/>
        <v>0</v>
      </c>
      <c r="U247" s="19">
        <f t="shared" ca="1" si="173"/>
        <v>0</v>
      </c>
      <c r="V247" s="19">
        <f t="shared" ca="1" si="174"/>
        <v>0</v>
      </c>
      <c r="W247" s="19">
        <f t="shared" ca="1" si="175"/>
        <v>0</v>
      </c>
      <c r="X247" s="19">
        <f t="shared" ca="1" si="176"/>
        <v>0</v>
      </c>
      <c r="Y247" s="19">
        <f t="shared" ca="1" si="177"/>
        <v>0</v>
      </c>
      <c r="Z247" s="19">
        <f t="shared" ca="1" si="178"/>
        <v>0</v>
      </c>
      <c r="AA247" s="19">
        <f t="shared" ca="1" si="179"/>
        <v>0</v>
      </c>
      <c r="AB247" s="2"/>
      <c r="AC247" s="19">
        <f t="shared" ca="1" si="180"/>
        <v>0</v>
      </c>
      <c r="AD247" s="19">
        <f t="shared" ca="1" si="181"/>
        <v>0</v>
      </c>
      <c r="AE247" s="19">
        <f t="shared" ca="1" si="182"/>
        <v>0</v>
      </c>
      <c r="AF247" s="19">
        <f t="shared" ca="1" si="183"/>
        <v>0</v>
      </c>
      <c r="AG247" s="19">
        <f t="shared" ca="1" si="184"/>
        <v>0</v>
      </c>
      <c r="AH247" s="19">
        <f t="shared" ca="1" si="185"/>
        <v>0</v>
      </c>
      <c r="AI247" s="19">
        <f t="shared" ca="1" si="186"/>
        <v>0</v>
      </c>
      <c r="AJ247" s="19">
        <f t="shared" ca="1" si="187"/>
        <v>0</v>
      </c>
      <c r="AK247" s="19">
        <f t="shared" ca="1" si="188"/>
        <v>0</v>
      </c>
      <c r="AL247" s="19">
        <f t="shared" ca="1" si="189"/>
        <v>0</v>
      </c>
      <c r="AM247" s="23">
        <f t="shared" ca="1" si="190"/>
        <v>0</v>
      </c>
      <c r="AN247" s="7"/>
      <c r="AO247" s="19">
        <f t="shared" ca="1" si="191"/>
        <v>0</v>
      </c>
      <c r="AP247" s="19">
        <f t="shared" ca="1" si="192"/>
        <v>0</v>
      </c>
      <c r="AQ247" s="19">
        <f t="shared" ca="1" si="193"/>
        <v>0</v>
      </c>
      <c r="AR247" s="19">
        <f t="shared" ca="1" si="194"/>
        <v>0</v>
      </c>
      <c r="AS247" s="19">
        <f t="shared" ca="1" si="195"/>
        <v>0</v>
      </c>
      <c r="AT247" s="19">
        <f t="shared" ca="1" si="196"/>
        <v>0</v>
      </c>
      <c r="AU247" s="19">
        <f t="shared" ca="1" si="197"/>
        <v>0</v>
      </c>
      <c r="AV247" s="19">
        <f t="shared" ca="1" si="198"/>
        <v>0</v>
      </c>
      <c r="AW247" s="19">
        <f t="shared" ca="1" si="199"/>
        <v>0</v>
      </c>
      <c r="AX247" s="19">
        <f t="shared" ca="1" si="200"/>
        <v>0</v>
      </c>
      <c r="AY247" s="71">
        <f t="shared" ca="1" si="201"/>
        <v>0</v>
      </c>
      <c r="AZ247" s="23"/>
      <c r="BA247" s="55">
        <f ca="1">IF(NOT(snowball),0,IF(OR(E$9=0,R246+AC247-AO247&lt;=E$9),0,MIN(R246+AC247-AO247-E$9,$C247)))</f>
        <v>0</v>
      </c>
      <c r="BB247" s="19">
        <f ca="1">IF(NOT(snowball),0,IF(OR(F$9=0,S246+AD247-AP247&lt;=F$9),0,MIN(S246+AD247-AP247-F$9,$C247-SUM($BA247:BA247))))</f>
        <v>0</v>
      </c>
      <c r="BC247" s="19">
        <f ca="1">IF(NOT(snowball),0,IF(OR(G$9=0,T246+AE247-AQ247&lt;=G$9),0,MIN(T246+AE247-AQ247-G$9,$C247-SUM($BA247:BB247))))</f>
        <v>0</v>
      </c>
      <c r="BD247" s="19">
        <f ca="1">IF(NOT(snowball),0,IF(OR(H$9=0,U246+AF247-AR247&lt;=H$9),0,MIN(U246+AF247-AR247-H$9,$C247-SUM($BA247:BC247))))</f>
        <v>0</v>
      </c>
      <c r="BE247" s="19">
        <f ca="1">IF(NOT(snowball),0,IF(OR(I$9=0,V246+AG247-AS247&lt;=I$9),0,MIN(V246+AG247-AS247-I$9,$C247-SUM($BA247:BD247))))</f>
        <v>0</v>
      </c>
      <c r="BF247" s="19">
        <f ca="1">IF(NOT(snowball),0,IF(OR(J$9=0,W246+AH247-AT247&lt;=J$9),0,MIN(W246+AH247-AT247-J$9,$C247-SUM($BA247:BE247))))</f>
        <v>0</v>
      </c>
      <c r="BG247" s="19">
        <f ca="1">IF(NOT(snowball),0,IF(OR(K$9=0,X246+AI247-AU247&lt;=K$9),0,MIN(X246+AI247-AU247-K$9,$C247-SUM($BA247:BF247))))</f>
        <v>0</v>
      </c>
      <c r="BH247" s="19">
        <f ca="1">IF(NOT(snowball),0,IF(OR(L$9=0,Y246+AJ247-AV247&lt;=L$9),0,MIN(Y246+AJ247-AV247-L$9,$C247-SUM($BA247:BG247))))</f>
        <v>0</v>
      </c>
      <c r="BI247" s="19">
        <f ca="1">IF(NOT(snowball),0,IF(OR(M$9=0,Z246+AK247-AW247&lt;=M$9),0,MIN(Z246+AK247-AW247-M$9,$C247-SUM($BA247:BH247))))</f>
        <v>0</v>
      </c>
      <c r="BJ247" s="19">
        <f ca="1">IF(NOT(snowball),0,IF(OR(N$9=0,AA246+AL247-AX247&lt;=N$9),0,MIN(AA246+AL247-AX247-N$9,$C247-SUM($BA247:BI247))))</f>
        <v>0</v>
      </c>
      <c r="BK247" s="71">
        <f t="shared" ca="1" si="202"/>
        <v>0</v>
      </c>
      <c r="BL247" s="71">
        <f t="shared" ca="1" si="203"/>
        <v>0</v>
      </c>
      <c r="BN247" s="55">
        <f t="shared" ca="1" si="204"/>
        <v>0</v>
      </c>
      <c r="BO247" s="19">
        <f ca="1">IF(S246&lt;=0,0,IF($BL247&lt;=SUM($BN247:BN247),0,IF($BL247-SUM($BN247:BN247)&gt;S246+AD247-BB247-AP247,S246+AD247-BB247-AP247,$BL247-SUM($BN247:BN247))))</f>
        <v>0</v>
      </c>
      <c r="BP247" s="19">
        <f ca="1">IF(T246&lt;=0,0,IF($BL247&lt;=SUM($BN247:BO247),0,IF($BL247-SUM($BN247:BO247)&gt;T246+AE247-BC247-AQ247,T246+AE247-BC247-AQ247,$BL247-SUM($BN247:BO247))))</f>
        <v>0</v>
      </c>
      <c r="BQ247" s="19">
        <f ca="1">IF(U246&lt;=0,0,IF($BL247&lt;=SUM($BN247:BP247),0,IF($BL247-SUM($BN247:BP247)&gt;U246+AF247-BD247-AR247,U246+AF247-BD247-AR247,$BL247-SUM($BN247:BP247))))</f>
        <v>0</v>
      </c>
      <c r="BR247" s="19">
        <f ca="1">IF(V246&lt;=0,0,IF($BL247&lt;=SUM($BN247:BQ247),0,IF($BL247-SUM($BN247:BQ247)&gt;V246+AG247-BE247-AS247,V246+AG247-BE247-AS247,$BL247-SUM($BN247:BQ247))))</f>
        <v>0</v>
      </c>
      <c r="BS247" s="19">
        <f ca="1">IF(W246&lt;=0,0,IF($BL247&lt;=SUM($BN247:BR247),0,IF($BL247-SUM($BN247:BR247)&gt;W246+AH247-BF247-AT247,W246+AH247-BF247-AT247,$BL247-SUM($BN247:BR247))))</f>
        <v>0</v>
      </c>
      <c r="BT247" s="19">
        <f ca="1">IF(X246&lt;=0,0,IF($BL247&lt;=SUM($BN247:BS247),0,IF($BL247-SUM($BN247:BS247)&gt;X246+AI247-BG247-AU247,X246+AI247-BG247-AU247,$BL247-SUM($BN247:BS247))))</f>
        <v>0</v>
      </c>
      <c r="BU247" s="19">
        <f ca="1">IF(Y246&lt;=0,0,IF($BL247&lt;=SUM($BN247:BT247),0,IF($BL247-SUM($BN247:BT247)&gt;Y246+AJ247-BH247-AV247,Y246+AJ247-BH247-AV247,$BL247-SUM($BN247:BT247))))</f>
        <v>0</v>
      </c>
      <c r="BV247" s="19">
        <f ca="1">IF(Z246&lt;=0,0,IF($BL247&lt;=SUM($BN247:BU247),0,IF($BL247-SUM($BN247:BU247)&gt;Z246+AK247-BI247-AW247,Z246+AK247-BI247-AW247,$BL247-SUM($BN247:BU247))))</f>
        <v>0</v>
      </c>
      <c r="BW247" s="19">
        <f ca="1">IF(AA246&lt;=0,0,IF($BL247&lt;=SUM($BN247:BV247),0,IF($BL247-SUM($BN247:BV247)&gt;AA246+AL247-BJ247-AX247,AA246+AL247-BJ247-AX247,$BL247-SUM($BN247:BV247))))</f>
        <v>0</v>
      </c>
    </row>
    <row r="248" spans="1:75" ht="11.1" customHeight="1" x14ac:dyDescent="0.2">
      <c r="A248" s="20" t="str">
        <f t="shared" ca="1" si="157"/>
        <v/>
      </c>
      <c r="B248" s="5" t="e">
        <f t="shared" ca="1" si="158"/>
        <v>#N/A</v>
      </c>
      <c r="C248" s="69" t="str">
        <f ca="1">IF(A248="","",IF(snowball,IF(($E$5-AY248)&lt;0,0,$E$5-AY248),0)+D248)</f>
        <v/>
      </c>
      <c r="D248" s="56"/>
      <c r="E248" s="19">
        <f t="shared" ca="1" si="159"/>
        <v>0</v>
      </c>
      <c r="F248" s="19">
        <f t="shared" ca="1" si="160"/>
        <v>0</v>
      </c>
      <c r="G248" s="19">
        <f t="shared" ca="1" si="161"/>
        <v>0</v>
      </c>
      <c r="H248" s="19">
        <f t="shared" ca="1" si="162"/>
        <v>0</v>
      </c>
      <c r="I248" s="19">
        <f t="shared" ca="1" si="163"/>
        <v>0</v>
      </c>
      <c r="J248" s="19">
        <f t="shared" ca="1" si="164"/>
        <v>0</v>
      </c>
      <c r="K248" s="19">
        <f t="shared" ca="1" si="165"/>
        <v>0</v>
      </c>
      <c r="L248" s="19">
        <f t="shared" ca="1" si="166"/>
        <v>0</v>
      </c>
      <c r="M248" s="19">
        <f t="shared" ca="1" si="167"/>
        <v>0</v>
      </c>
      <c r="N248" s="19">
        <f t="shared" ca="1" si="168"/>
        <v>0</v>
      </c>
      <c r="O248" s="48"/>
      <c r="P248" s="19">
        <f t="shared" ca="1" si="156"/>
        <v>0</v>
      </c>
      <c r="Q248" s="73">
        <f t="shared" ca="1" si="169"/>
        <v>0</v>
      </c>
      <c r="R248" s="19">
        <f t="shared" ca="1" si="170"/>
        <v>0</v>
      </c>
      <c r="S248" s="19">
        <f t="shared" ca="1" si="171"/>
        <v>0</v>
      </c>
      <c r="T248" s="19">
        <f t="shared" ca="1" si="172"/>
        <v>0</v>
      </c>
      <c r="U248" s="19">
        <f t="shared" ca="1" si="173"/>
        <v>0</v>
      </c>
      <c r="V248" s="19">
        <f t="shared" ca="1" si="174"/>
        <v>0</v>
      </c>
      <c r="W248" s="19">
        <f t="shared" ca="1" si="175"/>
        <v>0</v>
      </c>
      <c r="X248" s="19">
        <f t="shared" ca="1" si="176"/>
        <v>0</v>
      </c>
      <c r="Y248" s="19">
        <f t="shared" ca="1" si="177"/>
        <v>0</v>
      </c>
      <c r="Z248" s="19">
        <f t="shared" ca="1" si="178"/>
        <v>0</v>
      </c>
      <c r="AA248" s="19">
        <f t="shared" ca="1" si="179"/>
        <v>0</v>
      </c>
      <c r="AB248" s="2"/>
      <c r="AC248" s="19">
        <f t="shared" ca="1" si="180"/>
        <v>0</v>
      </c>
      <c r="AD248" s="19">
        <f t="shared" ca="1" si="181"/>
        <v>0</v>
      </c>
      <c r="AE248" s="19">
        <f t="shared" ca="1" si="182"/>
        <v>0</v>
      </c>
      <c r="AF248" s="19">
        <f t="shared" ca="1" si="183"/>
        <v>0</v>
      </c>
      <c r="AG248" s="19">
        <f t="shared" ca="1" si="184"/>
        <v>0</v>
      </c>
      <c r="AH248" s="19">
        <f t="shared" ca="1" si="185"/>
        <v>0</v>
      </c>
      <c r="AI248" s="19">
        <f t="shared" ca="1" si="186"/>
        <v>0</v>
      </c>
      <c r="AJ248" s="19">
        <f t="shared" ca="1" si="187"/>
        <v>0</v>
      </c>
      <c r="AK248" s="19">
        <f t="shared" ca="1" si="188"/>
        <v>0</v>
      </c>
      <c r="AL248" s="19">
        <f t="shared" ca="1" si="189"/>
        <v>0</v>
      </c>
      <c r="AM248" s="23">
        <f t="shared" ca="1" si="190"/>
        <v>0</v>
      </c>
      <c r="AN248" s="7"/>
      <c r="AO248" s="19">
        <f t="shared" ca="1" si="191"/>
        <v>0</v>
      </c>
      <c r="AP248" s="19">
        <f t="shared" ca="1" si="192"/>
        <v>0</v>
      </c>
      <c r="AQ248" s="19">
        <f t="shared" ca="1" si="193"/>
        <v>0</v>
      </c>
      <c r="AR248" s="19">
        <f t="shared" ca="1" si="194"/>
        <v>0</v>
      </c>
      <c r="AS248" s="19">
        <f t="shared" ca="1" si="195"/>
        <v>0</v>
      </c>
      <c r="AT248" s="19">
        <f t="shared" ca="1" si="196"/>
        <v>0</v>
      </c>
      <c r="AU248" s="19">
        <f t="shared" ca="1" si="197"/>
        <v>0</v>
      </c>
      <c r="AV248" s="19">
        <f t="shared" ca="1" si="198"/>
        <v>0</v>
      </c>
      <c r="AW248" s="19">
        <f t="shared" ca="1" si="199"/>
        <v>0</v>
      </c>
      <c r="AX248" s="19">
        <f t="shared" ca="1" si="200"/>
        <v>0</v>
      </c>
      <c r="AY248" s="71">
        <f t="shared" ca="1" si="201"/>
        <v>0</v>
      </c>
      <c r="AZ248" s="23"/>
      <c r="BA248" s="55">
        <f ca="1">IF(NOT(snowball),0,IF(OR(E$9=0,R247+AC248-AO248&lt;=E$9),0,MIN(R247+AC248-AO248-E$9,$C248)))</f>
        <v>0</v>
      </c>
      <c r="BB248" s="19">
        <f ca="1">IF(NOT(snowball),0,IF(OR(F$9=0,S247+AD248-AP248&lt;=F$9),0,MIN(S247+AD248-AP248-F$9,$C248-SUM($BA248:BA248))))</f>
        <v>0</v>
      </c>
      <c r="BC248" s="19">
        <f ca="1">IF(NOT(snowball),0,IF(OR(G$9=0,T247+AE248-AQ248&lt;=G$9),0,MIN(T247+AE248-AQ248-G$9,$C248-SUM($BA248:BB248))))</f>
        <v>0</v>
      </c>
      <c r="BD248" s="19">
        <f ca="1">IF(NOT(snowball),0,IF(OR(H$9=0,U247+AF248-AR248&lt;=H$9),0,MIN(U247+AF248-AR248-H$9,$C248-SUM($BA248:BC248))))</f>
        <v>0</v>
      </c>
      <c r="BE248" s="19">
        <f ca="1">IF(NOT(snowball),0,IF(OR(I$9=0,V247+AG248-AS248&lt;=I$9),0,MIN(V247+AG248-AS248-I$9,$C248-SUM($BA248:BD248))))</f>
        <v>0</v>
      </c>
      <c r="BF248" s="19">
        <f ca="1">IF(NOT(snowball),0,IF(OR(J$9=0,W247+AH248-AT248&lt;=J$9),0,MIN(W247+AH248-AT248-J$9,$C248-SUM($BA248:BE248))))</f>
        <v>0</v>
      </c>
      <c r="BG248" s="19">
        <f ca="1">IF(NOT(snowball),0,IF(OR(K$9=0,X247+AI248-AU248&lt;=K$9),0,MIN(X247+AI248-AU248-K$9,$C248-SUM($BA248:BF248))))</f>
        <v>0</v>
      </c>
      <c r="BH248" s="19">
        <f ca="1">IF(NOT(snowball),0,IF(OR(L$9=0,Y247+AJ248-AV248&lt;=L$9),0,MIN(Y247+AJ248-AV248-L$9,$C248-SUM($BA248:BG248))))</f>
        <v>0</v>
      </c>
      <c r="BI248" s="19">
        <f ca="1">IF(NOT(snowball),0,IF(OR(M$9=0,Z247+AK248-AW248&lt;=M$9),0,MIN(Z247+AK248-AW248-M$9,$C248-SUM($BA248:BH248))))</f>
        <v>0</v>
      </c>
      <c r="BJ248" s="19">
        <f ca="1">IF(NOT(snowball),0,IF(OR(N$9=0,AA247+AL248-AX248&lt;=N$9),0,MIN(AA247+AL248-AX248-N$9,$C248-SUM($BA248:BI248))))</f>
        <v>0</v>
      </c>
      <c r="BK248" s="71">
        <f t="shared" ca="1" si="202"/>
        <v>0</v>
      </c>
      <c r="BL248" s="71">
        <f t="shared" ca="1" si="203"/>
        <v>0</v>
      </c>
      <c r="BN248" s="55">
        <f t="shared" ca="1" si="204"/>
        <v>0</v>
      </c>
      <c r="BO248" s="19">
        <f ca="1">IF(S247&lt;=0,0,IF($BL248&lt;=SUM($BN248:BN248),0,IF($BL248-SUM($BN248:BN248)&gt;S247+AD248-BB248-AP248,S247+AD248-BB248-AP248,$BL248-SUM($BN248:BN248))))</f>
        <v>0</v>
      </c>
      <c r="BP248" s="19">
        <f ca="1">IF(T247&lt;=0,0,IF($BL248&lt;=SUM($BN248:BO248),0,IF($BL248-SUM($BN248:BO248)&gt;T247+AE248-BC248-AQ248,T247+AE248-BC248-AQ248,$BL248-SUM($BN248:BO248))))</f>
        <v>0</v>
      </c>
      <c r="BQ248" s="19">
        <f ca="1">IF(U247&lt;=0,0,IF($BL248&lt;=SUM($BN248:BP248),0,IF($BL248-SUM($BN248:BP248)&gt;U247+AF248-BD248-AR248,U247+AF248-BD248-AR248,$BL248-SUM($BN248:BP248))))</f>
        <v>0</v>
      </c>
      <c r="BR248" s="19">
        <f ca="1">IF(V247&lt;=0,0,IF($BL248&lt;=SUM($BN248:BQ248),0,IF($BL248-SUM($BN248:BQ248)&gt;V247+AG248-BE248-AS248,V247+AG248-BE248-AS248,$BL248-SUM($BN248:BQ248))))</f>
        <v>0</v>
      </c>
      <c r="BS248" s="19">
        <f ca="1">IF(W247&lt;=0,0,IF($BL248&lt;=SUM($BN248:BR248),0,IF($BL248-SUM($BN248:BR248)&gt;W247+AH248-BF248-AT248,W247+AH248-BF248-AT248,$BL248-SUM($BN248:BR248))))</f>
        <v>0</v>
      </c>
      <c r="BT248" s="19">
        <f ca="1">IF(X247&lt;=0,0,IF($BL248&lt;=SUM($BN248:BS248),0,IF($BL248-SUM($BN248:BS248)&gt;X247+AI248-BG248-AU248,X247+AI248-BG248-AU248,$BL248-SUM($BN248:BS248))))</f>
        <v>0</v>
      </c>
      <c r="BU248" s="19">
        <f ca="1">IF(Y247&lt;=0,0,IF($BL248&lt;=SUM($BN248:BT248),0,IF($BL248-SUM($BN248:BT248)&gt;Y247+AJ248-BH248-AV248,Y247+AJ248-BH248-AV248,$BL248-SUM($BN248:BT248))))</f>
        <v>0</v>
      </c>
      <c r="BV248" s="19">
        <f ca="1">IF(Z247&lt;=0,0,IF($BL248&lt;=SUM($BN248:BU248),0,IF($BL248-SUM($BN248:BU248)&gt;Z247+AK248-BI248-AW248,Z247+AK248-BI248-AW248,$BL248-SUM($BN248:BU248))))</f>
        <v>0</v>
      </c>
      <c r="BW248" s="19">
        <f ca="1">IF(AA247&lt;=0,0,IF($BL248&lt;=SUM($BN248:BV248),0,IF($BL248-SUM($BN248:BV248)&gt;AA247+AL248-BJ248-AX248,AA247+AL248-BJ248-AX248,$BL248-SUM($BN248:BV248))))</f>
        <v>0</v>
      </c>
    </row>
    <row r="249" spans="1:75" ht="11.1" customHeight="1" x14ac:dyDescent="0.2">
      <c r="A249" s="20" t="str">
        <f t="shared" ca="1" si="157"/>
        <v/>
      </c>
      <c r="B249" s="5" t="e">
        <f t="shared" ca="1" si="158"/>
        <v>#N/A</v>
      </c>
      <c r="C249" s="69" t="str">
        <f ca="1">IF(A249="","",IF(snowball,IF(($E$5-AY249)&lt;0,0,$E$5-AY249),0)+D249)</f>
        <v/>
      </c>
      <c r="D249" s="56"/>
      <c r="E249" s="19">
        <f t="shared" ca="1" si="159"/>
        <v>0</v>
      </c>
      <c r="F249" s="19">
        <f t="shared" ca="1" si="160"/>
        <v>0</v>
      </c>
      <c r="G249" s="19">
        <f t="shared" ca="1" si="161"/>
        <v>0</v>
      </c>
      <c r="H249" s="19">
        <f t="shared" ca="1" si="162"/>
        <v>0</v>
      </c>
      <c r="I249" s="19">
        <f t="shared" ca="1" si="163"/>
        <v>0</v>
      </c>
      <c r="J249" s="19">
        <f t="shared" ca="1" si="164"/>
        <v>0</v>
      </c>
      <c r="K249" s="19">
        <f t="shared" ca="1" si="165"/>
        <v>0</v>
      </c>
      <c r="L249" s="19">
        <f t="shared" ca="1" si="166"/>
        <v>0</v>
      </c>
      <c r="M249" s="19">
        <f t="shared" ca="1" si="167"/>
        <v>0</v>
      </c>
      <c r="N249" s="19">
        <f t="shared" ca="1" si="168"/>
        <v>0</v>
      </c>
      <c r="O249" s="48"/>
      <c r="P249" s="19">
        <f t="shared" ca="1" si="156"/>
        <v>0</v>
      </c>
      <c r="Q249" s="73">
        <f t="shared" ca="1" si="169"/>
        <v>0</v>
      </c>
      <c r="R249" s="19">
        <f t="shared" ca="1" si="170"/>
        <v>0</v>
      </c>
      <c r="S249" s="19">
        <f t="shared" ca="1" si="171"/>
        <v>0</v>
      </c>
      <c r="T249" s="19">
        <f t="shared" ca="1" si="172"/>
        <v>0</v>
      </c>
      <c r="U249" s="19">
        <f t="shared" ca="1" si="173"/>
        <v>0</v>
      </c>
      <c r="V249" s="19">
        <f t="shared" ca="1" si="174"/>
        <v>0</v>
      </c>
      <c r="W249" s="19">
        <f t="shared" ca="1" si="175"/>
        <v>0</v>
      </c>
      <c r="X249" s="19">
        <f t="shared" ca="1" si="176"/>
        <v>0</v>
      </c>
      <c r="Y249" s="19">
        <f t="shared" ca="1" si="177"/>
        <v>0</v>
      </c>
      <c r="Z249" s="19">
        <f t="shared" ca="1" si="178"/>
        <v>0</v>
      </c>
      <c r="AA249" s="19">
        <f t="shared" ca="1" si="179"/>
        <v>0</v>
      </c>
      <c r="AB249" s="2"/>
      <c r="AC249" s="19">
        <f t="shared" ca="1" si="180"/>
        <v>0</v>
      </c>
      <c r="AD249" s="19">
        <f t="shared" ca="1" si="181"/>
        <v>0</v>
      </c>
      <c r="AE249" s="19">
        <f t="shared" ca="1" si="182"/>
        <v>0</v>
      </c>
      <c r="AF249" s="19">
        <f t="shared" ca="1" si="183"/>
        <v>0</v>
      </c>
      <c r="AG249" s="19">
        <f t="shared" ca="1" si="184"/>
        <v>0</v>
      </c>
      <c r="AH249" s="19">
        <f t="shared" ca="1" si="185"/>
        <v>0</v>
      </c>
      <c r="AI249" s="19">
        <f t="shared" ca="1" si="186"/>
        <v>0</v>
      </c>
      <c r="AJ249" s="19">
        <f t="shared" ca="1" si="187"/>
        <v>0</v>
      </c>
      <c r="AK249" s="19">
        <f t="shared" ca="1" si="188"/>
        <v>0</v>
      </c>
      <c r="AL249" s="19">
        <f t="shared" ca="1" si="189"/>
        <v>0</v>
      </c>
      <c r="AM249" s="23">
        <f t="shared" ca="1" si="190"/>
        <v>0</v>
      </c>
      <c r="AN249" s="7"/>
      <c r="AO249" s="19">
        <f t="shared" ca="1" si="191"/>
        <v>0</v>
      </c>
      <c r="AP249" s="19">
        <f t="shared" ca="1" si="192"/>
        <v>0</v>
      </c>
      <c r="AQ249" s="19">
        <f t="shared" ca="1" si="193"/>
        <v>0</v>
      </c>
      <c r="AR249" s="19">
        <f t="shared" ca="1" si="194"/>
        <v>0</v>
      </c>
      <c r="AS249" s="19">
        <f t="shared" ca="1" si="195"/>
        <v>0</v>
      </c>
      <c r="AT249" s="19">
        <f t="shared" ca="1" si="196"/>
        <v>0</v>
      </c>
      <c r="AU249" s="19">
        <f t="shared" ca="1" si="197"/>
        <v>0</v>
      </c>
      <c r="AV249" s="19">
        <f t="shared" ca="1" si="198"/>
        <v>0</v>
      </c>
      <c r="AW249" s="19">
        <f t="shared" ca="1" si="199"/>
        <v>0</v>
      </c>
      <c r="AX249" s="19">
        <f t="shared" ca="1" si="200"/>
        <v>0</v>
      </c>
      <c r="AY249" s="71">
        <f t="shared" ca="1" si="201"/>
        <v>0</v>
      </c>
      <c r="AZ249" s="23"/>
      <c r="BA249" s="55">
        <f ca="1">IF(NOT(snowball),0,IF(OR(E$9=0,R248+AC249-AO249&lt;=E$9),0,MIN(R248+AC249-AO249-E$9,$C249)))</f>
        <v>0</v>
      </c>
      <c r="BB249" s="19">
        <f ca="1">IF(NOT(snowball),0,IF(OR(F$9=0,S248+AD249-AP249&lt;=F$9),0,MIN(S248+AD249-AP249-F$9,$C249-SUM($BA249:BA249))))</f>
        <v>0</v>
      </c>
      <c r="BC249" s="19">
        <f ca="1">IF(NOT(snowball),0,IF(OR(G$9=0,T248+AE249-AQ249&lt;=G$9),0,MIN(T248+AE249-AQ249-G$9,$C249-SUM($BA249:BB249))))</f>
        <v>0</v>
      </c>
      <c r="BD249" s="19">
        <f ca="1">IF(NOT(snowball),0,IF(OR(H$9=0,U248+AF249-AR249&lt;=H$9),0,MIN(U248+AF249-AR249-H$9,$C249-SUM($BA249:BC249))))</f>
        <v>0</v>
      </c>
      <c r="BE249" s="19">
        <f ca="1">IF(NOT(snowball),0,IF(OR(I$9=0,V248+AG249-AS249&lt;=I$9),0,MIN(V248+AG249-AS249-I$9,$C249-SUM($BA249:BD249))))</f>
        <v>0</v>
      </c>
      <c r="BF249" s="19">
        <f ca="1">IF(NOT(snowball),0,IF(OR(J$9=0,W248+AH249-AT249&lt;=J$9),0,MIN(W248+AH249-AT249-J$9,$C249-SUM($BA249:BE249))))</f>
        <v>0</v>
      </c>
      <c r="BG249" s="19">
        <f ca="1">IF(NOT(snowball),0,IF(OR(K$9=0,X248+AI249-AU249&lt;=K$9),0,MIN(X248+AI249-AU249-K$9,$C249-SUM($BA249:BF249))))</f>
        <v>0</v>
      </c>
      <c r="BH249" s="19">
        <f ca="1">IF(NOT(snowball),0,IF(OR(L$9=0,Y248+AJ249-AV249&lt;=L$9),0,MIN(Y248+AJ249-AV249-L$9,$C249-SUM($BA249:BG249))))</f>
        <v>0</v>
      </c>
      <c r="BI249" s="19">
        <f ca="1">IF(NOT(snowball),0,IF(OR(M$9=0,Z248+AK249-AW249&lt;=M$9),0,MIN(Z248+AK249-AW249-M$9,$C249-SUM($BA249:BH249))))</f>
        <v>0</v>
      </c>
      <c r="BJ249" s="19">
        <f ca="1">IF(NOT(snowball),0,IF(OR(N$9=0,AA248+AL249-AX249&lt;=N$9),0,MIN(AA248+AL249-AX249-N$9,$C249-SUM($BA249:BI249))))</f>
        <v>0</v>
      </c>
      <c r="BK249" s="71">
        <f t="shared" ca="1" si="202"/>
        <v>0</v>
      </c>
      <c r="BL249" s="71">
        <f t="shared" ca="1" si="203"/>
        <v>0</v>
      </c>
      <c r="BN249" s="55">
        <f t="shared" ca="1" si="204"/>
        <v>0</v>
      </c>
      <c r="BO249" s="19">
        <f ca="1">IF(S248&lt;=0,0,IF($BL249&lt;=SUM($BN249:BN249),0,IF($BL249-SUM($BN249:BN249)&gt;S248+AD249-BB249-AP249,S248+AD249-BB249-AP249,$BL249-SUM($BN249:BN249))))</f>
        <v>0</v>
      </c>
      <c r="BP249" s="19">
        <f ca="1">IF(T248&lt;=0,0,IF($BL249&lt;=SUM($BN249:BO249),0,IF($BL249-SUM($BN249:BO249)&gt;T248+AE249-BC249-AQ249,T248+AE249-BC249-AQ249,$BL249-SUM($BN249:BO249))))</f>
        <v>0</v>
      </c>
      <c r="BQ249" s="19">
        <f ca="1">IF(U248&lt;=0,0,IF($BL249&lt;=SUM($BN249:BP249),0,IF($BL249-SUM($BN249:BP249)&gt;U248+AF249-BD249-AR249,U248+AF249-BD249-AR249,$BL249-SUM($BN249:BP249))))</f>
        <v>0</v>
      </c>
      <c r="BR249" s="19">
        <f ca="1">IF(V248&lt;=0,0,IF($BL249&lt;=SUM($BN249:BQ249),0,IF($BL249-SUM($BN249:BQ249)&gt;V248+AG249-BE249-AS249,V248+AG249-BE249-AS249,$BL249-SUM($BN249:BQ249))))</f>
        <v>0</v>
      </c>
      <c r="BS249" s="19">
        <f ca="1">IF(W248&lt;=0,0,IF($BL249&lt;=SUM($BN249:BR249),0,IF($BL249-SUM($BN249:BR249)&gt;W248+AH249-BF249-AT249,W248+AH249-BF249-AT249,$BL249-SUM($BN249:BR249))))</f>
        <v>0</v>
      </c>
      <c r="BT249" s="19">
        <f ca="1">IF(X248&lt;=0,0,IF($BL249&lt;=SUM($BN249:BS249),0,IF($BL249-SUM($BN249:BS249)&gt;X248+AI249-BG249-AU249,X248+AI249-BG249-AU249,$BL249-SUM($BN249:BS249))))</f>
        <v>0</v>
      </c>
      <c r="BU249" s="19">
        <f ca="1">IF(Y248&lt;=0,0,IF($BL249&lt;=SUM($BN249:BT249),0,IF($BL249-SUM($BN249:BT249)&gt;Y248+AJ249-BH249-AV249,Y248+AJ249-BH249-AV249,$BL249-SUM($BN249:BT249))))</f>
        <v>0</v>
      </c>
      <c r="BV249" s="19">
        <f ca="1">IF(Z248&lt;=0,0,IF($BL249&lt;=SUM($BN249:BU249),0,IF($BL249-SUM($BN249:BU249)&gt;Z248+AK249-BI249-AW249,Z248+AK249-BI249-AW249,$BL249-SUM($BN249:BU249))))</f>
        <v>0</v>
      </c>
      <c r="BW249" s="19">
        <f ca="1">IF(AA248&lt;=0,0,IF($BL249&lt;=SUM($BN249:BV249),0,IF($BL249-SUM($BN249:BV249)&gt;AA248+AL249-BJ249-AX249,AA248+AL249-BJ249-AX249,$BL249-SUM($BN249:BV249))))</f>
        <v>0</v>
      </c>
    </row>
    <row r="250" spans="1:75" ht="11.1" customHeight="1" x14ac:dyDescent="0.2">
      <c r="A250" s="20" t="str">
        <f t="shared" ca="1" si="157"/>
        <v/>
      </c>
      <c r="B250" s="5" t="e">
        <f t="shared" ca="1" si="158"/>
        <v>#N/A</v>
      </c>
      <c r="C250" s="69" t="str">
        <f ca="1">IF(A250="","",IF(snowball,IF(($E$5-AY250)&lt;0,0,$E$5-AY250),0)+D250)</f>
        <v/>
      </c>
      <c r="D250" s="56"/>
      <c r="E250" s="19">
        <f t="shared" ca="1" si="159"/>
        <v>0</v>
      </c>
      <c r="F250" s="19">
        <f t="shared" ca="1" si="160"/>
        <v>0</v>
      </c>
      <c r="G250" s="19">
        <f t="shared" ca="1" si="161"/>
        <v>0</v>
      </c>
      <c r="H250" s="19">
        <f t="shared" ca="1" si="162"/>
        <v>0</v>
      </c>
      <c r="I250" s="19">
        <f t="shared" ca="1" si="163"/>
        <v>0</v>
      </c>
      <c r="J250" s="19">
        <f t="shared" ca="1" si="164"/>
        <v>0</v>
      </c>
      <c r="K250" s="19">
        <f t="shared" ca="1" si="165"/>
        <v>0</v>
      </c>
      <c r="L250" s="19">
        <f t="shared" ca="1" si="166"/>
        <v>0</v>
      </c>
      <c r="M250" s="19">
        <f t="shared" ca="1" si="167"/>
        <v>0</v>
      </c>
      <c r="N250" s="19">
        <f t="shared" ca="1" si="168"/>
        <v>0</v>
      </c>
      <c r="O250" s="48"/>
      <c r="P250" s="19">
        <f t="shared" ca="1" si="156"/>
        <v>0</v>
      </c>
      <c r="Q250" s="73">
        <f t="shared" ca="1" si="169"/>
        <v>0</v>
      </c>
      <c r="R250" s="19">
        <f t="shared" ca="1" si="170"/>
        <v>0</v>
      </c>
      <c r="S250" s="19">
        <f t="shared" ca="1" si="171"/>
        <v>0</v>
      </c>
      <c r="T250" s="19">
        <f t="shared" ca="1" si="172"/>
        <v>0</v>
      </c>
      <c r="U250" s="19">
        <f t="shared" ca="1" si="173"/>
        <v>0</v>
      </c>
      <c r="V250" s="19">
        <f t="shared" ca="1" si="174"/>
        <v>0</v>
      </c>
      <c r="W250" s="19">
        <f t="shared" ca="1" si="175"/>
        <v>0</v>
      </c>
      <c r="X250" s="19">
        <f t="shared" ca="1" si="176"/>
        <v>0</v>
      </c>
      <c r="Y250" s="19">
        <f t="shared" ca="1" si="177"/>
        <v>0</v>
      </c>
      <c r="Z250" s="19">
        <f t="shared" ca="1" si="178"/>
        <v>0</v>
      </c>
      <c r="AA250" s="19">
        <f t="shared" ca="1" si="179"/>
        <v>0</v>
      </c>
      <c r="AB250" s="2"/>
      <c r="AC250" s="19">
        <f t="shared" ca="1" si="180"/>
        <v>0</v>
      </c>
      <c r="AD250" s="19">
        <f t="shared" ca="1" si="181"/>
        <v>0</v>
      </c>
      <c r="AE250" s="19">
        <f t="shared" ca="1" si="182"/>
        <v>0</v>
      </c>
      <c r="AF250" s="19">
        <f t="shared" ca="1" si="183"/>
        <v>0</v>
      </c>
      <c r="AG250" s="19">
        <f t="shared" ca="1" si="184"/>
        <v>0</v>
      </c>
      <c r="AH250" s="19">
        <f t="shared" ca="1" si="185"/>
        <v>0</v>
      </c>
      <c r="AI250" s="19">
        <f t="shared" ca="1" si="186"/>
        <v>0</v>
      </c>
      <c r="AJ250" s="19">
        <f t="shared" ca="1" si="187"/>
        <v>0</v>
      </c>
      <c r="AK250" s="19">
        <f t="shared" ca="1" si="188"/>
        <v>0</v>
      </c>
      <c r="AL250" s="19">
        <f t="shared" ca="1" si="189"/>
        <v>0</v>
      </c>
      <c r="AM250" s="23">
        <f t="shared" ca="1" si="190"/>
        <v>0</v>
      </c>
      <c r="AN250" s="7"/>
      <c r="AO250" s="19">
        <f t="shared" ca="1" si="191"/>
        <v>0</v>
      </c>
      <c r="AP250" s="19">
        <f t="shared" ca="1" si="192"/>
        <v>0</v>
      </c>
      <c r="AQ250" s="19">
        <f t="shared" ca="1" si="193"/>
        <v>0</v>
      </c>
      <c r="AR250" s="19">
        <f t="shared" ca="1" si="194"/>
        <v>0</v>
      </c>
      <c r="AS250" s="19">
        <f t="shared" ca="1" si="195"/>
        <v>0</v>
      </c>
      <c r="AT250" s="19">
        <f t="shared" ca="1" si="196"/>
        <v>0</v>
      </c>
      <c r="AU250" s="19">
        <f t="shared" ca="1" si="197"/>
        <v>0</v>
      </c>
      <c r="AV250" s="19">
        <f t="shared" ca="1" si="198"/>
        <v>0</v>
      </c>
      <c r="AW250" s="19">
        <f t="shared" ca="1" si="199"/>
        <v>0</v>
      </c>
      <c r="AX250" s="19">
        <f t="shared" ca="1" si="200"/>
        <v>0</v>
      </c>
      <c r="AY250" s="71">
        <f t="shared" ca="1" si="201"/>
        <v>0</v>
      </c>
      <c r="AZ250" s="23"/>
      <c r="BA250" s="55">
        <f ca="1">IF(NOT(snowball),0,IF(OR(E$9=0,R249+AC250-AO250&lt;=E$9),0,MIN(R249+AC250-AO250-E$9,$C250)))</f>
        <v>0</v>
      </c>
      <c r="BB250" s="19">
        <f ca="1">IF(NOT(snowball),0,IF(OR(F$9=0,S249+AD250-AP250&lt;=F$9),0,MIN(S249+AD250-AP250-F$9,$C250-SUM($BA250:BA250))))</f>
        <v>0</v>
      </c>
      <c r="BC250" s="19">
        <f ca="1">IF(NOT(snowball),0,IF(OR(G$9=0,T249+AE250-AQ250&lt;=G$9),0,MIN(T249+AE250-AQ250-G$9,$C250-SUM($BA250:BB250))))</f>
        <v>0</v>
      </c>
      <c r="BD250" s="19">
        <f ca="1">IF(NOT(snowball),0,IF(OR(H$9=0,U249+AF250-AR250&lt;=H$9),0,MIN(U249+AF250-AR250-H$9,$C250-SUM($BA250:BC250))))</f>
        <v>0</v>
      </c>
      <c r="BE250" s="19">
        <f ca="1">IF(NOT(snowball),0,IF(OR(I$9=0,V249+AG250-AS250&lt;=I$9),0,MIN(V249+AG250-AS250-I$9,$C250-SUM($BA250:BD250))))</f>
        <v>0</v>
      </c>
      <c r="BF250" s="19">
        <f ca="1">IF(NOT(snowball),0,IF(OR(J$9=0,W249+AH250-AT250&lt;=J$9),0,MIN(W249+AH250-AT250-J$9,$C250-SUM($BA250:BE250))))</f>
        <v>0</v>
      </c>
      <c r="BG250" s="19">
        <f ca="1">IF(NOT(snowball),0,IF(OR(K$9=0,X249+AI250-AU250&lt;=K$9),0,MIN(X249+AI250-AU250-K$9,$C250-SUM($BA250:BF250))))</f>
        <v>0</v>
      </c>
      <c r="BH250" s="19">
        <f ca="1">IF(NOT(snowball),0,IF(OR(L$9=0,Y249+AJ250-AV250&lt;=L$9),0,MIN(Y249+AJ250-AV250-L$9,$C250-SUM($BA250:BG250))))</f>
        <v>0</v>
      </c>
      <c r="BI250" s="19">
        <f ca="1">IF(NOT(snowball),0,IF(OR(M$9=0,Z249+AK250-AW250&lt;=M$9),0,MIN(Z249+AK250-AW250-M$9,$C250-SUM($BA250:BH250))))</f>
        <v>0</v>
      </c>
      <c r="BJ250" s="19">
        <f ca="1">IF(NOT(snowball),0,IF(OR(N$9=0,AA249+AL250-AX250&lt;=N$9),0,MIN(AA249+AL250-AX250-N$9,$C250-SUM($BA250:BI250))))</f>
        <v>0</v>
      </c>
      <c r="BK250" s="71">
        <f t="shared" ca="1" si="202"/>
        <v>0</v>
      </c>
      <c r="BL250" s="71">
        <f t="shared" ca="1" si="203"/>
        <v>0</v>
      </c>
      <c r="BN250" s="55">
        <f t="shared" ca="1" si="204"/>
        <v>0</v>
      </c>
      <c r="BO250" s="19">
        <f ca="1">IF(S249&lt;=0,0,IF($BL250&lt;=SUM($BN250:BN250),0,IF($BL250-SUM($BN250:BN250)&gt;S249+AD250-BB250-AP250,S249+AD250-BB250-AP250,$BL250-SUM($BN250:BN250))))</f>
        <v>0</v>
      </c>
      <c r="BP250" s="19">
        <f ca="1">IF(T249&lt;=0,0,IF($BL250&lt;=SUM($BN250:BO250),0,IF($BL250-SUM($BN250:BO250)&gt;T249+AE250-BC250-AQ250,T249+AE250-BC250-AQ250,$BL250-SUM($BN250:BO250))))</f>
        <v>0</v>
      </c>
      <c r="BQ250" s="19">
        <f ca="1">IF(U249&lt;=0,0,IF($BL250&lt;=SUM($BN250:BP250),0,IF($BL250-SUM($BN250:BP250)&gt;U249+AF250-BD250-AR250,U249+AF250-BD250-AR250,$BL250-SUM($BN250:BP250))))</f>
        <v>0</v>
      </c>
      <c r="BR250" s="19">
        <f ca="1">IF(V249&lt;=0,0,IF($BL250&lt;=SUM($BN250:BQ250),0,IF($BL250-SUM($BN250:BQ250)&gt;V249+AG250-BE250-AS250,V249+AG250-BE250-AS250,$BL250-SUM($BN250:BQ250))))</f>
        <v>0</v>
      </c>
      <c r="BS250" s="19">
        <f ca="1">IF(W249&lt;=0,0,IF($BL250&lt;=SUM($BN250:BR250),0,IF($BL250-SUM($BN250:BR250)&gt;W249+AH250-BF250-AT250,W249+AH250-BF250-AT250,$BL250-SUM($BN250:BR250))))</f>
        <v>0</v>
      </c>
      <c r="BT250" s="19">
        <f ca="1">IF(X249&lt;=0,0,IF($BL250&lt;=SUM($BN250:BS250),0,IF($BL250-SUM($BN250:BS250)&gt;X249+AI250-BG250-AU250,X249+AI250-BG250-AU250,$BL250-SUM($BN250:BS250))))</f>
        <v>0</v>
      </c>
      <c r="BU250" s="19">
        <f ca="1">IF(Y249&lt;=0,0,IF($BL250&lt;=SUM($BN250:BT250),0,IF($BL250-SUM($BN250:BT250)&gt;Y249+AJ250-BH250-AV250,Y249+AJ250-BH250-AV250,$BL250-SUM($BN250:BT250))))</f>
        <v>0</v>
      </c>
      <c r="BV250" s="19">
        <f ca="1">IF(Z249&lt;=0,0,IF($BL250&lt;=SUM($BN250:BU250),0,IF($BL250-SUM($BN250:BU250)&gt;Z249+AK250-BI250-AW250,Z249+AK250-BI250-AW250,$BL250-SUM($BN250:BU250))))</f>
        <v>0</v>
      </c>
      <c r="BW250" s="19">
        <f ca="1">IF(AA249&lt;=0,0,IF($BL250&lt;=SUM($BN250:BV250),0,IF($BL250-SUM($BN250:BV250)&gt;AA249+AL250-BJ250-AX250,AA249+AL250-BJ250-AX250,$BL250-SUM($BN250:BV250))))</f>
        <v>0</v>
      </c>
    </row>
    <row r="251" spans="1:75" ht="11.1" customHeight="1" x14ac:dyDescent="0.2">
      <c r="A251" s="20" t="str">
        <f t="shared" ca="1" si="157"/>
        <v/>
      </c>
      <c r="B251" s="5" t="e">
        <f t="shared" ca="1" si="158"/>
        <v>#N/A</v>
      </c>
      <c r="C251" s="69" t="str">
        <f ca="1">IF(A251="","",IF(snowball,IF(($E$5-AY251)&lt;0,0,$E$5-AY251),0)+D251)</f>
        <v/>
      </c>
      <c r="D251" s="56"/>
      <c r="E251" s="19">
        <f t="shared" ca="1" si="159"/>
        <v>0</v>
      </c>
      <c r="F251" s="19">
        <f t="shared" ca="1" si="160"/>
        <v>0</v>
      </c>
      <c r="G251" s="19">
        <f t="shared" ca="1" si="161"/>
        <v>0</v>
      </c>
      <c r="H251" s="19">
        <f t="shared" ca="1" si="162"/>
        <v>0</v>
      </c>
      <c r="I251" s="19">
        <f t="shared" ca="1" si="163"/>
        <v>0</v>
      </c>
      <c r="J251" s="19">
        <f t="shared" ca="1" si="164"/>
        <v>0</v>
      </c>
      <c r="K251" s="19">
        <f t="shared" ca="1" si="165"/>
        <v>0</v>
      </c>
      <c r="L251" s="19">
        <f t="shared" ca="1" si="166"/>
        <v>0</v>
      </c>
      <c r="M251" s="19">
        <f t="shared" ca="1" si="167"/>
        <v>0</v>
      </c>
      <c r="N251" s="19">
        <f t="shared" ca="1" si="168"/>
        <v>0</v>
      </c>
      <c r="O251" s="48"/>
      <c r="P251" s="19">
        <f t="shared" ca="1" si="156"/>
        <v>0</v>
      </c>
      <c r="Q251" s="73">
        <f t="shared" ca="1" si="169"/>
        <v>0</v>
      </c>
      <c r="R251" s="19">
        <f t="shared" ca="1" si="170"/>
        <v>0</v>
      </c>
      <c r="S251" s="19">
        <f t="shared" ca="1" si="171"/>
        <v>0</v>
      </c>
      <c r="T251" s="19">
        <f t="shared" ca="1" si="172"/>
        <v>0</v>
      </c>
      <c r="U251" s="19">
        <f t="shared" ca="1" si="173"/>
        <v>0</v>
      </c>
      <c r="V251" s="19">
        <f t="shared" ca="1" si="174"/>
        <v>0</v>
      </c>
      <c r="W251" s="19">
        <f t="shared" ca="1" si="175"/>
        <v>0</v>
      </c>
      <c r="X251" s="19">
        <f t="shared" ca="1" si="176"/>
        <v>0</v>
      </c>
      <c r="Y251" s="19">
        <f t="shared" ca="1" si="177"/>
        <v>0</v>
      </c>
      <c r="Z251" s="19">
        <f t="shared" ca="1" si="178"/>
        <v>0</v>
      </c>
      <c r="AA251" s="19">
        <f t="shared" ca="1" si="179"/>
        <v>0</v>
      </c>
      <c r="AB251" s="2"/>
      <c r="AC251" s="19">
        <f t="shared" ca="1" si="180"/>
        <v>0</v>
      </c>
      <c r="AD251" s="19">
        <f t="shared" ca="1" si="181"/>
        <v>0</v>
      </c>
      <c r="AE251" s="19">
        <f t="shared" ca="1" si="182"/>
        <v>0</v>
      </c>
      <c r="AF251" s="19">
        <f t="shared" ca="1" si="183"/>
        <v>0</v>
      </c>
      <c r="AG251" s="19">
        <f t="shared" ca="1" si="184"/>
        <v>0</v>
      </c>
      <c r="AH251" s="19">
        <f t="shared" ca="1" si="185"/>
        <v>0</v>
      </c>
      <c r="AI251" s="19">
        <f t="shared" ca="1" si="186"/>
        <v>0</v>
      </c>
      <c r="AJ251" s="19">
        <f t="shared" ca="1" si="187"/>
        <v>0</v>
      </c>
      <c r="AK251" s="19">
        <f t="shared" ca="1" si="188"/>
        <v>0</v>
      </c>
      <c r="AL251" s="19">
        <f t="shared" ca="1" si="189"/>
        <v>0</v>
      </c>
      <c r="AM251" s="23">
        <f t="shared" ca="1" si="190"/>
        <v>0</v>
      </c>
      <c r="AN251" s="7"/>
      <c r="AO251" s="19">
        <f t="shared" ca="1" si="191"/>
        <v>0</v>
      </c>
      <c r="AP251" s="19">
        <f t="shared" ca="1" si="192"/>
        <v>0</v>
      </c>
      <c r="AQ251" s="19">
        <f t="shared" ca="1" si="193"/>
        <v>0</v>
      </c>
      <c r="AR251" s="19">
        <f t="shared" ca="1" si="194"/>
        <v>0</v>
      </c>
      <c r="AS251" s="19">
        <f t="shared" ca="1" si="195"/>
        <v>0</v>
      </c>
      <c r="AT251" s="19">
        <f t="shared" ca="1" si="196"/>
        <v>0</v>
      </c>
      <c r="AU251" s="19">
        <f t="shared" ca="1" si="197"/>
        <v>0</v>
      </c>
      <c r="AV251" s="19">
        <f t="shared" ca="1" si="198"/>
        <v>0</v>
      </c>
      <c r="AW251" s="19">
        <f t="shared" ca="1" si="199"/>
        <v>0</v>
      </c>
      <c r="AX251" s="19">
        <f t="shared" ca="1" si="200"/>
        <v>0</v>
      </c>
      <c r="AY251" s="71">
        <f t="shared" ca="1" si="201"/>
        <v>0</v>
      </c>
      <c r="AZ251" s="23"/>
      <c r="BA251" s="55">
        <f ca="1">IF(NOT(snowball),0,IF(OR(E$9=0,R250+AC251-AO251&lt;=E$9),0,MIN(R250+AC251-AO251-E$9,$C251)))</f>
        <v>0</v>
      </c>
      <c r="BB251" s="19">
        <f ca="1">IF(NOT(snowball),0,IF(OR(F$9=0,S250+AD251-AP251&lt;=F$9),0,MIN(S250+AD251-AP251-F$9,$C251-SUM($BA251:BA251))))</f>
        <v>0</v>
      </c>
      <c r="BC251" s="19">
        <f ca="1">IF(NOT(snowball),0,IF(OR(G$9=0,T250+AE251-AQ251&lt;=G$9),0,MIN(T250+AE251-AQ251-G$9,$C251-SUM($BA251:BB251))))</f>
        <v>0</v>
      </c>
      <c r="BD251" s="19">
        <f ca="1">IF(NOT(snowball),0,IF(OR(H$9=0,U250+AF251-AR251&lt;=H$9),0,MIN(U250+AF251-AR251-H$9,$C251-SUM($BA251:BC251))))</f>
        <v>0</v>
      </c>
      <c r="BE251" s="19">
        <f ca="1">IF(NOT(snowball),0,IF(OR(I$9=0,V250+AG251-AS251&lt;=I$9),0,MIN(V250+AG251-AS251-I$9,$C251-SUM($BA251:BD251))))</f>
        <v>0</v>
      </c>
      <c r="BF251" s="19">
        <f ca="1">IF(NOT(snowball),0,IF(OR(J$9=0,W250+AH251-AT251&lt;=J$9),0,MIN(W250+AH251-AT251-J$9,$C251-SUM($BA251:BE251))))</f>
        <v>0</v>
      </c>
      <c r="BG251" s="19">
        <f ca="1">IF(NOT(snowball),0,IF(OR(K$9=0,X250+AI251-AU251&lt;=K$9),0,MIN(X250+AI251-AU251-K$9,$C251-SUM($BA251:BF251))))</f>
        <v>0</v>
      </c>
      <c r="BH251" s="19">
        <f ca="1">IF(NOT(snowball),0,IF(OR(L$9=0,Y250+AJ251-AV251&lt;=L$9),0,MIN(Y250+AJ251-AV251-L$9,$C251-SUM($BA251:BG251))))</f>
        <v>0</v>
      </c>
      <c r="BI251" s="19">
        <f ca="1">IF(NOT(snowball),0,IF(OR(M$9=0,Z250+AK251-AW251&lt;=M$9),0,MIN(Z250+AK251-AW251-M$9,$C251-SUM($BA251:BH251))))</f>
        <v>0</v>
      </c>
      <c r="BJ251" s="19">
        <f ca="1">IF(NOT(snowball),0,IF(OR(N$9=0,AA250+AL251-AX251&lt;=N$9),0,MIN(AA250+AL251-AX251-N$9,$C251-SUM($BA251:BI251))))</f>
        <v>0</v>
      </c>
      <c r="BK251" s="71">
        <f t="shared" ca="1" si="202"/>
        <v>0</v>
      </c>
      <c r="BL251" s="71">
        <f t="shared" ca="1" si="203"/>
        <v>0</v>
      </c>
      <c r="BN251" s="55">
        <f t="shared" ca="1" si="204"/>
        <v>0</v>
      </c>
      <c r="BO251" s="19">
        <f ca="1">IF(S250&lt;=0,0,IF($BL251&lt;=SUM($BN251:BN251),0,IF($BL251-SUM($BN251:BN251)&gt;S250+AD251-BB251-AP251,S250+AD251-BB251-AP251,$BL251-SUM($BN251:BN251))))</f>
        <v>0</v>
      </c>
      <c r="BP251" s="19">
        <f ca="1">IF(T250&lt;=0,0,IF($BL251&lt;=SUM($BN251:BO251),0,IF($BL251-SUM($BN251:BO251)&gt;T250+AE251-BC251-AQ251,T250+AE251-BC251-AQ251,$BL251-SUM($BN251:BO251))))</f>
        <v>0</v>
      </c>
      <c r="BQ251" s="19">
        <f ca="1">IF(U250&lt;=0,0,IF($BL251&lt;=SUM($BN251:BP251),0,IF($BL251-SUM($BN251:BP251)&gt;U250+AF251-BD251-AR251,U250+AF251-BD251-AR251,$BL251-SUM($BN251:BP251))))</f>
        <v>0</v>
      </c>
      <c r="BR251" s="19">
        <f ca="1">IF(V250&lt;=0,0,IF($BL251&lt;=SUM($BN251:BQ251),0,IF($BL251-SUM($BN251:BQ251)&gt;V250+AG251-BE251-AS251,V250+AG251-BE251-AS251,$BL251-SUM($BN251:BQ251))))</f>
        <v>0</v>
      </c>
      <c r="BS251" s="19">
        <f ca="1">IF(W250&lt;=0,0,IF($BL251&lt;=SUM($BN251:BR251),0,IF($BL251-SUM($BN251:BR251)&gt;W250+AH251-BF251-AT251,W250+AH251-BF251-AT251,$BL251-SUM($BN251:BR251))))</f>
        <v>0</v>
      </c>
      <c r="BT251" s="19">
        <f ca="1">IF(X250&lt;=0,0,IF($BL251&lt;=SUM($BN251:BS251),0,IF($BL251-SUM($BN251:BS251)&gt;X250+AI251-BG251-AU251,X250+AI251-BG251-AU251,$BL251-SUM($BN251:BS251))))</f>
        <v>0</v>
      </c>
      <c r="BU251" s="19">
        <f ca="1">IF(Y250&lt;=0,0,IF($BL251&lt;=SUM($BN251:BT251),0,IF($BL251-SUM($BN251:BT251)&gt;Y250+AJ251-BH251-AV251,Y250+AJ251-BH251-AV251,$BL251-SUM($BN251:BT251))))</f>
        <v>0</v>
      </c>
      <c r="BV251" s="19">
        <f ca="1">IF(Z250&lt;=0,0,IF($BL251&lt;=SUM($BN251:BU251),0,IF($BL251-SUM($BN251:BU251)&gt;Z250+AK251-BI251-AW251,Z250+AK251-BI251-AW251,$BL251-SUM($BN251:BU251))))</f>
        <v>0</v>
      </c>
      <c r="BW251" s="19">
        <f ca="1">IF(AA250&lt;=0,0,IF($BL251&lt;=SUM($BN251:BV251),0,IF($BL251-SUM($BN251:BV251)&gt;AA250+AL251-BJ251-AX251,AA250+AL251-BJ251-AX251,$BL251-SUM($BN251:BV251))))</f>
        <v>0</v>
      </c>
    </row>
    <row r="252" spans="1:75" ht="11.1" customHeight="1" x14ac:dyDescent="0.2">
      <c r="A252" s="20" t="str">
        <f t="shared" ca="1" si="157"/>
        <v/>
      </c>
      <c r="B252" s="5" t="e">
        <f t="shared" ca="1" si="158"/>
        <v>#N/A</v>
      </c>
      <c r="C252" s="69" t="str">
        <f ca="1">IF(A252="","",IF(snowball,IF(($E$5-AY252)&lt;0,0,$E$5-AY252),0)+D252)</f>
        <v/>
      </c>
      <c r="D252" s="56"/>
      <c r="E252" s="19">
        <f t="shared" ca="1" si="159"/>
        <v>0</v>
      </c>
      <c r="F252" s="19">
        <f t="shared" ca="1" si="160"/>
        <v>0</v>
      </c>
      <c r="G252" s="19">
        <f t="shared" ca="1" si="161"/>
        <v>0</v>
      </c>
      <c r="H252" s="19">
        <f t="shared" ca="1" si="162"/>
        <v>0</v>
      </c>
      <c r="I252" s="19">
        <f t="shared" ca="1" si="163"/>
        <v>0</v>
      </c>
      <c r="J252" s="19">
        <f t="shared" ca="1" si="164"/>
        <v>0</v>
      </c>
      <c r="K252" s="19">
        <f t="shared" ca="1" si="165"/>
        <v>0</v>
      </c>
      <c r="L252" s="19">
        <f t="shared" ca="1" si="166"/>
        <v>0</v>
      </c>
      <c r="M252" s="19">
        <f t="shared" ca="1" si="167"/>
        <v>0</v>
      </c>
      <c r="N252" s="19">
        <f t="shared" ca="1" si="168"/>
        <v>0</v>
      </c>
      <c r="O252" s="48"/>
      <c r="P252" s="19">
        <f t="shared" ca="1" si="156"/>
        <v>0</v>
      </c>
      <c r="Q252" s="73">
        <f t="shared" ca="1" si="169"/>
        <v>0</v>
      </c>
      <c r="R252" s="19">
        <f t="shared" ca="1" si="170"/>
        <v>0</v>
      </c>
      <c r="S252" s="19">
        <f t="shared" ca="1" si="171"/>
        <v>0</v>
      </c>
      <c r="T252" s="19">
        <f t="shared" ca="1" si="172"/>
        <v>0</v>
      </c>
      <c r="U252" s="19">
        <f t="shared" ca="1" si="173"/>
        <v>0</v>
      </c>
      <c r="V252" s="19">
        <f t="shared" ca="1" si="174"/>
        <v>0</v>
      </c>
      <c r="W252" s="19">
        <f t="shared" ca="1" si="175"/>
        <v>0</v>
      </c>
      <c r="X252" s="19">
        <f t="shared" ca="1" si="176"/>
        <v>0</v>
      </c>
      <c r="Y252" s="19">
        <f t="shared" ca="1" si="177"/>
        <v>0</v>
      </c>
      <c r="Z252" s="19">
        <f t="shared" ca="1" si="178"/>
        <v>0</v>
      </c>
      <c r="AA252" s="19">
        <f t="shared" ca="1" si="179"/>
        <v>0</v>
      </c>
      <c r="AB252" s="2"/>
      <c r="AC252" s="19">
        <f t="shared" ca="1" si="180"/>
        <v>0</v>
      </c>
      <c r="AD252" s="19">
        <f t="shared" ca="1" si="181"/>
        <v>0</v>
      </c>
      <c r="AE252" s="19">
        <f t="shared" ca="1" si="182"/>
        <v>0</v>
      </c>
      <c r="AF252" s="19">
        <f t="shared" ca="1" si="183"/>
        <v>0</v>
      </c>
      <c r="AG252" s="19">
        <f t="shared" ca="1" si="184"/>
        <v>0</v>
      </c>
      <c r="AH252" s="19">
        <f t="shared" ca="1" si="185"/>
        <v>0</v>
      </c>
      <c r="AI252" s="19">
        <f t="shared" ca="1" si="186"/>
        <v>0</v>
      </c>
      <c r="AJ252" s="19">
        <f t="shared" ca="1" si="187"/>
        <v>0</v>
      </c>
      <c r="AK252" s="19">
        <f t="shared" ca="1" si="188"/>
        <v>0</v>
      </c>
      <c r="AL252" s="19">
        <f t="shared" ca="1" si="189"/>
        <v>0</v>
      </c>
      <c r="AM252" s="23">
        <f t="shared" ca="1" si="190"/>
        <v>0</v>
      </c>
      <c r="AN252" s="7"/>
      <c r="AO252" s="19">
        <f t="shared" ca="1" si="191"/>
        <v>0</v>
      </c>
      <c r="AP252" s="19">
        <f t="shared" ca="1" si="192"/>
        <v>0</v>
      </c>
      <c r="AQ252" s="19">
        <f t="shared" ca="1" si="193"/>
        <v>0</v>
      </c>
      <c r="AR252" s="19">
        <f t="shared" ca="1" si="194"/>
        <v>0</v>
      </c>
      <c r="AS252" s="19">
        <f t="shared" ca="1" si="195"/>
        <v>0</v>
      </c>
      <c r="AT252" s="19">
        <f t="shared" ca="1" si="196"/>
        <v>0</v>
      </c>
      <c r="AU252" s="19">
        <f t="shared" ca="1" si="197"/>
        <v>0</v>
      </c>
      <c r="AV252" s="19">
        <f t="shared" ca="1" si="198"/>
        <v>0</v>
      </c>
      <c r="AW252" s="19">
        <f t="shared" ca="1" si="199"/>
        <v>0</v>
      </c>
      <c r="AX252" s="19">
        <f t="shared" ca="1" si="200"/>
        <v>0</v>
      </c>
      <c r="AY252" s="71">
        <f t="shared" ca="1" si="201"/>
        <v>0</v>
      </c>
      <c r="AZ252" s="23"/>
      <c r="BA252" s="55">
        <f ca="1">IF(NOT(snowball),0,IF(OR(E$9=0,R251+AC252-AO252&lt;=E$9),0,MIN(R251+AC252-AO252-E$9,$C252)))</f>
        <v>0</v>
      </c>
      <c r="BB252" s="19">
        <f ca="1">IF(NOT(snowball),0,IF(OR(F$9=0,S251+AD252-AP252&lt;=F$9),0,MIN(S251+AD252-AP252-F$9,$C252-SUM($BA252:BA252))))</f>
        <v>0</v>
      </c>
      <c r="BC252" s="19">
        <f ca="1">IF(NOT(snowball),0,IF(OR(G$9=0,T251+AE252-AQ252&lt;=G$9),0,MIN(T251+AE252-AQ252-G$9,$C252-SUM($BA252:BB252))))</f>
        <v>0</v>
      </c>
      <c r="BD252" s="19">
        <f ca="1">IF(NOT(snowball),0,IF(OR(H$9=0,U251+AF252-AR252&lt;=H$9),0,MIN(U251+AF252-AR252-H$9,$C252-SUM($BA252:BC252))))</f>
        <v>0</v>
      </c>
      <c r="BE252" s="19">
        <f ca="1">IF(NOT(snowball),0,IF(OR(I$9=0,V251+AG252-AS252&lt;=I$9),0,MIN(V251+AG252-AS252-I$9,$C252-SUM($BA252:BD252))))</f>
        <v>0</v>
      </c>
      <c r="BF252" s="19">
        <f ca="1">IF(NOT(snowball),0,IF(OR(J$9=0,W251+AH252-AT252&lt;=J$9),0,MIN(W251+AH252-AT252-J$9,$C252-SUM($BA252:BE252))))</f>
        <v>0</v>
      </c>
      <c r="BG252" s="19">
        <f ca="1">IF(NOT(snowball),0,IF(OR(K$9=0,X251+AI252-AU252&lt;=K$9),0,MIN(X251+AI252-AU252-K$9,$C252-SUM($BA252:BF252))))</f>
        <v>0</v>
      </c>
      <c r="BH252" s="19">
        <f ca="1">IF(NOT(snowball),0,IF(OR(L$9=0,Y251+AJ252-AV252&lt;=L$9),0,MIN(Y251+AJ252-AV252-L$9,$C252-SUM($BA252:BG252))))</f>
        <v>0</v>
      </c>
      <c r="BI252" s="19">
        <f ca="1">IF(NOT(snowball),0,IF(OR(M$9=0,Z251+AK252-AW252&lt;=M$9),0,MIN(Z251+AK252-AW252-M$9,$C252-SUM($BA252:BH252))))</f>
        <v>0</v>
      </c>
      <c r="BJ252" s="19">
        <f ca="1">IF(NOT(snowball),0,IF(OR(N$9=0,AA251+AL252-AX252&lt;=N$9),0,MIN(AA251+AL252-AX252-N$9,$C252-SUM($BA252:BI252))))</f>
        <v>0</v>
      </c>
      <c r="BK252" s="71">
        <f t="shared" ca="1" si="202"/>
        <v>0</v>
      </c>
      <c r="BL252" s="71">
        <f t="shared" ca="1" si="203"/>
        <v>0</v>
      </c>
      <c r="BN252" s="55">
        <f t="shared" ca="1" si="204"/>
        <v>0</v>
      </c>
      <c r="BO252" s="19">
        <f ca="1">IF(S251&lt;=0,0,IF($BL252&lt;=SUM($BN252:BN252),0,IF($BL252-SUM($BN252:BN252)&gt;S251+AD252-BB252-AP252,S251+AD252-BB252-AP252,$BL252-SUM($BN252:BN252))))</f>
        <v>0</v>
      </c>
      <c r="BP252" s="19">
        <f ca="1">IF(T251&lt;=0,0,IF($BL252&lt;=SUM($BN252:BO252),0,IF($BL252-SUM($BN252:BO252)&gt;T251+AE252-BC252-AQ252,T251+AE252-BC252-AQ252,$BL252-SUM($BN252:BO252))))</f>
        <v>0</v>
      </c>
      <c r="BQ252" s="19">
        <f ca="1">IF(U251&lt;=0,0,IF($BL252&lt;=SUM($BN252:BP252),0,IF($BL252-SUM($BN252:BP252)&gt;U251+AF252-BD252-AR252,U251+AF252-BD252-AR252,$BL252-SUM($BN252:BP252))))</f>
        <v>0</v>
      </c>
      <c r="BR252" s="19">
        <f ca="1">IF(V251&lt;=0,0,IF($BL252&lt;=SUM($BN252:BQ252),0,IF($BL252-SUM($BN252:BQ252)&gt;V251+AG252-BE252-AS252,V251+AG252-BE252-AS252,$BL252-SUM($BN252:BQ252))))</f>
        <v>0</v>
      </c>
      <c r="BS252" s="19">
        <f ca="1">IF(W251&lt;=0,0,IF($BL252&lt;=SUM($BN252:BR252),0,IF($BL252-SUM($BN252:BR252)&gt;W251+AH252-BF252-AT252,W251+AH252-BF252-AT252,$BL252-SUM($BN252:BR252))))</f>
        <v>0</v>
      </c>
      <c r="BT252" s="19">
        <f ca="1">IF(X251&lt;=0,0,IF($BL252&lt;=SUM($BN252:BS252),0,IF($BL252-SUM($BN252:BS252)&gt;X251+AI252-BG252-AU252,X251+AI252-BG252-AU252,$BL252-SUM($BN252:BS252))))</f>
        <v>0</v>
      </c>
      <c r="BU252" s="19">
        <f ca="1">IF(Y251&lt;=0,0,IF($BL252&lt;=SUM($BN252:BT252),0,IF($BL252-SUM($BN252:BT252)&gt;Y251+AJ252-BH252-AV252,Y251+AJ252-BH252-AV252,$BL252-SUM($BN252:BT252))))</f>
        <v>0</v>
      </c>
      <c r="BV252" s="19">
        <f ca="1">IF(Z251&lt;=0,0,IF($BL252&lt;=SUM($BN252:BU252),0,IF($BL252-SUM($BN252:BU252)&gt;Z251+AK252-BI252-AW252,Z251+AK252-BI252-AW252,$BL252-SUM($BN252:BU252))))</f>
        <v>0</v>
      </c>
      <c r="BW252" s="19">
        <f ca="1">IF(AA251&lt;=0,0,IF($BL252&lt;=SUM($BN252:BV252),0,IF($BL252-SUM($BN252:BV252)&gt;AA251+AL252-BJ252-AX252,AA251+AL252-BJ252-AX252,$BL252-SUM($BN252:BV252))))</f>
        <v>0</v>
      </c>
    </row>
    <row r="253" spans="1:75" ht="11.1" customHeight="1" x14ac:dyDescent="0.2">
      <c r="A253" s="20" t="str">
        <f t="shared" ca="1" si="157"/>
        <v/>
      </c>
      <c r="B253" s="5" t="e">
        <f t="shared" ca="1" si="158"/>
        <v>#N/A</v>
      </c>
      <c r="C253" s="69" t="str">
        <f ca="1">IF(A253="","",IF(snowball,IF(($E$5-AY253)&lt;0,0,$E$5-AY253),0)+D253)</f>
        <v/>
      </c>
      <c r="D253" s="56"/>
      <c r="E253" s="19">
        <f t="shared" ca="1" si="159"/>
        <v>0</v>
      </c>
      <c r="F253" s="19">
        <f t="shared" ca="1" si="160"/>
        <v>0</v>
      </c>
      <c r="G253" s="19">
        <f t="shared" ca="1" si="161"/>
        <v>0</v>
      </c>
      <c r="H253" s="19">
        <f t="shared" ca="1" si="162"/>
        <v>0</v>
      </c>
      <c r="I253" s="19">
        <f t="shared" ca="1" si="163"/>
        <v>0</v>
      </c>
      <c r="J253" s="19">
        <f t="shared" ca="1" si="164"/>
        <v>0</v>
      </c>
      <c r="K253" s="19">
        <f t="shared" ca="1" si="165"/>
        <v>0</v>
      </c>
      <c r="L253" s="19">
        <f t="shared" ca="1" si="166"/>
        <v>0</v>
      </c>
      <c r="M253" s="19">
        <f t="shared" ca="1" si="167"/>
        <v>0</v>
      </c>
      <c r="N253" s="19">
        <f t="shared" ca="1" si="168"/>
        <v>0</v>
      </c>
      <c r="O253" s="48"/>
      <c r="P253" s="19">
        <f t="shared" ca="1" si="156"/>
        <v>0</v>
      </c>
      <c r="Q253" s="73">
        <f t="shared" ca="1" si="169"/>
        <v>0</v>
      </c>
      <c r="R253" s="19">
        <f t="shared" ca="1" si="170"/>
        <v>0</v>
      </c>
      <c r="S253" s="19">
        <f t="shared" ca="1" si="171"/>
        <v>0</v>
      </c>
      <c r="T253" s="19">
        <f t="shared" ca="1" si="172"/>
        <v>0</v>
      </c>
      <c r="U253" s="19">
        <f t="shared" ca="1" si="173"/>
        <v>0</v>
      </c>
      <c r="V253" s="19">
        <f t="shared" ca="1" si="174"/>
        <v>0</v>
      </c>
      <c r="W253" s="19">
        <f t="shared" ca="1" si="175"/>
        <v>0</v>
      </c>
      <c r="X253" s="19">
        <f t="shared" ca="1" si="176"/>
        <v>0</v>
      </c>
      <c r="Y253" s="19">
        <f t="shared" ca="1" si="177"/>
        <v>0</v>
      </c>
      <c r="Z253" s="19">
        <f t="shared" ca="1" si="178"/>
        <v>0</v>
      </c>
      <c r="AA253" s="19">
        <f t="shared" ca="1" si="179"/>
        <v>0</v>
      </c>
      <c r="AB253" s="2"/>
      <c r="AC253" s="19">
        <f t="shared" ca="1" si="180"/>
        <v>0</v>
      </c>
      <c r="AD253" s="19">
        <f t="shared" ca="1" si="181"/>
        <v>0</v>
      </c>
      <c r="AE253" s="19">
        <f t="shared" ca="1" si="182"/>
        <v>0</v>
      </c>
      <c r="AF253" s="19">
        <f t="shared" ca="1" si="183"/>
        <v>0</v>
      </c>
      <c r="AG253" s="19">
        <f t="shared" ca="1" si="184"/>
        <v>0</v>
      </c>
      <c r="AH253" s="19">
        <f t="shared" ca="1" si="185"/>
        <v>0</v>
      </c>
      <c r="AI253" s="19">
        <f t="shared" ca="1" si="186"/>
        <v>0</v>
      </c>
      <c r="AJ253" s="19">
        <f t="shared" ca="1" si="187"/>
        <v>0</v>
      </c>
      <c r="AK253" s="19">
        <f t="shared" ca="1" si="188"/>
        <v>0</v>
      </c>
      <c r="AL253" s="19">
        <f t="shared" ca="1" si="189"/>
        <v>0</v>
      </c>
      <c r="AM253" s="23">
        <f t="shared" ca="1" si="190"/>
        <v>0</v>
      </c>
      <c r="AN253" s="7"/>
      <c r="AO253" s="19">
        <f t="shared" ca="1" si="191"/>
        <v>0</v>
      </c>
      <c r="AP253" s="19">
        <f t="shared" ca="1" si="192"/>
        <v>0</v>
      </c>
      <c r="AQ253" s="19">
        <f t="shared" ca="1" si="193"/>
        <v>0</v>
      </c>
      <c r="AR253" s="19">
        <f t="shared" ca="1" si="194"/>
        <v>0</v>
      </c>
      <c r="AS253" s="19">
        <f t="shared" ca="1" si="195"/>
        <v>0</v>
      </c>
      <c r="AT253" s="19">
        <f t="shared" ca="1" si="196"/>
        <v>0</v>
      </c>
      <c r="AU253" s="19">
        <f t="shared" ca="1" si="197"/>
        <v>0</v>
      </c>
      <c r="AV253" s="19">
        <f t="shared" ca="1" si="198"/>
        <v>0</v>
      </c>
      <c r="AW253" s="19">
        <f t="shared" ca="1" si="199"/>
        <v>0</v>
      </c>
      <c r="AX253" s="19">
        <f t="shared" ca="1" si="200"/>
        <v>0</v>
      </c>
      <c r="AY253" s="71">
        <f t="shared" ca="1" si="201"/>
        <v>0</v>
      </c>
      <c r="AZ253" s="23"/>
      <c r="BA253" s="55">
        <f ca="1">IF(NOT(snowball),0,IF(OR(E$9=0,R252+AC253-AO253&lt;=E$9),0,MIN(R252+AC253-AO253-E$9,$C253)))</f>
        <v>0</v>
      </c>
      <c r="BB253" s="19">
        <f ca="1">IF(NOT(snowball),0,IF(OR(F$9=0,S252+AD253-AP253&lt;=F$9),0,MIN(S252+AD253-AP253-F$9,$C253-SUM($BA253:BA253))))</f>
        <v>0</v>
      </c>
      <c r="BC253" s="19">
        <f ca="1">IF(NOT(snowball),0,IF(OR(G$9=0,T252+AE253-AQ253&lt;=G$9),0,MIN(T252+AE253-AQ253-G$9,$C253-SUM($BA253:BB253))))</f>
        <v>0</v>
      </c>
      <c r="BD253" s="19">
        <f ca="1">IF(NOT(snowball),0,IF(OR(H$9=0,U252+AF253-AR253&lt;=H$9),0,MIN(U252+AF253-AR253-H$9,$C253-SUM($BA253:BC253))))</f>
        <v>0</v>
      </c>
      <c r="BE253" s="19">
        <f ca="1">IF(NOT(snowball),0,IF(OR(I$9=0,V252+AG253-AS253&lt;=I$9),0,MIN(V252+AG253-AS253-I$9,$C253-SUM($BA253:BD253))))</f>
        <v>0</v>
      </c>
      <c r="BF253" s="19">
        <f ca="1">IF(NOT(snowball),0,IF(OR(J$9=0,W252+AH253-AT253&lt;=J$9),0,MIN(W252+AH253-AT253-J$9,$C253-SUM($BA253:BE253))))</f>
        <v>0</v>
      </c>
      <c r="BG253" s="19">
        <f ca="1">IF(NOT(snowball),0,IF(OR(K$9=0,X252+AI253-AU253&lt;=K$9),0,MIN(X252+AI253-AU253-K$9,$C253-SUM($BA253:BF253))))</f>
        <v>0</v>
      </c>
      <c r="BH253" s="19">
        <f ca="1">IF(NOT(snowball),0,IF(OR(L$9=0,Y252+AJ253-AV253&lt;=L$9),0,MIN(Y252+AJ253-AV253-L$9,$C253-SUM($BA253:BG253))))</f>
        <v>0</v>
      </c>
      <c r="BI253" s="19">
        <f ca="1">IF(NOT(snowball),0,IF(OR(M$9=0,Z252+AK253-AW253&lt;=M$9),0,MIN(Z252+AK253-AW253-M$9,$C253-SUM($BA253:BH253))))</f>
        <v>0</v>
      </c>
      <c r="BJ253" s="19">
        <f ca="1">IF(NOT(snowball),0,IF(OR(N$9=0,AA252+AL253-AX253&lt;=N$9),0,MIN(AA252+AL253-AX253-N$9,$C253-SUM($BA253:BI253))))</f>
        <v>0</v>
      </c>
      <c r="BK253" s="71">
        <f t="shared" ca="1" si="202"/>
        <v>0</v>
      </c>
      <c r="BL253" s="71">
        <f t="shared" ca="1" si="203"/>
        <v>0</v>
      </c>
      <c r="BN253" s="55">
        <f t="shared" ca="1" si="204"/>
        <v>0</v>
      </c>
      <c r="BO253" s="19">
        <f ca="1">IF(S252&lt;=0,0,IF($BL253&lt;=SUM($BN253:BN253),0,IF($BL253-SUM($BN253:BN253)&gt;S252+AD253-BB253-AP253,S252+AD253-BB253-AP253,$BL253-SUM($BN253:BN253))))</f>
        <v>0</v>
      </c>
      <c r="BP253" s="19">
        <f ca="1">IF(T252&lt;=0,0,IF($BL253&lt;=SUM($BN253:BO253),0,IF($BL253-SUM($BN253:BO253)&gt;T252+AE253-BC253-AQ253,T252+AE253-BC253-AQ253,$BL253-SUM($BN253:BO253))))</f>
        <v>0</v>
      </c>
      <c r="BQ253" s="19">
        <f ca="1">IF(U252&lt;=0,0,IF($BL253&lt;=SUM($BN253:BP253),0,IF($BL253-SUM($BN253:BP253)&gt;U252+AF253-BD253-AR253,U252+AF253-BD253-AR253,$BL253-SUM($BN253:BP253))))</f>
        <v>0</v>
      </c>
      <c r="BR253" s="19">
        <f ca="1">IF(V252&lt;=0,0,IF($BL253&lt;=SUM($BN253:BQ253),0,IF($BL253-SUM($BN253:BQ253)&gt;V252+AG253-BE253-AS253,V252+AG253-BE253-AS253,$BL253-SUM($BN253:BQ253))))</f>
        <v>0</v>
      </c>
      <c r="BS253" s="19">
        <f ca="1">IF(W252&lt;=0,0,IF($BL253&lt;=SUM($BN253:BR253),0,IF($BL253-SUM($BN253:BR253)&gt;W252+AH253-BF253-AT253,W252+AH253-BF253-AT253,$BL253-SUM($BN253:BR253))))</f>
        <v>0</v>
      </c>
      <c r="BT253" s="19">
        <f ca="1">IF(X252&lt;=0,0,IF($BL253&lt;=SUM($BN253:BS253),0,IF($BL253-SUM($BN253:BS253)&gt;X252+AI253-BG253-AU253,X252+AI253-BG253-AU253,$BL253-SUM($BN253:BS253))))</f>
        <v>0</v>
      </c>
      <c r="BU253" s="19">
        <f ca="1">IF(Y252&lt;=0,0,IF($BL253&lt;=SUM($BN253:BT253),0,IF($BL253-SUM($BN253:BT253)&gt;Y252+AJ253-BH253-AV253,Y252+AJ253-BH253-AV253,$BL253-SUM($BN253:BT253))))</f>
        <v>0</v>
      </c>
      <c r="BV253" s="19">
        <f ca="1">IF(Z252&lt;=0,0,IF($BL253&lt;=SUM($BN253:BU253),0,IF($BL253-SUM($BN253:BU253)&gt;Z252+AK253-BI253-AW253,Z252+AK253-BI253-AW253,$BL253-SUM($BN253:BU253))))</f>
        <v>0</v>
      </c>
      <c r="BW253" s="19">
        <f ca="1">IF(AA252&lt;=0,0,IF($BL253&lt;=SUM($BN253:BV253),0,IF($BL253-SUM($BN253:BV253)&gt;AA252+AL253-BJ253-AX253,AA252+AL253-BJ253-AX253,$BL253-SUM($BN253:BV253))))</f>
        <v>0</v>
      </c>
    </row>
    <row r="254" spans="1:75" ht="11.1" customHeight="1" x14ac:dyDescent="0.2">
      <c r="A254" s="20" t="str">
        <f t="shared" ca="1" si="157"/>
        <v/>
      </c>
      <c r="B254" s="5" t="e">
        <f t="shared" ca="1" si="158"/>
        <v>#N/A</v>
      </c>
      <c r="C254" s="69" t="str">
        <f ca="1">IF(A254="","",IF(snowball,IF(($E$5-AY254)&lt;0,0,$E$5-AY254),0)+D254)</f>
        <v/>
      </c>
      <c r="D254" s="56"/>
      <c r="E254" s="19">
        <f t="shared" ca="1" si="159"/>
        <v>0</v>
      </c>
      <c r="F254" s="19">
        <f t="shared" ca="1" si="160"/>
        <v>0</v>
      </c>
      <c r="G254" s="19">
        <f t="shared" ca="1" si="161"/>
        <v>0</v>
      </c>
      <c r="H254" s="19">
        <f t="shared" ca="1" si="162"/>
        <v>0</v>
      </c>
      <c r="I254" s="19">
        <f t="shared" ca="1" si="163"/>
        <v>0</v>
      </c>
      <c r="J254" s="19">
        <f t="shared" ca="1" si="164"/>
        <v>0</v>
      </c>
      <c r="K254" s="19">
        <f t="shared" ca="1" si="165"/>
        <v>0</v>
      </c>
      <c r="L254" s="19">
        <f t="shared" ca="1" si="166"/>
        <v>0</v>
      </c>
      <c r="M254" s="19">
        <f t="shared" ca="1" si="167"/>
        <v>0</v>
      </c>
      <c r="N254" s="19">
        <f t="shared" ca="1" si="168"/>
        <v>0</v>
      </c>
      <c r="O254" s="48"/>
      <c r="P254" s="19">
        <f t="shared" ca="1" si="156"/>
        <v>0</v>
      </c>
      <c r="Q254" s="73">
        <f t="shared" ca="1" si="169"/>
        <v>0</v>
      </c>
      <c r="R254" s="19">
        <f t="shared" ca="1" si="170"/>
        <v>0</v>
      </c>
      <c r="S254" s="19">
        <f t="shared" ca="1" si="171"/>
        <v>0</v>
      </c>
      <c r="T254" s="19">
        <f t="shared" ca="1" si="172"/>
        <v>0</v>
      </c>
      <c r="U254" s="19">
        <f t="shared" ca="1" si="173"/>
        <v>0</v>
      </c>
      <c r="V254" s="19">
        <f t="shared" ca="1" si="174"/>
        <v>0</v>
      </c>
      <c r="W254" s="19">
        <f t="shared" ca="1" si="175"/>
        <v>0</v>
      </c>
      <c r="X254" s="19">
        <f t="shared" ca="1" si="176"/>
        <v>0</v>
      </c>
      <c r="Y254" s="19">
        <f t="shared" ca="1" si="177"/>
        <v>0</v>
      </c>
      <c r="Z254" s="19">
        <f t="shared" ca="1" si="178"/>
        <v>0</v>
      </c>
      <c r="AA254" s="19">
        <f t="shared" ca="1" si="179"/>
        <v>0</v>
      </c>
      <c r="AB254" s="2"/>
      <c r="AC254" s="19">
        <f t="shared" ca="1" si="180"/>
        <v>0</v>
      </c>
      <c r="AD254" s="19">
        <f t="shared" ca="1" si="181"/>
        <v>0</v>
      </c>
      <c r="AE254" s="19">
        <f t="shared" ca="1" si="182"/>
        <v>0</v>
      </c>
      <c r="AF254" s="19">
        <f t="shared" ca="1" si="183"/>
        <v>0</v>
      </c>
      <c r="AG254" s="19">
        <f t="shared" ca="1" si="184"/>
        <v>0</v>
      </c>
      <c r="AH254" s="19">
        <f t="shared" ca="1" si="185"/>
        <v>0</v>
      </c>
      <c r="AI254" s="19">
        <f t="shared" ca="1" si="186"/>
        <v>0</v>
      </c>
      <c r="AJ254" s="19">
        <f t="shared" ca="1" si="187"/>
        <v>0</v>
      </c>
      <c r="AK254" s="19">
        <f t="shared" ca="1" si="188"/>
        <v>0</v>
      </c>
      <c r="AL254" s="19">
        <f t="shared" ca="1" si="189"/>
        <v>0</v>
      </c>
      <c r="AM254" s="23">
        <f t="shared" ca="1" si="190"/>
        <v>0</v>
      </c>
      <c r="AN254" s="7"/>
      <c r="AO254" s="19">
        <f t="shared" ca="1" si="191"/>
        <v>0</v>
      </c>
      <c r="AP254" s="19">
        <f t="shared" ca="1" si="192"/>
        <v>0</v>
      </c>
      <c r="AQ254" s="19">
        <f t="shared" ca="1" si="193"/>
        <v>0</v>
      </c>
      <c r="AR254" s="19">
        <f t="shared" ca="1" si="194"/>
        <v>0</v>
      </c>
      <c r="AS254" s="19">
        <f t="shared" ca="1" si="195"/>
        <v>0</v>
      </c>
      <c r="AT254" s="19">
        <f t="shared" ca="1" si="196"/>
        <v>0</v>
      </c>
      <c r="AU254" s="19">
        <f t="shared" ca="1" si="197"/>
        <v>0</v>
      </c>
      <c r="AV254" s="19">
        <f t="shared" ca="1" si="198"/>
        <v>0</v>
      </c>
      <c r="AW254" s="19">
        <f t="shared" ca="1" si="199"/>
        <v>0</v>
      </c>
      <c r="AX254" s="19">
        <f t="shared" ca="1" si="200"/>
        <v>0</v>
      </c>
      <c r="AY254" s="71">
        <f t="shared" ca="1" si="201"/>
        <v>0</v>
      </c>
      <c r="AZ254" s="23"/>
      <c r="BA254" s="55">
        <f ca="1">IF(NOT(snowball),0,IF(OR(E$9=0,R253+AC254-AO254&lt;=E$9),0,MIN(R253+AC254-AO254-E$9,$C254)))</f>
        <v>0</v>
      </c>
      <c r="BB254" s="19">
        <f ca="1">IF(NOT(snowball),0,IF(OR(F$9=0,S253+AD254-AP254&lt;=F$9),0,MIN(S253+AD254-AP254-F$9,$C254-SUM($BA254:BA254))))</f>
        <v>0</v>
      </c>
      <c r="BC254" s="19">
        <f ca="1">IF(NOT(snowball),0,IF(OR(G$9=0,T253+AE254-AQ254&lt;=G$9),0,MIN(T253+AE254-AQ254-G$9,$C254-SUM($BA254:BB254))))</f>
        <v>0</v>
      </c>
      <c r="BD254" s="19">
        <f ca="1">IF(NOT(snowball),0,IF(OR(H$9=0,U253+AF254-AR254&lt;=H$9),0,MIN(U253+AF254-AR254-H$9,$C254-SUM($BA254:BC254))))</f>
        <v>0</v>
      </c>
      <c r="BE254" s="19">
        <f ca="1">IF(NOT(snowball),0,IF(OR(I$9=0,V253+AG254-AS254&lt;=I$9),0,MIN(V253+AG254-AS254-I$9,$C254-SUM($BA254:BD254))))</f>
        <v>0</v>
      </c>
      <c r="BF254" s="19">
        <f ca="1">IF(NOT(snowball),0,IF(OR(J$9=0,W253+AH254-AT254&lt;=J$9),0,MIN(W253+AH254-AT254-J$9,$C254-SUM($BA254:BE254))))</f>
        <v>0</v>
      </c>
      <c r="BG254" s="19">
        <f ca="1">IF(NOT(snowball),0,IF(OR(K$9=0,X253+AI254-AU254&lt;=K$9),0,MIN(X253+AI254-AU254-K$9,$C254-SUM($BA254:BF254))))</f>
        <v>0</v>
      </c>
      <c r="BH254" s="19">
        <f ca="1">IF(NOT(snowball),0,IF(OR(L$9=0,Y253+AJ254-AV254&lt;=L$9),0,MIN(Y253+AJ254-AV254-L$9,$C254-SUM($BA254:BG254))))</f>
        <v>0</v>
      </c>
      <c r="BI254" s="19">
        <f ca="1">IF(NOT(snowball),0,IF(OR(M$9=0,Z253+AK254-AW254&lt;=M$9),0,MIN(Z253+AK254-AW254-M$9,$C254-SUM($BA254:BH254))))</f>
        <v>0</v>
      </c>
      <c r="BJ254" s="19">
        <f ca="1">IF(NOT(snowball),0,IF(OR(N$9=0,AA253+AL254-AX254&lt;=N$9),0,MIN(AA253+AL254-AX254-N$9,$C254-SUM($BA254:BI254))))</f>
        <v>0</v>
      </c>
      <c r="BK254" s="71">
        <f t="shared" ca="1" si="202"/>
        <v>0</v>
      </c>
      <c r="BL254" s="71">
        <f t="shared" ca="1" si="203"/>
        <v>0</v>
      </c>
      <c r="BN254" s="55">
        <f t="shared" ca="1" si="204"/>
        <v>0</v>
      </c>
      <c r="BO254" s="19">
        <f ca="1">IF(S253&lt;=0,0,IF($BL254&lt;=SUM($BN254:BN254),0,IF($BL254-SUM($BN254:BN254)&gt;S253+AD254-BB254-AP254,S253+AD254-BB254-AP254,$BL254-SUM($BN254:BN254))))</f>
        <v>0</v>
      </c>
      <c r="BP254" s="19">
        <f ca="1">IF(T253&lt;=0,0,IF($BL254&lt;=SUM($BN254:BO254),0,IF($BL254-SUM($BN254:BO254)&gt;T253+AE254-BC254-AQ254,T253+AE254-BC254-AQ254,$BL254-SUM($BN254:BO254))))</f>
        <v>0</v>
      </c>
      <c r="BQ254" s="19">
        <f ca="1">IF(U253&lt;=0,0,IF($BL254&lt;=SUM($BN254:BP254),0,IF($BL254-SUM($BN254:BP254)&gt;U253+AF254-BD254-AR254,U253+AF254-BD254-AR254,$BL254-SUM($BN254:BP254))))</f>
        <v>0</v>
      </c>
      <c r="BR254" s="19">
        <f ca="1">IF(V253&lt;=0,0,IF($BL254&lt;=SUM($BN254:BQ254),0,IF($BL254-SUM($BN254:BQ254)&gt;V253+AG254-BE254-AS254,V253+AG254-BE254-AS254,$BL254-SUM($BN254:BQ254))))</f>
        <v>0</v>
      </c>
      <c r="BS254" s="19">
        <f ca="1">IF(W253&lt;=0,0,IF($BL254&lt;=SUM($BN254:BR254),0,IF($BL254-SUM($BN254:BR254)&gt;W253+AH254-BF254-AT254,W253+AH254-BF254-AT254,$BL254-SUM($BN254:BR254))))</f>
        <v>0</v>
      </c>
      <c r="BT254" s="19">
        <f ca="1">IF(X253&lt;=0,0,IF($BL254&lt;=SUM($BN254:BS254),0,IF($BL254-SUM($BN254:BS254)&gt;X253+AI254-BG254-AU254,X253+AI254-BG254-AU254,$BL254-SUM($BN254:BS254))))</f>
        <v>0</v>
      </c>
      <c r="BU254" s="19">
        <f ca="1">IF(Y253&lt;=0,0,IF($BL254&lt;=SUM($BN254:BT254),0,IF($BL254-SUM($BN254:BT254)&gt;Y253+AJ254-BH254-AV254,Y253+AJ254-BH254-AV254,$BL254-SUM($BN254:BT254))))</f>
        <v>0</v>
      </c>
      <c r="BV254" s="19">
        <f ca="1">IF(Z253&lt;=0,0,IF($BL254&lt;=SUM($BN254:BU254),0,IF($BL254-SUM($BN254:BU254)&gt;Z253+AK254-BI254-AW254,Z253+AK254-BI254-AW254,$BL254-SUM($BN254:BU254))))</f>
        <v>0</v>
      </c>
      <c r="BW254" s="19">
        <f ca="1">IF(AA253&lt;=0,0,IF($BL254&lt;=SUM($BN254:BV254),0,IF($BL254-SUM($BN254:BV254)&gt;AA253+AL254-BJ254-AX254,AA253+AL254-BJ254-AX254,$BL254-SUM($BN254:BV254))))</f>
        <v>0</v>
      </c>
    </row>
    <row r="255" spans="1:75" ht="11.1" customHeight="1" x14ac:dyDescent="0.2">
      <c r="A255" s="20" t="str">
        <f t="shared" ca="1" si="157"/>
        <v/>
      </c>
      <c r="B255" s="5" t="e">
        <f t="shared" ca="1" si="158"/>
        <v>#N/A</v>
      </c>
      <c r="C255" s="69" t="str">
        <f ca="1">IF(A255="","",IF(snowball,IF(($E$5-AY255)&lt;0,0,$E$5-AY255),0)+D255)</f>
        <v/>
      </c>
      <c r="D255" s="56"/>
      <c r="E255" s="19">
        <f t="shared" ca="1" si="159"/>
        <v>0</v>
      </c>
      <c r="F255" s="19">
        <f t="shared" ca="1" si="160"/>
        <v>0</v>
      </c>
      <c r="G255" s="19">
        <f t="shared" ca="1" si="161"/>
        <v>0</v>
      </c>
      <c r="H255" s="19">
        <f t="shared" ca="1" si="162"/>
        <v>0</v>
      </c>
      <c r="I255" s="19">
        <f t="shared" ca="1" si="163"/>
        <v>0</v>
      </c>
      <c r="J255" s="19">
        <f t="shared" ca="1" si="164"/>
        <v>0</v>
      </c>
      <c r="K255" s="19">
        <f t="shared" ca="1" si="165"/>
        <v>0</v>
      </c>
      <c r="L255" s="19">
        <f t="shared" ca="1" si="166"/>
        <v>0</v>
      </c>
      <c r="M255" s="19">
        <f t="shared" ca="1" si="167"/>
        <v>0</v>
      </c>
      <c r="N255" s="19">
        <f t="shared" ca="1" si="168"/>
        <v>0</v>
      </c>
      <c r="O255" s="48"/>
      <c r="P255" s="19">
        <f t="shared" ca="1" si="156"/>
        <v>0</v>
      </c>
      <c r="Q255" s="73">
        <f t="shared" ca="1" si="169"/>
        <v>0</v>
      </c>
      <c r="R255" s="19">
        <f t="shared" ca="1" si="170"/>
        <v>0</v>
      </c>
      <c r="S255" s="19">
        <f t="shared" ca="1" si="171"/>
        <v>0</v>
      </c>
      <c r="T255" s="19">
        <f t="shared" ca="1" si="172"/>
        <v>0</v>
      </c>
      <c r="U255" s="19">
        <f t="shared" ca="1" si="173"/>
        <v>0</v>
      </c>
      <c r="V255" s="19">
        <f t="shared" ca="1" si="174"/>
        <v>0</v>
      </c>
      <c r="W255" s="19">
        <f t="shared" ca="1" si="175"/>
        <v>0</v>
      </c>
      <c r="X255" s="19">
        <f t="shared" ca="1" si="176"/>
        <v>0</v>
      </c>
      <c r="Y255" s="19">
        <f t="shared" ca="1" si="177"/>
        <v>0</v>
      </c>
      <c r="Z255" s="19">
        <f t="shared" ca="1" si="178"/>
        <v>0</v>
      </c>
      <c r="AA255" s="19">
        <f t="shared" ca="1" si="179"/>
        <v>0</v>
      </c>
      <c r="AB255" s="2"/>
      <c r="AC255" s="19">
        <f t="shared" ca="1" si="180"/>
        <v>0</v>
      </c>
      <c r="AD255" s="19">
        <f t="shared" ca="1" si="181"/>
        <v>0</v>
      </c>
      <c r="AE255" s="19">
        <f t="shared" ca="1" si="182"/>
        <v>0</v>
      </c>
      <c r="AF255" s="19">
        <f t="shared" ca="1" si="183"/>
        <v>0</v>
      </c>
      <c r="AG255" s="19">
        <f t="shared" ca="1" si="184"/>
        <v>0</v>
      </c>
      <c r="AH255" s="19">
        <f t="shared" ca="1" si="185"/>
        <v>0</v>
      </c>
      <c r="AI255" s="19">
        <f t="shared" ca="1" si="186"/>
        <v>0</v>
      </c>
      <c r="AJ255" s="19">
        <f t="shared" ca="1" si="187"/>
        <v>0</v>
      </c>
      <c r="AK255" s="19">
        <f t="shared" ca="1" si="188"/>
        <v>0</v>
      </c>
      <c r="AL255" s="19">
        <f t="shared" ca="1" si="189"/>
        <v>0</v>
      </c>
      <c r="AM255" s="23">
        <f t="shared" ca="1" si="190"/>
        <v>0</v>
      </c>
      <c r="AN255" s="7"/>
      <c r="AO255" s="19">
        <f t="shared" ca="1" si="191"/>
        <v>0</v>
      </c>
      <c r="AP255" s="19">
        <f t="shared" ca="1" si="192"/>
        <v>0</v>
      </c>
      <c r="AQ255" s="19">
        <f t="shared" ca="1" si="193"/>
        <v>0</v>
      </c>
      <c r="AR255" s="19">
        <f t="shared" ca="1" si="194"/>
        <v>0</v>
      </c>
      <c r="AS255" s="19">
        <f t="shared" ca="1" si="195"/>
        <v>0</v>
      </c>
      <c r="AT255" s="19">
        <f t="shared" ca="1" si="196"/>
        <v>0</v>
      </c>
      <c r="AU255" s="19">
        <f t="shared" ca="1" si="197"/>
        <v>0</v>
      </c>
      <c r="AV255" s="19">
        <f t="shared" ca="1" si="198"/>
        <v>0</v>
      </c>
      <c r="AW255" s="19">
        <f t="shared" ca="1" si="199"/>
        <v>0</v>
      </c>
      <c r="AX255" s="19">
        <f t="shared" ca="1" si="200"/>
        <v>0</v>
      </c>
      <c r="AY255" s="71">
        <f t="shared" ca="1" si="201"/>
        <v>0</v>
      </c>
      <c r="AZ255" s="23"/>
      <c r="BA255" s="55">
        <f ca="1">IF(NOT(snowball),0,IF(OR(E$9=0,R254+AC255-AO255&lt;=E$9),0,MIN(R254+AC255-AO255-E$9,$C255)))</f>
        <v>0</v>
      </c>
      <c r="BB255" s="19">
        <f ca="1">IF(NOT(snowball),0,IF(OR(F$9=0,S254+AD255-AP255&lt;=F$9),0,MIN(S254+AD255-AP255-F$9,$C255-SUM($BA255:BA255))))</f>
        <v>0</v>
      </c>
      <c r="BC255" s="19">
        <f ca="1">IF(NOT(snowball),0,IF(OR(G$9=0,T254+AE255-AQ255&lt;=G$9),0,MIN(T254+AE255-AQ255-G$9,$C255-SUM($BA255:BB255))))</f>
        <v>0</v>
      </c>
      <c r="BD255" s="19">
        <f ca="1">IF(NOT(snowball),0,IF(OR(H$9=0,U254+AF255-AR255&lt;=H$9),0,MIN(U254+AF255-AR255-H$9,$C255-SUM($BA255:BC255))))</f>
        <v>0</v>
      </c>
      <c r="BE255" s="19">
        <f ca="1">IF(NOT(snowball),0,IF(OR(I$9=0,V254+AG255-AS255&lt;=I$9),0,MIN(V254+AG255-AS255-I$9,$C255-SUM($BA255:BD255))))</f>
        <v>0</v>
      </c>
      <c r="BF255" s="19">
        <f ca="1">IF(NOT(snowball),0,IF(OR(J$9=0,W254+AH255-AT255&lt;=J$9),0,MIN(W254+AH255-AT255-J$9,$C255-SUM($BA255:BE255))))</f>
        <v>0</v>
      </c>
      <c r="BG255" s="19">
        <f ca="1">IF(NOT(snowball),0,IF(OR(K$9=0,X254+AI255-AU255&lt;=K$9),0,MIN(X254+AI255-AU255-K$9,$C255-SUM($BA255:BF255))))</f>
        <v>0</v>
      </c>
      <c r="BH255" s="19">
        <f ca="1">IF(NOT(snowball),0,IF(OR(L$9=0,Y254+AJ255-AV255&lt;=L$9),0,MIN(Y254+AJ255-AV255-L$9,$C255-SUM($BA255:BG255))))</f>
        <v>0</v>
      </c>
      <c r="BI255" s="19">
        <f ca="1">IF(NOT(snowball),0,IF(OR(M$9=0,Z254+AK255-AW255&lt;=M$9),0,MIN(Z254+AK255-AW255-M$9,$C255-SUM($BA255:BH255))))</f>
        <v>0</v>
      </c>
      <c r="BJ255" s="19">
        <f ca="1">IF(NOT(snowball),0,IF(OR(N$9=0,AA254+AL255-AX255&lt;=N$9),0,MIN(AA254+AL255-AX255-N$9,$C255-SUM($BA255:BI255))))</f>
        <v>0</v>
      </c>
      <c r="BK255" s="71">
        <f t="shared" ca="1" si="202"/>
        <v>0</v>
      </c>
      <c r="BL255" s="71">
        <f t="shared" ca="1" si="203"/>
        <v>0</v>
      </c>
      <c r="BN255" s="55">
        <f t="shared" ca="1" si="204"/>
        <v>0</v>
      </c>
      <c r="BO255" s="19">
        <f ca="1">IF(S254&lt;=0,0,IF($BL255&lt;=SUM($BN255:BN255),0,IF($BL255-SUM($BN255:BN255)&gt;S254+AD255-BB255-AP255,S254+AD255-BB255-AP255,$BL255-SUM($BN255:BN255))))</f>
        <v>0</v>
      </c>
      <c r="BP255" s="19">
        <f ca="1">IF(T254&lt;=0,0,IF($BL255&lt;=SUM($BN255:BO255),0,IF($BL255-SUM($BN255:BO255)&gt;T254+AE255-BC255-AQ255,T254+AE255-BC255-AQ255,$BL255-SUM($BN255:BO255))))</f>
        <v>0</v>
      </c>
      <c r="BQ255" s="19">
        <f ca="1">IF(U254&lt;=0,0,IF($BL255&lt;=SUM($BN255:BP255),0,IF($BL255-SUM($BN255:BP255)&gt;U254+AF255-BD255-AR255,U254+AF255-BD255-AR255,$BL255-SUM($BN255:BP255))))</f>
        <v>0</v>
      </c>
      <c r="BR255" s="19">
        <f ca="1">IF(V254&lt;=0,0,IF($BL255&lt;=SUM($BN255:BQ255),0,IF($BL255-SUM($BN255:BQ255)&gt;V254+AG255-BE255-AS255,V254+AG255-BE255-AS255,$BL255-SUM($BN255:BQ255))))</f>
        <v>0</v>
      </c>
      <c r="BS255" s="19">
        <f ca="1">IF(W254&lt;=0,0,IF($BL255&lt;=SUM($BN255:BR255),0,IF($BL255-SUM($BN255:BR255)&gt;W254+AH255-BF255-AT255,W254+AH255-BF255-AT255,$BL255-SUM($BN255:BR255))))</f>
        <v>0</v>
      </c>
      <c r="BT255" s="19">
        <f ca="1">IF(X254&lt;=0,0,IF($BL255&lt;=SUM($BN255:BS255),0,IF($BL255-SUM($BN255:BS255)&gt;X254+AI255-BG255-AU255,X254+AI255-BG255-AU255,$BL255-SUM($BN255:BS255))))</f>
        <v>0</v>
      </c>
      <c r="BU255" s="19">
        <f ca="1">IF(Y254&lt;=0,0,IF($BL255&lt;=SUM($BN255:BT255),0,IF($BL255-SUM($BN255:BT255)&gt;Y254+AJ255-BH255-AV255,Y254+AJ255-BH255-AV255,$BL255-SUM($BN255:BT255))))</f>
        <v>0</v>
      </c>
      <c r="BV255" s="19">
        <f ca="1">IF(Z254&lt;=0,0,IF($BL255&lt;=SUM($BN255:BU255),0,IF($BL255-SUM($BN255:BU255)&gt;Z254+AK255-BI255-AW255,Z254+AK255-BI255-AW255,$BL255-SUM($BN255:BU255))))</f>
        <v>0</v>
      </c>
      <c r="BW255" s="19">
        <f ca="1">IF(AA254&lt;=0,0,IF($BL255&lt;=SUM($BN255:BV255),0,IF($BL255-SUM($BN255:BV255)&gt;AA254+AL255-BJ255-AX255,AA254+AL255-BJ255-AX255,$BL255-SUM($BN255:BV255))))</f>
        <v>0</v>
      </c>
    </row>
    <row r="256" spans="1:75" ht="11.1" customHeight="1" x14ac:dyDescent="0.2">
      <c r="A256" s="20" t="str">
        <f t="shared" ca="1" si="157"/>
        <v/>
      </c>
      <c r="B256" s="5" t="e">
        <f t="shared" ca="1" si="158"/>
        <v>#N/A</v>
      </c>
      <c r="C256" s="69" t="str">
        <f ca="1">IF(A256="","",IF(snowball,IF(($E$5-AY256)&lt;0,0,$E$5-AY256),0)+D256)</f>
        <v/>
      </c>
      <c r="D256" s="56"/>
      <c r="E256" s="19">
        <f t="shared" ca="1" si="159"/>
        <v>0</v>
      </c>
      <c r="F256" s="19">
        <f t="shared" ca="1" si="160"/>
        <v>0</v>
      </c>
      <c r="G256" s="19">
        <f t="shared" ca="1" si="161"/>
        <v>0</v>
      </c>
      <c r="H256" s="19">
        <f t="shared" ca="1" si="162"/>
        <v>0</v>
      </c>
      <c r="I256" s="19">
        <f t="shared" ca="1" si="163"/>
        <v>0</v>
      </c>
      <c r="J256" s="19">
        <f t="shared" ca="1" si="164"/>
        <v>0</v>
      </c>
      <c r="K256" s="19">
        <f t="shared" ca="1" si="165"/>
        <v>0</v>
      </c>
      <c r="L256" s="19">
        <f t="shared" ca="1" si="166"/>
        <v>0</v>
      </c>
      <c r="M256" s="19">
        <f t="shared" ca="1" si="167"/>
        <v>0</v>
      </c>
      <c r="N256" s="19">
        <f t="shared" ca="1" si="168"/>
        <v>0</v>
      </c>
      <c r="O256" s="48"/>
      <c r="P256" s="19">
        <f t="shared" ca="1" si="156"/>
        <v>0</v>
      </c>
      <c r="Q256" s="73">
        <f t="shared" ca="1" si="169"/>
        <v>0</v>
      </c>
      <c r="R256" s="19">
        <f t="shared" ca="1" si="170"/>
        <v>0</v>
      </c>
      <c r="S256" s="19">
        <f t="shared" ca="1" si="171"/>
        <v>0</v>
      </c>
      <c r="T256" s="19">
        <f t="shared" ca="1" si="172"/>
        <v>0</v>
      </c>
      <c r="U256" s="19">
        <f t="shared" ca="1" si="173"/>
        <v>0</v>
      </c>
      <c r="V256" s="19">
        <f t="shared" ca="1" si="174"/>
        <v>0</v>
      </c>
      <c r="W256" s="19">
        <f t="shared" ca="1" si="175"/>
        <v>0</v>
      </c>
      <c r="X256" s="19">
        <f t="shared" ca="1" si="176"/>
        <v>0</v>
      </c>
      <c r="Y256" s="19">
        <f t="shared" ca="1" si="177"/>
        <v>0</v>
      </c>
      <c r="Z256" s="19">
        <f t="shared" ca="1" si="178"/>
        <v>0</v>
      </c>
      <c r="AA256" s="19">
        <f t="shared" ca="1" si="179"/>
        <v>0</v>
      </c>
      <c r="AB256" s="2"/>
      <c r="AC256" s="19">
        <f t="shared" ca="1" si="180"/>
        <v>0</v>
      </c>
      <c r="AD256" s="19">
        <f t="shared" ca="1" si="181"/>
        <v>0</v>
      </c>
      <c r="AE256" s="19">
        <f t="shared" ca="1" si="182"/>
        <v>0</v>
      </c>
      <c r="AF256" s="19">
        <f t="shared" ca="1" si="183"/>
        <v>0</v>
      </c>
      <c r="AG256" s="19">
        <f t="shared" ca="1" si="184"/>
        <v>0</v>
      </c>
      <c r="AH256" s="19">
        <f t="shared" ca="1" si="185"/>
        <v>0</v>
      </c>
      <c r="AI256" s="19">
        <f t="shared" ca="1" si="186"/>
        <v>0</v>
      </c>
      <c r="AJ256" s="19">
        <f t="shared" ca="1" si="187"/>
        <v>0</v>
      </c>
      <c r="AK256" s="19">
        <f t="shared" ca="1" si="188"/>
        <v>0</v>
      </c>
      <c r="AL256" s="19">
        <f t="shared" ca="1" si="189"/>
        <v>0</v>
      </c>
      <c r="AM256" s="23">
        <f t="shared" ca="1" si="190"/>
        <v>0</v>
      </c>
      <c r="AN256" s="7"/>
      <c r="AO256" s="19">
        <f t="shared" ca="1" si="191"/>
        <v>0</v>
      </c>
      <c r="AP256" s="19">
        <f t="shared" ca="1" si="192"/>
        <v>0</v>
      </c>
      <c r="AQ256" s="19">
        <f t="shared" ca="1" si="193"/>
        <v>0</v>
      </c>
      <c r="AR256" s="19">
        <f t="shared" ca="1" si="194"/>
        <v>0</v>
      </c>
      <c r="AS256" s="19">
        <f t="shared" ca="1" si="195"/>
        <v>0</v>
      </c>
      <c r="AT256" s="19">
        <f t="shared" ca="1" si="196"/>
        <v>0</v>
      </c>
      <c r="AU256" s="19">
        <f t="shared" ca="1" si="197"/>
        <v>0</v>
      </c>
      <c r="AV256" s="19">
        <f t="shared" ca="1" si="198"/>
        <v>0</v>
      </c>
      <c r="AW256" s="19">
        <f t="shared" ca="1" si="199"/>
        <v>0</v>
      </c>
      <c r="AX256" s="19">
        <f t="shared" ca="1" si="200"/>
        <v>0</v>
      </c>
      <c r="AY256" s="71">
        <f t="shared" ca="1" si="201"/>
        <v>0</v>
      </c>
      <c r="AZ256" s="23"/>
      <c r="BA256" s="55">
        <f ca="1">IF(NOT(snowball),0,IF(OR(E$9=0,R255+AC256-AO256&lt;=E$9),0,MIN(R255+AC256-AO256-E$9,$C256)))</f>
        <v>0</v>
      </c>
      <c r="BB256" s="19">
        <f ca="1">IF(NOT(snowball),0,IF(OR(F$9=0,S255+AD256-AP256&lt;=F$9),0,MIN(S255+AD256-AP256-F$9,$C256-SUM($BA256:BA256))))</f>
        <v>0</v>
      </c>
      <c r="BC256" s="19">
        <f ca="1">IF(NOT(snowball),0,IF(OR(G$9=0,T255+AE256-AQ256&lt;=G$9),0,MIN(T255+AE256-AQ256-G$9,$C256-SUM($BA256:BB256))))</f>
        <v>0</v>
      </c>
      <c r="BD256" s="19">
        <f ca="1">IF(NOT(snowball),0,IF(OR(H$9=0,U255+AF256-AR256&lt;=H$9),0,MIN(U255+AF256-AR256-H$9,$C256-SUM($BA256:BC256))))</f>
        <v>0</v>
      </c>
      <c r="BE256" s="19">
        <f ca="1">IF(NOT(snowball),0,IF(OR(I$9=0,V255+AG256-AS256&lt;=I$9),0,MIN(V255+AG256-AS256-I$9,$C256-SUM($BA256:BD256))))</f>
        <v>0</v>
      </c>
      <c r="BF256" s="19">
        <f ca="1">IF(NOT(snowball),0,IF(OR(J$9=0,W255+AH256-AT256&lt;=J$9),0,MIN(W255+AH256-AT256-J$9,$C256-SUM($BA256:BE256))))</f>
        <v>0</v>
      </c>
      <c r="BG256" s="19">
        <f ca="1">IF(NOT(snowball),0,IF(OR(K$9=0,X255+AI256-AU256&lt;=K$9),0,MIN(X255+AI256-AU256-K$9,$C256-SUM($BA256:BF256))))</f>
        <v>0</v>
      </c>
      <c r="BH256" s="19">
        <f ca="1">IF(NOT(snowball),0,IF(OR(L$9=0,Y255+AJ256-AV256&lt;=L$9),0,MIN(Y255+AJ256-AV256-L$9,$C256-SUM($BA256:BG256))))</f>
        <v>0</v>
      </c>
      <c r="BI256" s="19">
        <f ca="1">IF(NOT(snowball),0,IF(OR(M$9=0,Z255+AK256-AW256&lt;=M$9),0,MIN(Z255+AK256-AW256-M$9,$C256-SUM($BA256:BH256))))</f>
        <v>0</v>
      </c>
      <c r="BJ256" s="19">
        <f ca="1">IF(NOT(snowball),0,IF(OR(N$9=0,AA255+AL256-AX256&lt;=N$9),0,MIN(AA255+AL256-AX256-N$9,$C256-SUM($BA256:BI256))))</f>
        <v>0</v>
      </c>
      <c r="BK256" s="71">
        <f t="shared" ca="1" si="202"/>
        <v>0</v>
      </c>
      <c r="BL256" s="71">
        <f t="shared" ca="1" si="203"/>
        <v>0</v>
      </c>
      <c r="BN256" s="55">
        <f t="shared" ca="1" si="204"/>
        <v>0</v>
      </c>
      <c r="BO256" s="19">
        <f ca="1">IF(S255&lt;=0,0,IF($BL256&lt;=SUM($BN256:BN256),0,IF($BL256-SUM($BN256:BN256)&gt;S255+AD256-BB256-AP256,S255+AD256-BB256-AP256,$BL256-SUM($BN256:BN256))))</f>
        <v>0</v>
      </c>
      <c r="BP256" s="19">
        <f ca="1">IF(T255&lt;=0,0,IF($BL256&lt;=SUM($BN256:BO256),0,IF($BL256-SUM($BN256:BO256)&gt;T255+AE256-BC256-AQ256,T255+AE256-BC256-AQ256,$BL256-SUM($BN256:BO256))))</f>
        <v>0</v>
      </c>
      <c r="BQ256" s="19">
        <f ca="1">IF(U255&lt;=0,0,IF($BL256&lt;=SUM($BN256:BP256),0,IF($BL256-SUM($BN256:BP256)&gt;U255+AF256-BD256-AR256,U255+AF256-BD256-AR256,$BL256-SUM($BN256:BP256))))</f>
        <v>0</v>
      </c>
      <c r="BR256" s="19">
        <f ca="1">IF(V255&lt;=0,0,IF($BL256&lt;=SUM($BN256:BQ256),0,IF($BL256-SUM($BN256:BQ256)&gt;V255+AG256-BE256-AS256,V255+AG256-BE256-AS256,$BL256-SUM($BN256:BQ256))))</f>
        <v>0</v>
      </c>
      <c r="BS256" s="19">
        <f ca="1">IF(W255&lt;=0,0,IF($BL256&lt;=SUM($BN256:BR256),0,IF($BL256-SUM($BN256:BR256)&gt;W255+AH256-BF256-AT256,W255+AH256-BF256-AT256,$BL256-SUM($BN256:BR256))))</f>
        <v>0</v>
      </c>
      <c r="BT256" s="19">
        <f ca="1">IF(X255&lt;=0,0,IF($BL256&lt;=SUM($BN256:BS256),0,IF($BL256-SUM($BN256:BS256)&gt;X255+AI256-BG256-AU256,X255+AI256-BG256-AU256,$BL256-SUM($BN256:BS256))))</f>
        <v>0</v>
      </c>
      <c r="BU256" s="19">
        <f ca="1">IF(Y255&lt;=0,0,IF($BL256&lt;=SUM($BN256:BT256),0,IF($BL256-SUM($BN256:BT256)&gt;Y255+AJ256-BH256-AV256,Y255+AJ256-BH256-AV256,$BL256-SUM($BN256:BT256))))</f>
        <v>0</v>
      </c>
      <c r="BV256" s="19">
        <f ca="1">IF(Z255&lt;=0,0,IF($BL256&lt;=SUM($BN256:BU256),0,IF($BL256-SUM($BN256:BU256)&gt;Z255+AK256-BI256-AW256,Z255+AK256-BI256-AW256,$BL256-SUM($BN256:BU256))))</f>
        <v>0</v>
      </c>
      <c r="BW256" s="19">
        <f ca="1">IF(AA255&lt;=0,0,IF($BL256&lt;=SUM($BN256:BV256),0,IF($BL256-SUM($BN256:BV256)&gt;AA255+AL256-BJ256-AX256,AA255+AL256-BJ256-AX256,$BL256-SUM($BN256:BV256))))</f>
        <v>0</v>
      </c>
    </row>
    <row r="257" spans="1:75" ht="11.1" customHeight="1" x14ac:dyDescent="0.2">
      <c r="A257" s="20" t="str">
        <f t="shared" ca="1" si="157"/>
        <v/>
      </c>
      <c r="B257" s="5" t="e">
        <f t="shared" ca="1" si="158"/>
        <v>#N/A</v>
      </c>
      <c r="C257" s="69" t="str">
        <f ca="1">IF(A257="","",IF(snowball,IF(($E$5-AY257)&lt;0,0,$E$5-AY257),0)+D257)</f>
        <v/>
      </c>
      <c r="D257" s="56"/>
      <c r="E257" s="19">
        <f t="shared" ca="1" si="159"/>
        <v>0</v>
      </c>
      <c r="F257" s="19">
        <f t="shared" ca="1" si="160"/>
        <v>0</v>
      </c>
      <c r="G257" s="19">
        <f t="shared" ca="1" si="161"/>
        <v>0</v>
      </c>
      <c r="H257" s="19">
        <f t="shared" ca="1" si="162"/>
        <v>0</v>
      </c>
      <c r="I257" s="19">
        <f t="shared" ca="1" si="163"/>
        <v>0</v>
      </c>
      <c r="J257" s="19">
        <f t="shared" ca="1" si="164"/>
        <v>0</v>
      </c>
      <c r="K257" s="19">
        <f t="shared" ca="1" si="165"/>
        <v>0</v>
      </c>
      <c r="L257" s="19">
        <f t="shared" ca="1" si="166"/>
        <v>0</v>
      </c>
      <c r="M257" s="19">
        <f t="shared" ca="1" si="167"/>
        <v>0</v>
      </c>
      <c r="N257" s="19">
        <f t="shared" ca="1" si="168"/>
        <v>0</v>
      </c>
      <c r="O257" s="48"/>
      <c r="P257" s="19">
        <f t="shared" ca="1" si="156"/>
        <v>0</v>
      </c>
      <c r="Q257" s="73">
        <f t="shared" ca="1" si="169"/>
        <v>0</v>
      </c>
      <c r="R257" s="19">
        <f t="shared" ca="1" si="170"/>
        <v>0</v>
      </c>
      <c r="S257" s="19">
        <f t="shared" ca="1" si="171"/>
        <v>0</v>
      </c>
      <c r="T257" s="19">
        <f t="shared" ca="1" si="172"/>
        <v>0</v>
      </c>
      <c r="U257" s="19">
        <f t="shared" ca="1" si="173"/>
        <v>0</v>
      </c>
      <c r="V257" s="19">
        <f t="shared" ca="1" si="174"/>
        <v>0</v>
      </c>
      <c r="W257" s="19">
        <f t="shared" ca="1" si="175"/>
        <v>0</v>
      </c>
      <c r="X257" s="19">
        <f t="shared" ca="1" si="176"/>
        <v>0</v>
      </c>
      <c r="Y257" s="19">
        <f t="shared" ca="1" si="177"/>
        <v>0</v>
      </c>
      <c r="Z257" s="19">
        <f t="shared" ca="1" si="178"/>
        <v>0</v>
      </c>
      <c r="AA257" s="19">
        <f t="shared" ca="1" si="179"/>
        <v>0</v>
      </c>
      <c r="AB257" s="2"/>
      <c r="AC257" s="19">
        <f t="shared" ca="1" si="180"/>
        <v>0</v>
      </c>
      <c r="AD257" s="19">
        <f t="shared" ca="1" si="181"/>
        <v>0</v>
      </c>
      <c r="AE257" s="19">
        <f t="shared" ca="1" si="182"/>
        <v>0</v>
      </c>
      <c r="AF257" s="19">
        <f t="shared" ca="1" si="183"/>
        <v>0</v>
      </c>
      <c r="AG257" s="19">
        <f t="shared" ca="1" si="184"/>
        <v>0</v>
      </c>
      <c r="AH257" s="19">
        <f t="shared" ca="1" si="185"/>
        <v>0</v>
      </c>
      <c r="AI257" s="19">
        <f t="shared" ca="1" si="186"/>
        <v>0</v>
      </c>
      <c r="AJ257" s="19">
        <f t="shared" ca="1" si="187"/>
        <v>0</v>
      </c>
      <c r="AK257" s="19">
        <f t="shared" ca="1" si="188"/>
        <v>0</v>
      </c>
      <c r="AL257" s="19">
        <f t="shared" ca="1" si="189"/>
        <v>0</v>
      </c>
      <c r="AM257" s="23">
        <f t="shared" ca="1" si="190"/>
        <v>0</v>
      </c>
      <c r="AN257" s="7"/>
      <c r="AO257" s="19">
        <f t="shared" ca="1" si="191"/>
        <v>0</v>
      </c>
      <c r="AP257" s="19">
        <f t="shared" ca="1" si="192"/>
        <v>0</v>
      </c>
      <c r="AQ257" s="19">
        <f t="shared" ca="1" si="193"/>
        <v>0</v>
      </c>
      <c r="AR257" s="19">
        <f t="shared" ca="1" si="194"/>
        <v>0</v>
      </c>
      <c r="AS257" s="19">
        <f t="shared" ca="1" si="195"/>
        <v>0</v>
      </c>
      <c r="AT257" s="19">
        <f t="shared" ca="1" si="196"/>
        <v>0</v>
      </c>
      <c r="AU257" s="19">
        <f t="shared" ca="1" si="197"/>
        <v>0</v>
      </c>
      <c r="AV257" s="19">
        <f t="shared" ca="1" si="198"/>
        <v>0</v>
      </c>
      <c r="AW257" s="19">
        <f t="shared" ca="1" si="199"/>
        <v>0</v>
      </c>
      <c r="AX257" s="19">
        <f t="shared" ca="1" si="200"/>
        <v>0</v>
      </c>
      <c r="AY257" s="71">
        <f t="shared" ca="1" si="201"/>
        <v>0</v>
      </c>
      <c r="AZ257" s="23"/>
      <c r="BA257" s="55">
        <f ca="1">IF(NOT(snowball),0,IF(OR(E$9=0,R256+AC257-AO257&lt;=E$9),0,MIN(R256+AC257-AO257-E$9,$C257)))</f>
        <v>0</v>
      </c>
      <c r="BB257" s="19">
        <f ca="1">IF(NOT(snowball),0,IF(OR(F$9=0,S256+AD257-AP257&lt;=F$9),0,MIN(S256+AD257-AP257-F$9,$C257-SUM($BA257:BA257))))</f>
        <v>0</v>
      </c>
      <c r="BC257" s="19">
        <f ca="1">IF(NOT(snowball),0,IF(OR(G$9=0,T256+AE257-AQ257&lt;=G$9),0,MIN(T256+AE257-AQ257-G$9,$C257-SUM($BA257:BB257))))</f>
        <v>0</v>
      </c>
      <c r="BD257" s="19">
        <f ca="1">IF(NOT(snowball),0,IF(OR(H$9=0,U256+AF257-AR257&lt;=H$9),0,MIN(U256+AF257-AR257-H$9,$C257-SUM($BA257:BC257))))</f>
        <v>0</v>
      </c>
      <c r="BE257" s="19">
        <f ca="1">IF(NOT(snowball),0,IF(OR(I$9=0,V256+AG257-AS257&lt;=I$9),0,MIN(V256+AG257-AS257-I$9,$C257-SUM($BA257:BD257))))</f>
        <v>0</v>
      </c>
      <c r="BF257" s="19">
        <f ca="1">IF(NOT(snowball),0,IF(OR(J$9=0,W256+AH257-AT257&lt;=J$9),0,MIN(W256+AH257-AT257-J$9,$C257-SUM($BA257:BE257))))</f>
        <v>0</v>
      </c>
      <c r="BG257" s="19">
        <f ca="1">IF(NOT(snowball),0,IF(OR(K$9=0,X256+AI257-AU257&lt;=K$9),0,MIN(X256+AI257-AU257-K$9,$C257-SUM($BA257:BF257))))</f>
        <v>0</v>
      </c>
      <c r="BH257" s="19">
        <f ca="1">IF(NOT(snowball),0,IF(OR(L$9=0,Y256+AJ257-AV257&lt;=L$9),0,MIN(Y256+AJ257-AV257-L$9,$C257-SUM($BA257:BG257))))</f>
        <v>0</v>
      </c>
      <c r="BI257" s="19">
        <f ca="1">IF(NOT(snowball),0,IF(OR(M$9=0,Z256+AK257-AW257&lt;=M$9),0,MIN(Z256+AK257-AW257-M$9,$C257-SUM($BA257:BH257))))</f>
        <v>0</v>
      </c>
      <c r="BJ257" s="19">
        <f ca="1">IF(NOT(snowball),0,IF(OR(N$9=0,AA256+AL257-AX257&lt;=N$9),0,MIN(AA256+AL257-AX257-N$9,$C257-SUM($BA257:BI257))))</f>
        <v>0</v>
      </c>
      <c r="BK257" s="71">
        <f t="shared" ca="1" si="202"/>
        <v>0</v>
      </c>
      <c r="BL257" s="71">
        <f t="shared" ca="1" si="203"/>
        <v>0</v>
      </c>
      <c r="BN257" s="55">
        <f t="shared" ca="1" si="204"/>
        <v>0</v>
      </c>
      <c r="BO257" s="19">
        <f ca="1">IF(S256&lt;=0,0,IF($BL257&lt;=SUM($BN257:BN257),0,IF($BL257-SUM($BN257:BN257)&gt;S256+AD257-BB257-AP257,S256+AD257-BB257-AP257,$BL257-SUM($BN257:BN257))))</f>
        <v>0</v>
      </c>
      <c r="BP257" s="19">
        <f ca="1">IF(T256&lt;=0,0,IF($BL257&lt;=SUM($BN257:BO257),0,IF($BL257-SUM($BN257:BO257)&gt;T256+AE257-BC257-AQ257,T256+AE257-BC257-AQ257,$BL257-SUM($BN257:BO257))))</f>
        <v>0</v>
      </c>
      <c r="BQ257" s="19">
        <f ca="1">IF(U256&lt;=0,0,IF($BL257&lt;=SUM($BN257:BP257),0,IF($BL257-SUM($BN257:BP257)&gt;U256+AF257-BD257-AR257,U256+AF257-BD257-AR257,$BL257-SUM($BN257:BP257))))</f>
        <v>0</v>
      </c>
      <c r="BR257" s="19">
        <f ca="1">IF(V256&lt;=0,0,IF($BL257&lt;=SUM($BN257:BQ257),0,IF($BL257-SUM($BN257:BQ257)&gt;V256+AG257-BE257-AS257,V256+AG257-BE257-AS257,$BL257-SUM($BN257:BQ257))))</f>
        <v>0</v>
      </c>
      <c r="BS257" s="19">
        <f ca="1">IF(W256&lt;=0,0,IF($BL257&lt;=SUM($BN257:BR257),0,IF($BL257-SUM($BN257:BR257)&gt;W256+AH257-BF257-AT257,W256+AH257-BF257-AT257,$BL257-SUM($BN257:BR257))))</f>
        <v>0</v>
      </c>
      <c r="BT257" s="19">
        <f ca="1">IF(X256&lt;=0,0,IF($BL257&lt;=SUM($BN257:BS257),0,IF($BL257-SUM($BN257:BS257)&gt;X256+AI257-BG257-AU257,X256+AI257-BG257-AU257,$BL257-SUM($BN257:BS257))))</f>
        <v>0</v>
      </c>
      <c r="BU257" s="19">
        <f ca="1">IF(Y256&lt;=0,0,IF($BL257&lt;=SUM($BN257:BT257),0,IF($BL257-SUM($BN257:BT257)&gt;Y256+AJ257-BH257-AV257,Y256+AJ257-BH257-AV257,$BL257-SUM($BN257:BT257))))</f>
        <v>0</v>
      </c>
      <c r="BV257" s="19">
        <f ca="1">IF(Z256&lt;=0,0,IF($BL257&lt;=SUM($BN257:BU257),0,IF($BL257-SUM($BN257:BU257)&gt;Z256+AK257-BI257-AW257,Z256+AK257-BI257-AW257,$BL257-SUM($BN257:BU257))))</f>
        <v>0</v>
      </c>
      <c r="BW257" s="19">
        <f ca="1">IF(AA256&lt;=0,0,IF($BL257&lt;=SUM($BN257:BV257),0,IF($BL257-SUM($BN257:BV257)&gt;AA256+AL257-BJ257-AX257,AA256+AL257-BJ257-AX257,$BL257-SUM($BN257:BV257))))</f>
        <v>0</v>
      </c>
    </row>
    <row r="258" spans="1:75" ht="11.1" customHeight="1" x14ac:dyDescent="0.2">
      <c r="A258" s="20" t="str">
        <f t="shared" ca="1" si="157"/>
        <v/>
      </c>
      <c r="B258" s="5" t="e">
        <f t="shared" ca="1" si="158"/>
        <v>#N/A</v>
      </c>
      <c r="C258" s="69" t="str">
        <f ca="1">IF(A258="","",IF(snowball,IF(($E$5-AY258)&lt;0,0,$E$5-AY258),0)+D258)</f>
        <v/>
      </c>
      <c r="D258" s="56"/>
      <c r="E258" s="19">
        <f t="shared" ca="1" si="159"/>
        <v>0</v>
      </c>
      <c r="F258" s="19">
        <f t="shared" ca="1" si="160"/>
        <v>0</v>
      </c>
      <c r="G258" s="19">
        <f t="shared" ca="1" si="161"/>
        <v>0</v>
      </c>
      <c r="H258" s="19">
        <f t="shared" ca="1" si="162"/>
        <v>0</v>
      </c>
      <c r="I258" s="19">
        <f t="shared" ca="1" si="163"/>
        <v>0</v>
      </c>
      <c r="J258" s="19">
        <f t="shared" ca="1" si="164"/>
        <v>0</v>
      </c>
      <c r="K258" s="19">
        <f t="shared" ca="1" si="165"/>
        <v>0</v>
      </c>
      <c r="L258" s="19">
        <f t="shared" ca="1" si="166"/>
        <v>0</v>
      </c>
      <c r="M258" s="19">
        <f t="shared" ca="1" si="167"/>
        <v>0</v>
      </c>
      <c r="N258" s="19">
        <f t="shared" ca="1" si="168"/>
        <v>0</v>
      </c>
      <c r="O258" s="48"/>
      <c r="P258" s="19">
        <f t="shared" ca="1" si="156"/>
        <v>0</v>
      </c>
      <c r="Q258" s="73">
        <f t="shared" ca="1" si="169"/>
        <v>0</v>
      </c>
      <c r="R258" s="19">
        <f t="shared" ca="1" si="170"/>
        <v>0</v>
      </c>
      <c r="S258" s="19">
        <f t="shared" ca="1" si="171"/>
        <v>0</v>
      </c>
      <c r="T258" s="19">
        <f t="shared" ca="1" si="172"/>
        <v>0</v>
      </c>
      <c r="U258" s="19">
        <f t="shared" ca="1" si="173"/>
        <v>0</v>
      </c>
      <c r="V258" s="19">
        <f t="shared" ca="1" si="174"/>
        <v>0</v>
      </c>
      <c r="W258" s="19">
        <f t="shared" ca="1" si="175"/>
        <v>0</v>
      </c>
      <c r="X258" s="19">
        <f t="shared" ca="1" si="176"/>
        <v>0</v>
      </c>
      <c r="Y258" s="19">
        <f t="shared" ca="1" si="177"/>
        <v>0</v>
      </c>
      <c r="Z258" s="19">
        <f t="shared" ca="1" si="178"/>
        <v>0</v>
      </c>
      <c r="AA258" s="19">
        <f t="shared" ca="1" si="179"/>
        <v>0</v>
      </c>
      <c r="AB258" s="2"/>
      <c r="AC258" s="19">
        <f t="shared" ca="1" si="180"/>
        <v>0</v>
      </c>
      <c r="AD258" s="19">
        <f t="shared" ca="1" si="181"/>
        <v>0</v>
      </c>
      <c r="AE258" s="19">
        <f t="shared" ca="1" si="182"/>
        <v>0</v>
      </c>
      <c r="AF258" s="19">
        <f t="shared" ca="1" si="183"/>
        <v>0</v>
      </c>
      <c r="AG258" s="19">
        <f t="shared" ca="1" si="184"/>
        <v>0</v>
      </c>
      <c r="AH258" s="19">
        <f t="shared" ca="1" si="185"/>
        <v>0</v>
      </c>
      <c r="AI258" s="19">
        <f t="shared" ca="1" si="186"/>
        <v>0</v>
      </c>
      <c r="AJ258" s="19">
        <f t="shared" ca="1" si="187"/>
        <v>0</v>
      </c>
      <c r="AK258" s="19">
        <f t="shared" ca="1" si="188"/>
        <v>0</v>
      </c>
      <c r="AL258" s="19">
        <f t="shared" ca="1" si="189"/>
        <v>0</v>
      </c>
      <c r="AM258" s="23">
        <f t="shared" ca="1" si="190"/>
        <v>0</v>
      </c>
      <c r="AN258" s="7"/>
      <c r="AO258" s="19">
        <f t="shared" ca="1" si="191"/>
        <v>0</v>
      </c>
      <c r="AP258" s="19">
        <f t="shared" ca="1" si="192"/>
        <v>0</v>
      </c>
      <c r="AQ258" s="19">
        <f t="shared" ca="1" si="193"/>
        <v>0</v>
      </c>
      <c r="AR258" s="19">
        <f t="shared" ca="1" si="194"/>
        <v>0</v>
      </c>
      <c r="AS258" s="19">
        <f t="shared" ca="1" si="195"/>
        <v>0</v>
      </c>
      <c r="AT258" s="19">
        <f t="shared" ca="1" si="196"/>
        <v>0</v>
      </c>
      <c r="AU258" s="19">
        <f t="shared" ca="1" si="197"/>
        <v>0</v>
      </c>
      <c r="AV258" s="19">
        <f t="shared" ca="1" si="198"/>
        <v>0</v>
      </c>
      <c r="AW258" s="19">
        <f t="shared" ca="1" si="199"/>
        <v>0</v>
      </c>
      <c r="AX258" s="19">
        <f t="shared" ca="1" si="200"/>
        <v>0</v>
      </c>
      <c r="AY258" s="71">
        <f t="shared" ca="1" si="201"/>
        <v>0</v>
      </c>
      <c r="AZ258" s="23"/>
      <c r="BA258" s="55">
        <f ca="1">IF(NOT(snowball),0,IF(OR(E$9=0,R257+AC258-AO258&lt;=E$9),0,MIN(R257+AC258-AO258-E$9,$C258)))</f>
        <v>0</v>
      </c>
      <c r="BB258" s="19">
        <f ca="1">IF(NOT(snowball),0,IF(OR(F$9=0,S257+AD258-AP258&lt;=F$9),0,MIN(S257+AD258-AP258-F$9,$C258-SUM($BA258:BA258))))</f>
        <v>0</v>
      </c>
      <c r="BC258" s="19">
        <f ca="1">IF(NOT(snowball),0,IF(OR(G$9=0,T257+AE258-AQ258&lt;=G$9),0,MIN(T257+AE258-AQ258-G$9,$C258-SUM($BA258:BB258))))</f>
        <v>0</v>
      </c>
      <c r="BD258" s="19">
        <f ca="1">IF(NOT(snowball),0,IF(OR(H$9=0,U257+AF258-AR258&lt;=H$9),0,MIN(U257+AF258-AR258-H$9,$C258-SUM($BA258:BC258))))</f>
        <v>0</v>
      </c>
      <c r="BE258" s="19">
        <f ca="1">IF(NOT(snowball),0,IF(OR(I$9=0,V257+AG258-AS258&lt;=I$9),0,MIN(V257+AG258-AS258-I$9,$C258-SUM($BA258:BD258))))</f>
        <v>0</v>
      </c>
      <c r="BF258" s="19">
        <f ca="1">IF(NOT(snowball),0,IF(OR(J$9=0,W257+AH258-AT258&lt;=J$9),0,MIN(W257+AH258-AT258-J$9,$C258-SUM($BA258:BE258))))</f>
        <v>0</v>
      </c>
      <c r="BG258" s="19">
        <f ca="1">IF(NOT(snowball),0,IF(OR(K$9=0,X257+AI258-AU258&lt;=K$9),0,MIN(X257+AI258-AU258-K$9,$C258-SUM($BA258:BF258))))</f>
        <v>0</v>
      </c>
      <c r="BH258" s="19">
        <f ca="1">IF(NOT(snowball),0,IF(OR(L$9=0,Y257+AJ258-AV258&lt;=L$9),0,MIN(Y257+AJ258-AV258-L$9,$C258-SUM($BA258:BG258))))</f>
        <v>0</v>
      </c>
      <c r="BI258" s="19">
        <f ca="1">IF(NOT(snowball),0,IF(OR(M$9=0,Z257+AK258-AW258&lt;=M$9),0,MIN(Z257+AK258-AW258-M$9,$C258-SUM($BA258:BH258))))</f>
        <v>0</v>
      </c>
      <c r="BJ258" s="19">
        <f ca="1">IF(NOT(snowball),0,IF(OR(N$9=0,AA257+AL258-AX258&lt;=N$9),0,MIN(AA257+AL258-AX258-N$9,$C258-SUM($BA258:BI258))))</f>
        <v>0</v>
      </c>
      <c r="BK258" s="71">
        <f t="shared" ca="1" si="202"/>
        <v>0</v>
      </c>
      <c r="BL258" s="71">
        <f t="shared" ca="1" si="203"/>
        <v>0</v>
      </c>
      <c r="BN258" s="55">
        <f t="shared" ca="1" si="204"/>
        <v>0</v>
      </c>
      <c r="BO258" s="19">
        <f ca="1">IF(S257&lt;=0,0,IF($BL258&lt;=SUM($BN258:BN258),0,IF($BL258-SUM($BN258:BN258)&gt;S257+AD258-BB258-AP258,S257+AD258-BB258-AP258,$BL258-SUM($BN258:BN258))))</f>
        <v>0</v>
      </c>
      <c r="BP258" s="19">
        <f ca="1">IF(T257&lt;=0,0,IF($BL258&lt;=SUM($BN258:BO258),0,IF($BL258-SUM($BN258:BO258)&gt;T257+AE258-BC258-AQ258,T257+AE258-BC258-AQ258,$BL258-SUM($BN258:BO258))))</f>
        <v>0</v>
      </c>
      <c r="BQ258" s="19">
        <f ca="1">IF(U257&lt;=0,0,IF($BL258&lt;=SUM($BN258:BP258),0,IF($BL258-SUM($BN258:BP258)&gt;U257+AF258-BD258-AR258,U257+AF258-BD258-AR258,$BL258-SUM($BN258:BP258))))</f>
        <v>0</v>
      </c>
      <c r="BR258" s="19">
        <f ca="1">IF(V257&lt;=0,0,IF($BL258&lt;=SUM($BN258:BQ258),0,IF($BL258-SUM($BN258:BQ258)&gt;V257+AG258-BE258-AS258,V257+AG258-BE258-AS258,$BL258-SUM($BN258:BQ258))))</f>
        <v>0</v>
      </c>
      <c r="BS258" s="19">
        <f ca="1">IF(W257&lt;=0,0,IF($BL258&lt;=SUM($BN258:BR258),0,IF($BL258-SUM($BN258:BR258)&gt;W257+AH258-BF258-AT258,W257+AH258-BF258-AT258,$BL258-SUM($BN258:BR258))))</f>
        <v>0</v>
      </c>
      <c r="BT258" s="19">
        <f ca="1">IF(X257&lt;=0,0,IF($BL258&lt;=SUM($BN258:BS258),0,IF($BL258-SUM($BN258:BS258)&gt;X257+AI258-BG258-AU258,X257+AI258-BG258-AU258,$BL258-SUM($BN258:BS258))))</f>
        <v>0</v>
      </c>
      <c r="BU258" s="19">
        <f ca="1">IF(Y257&lt;=0,0,IF($BL258&lt;=SUM($BN258:BT258),0,IF($BL258-SUM($BN258:BT258)&gt;Y257+AJ258-BH258-AV258,Y257+AJ258-BH258-AV258,$BL258-SUM($BN258:BT258))))</f>
        <v>0</v>
      </c>
      <c r="BV258" s="19">
        <f ca="1">IF(Z257&lt;=0,0,IF($BL258&lt;=SUM($BN258:BU258),0,IF($BL258-SUM($BN258:BU258)&gt;Z257+AK258-BI258-AW258,Z257+AK258-BI258-AW258,$BL258-SUM($BN258:BU258))))</f>
        <v>0</v>
      </c>
      <c r="BW258" s="19">
        <f ca="1">IF(AA257&lt;=0,0,IF($BL258&lt;=SUM($BN258:BV258),0,IF($BL258-SUM($BN258:BV258)&gt;AA257+AL258-BJ258-AX258,AA257+AL258-BJ258-AX258,$BL258-SUM($BN258:BV258))))</f>
        <v>0</v>
      </c>
    </row>
    <row r="259" spans="1:75" ht="11.1" customHeight="1" x14ac:dyDescent="0.2">
      <c r="A259" s="20" t="str">
        <f t="shared" ca="1" si="157"/>
        <v/>
      </c>
      <c r="B259" s="5" t="e">
        <f t="shared" ca="1" si="158"/>
        <v>#N/A</v>
      </c>
      <c r="C259" s="69" t="str">
        <f ca="1">IF(A259="","",IF(snowball,IF(($E$5-AY259)&lt;0,0,$E$5-AY259),0)+D259)</f>
        <v/>
      </c>
      <c r="D259" s="56"/>
      <c r="E259" s="19">
        <f t="shared" ca="1" si="159"/>
        <v>0</v>
      </c>
      <c r="F259" s="19">
        <f t="shared" ca="1" si="160"/>
        <v>0</v>
      </c>
      <c r="G259" s="19">
        <f t="shared" ca="1" si="161"/>
        <v>0</v>
      </c>
      <c r="H259" s="19">
        <f t="shared" ca="1" si="162"/>
        <v>0</v>
      </c>
      <c r="I259" s="19">
        <f t="shared" ca="1" si="163"/>
        <v>0</v>
      </c>
      <c r="J259" s="19">
        <f t="shared" ca="1" si="164"/>
        <v>0</v>
      </c>
      <c r="K259" s="19">
        <f t="shared" ca="1" si="165"/>
        <v>0</v>
      </c>
      <c r="L259" s="19">
        <f t="shared" ca="1" si="166"/>
        <v>0</v>
      </c>
      <c r="M259" s="19">
        <f t="shared" ca="1" si="167"/>
        <v>0</v>
      </c>
      <c r="N259" s="19">
        <f t="shared" ca="1" si="168"/>
        <v>0</v>
      </c>
      <c r="O259" s="48"/>
      <c r="P259" s="19">
        <f t="shared" ca="1" si="156"/>
        <v>0</v>
      </c>
      <c r="Q259" s="73">
        <f t="shared" ca="1" si="169"/>
        <v>0</v>
      </c>
      <c r="R259" s="19">
        <f t="shared" ca="1" si="170"/>
        <v>0</v>
      </c>
      <c r="S259" s="19">
        <f t="shared" ca="1" si="171"/>
        <v>0</v>
      </c>
      <c r="T259" s="19">
        <f t="shared" ca="1" si="172"/>
        <v>0</v>
      </c>
      <c r="U259" s="19">
        <f t="shared" ca="1" si="173"/>
        <v>0</v>
      </c>
      <c r="V259" s="19">
        <f t="shared" ca="1" si="174"/>
        <v>0</v>
      </c>
      <c r="W259" s="19">
        <f t="shared" ca="1" si="175"/>
        <v>0</v>
      </c>
      <c r="X259" s="19">
        <f t="shared" ca="1" si="176"/>
        <v>0</v>
      </c>
      <c r="Y259" s="19">
        <f t="shared" ca="1" si="177"/>
        <v>0</v>
      </c>
      <c r="Z259" s="19">
        <f t="shared" ca="1" si="178"/>
        <v>0</v>
      </c>
      <c r="AA259" s="19">
        <f t="shared" ca="1" si="179"/>
        <v>0</v>
      </c>
      <c r="AB259" s="2"/>
      <c r="AC259" s="19">
        <f t="shared" ca="1" si="180"/>
        <v>0</v>
      </c>
      <c r="AD259" s="19">
        <f t="shared" ca="1" si="181"/>
        <v>0</v>
      </c>
      <c r="AE259" s="19">
        <f t="shared" ca="1" si="182"/>
        <v>0</v>
      </c>
      <c r="AF259" s="19">
        <f t="shared" ca="1" si="183"/>
        <v>0</v>
      </c>
      <c r="AG259" s="19">
        <f t="shared" ca="1" si="184"/>
        <v>0</v>
      </c>
      <c r="AH259" s="19">
        <f t="shared" ca="1" si="185"/>
        <v>0</v>
      </c>
      <c r="AI259" s="19">
        <f t="shared" ca="1" si="186"/>
        <v>0</v>
      </c>
      <c r="AJ259" s="19">
        <f t="shared" ca="1" si="187"/>
        <v>0</v>
      </c>
      <c r="AK259" s="19">
        <f t="shared" ca="1" si="188"/>
        <v>0</v>
      </c>
      <c r="AL259" s="19">
        <f t="shared" ca="1" si="189"/>
        <v>0</v>
      </c>
      <c r="AM259" s="23">
        <f t="shared" ca="1" si="190"/>
        <v>0</v>
      </c>
      <c r="AN259" s="7"/>
      <c r="AO259" s="19">
        <f t="shared" ca="1" si="191"/>
        <v>0</v>
      </c>
      <c r="AP259" s="19">
        <f t="shared" ca="1" si="192"/>
        <v>0</v>
      </c>
      <c r="AQ259" s="19">
        <f t="shared" ca="1" si="193"/>
        <v>0</v>
      </c>
      <c r="AR259" s="19">
        <f t="shared" ca="1" si="194"/>
        <v>0</v>
      </c>
      <c r="AS259" s="19">
        <f t="shared" ca="1" si="195"/>
        <v>0</v>
      </c>
      <c r="AT259" s="19">
        <f t="shared" ca="1" si="196"/>
        <v>0</v>
      </c>
      <c r="AU259" s="19">
        <f t="shared" ca="1" si="197"/>
        <v>0</v>
      </c>
      <c r="AV259" s="19">
        <f t="shared" ca="1" si="198"/>
        <v>0</v>
      </c>
      <c r="AW259" s="19">
        <f t="shared" ca="1" si="199"/>
        <v>0</v>
      </c>
      <c r="AX259" s="19">
        <f t="shared" ca="1" si="200"/>
        <v>0</v>
      </c>
      <c r="AY259" s="71">
        <f t="shared" ca="1" si="201"/>
        <v>0</v>
      </c>
      <c r="AZ259" s="23"/>
      <c r="BA259" s="55">
        <f ca="1">IF(NOT(snowball),0,IF(OR(E$9=0,R258+AC259-AO259&lt;=E$9),0,MIN(R258+AC259-AO259-E$9,$C259)))</f>
        <v>0</v>
      </c>
      <c r="BB259" s="19">
        <f ca="1">IF(NOT(snowball),0,IF(OR(F$9=0,S258+AD259-AP259&lt;=F$9),0,MIN(S258+AD259-AP259-F$9,$C259-SUM($BA259:BA259))))</f>
        <v>0</v>
      </c>
      <c r="BC259" s="19">
        <f ca="1">IF(NOT(snowball),0,IF(OR(G$9=0,T258+AE259-AQ259&lt;=G$9),0,MIN(T258+AE259-AQ259-G$9,$C259-SUM($BA259:BB259))))</f>
        <v>0</v>
      </c>
      <c r="BD259" s="19">
        <f ca="1">IF(NOT(snowball),0,IF(OR(H$9=0,U258+AF259-AR259&lt;=H$9),0,MIN(U258+AF259-AR259-H$9,$C259-SUM($BA259:BC259))))</f>
        <v>0</v>
      </c>
      <c r="BE259" s="19">
        <f ca="1">IF(NOT(snowball),0,IF(OR(I$9=0,V258+AG259-AS259&lt;=I$9),0,MIN(V258+AG259-AS259-I$9,$C259-SUM($BA259:BD259))))</f>
        <v>0</v>
      </c>
      <c r="BF259" s="19">
        <f ca="1">IF(NOT(snowball),0,IF(OR(J$9=0,W258+AH259-AT259&lt;=J$9),0,MIN(W258+AH259-AT259-J$9,$C259-SUM($BA259:BE259))))</f>
        <v>0</v>
      </c>
      <c r="BG259" s="19">
        <f ca="1">IF(NOT(snowball),0,IF(OR(K$9=0,X258+AI259-AU259&lt;=K$9),0,MIN(X258+AI259-AU259-K$9,$C259-SUM($BA259:BF259))))</f>
        <v>0</v>
      </c>
      <c r="BH259" s="19">
        <f ca="1">IF(NOT(snowball),0,IF(OR(L$9=0,Y258+AJ259-AV259&lt;=L$9),0,MIN(Y258+AJ259-AV259-L$9,$C259-SUM($BA259:BG259))))</f>
        <v>0</v>
      </c>
      <c r="BI259" s="19">
        <f ca="1">IF(NOT(snowball),0,IF(OR(M$9=0,Z258+AK259-AW259&lt;=M$9),0,MIN(Z258+AK259-AW259-M$9,$C259-SUM($BA259:BH259))))</f>
        <v>0</v>
      </c>
      <c r="BJ259" s="19">
        <f ca="1">IF(NOT(snowball),0,IF(OR(N$9=0,AA258+AL259-AX259&lt;=N$9),0,MIN(AA258+AL259-AX259-N$9,$C259-SUM($BA259:BI259))))</f>
        <v>0</v>
      </c>
      <c r="BK259" s="71">
        <f t="shared" ca="1" si="202"/>
        <v>0</v>
      </c>
      <c r="BL259" s="71">
        <f t="shared" ca="1" si="203"/>
        <v>0</v>
      </c>
      <c r="BN259" s="55">
        <f t="shared" ca="1" si="204"/>
        <v>0</v>
      </c>
      <c r="BO259" s="19">
        <f ca="1">IF(S258&lt;=0,0,IF($BL259&lt;=SUM($BN259:BN259),0,IF($BL259-SUM($BN259:BN259)&gt;S258+AD259-BB259-AP259,S258+AD259-BB259-AP259,$BL259-SUM($BN259:BN259))))</f>
        <v>0</v>
      </c>
      <c r="BP259" s="19">
        <f ca="1">IF(T258&lt;=0,0,IF($BL259&lt;=SUM($BN259:BO259),0,IF($BL259-SUM($BN259:BO259)&gt;T258+AE259-BC259-AQ259,T258+AE259-BC259-AQ259,$BL259-SUM($BN259:BO259))))</f>
        <v>0</v>
      </c>
      <c r="BQ259" s="19">
        <f ca="1">IF(U258&lt;=0,0,IF($BL259&lt;=SUM($BN259:BP259),0,IF($BL259-SUM($BN259:BP259)&gt;U258+AF259-BD259-AR259,U258+AF259-BD259-AR259,$BL259-SUM($BN259:BP259))))</f>
        <v>0</v>
      </c>
      <c r="BR259" s="19">
        <f ca="1">IF(V258&lt;=0,0,IF($BL259&lt;=SUM($BN259:BQ259),0,IF($BL259-SUM($BN259:BQ259)&gt;V258+AG259-BE259-AS259,V258+AG259-BE259-AS259,$BL259-SUM($BN259:BQ259))))</f>
        <v>0</v>
      </c>
      <c r="BS259" s="19">
        <f ca="1">IF(W258&lt;=0,0,IF($BL259&lt;=SUM($BN259:BR259),0,IF($BL259-SUM($BN259:BR259)&gt;W258+AH259-BF259-AT259,W258+AH259-BF259-AT259,$BL259-SUM($BN259:BR259))))</f>
        <v>0</v>
      </c>
      <c r="BT259" s="19">
        <f ca="1">IF(X258&lt;=0,0,IF($BL259&lt;=SUM($BN259:BS259),0,IF($BL259-SUM($BN259:BS259)&gt;X258+AI259-BG259-AU259,X258+AI259-BG259-AU259,$BL259-SUM($BN259:BS259))))</f>
        <v>0</v>
      </c>
      <c r="BU259" s="19">
        <f ca="1">IF(Y258&lt;=0,0,IF($BL259&lt;=SUM($BN259:BT259),0,IF($BL259-SUM($BN259:BT259)&gt;Y258+AJ259-BH259-AV259,Y258+AJ259-BH259-AV259,$BL259-SUM($BN259:BT259))))</f>
        <v>0</v>
      </c>
      <c r="BV259" s="19">
        <f ca="1">IF(Z258&lt;=0,0,IF($BL259&lt;=SUM($BN259:BU259),0,IF($BL259-SUM($BN259:BU259)&gt;Z258+AK259-BI259-AW259,Z258+AK259-BI259-AW259,$BL259-SUM($BN259:BU259))))</f>
        <v>0</v>
      </c>
      <c r="BW259" s="19">
        <f ca="1">IF(AA258&lt;=0,0,IF($BL259&lt;=SUM($BN259:BV259),0,IF($BL259-SUM($BN259:BV259)&gt;AA258+AL259-BJ259-AX259,AA258+AL259-BJ259-AX259,$BL259-SUM($BN259:BV259))))</f>
        <v>0</v>
      </c>
    </row>
    <row r="260" spans="1:75" ht="11.1" customHeight="1" x14ac:dyDescent="0.2">
      <c r="A260" s="20" t="str">
        <f t="shared" ca="1" si="157"/>
        <v/>
      </c>
      <c r="B260" s="5" t="e">
        <f t="shared" ca="1" si="158"/>
        <v>#N/A</v>
      </c>
      <c r="C260" s="69" t="str">
        <f ca="1">IF(A260="","",IF(snowball,IF(($E$5-AY260)&lt;0,0,$E$5-AY260),0)+D260)</f>
        <v/>
      </c>
      <c r="D260" s="56"/>
      <c r="E260" s="19">
        <f t="shared" ca="1" si="159"/>
        <v>0</v>
      </c>
      <c r="F260" s="19">
        <f t="shared" ca="1" si="160"/>
        <v>0</v>
      </c>
      <c r="G260" s="19">
        <f t="shared" ca="1" si="161"/>
        <v>0</v>
      </c>
      <c r="H260" s="19">
        <f t="shared" ca="1" si="162"/>
        <v>0</v>
      </c>
      <c r="I260" s="19">
        <f t="shared" ca="1" si="163"/>
        <v>0</v>
      </c>
      <c r="J260" s="19">
        <f t="shared" ca="1" si="164"/>
        <v>0</v>
      </c>
      <c r="K260" s="19">
        <f t="shared" ca="1" si="165"/>
        <v>0</v>
      </c>
      <c r="L260" s="19">
        <f t="shared" ca="1" si="166"/>
        <v>0</v>
      </c>
      <c r="M260" s="19">
        <f t="shared" ca="1" si="167"/>
        <v>0</v>
      </c>
      <c r="N260" s="19">
        <f t="shared" ca="1" si="168"/>
        <v>0</v>
      </c>
      <c r="O260" s="48"/>
      <c r="P260" s="19">
        <f t="shared" ca="1" si="156"/>
        <v>0</v>
      </c>
      <c r="Q260" s="73">
        <f t="shared" ca="1" si="169"/>
        <v>0</v>
      </c>
      <c r="R260" s="19">
        <f t="shared" ca="1" si="170"/>
        <v>0</v>
      </c>
      <c r="S260" s="19">
        <f t="shared" ca="1" si="171"/>
        <v>0</v>
      </c>
      <c r="T260" s="19">
        <f t="shared" ca="1" si="172"/>
        <v>0</v>
      </c>
      <c r="U260" s="19">
        <f t="shared" ca="1" si="173"/>
        <v>0</v>
      </c>
      <c r="V260" s="19">
        <f t="shared" ca="1" si="174"/>
        <v>0</v>
      </c>
      <c r="W260" s="19">
        <f t="shared" ca="1" si="175"/>
        <v>0</v>
      </c>
      <c r="X260" s="19">
        <f t="shared" ca="1" si="176"/>
        <v>0</v>
      </c>
      <c r="Y260" s="19">
        <f t="shared" ca="1" si="177"/>
        <v>0</v>
      </c>
      <c r="Z260" s="19">
        <f t="shared" ca="1" si="178"/>
        <v>0</v>
      </c>
      <c r="AA260" s="19">
        <f t="shared" ca="1" si="179"/>
        <v>0</v>
      </c>
      <c r="AB260" s="2"/>
      <c r="AC260" s="19">
        <f t="shared" ca="1" si="180"/>
        <v>0</v>
      </c>
      <c r="AD260" s="19">
        <f t="shared" ca="1" si="181"/>
        <v>0</v>
      </c>
      <c r="AE260" s="19">
        <f t="shared" ca="1" si="182"/>
        <v>0</v>
      </c>
      <c r="AF260" s="19">
        <f t="shared" ca="1" si="183"/>
        <v>0</v>
      </c>
      <c r="AG260" s="19">
        <f t="shared" ca="1" si="184"/>
        <v>0</v>
      </c>
      <c r="AH260" s="19">
        <f t="shared" ca="1" si="185"/>
        <v>0</v>
      </c>
      <c r="AI260" s="19">
        <f t="shared" ca="1" si="186"/>
        <v>0</v>
      </c>
      <c r="AJ260" s="19">
        <f t="shared" ca="1" si="187"/>
        <v>0</v>
      </c>
      <c r="AK260" s="19">
        <f t="shared" ca="1" si="188"/>
        <v>0</v>
      </c>
      <c r="AL260" s="19">
        <f t="shared" ca="1" si="189"/>
        <v>0</v>
      </c>
      <c r="AM260" s="23">
        <f t="shared" ca="1" si="190"/>
        <v>0</v>
      </c>
      <c r="AN260" s="7"/>
      <c r="AO260" s="19">
        <f t="shared" ca="1" si="191"/>
        <v>0</v>
      </c>
      <c r="AP260" s="19">
        <f t="shared" ca="1" si="192"/>
        <v>0</v>
      </c>
      <c r="AQ260" s="19">
        <f t="shared" ca="1" si="193"/>
        <v>0</v>
      </c>
      <c r="AR260" s="19">
        <f t="shared" ca="1" si="194"/>
        <v>0</v>
      </c>
      <c r="AS260" s="19">
        <f t="shared" ca="1" si="195"/>
        <v>0</v>
      </c>
      <c r="AT260" s="19">
        <f t="shared" ca="1" si="196"/>
        <v>0</v>
      </c>
      <c r="AU260" s="19">
        <f t="shared" ca="1" si="197"/>
        <v>0</v>
      </c>
      <c r="AV260" s="19">
        <f t="shared" ca="1" si="198"/>
        <v>0</v>
      </c>
      <c r="AW260" s="19">
        <f t="shared" ca="1" si="199"/>
        <v>0</v>
      </c>
      <c r="AX260" s="19">
        <f t="shared" ca="1" si="200"/>
        <v>0</v>
      </c>
      <c r="AY260" s="71">
        <f t="shared" ca="1" si="201"/>
        <v>0</v>
      </c>
      <c r="AZ260" s="23"/>
      <c r="BA260" s="55">
        <f ca="1">IF(NOT(snowball),0,IF(OR(E$9=0,R259+AC260-AO260&lt;=E$9),0,MIN(R259+AC260-AO260-E$9,$C260)))</f>
        <v>0</v>
      </c>
      <c r="BB260" s="19">
        <f ca="1">IF(NOT(snowball),0,IF(OR(F$9=0,S259+AD260-AP260&lt;=F$9),0,MIN(S259+AD260-AP260-F$9,$C260-SUM($BA260:BA260))))</f>
        <v>0</v>
      </c>
      <c r="BC260" s="19">
        <f ca="1">IF(NOT(snowball),0,IF(OR(G$9=0,T259+AE260-AQ260&lt;=G$9),0,MIN(T259+AE260-AQ260-G$9,$C260-SUM($BA260:BB260))))</f>
        <v>0</v>
      </c>
      <c r="BD260" s="19">
        <f ca="1">IF(NOT(snowball),0,IF(OR(H$9=0,U259+AF260-AR260&lt;=H$9),0,MIN(U259+AF260-AR260-H$9,$C260-SUM($BA260:BC260))))</f>
        <v>0</v>
      </c>
      <c r="BE260" s="19">
        <f ca="1">IF(NOT(snowball),0,IF(OR(I$9=0,V259+AG260-AS260&lt;=I$9),0,MIN(V259+AG260-AS260-I$9,$C260-SUM($BA260:BD260))))</f>
        <v>0</v>
      </c>
      <c r="BF260" s="19">
        <f ca="1">IF(NOT(snowball),0,IF(OR(J$9=0,W259+AH260-AT260&lt;=J$9),0,MIN(W259+AH260-AT260-J$9,$C260-SUM($BA260:BE260))))</f>
        <v>0</v>
      </c>
      <c r="BG260" s="19">
        <f ca="1">IF(NOT(snowball),0,IF(OR(K$9=0,X259+AI260-AU260&lt;=K$9),0,MIN(X259+AI260-AU260-K$9,$C260-SUM($BA260:BF260))))</f>
        <v>0</v>
      </c>
      <c r="BH260" s="19">
        <f ca="1">IF(NOT(snowball),0,IF(OR(L$9=0,Y259+AJ260-AV260&lt;=L$9),0,MIN(Y259+AJ260-AV260-L$9,$C260-SUM($BA260:BG260))))</f>
        <v>0</v>
      </c>
      <c r="BI260" s="19">
        <f ca="1">IF(NOT(snowball),0,IF(OR(M$9=0,Z259+AK260-AW260&lt;=M$9),0,MIN(Z259+AK260-AW260-M$9,$C260-SUM($BA260:BH260))))</f>
        <v>0</v>
      </c>
      <c r="BJ260" s="19">
        <f ca="1">IF(NOT(snowball),0,IF(OR(N$9=0,AA259+AL260-AX260&lt;=N$9),0,MIN(AA259+AL260-AX260-N$9,$C260-SUM($BA260:BI260))))</f>
        <v>0</v>
      </c>
      <c r="BK260" s="71">
        <f t="shared" ca="1" si="202"/>
        <v>0</v>
      </c>
      <c r="BL260" s="71">
        <f t="shared" ca="1" si="203"/>
        <v>0</v>
      </c>
      <c r="BN260" s="55">
        <f t="shared" ca="1" si="204"/>
        <v>0</v>
      </c>
      <c r="BO260" s="19">
        <f ca="1">IF(S259&lt;=0,0,IF($BL260&lt;=SUM($BN260:BN260),0,IF($BL260-SUM($BN260:BN260)&gt;S259+AD260-BB260-AP260,S259+AD260-BB260-AP260,$BL260-SUM($BN260:BN260))))</f>
        <v>0</v>
      </c>
      <c r="BP260" s="19">
        <f ca="1">IF(T259&lt;=0,0,IF($BL260&lt;=SUM($BN260:BO260),0,IF($BL260-SUM($BN260:BO260)&gt;T259+AE260-BC260-AQ260,T259+AE260-BC260-AQ260,$BL260-SUM($BN260:BO260))))</f>
        <v>0</v>
      </c>
      <c r="BQ260" s="19">
        <f ca="1">IF(U259&lt;=0,0,IF($BL260&lt;=SUM($BN260:BP260),0,IF($BL260-SUM($BN260:BP260)&gt;U259+AF260-BD260-AR260,U259+AF260-BD260-AR260,$BL260-SUM($BN260:BP260))))</f>
        <v>0</v>
      </c>
      <c r="BR260" s="19">
        <f ca="1">IF(V259&lt;=0,0,IF($BL260&lt;=SUM($BN260:BQ260),0,IF($BL260-SUM($BN260:BQ260)&gt;V259+AG260-BE260-AS260,V259+AG260-BE260-AS260,$BL260-SUM($BN260:BQ260))))</f>
        <v>0</v>
      </c>
      <c r="BS260" s="19">
        <f ca="1">IF(W259&lt;=0,0,IF($BL260&lt;=SUM($BN260:BR260),0,IF($BL260-SUM($BN260:BR260)&gt;W259+AH260-BF260-AT260,W259+AH260-BF260-AT260,$BL260-SUM($BN260:BR260))))</f>
        <v>0</v>
      </c>
      <c r="BT260" s="19">
        <f ca="1">IF(X259&lt;=0,0,IF($BL260&lt;=SUM($BN260:BS260),0,IF($BL260-SUM($BN260:BS260)&gt;X259+AI260-BG260-AU260,X259+AI260-BG260-AU260,$BL260-SUM($BN260:BS260))))</f>
        <v>0</v>
      </c>
      <c r="BU260" s="19">
        <f ca="1">IF(Y259&lt;=0,0,IF($BL260&lt;=SUM($BN260:BT260),0,IF($BL260-SUM($BN260:BT260)&gt;Y259+AJ260-BH260-AV260,Y259+AJ260-BH260-AV260,$BL260-SUM($BN260:BT260))))</f>
        <v>0</v>
      </c>
      <c r="BV260" s="19">
        <f ca="1">IF(Z259&lt;=0,0,IF($BL260&lt;=SUM($BN260:BU260),0,IF($BL260-SUM($BN260:BU260)&gt;Z259+AK260-BI260-AW260,Z259+AK260-BI260-AW260,$BL260-SUM($BN260:BU260))))</f>
        <v>0</v>
      </c>
      <c r="BW260" s="19">
        <f ca="1">IF(AA259&lt;=0,0,IF($BL260&lt;=SUM($BN260:BV260),0,IF($BL260-SUM($BN260:BV260)&gt;AA259+AL260-BJ260-AX260,AA259+AL260-BJ260-AX260,$BL260-SUM($BN260:BV260))))</f>
        <v>0</v>
      </c>
    </row>
    <row r="261" spans="1:75" ht="11.1" customHeight="1" x14ac:dyDescent="0.2">
      <c r="A261" s="20" t="str">
        <f t="shared" ca="1" si="157"/>
        <v/>
      </c>
      <c r="B261" s="5" t="e">
        <f t="shared" ca="1" si="158"/>
        <v>#N/A</v>
      </c>
      <c r="C261" s="69" t="str">
        <f ca="1">IF(A261="","",IF(snowball,IF(($E$5-AY261)&lt;0,0,$E$5-AY261),0)+D261)</f>
        <v/>
      </c>
      <c r="D261" s="56"/>
      <c r="E261" s="19">
        <f t="shared" ca="1" si="159"/>
        <v>0</v>
      </c>
      <c r="F261" s="19">
        <f t="shared" ca="1" si="160"/>
        <v>0</v>
      </c>
      <c r="G261" s="19">
        <f t="shared" ca="1" si="161"/>
        <v>0</v>
      </c>
      <c r="H261" s="19">
        <f t="shared" ca="1" si="162"/>
        <v>0</v>
      </c>
      <c r="I261" s="19">
        <f t="shared" ca="1" si="163"/>
        <v>0</v>
      </c>
      <c r="J261" s="19">
        <f t="shared" ca="1" si="164"/>
        <v>0</v>
      </c>
      <c r="K261" s="19">
        <f t="shared" ca="1" si="165"/>
        <v>0</v>
      </c>
      <c r="L261" s="19">
        <f t="shared" ca="1" si="166"/>
        <v>0</v>
      </c>
      <c r="M261" s="19">
        <f t="shared" ca="1" si="167"/>
        <v>0</v>
      </c>
      <c r="N261" s="19">
        <f t="shared" ca="1" si="168"/>
        <v>0</v>
      </c>
      <c r="O261" s="48"/>
      <c r="P261" s="19">
        <f t="shared" ca="1" si="156"/>
        <v>0</v>
      </c>
      <c r="Q261" s="73">
        <f t="shared" ca="1" si="169"/>
        <v>0</v>
      </c>
      <c r="R261" s="19">
        <f t="shared" ca="1" si="170"/>
        <v>0</v>
      </c>
      <c r="S261" s="19">
        <f t="shared" ca="1" si="171"/>
        <v>0</v>
      </c>
      <c r="T261" s="19">
        <f t="shared" ca="1" si="172"/>
        <v>0</v>
      </c>
      <c r="U261" s="19">
        <f t="shared" ca="1" si="173"/>
        <v>0</v>
      </c>
      <c r="V261" s="19">
        <f t="shared" ca="1" si="174"/>
        <v>0</v>
      </c>
      <c r="W261" s="19">
        <f t="shared" ca="1" si="175"/>
        <v>0</v>
      </c>
      <c r="X261" s="19">
        <f t="shared" ca="1" si="176"/>
        <v>0</v>
      </c>
      <c r="Y261" s="19">
        <f t="shared" ca="1" si="177"/>
        <v>0</v>
      </c>
      <c r="Z261" s="19">
        <f t="shared" ca="1" si="178"/>
        <v>0</v>
      </c>
      <c r="AA261" s="19">
        <f t="shared" ca="1" si="179"/>
        <v>0</v>
      </c>
      <c r="AB261" s="2"/>
      <c r="AC261" s="19">
        <f t="shared" ca="1" si="180"/>
        <v>0</v>
      </c>
      <c r="AD261" s="19">
        <f t="shared" ca="1" si="181"/>
        <v>0</v>
      </c>
      <c r="AE261" s="19">
        <f t="shared" ca="1" si="182"/>
        <v>0</v>
      </c>
      <c r="AF261" s="19">
        <f t="shared" ca="1" si="183"/>
        <v>0</v>
      </c>
      <c r="AG261" s="19">
        <f t="shared" ca="1" si="184"/>
        <v>0</v>
      </c>
      <c r="AH261" s="19">
        <f t="shared" ca="1" si="185"/>
        <v>0</v>
      </c>
      <c r="AI261" s="19">
        <f t="shared" ca="1" si="186"/>
        <v>0</v>
      </c>
      <c r="AJ261" s="19">
        <f t="shared" ca="1" si="187"/>
        <v>0</v>
      </c>
      <c r="AK261" s="19">
        <f t="shared" ca="1" si="188"/>
        <v>0</v>
      </c>
      <c r="AL261" s="19">
        <f t="shared" ca="1" si="189"/>
        <v>0</v>
      </c>
      <c r="AM261" s="23">
        <f t="shared" ca="1" si="190"/>
        <v>0</v>
      </c>
      <c r="AN261" s="7"/>
      <c r="AO261" s="19">
        <f t="shared" ca="1" si="191"/>
        <v>0</v>
      </c>
      <c r="AP261" s="19">
        <f t="shared" ca="1" si="192"/>
        <v>0</v>
      </c>
      <c r="AQ261" s="19">
        <f t="shared" ca="1" si="193"/>
        <v>0</v>
      </c>
      <c r="AR261" s="19">
        <f t="shared" ca="1" si="194"/>
        <v>0</v>
      </c>
      <c r="AS261" s="19">
        <f t="shared" ca="1" si="195"/>
        <v>0</v>
      </c>
      <c r="AT261" s="19">
        <f t="shared" ca="1" si="196"/>
        <v>0</v>
      </c>
      <c r="AU261" s="19">
        <f t="shared" ca="1" si="197"/>
        <v>0</v>
      </c>
      <c r="AV261" s="19">
        <f t="shared" ca="1" si="198"/>
        <v>0</v>
      </c>
      <c r="AW261" s="19">
        <f t="shared" ca="1" si="199"/>
        <v>0</v>
      </c>
      <c r="AX261" s="19">
        <f t="shared" ca="1" si="200"/>
        <v>0</v>
      </c>
      <c r="AY261" s="71">
        <f t="shared" ca="1" si="201"/>
        <v>0</v>
      </c>
      <c r="AZ261" s="23"/>
      <c r="BA261" s="55">
        <f ca="1">IF(NOT(snowball),0,IF(OR(E$9=0,R260+AC261-AO261&lt;=E$9),0,MIN(R260+AC261-AO261-E$9,$C261)))</f>
        <v>0</v>
      </c>
      <c r="BB261" s="19">
        <f ca="1">IF(NOT(snowball),0,IF(OR(F$9=0,S260+AD261-AP261&lt;=F$9),0,MIN(S260+AD261-AP261-F$9,$C261-SUM($BA261:BA261))))</f>
        <v>0</v>
      </c>
      <c r="BC261" s="19">
        <f ca="1">IF(NOT(snowball),0,IF(OR(G$9=0,T260+AE261-AQ261&lt;=G$9),0,MIN(T260+AE261-AQ261-G$9,$C261-SUM($BA261:BB261))))</f>
        <v>0</v>
      </c>
      <c r="BD261" s="19">
        <f ca="1">IF(NOT(snowball),0,IF(OR(H$9=0,U260+AF261-AR261&lt;=H$9),0,MIN(U260+AF261-AR261-H$9,$C261-SUM($BA261:BC261))))</f>
        <v>0</v>
      </c>
      <c r="BE261" s="19">
        <f ca="1">IF(NOT(snowball),0,IF(OR(I$9=0,V260+AG261-AS261&lt;=I$9),0,MIN(V260+AG261-AS261-I$9,$C261-SUM($BA261:BD261))))</f>
        <v>0</v>
      </c>
      <c r="BF261" s="19">
        <f ca="1">IF(NOT(snowball),0,IF(OR(J$9=0,W260+AH261-AT261&lt;=J$9),0,MIN(W260+AH261-AT261-J$9,$C261-SUM($BA261:BE261))))</f>
        <v>0</v>
      </c>
      <c r="BG261" s="19">
        <f ca="1">IF(NOT(snowball),0,IF(OR(K$9=0,X260+AI261-AU261&lt;=K$9),0,MIN(X260+AI261-AU261-K$9,$C261-SUM($BA261:BF261))))</f>
        <v>0</v>
      </c>
      <c r="BH261" s="19">
        <f ca="1">IF(NOT(snowball),0,IF(OR(L$9=0,Y260+AJ261-AV261&lt;=L$9),0,MIN(Y260+AJ261-AV261-L$9,$C261-SUM($BA261:BG261))))</f>
        <v>0</v>
      </c>
      <c r="BI261" s="19">
        <f ca="1">IF(NOT(snowball),0,IF(OR(M$9=0,Z260+AK261-AW261&lt;=M$9),0,MIN(Z260+AK261-AW261-M$9,$C261-SUM($BA261:BH261))))</f>
        <v>0</v>
      </c>
      <c r="BJ261" s="19">
        <f ca="1">IF(NOT(snowball),0,IF(OR(N$9=0,AA260+AL261-AX261&lt;=N$9),0,MIN(AA260+AL261-AX261-N$9,$C261-SUM($BA261:BI261))))</f>
        <v>0</v>
      </c>
      <c r="BK261" s="71">
        <f t="shared" ca="1" si="202"/>
        <v>0</v>
      </c>
      <c r="BL261" s="71">
        <f t="shared" ca="1" si="203"/>
        <v>0</v>
      </c>
      <c r="BN261" s="55">
        <f t="shared" ca="1" si="204"/>
        <v>0</v>
      </c>
      <c r="BO261" s="19">
        <f ca="1">IF(S260&lt;=0,0,IF($BL261&lt;=SUM($BN261:BN261),0,IF($BL261-SUM($BN261:BN261)&gt;S260+AD261-BB261-AP261,S260+AD261-BB261-AP261,$BL261-SUM($BN261:BN261))))</f>
        <v>0</v>
      </c>
      <c r="BP261" s="19">
        <f ca="1">IF(T260&lt;=0,0,IF($BL261&lt;=SUM($BN261:BO261),0,IF($BL261-SUM($BN261:BO261)&gt;T260+AE261-BC261-AQ261,T260+AE261-BC261-AQ261,$BL261-SUM($BN261:BO261))))</f>
        <v>0</v>
      </c>
      <c r="BQ261" s="19">
        <f ca="1">IF(U260&lt;=0,0,IF($BL261&lt;=SUM($BN261:BP261),0,IF($BL261-SUM($BN261:BP261)&gt;U260+AF261-BD261-AR261,U260+AF261-BD261-AR261,$BL261-SUM($BN261:BP261))))</f>
        <v>0</v>
      </c>
      <c r="BR261" s="19">
        <f ca="1">IF(V260&lt;=0,0,IF($BL261&lt;=SUM($BN261:BQ261),0,IF($BL261-SUM($BN261:BQ261)&gt;V260+AG261-BE261-AS261,V260+AG261-BE261-AS261,$BL261-SUM($BN261:BQ261))))</f>
        <v>0</v>
      </c>
      <c r="BS261" s="19">
        <f ca="1">IF(W260&lt;=0,0,IF($BL261&lt;=SUM($BN261:BR261),0,IF($BL261-SUM($BN261:BR261)&gt;W260+AH261-BF261-AT261,W260+AH261-BF261-AT261,$BL261-SUM($BN261:BR261))))</f>
        <v>0</v>
      </c>
      <c r="BT261" s="19">
        <f ca="1">IF(X260&lt;=0,0,IF($BL261&lt;=SUM($BN261:BS261),0,IF($BL261-SUM($BN261:BS261)&gt;X260+AI261-BG261-AU261,X260+AI261-BG261-AU261,$BL261-SUM($BN261:BS261))))</f>
        <v>0</v>
      </c>
      <c r="BU261" s="19">
        <f ca="1">IF(Y260&lt;=0,0,IF($BL261&lt;=SUM($BN261:BT261),0,IF($BL261-SUM($BN261:BT261)&gt;Y260+AJ261-BH261-AV261,Y260+AJ261-BH261-AV261,$BL261-SUM($BN261:BT261))))</f>
        <v>0</v>
      </c>
      <c r="BV261" s="19">
        <f ca="1">IF(Z260&lt;=0,0,IF($BL261&lt;=SUM($BN261:BU261),0,IF($BL261-SUM($BN261:BU261)&gt;Z260+AK261-BI261-AW261,Z260+AK261-BI261-AW261,$BL261-SUM($BN261:BU261))))</f>
        <v>0</v>
      </c>
      <c r="BW261" s="19">
        <f ca="1">IF(AA260&lt;=0,0,IF($BL261&lt;=SUM($BN261:BV261),0,IF($BL261-SUM($BN261:BV261)&gt;AA260+AL261-BJ261-AX261,AA260+AL261-BJ261-AX261,$BL261-SUM($BN261:BV261))))</f>
        <v>0</v>
      </c>
    </row>
    <row r="262" spans="1:75" ht="11.1" customHeight="1" x14ac:dyDescent="0.2">
      <c r="A262" s="20" t="str">
        <f t="shared" ca="1" si="157"/>
        <v/>
      </c>
      <c r="B262" s="5" t="e">
        <f t="shared" ca="1" si="158"/>
        <v>#N/A</v>
      </c>
      <c r="C262" s="69" t="str">
        <f ca="1">IF(A262="","",IF(snowball,IF(($E$5-AY262)&lt;0,0,$E$5-AY262),0)+D262)</f>
        <v/>
      </c>
      <c r="D262" s="56"/>
      <c r="E262" s="19">
        <f t="shared" ca="1" si="159"/>
        <v>0</v>
      </c>
      <c r="F262" s="19">
        <f t="shared" ca="1" si="160"/>
        <v>0</v>
      </c>
      <c r="G262" s="19">
        <f t="shared" ca="1" si="161"/>
        <v>0</v>
      </c>
      <c r="H262" s="19">
        <f t="shared" ca="1" si="162"/>
        <v>0</v>
      </c>
      <c r="I262" s="19">
        <f t="shared" ca="1" si="163"/>
        <v>0</v>
      </c>
      <c r="J262" s="19">
        <f t="shared" ca="1" si="164"/>
        <v>0</v>
      </c>
      <c r="K262" s="19">
        <f t="shared" ca="1" si="165"/>
        <v>0</v>
      </c>
      <c r="L262" s="19">
        <f t="shared" ca="1" si="166"/>
        <v>0</v>
      </c>
      <c r="M262" s="19">
        <f t="shared" ca="1" si="167"/>
        <v>0</v>
      </c>
      <c r="N262" s="19">
        <f t="shared" ca="1" si="168"/>
        <v>0</v>
      </c>
      <c r="O262" s="48"/>
      <c r="P262" s="19">
        <f t="shared" ca="1" si="156"/>
        <v>0</v>
      </c>
      <c r="Q262" s="73">
        <f t="shared" ca="1" si="169"/>
        <v>0</v>
      </c>
      <c r="R262" s="19">
        <f t="shared" ca="1" si="170"/>
        <v>0</v>
      </c>
      <c r="S262" s="19">
        <f t="shared" ca="1" si="171"/>
        <v>0</v>
      </c>
      <c r="T262" s="19">
        <f t="shared" ca="1" si="172"/>
        <v>0</v>
      </c>
      <c r="U262" s="19">
        <f t="shared" ca="1" si="173"/>
        <v>0</v>
      </c>
      <c r="V262" s="19">
        <f t="shared" ca="1" si="174"/>
        <v>0</v>
      </c>
      <c r="W262" s="19">
        <f t="shared" ca="1" si="175"/>
        <v>0</v>
      </c>
      <c r="X262" s="19">
        <f t="shared" ca="1" si="176"/>
        <v>0</v>
      </c>
      <c r="Y262" s="19">
        <f t="shared" ca="1" si="177"/>
        <v>0</v>
      </c>
      <c r="Z262" s="19">
        <f t="shared" ca="1" si="178"/>
        <v>0</v>
      </c>
      <c r="AA262" s="19">
        <f t="shared" ca="1" si="179"/>
        <v>0</v>
      </c>
      <c r="AB262" s="2"/>
      <c r="AC262" s="19">
        <f t="shared" ca="1" si="180"/>
        <v>0</v>
      </c>
      <c r="AD262" s="19">
        <f t="shared" ca="1" si="181"/>
        <v>0</v>
      </c>
      <c r="AE262" s="19">
        <f t="shared" ca="1" si="182"/>
        <v>0</v>
      </c>
      <c r="AF262" s="19">
        <f t="shared" ca="1" si="183"/>
        <v>0</v>
      </c>
      <c r="AG262" s="19">
        <f t="shared" ca="1" si="184"/>
        <v>0</v>
      </c>
      <c r="AH262" s="19">
        <f t="shared" ca="1" si="185"/>
        <v>0</v>
      </c>
      <c r="AI262" s="19">
        <f t="shared" ca="1" si="186"/>
        <v>0</v>
      </c>
      <c r="AJ262" s="19">
        <f t="shared" ca="1" si="187"/>
        <v>0</v>
      </c>
      <c r="AK262" s="19">
        <f t="shared" ca="1" si="188"/>
        <v>0</v>
      </c>
      <c r="AL262" s="19">
        <f t="shared" ca="1" si="189"/>
        <v>0</v>
      </c>
      <c r="AM262" s="23">
        <f t="shared" ca="1" si="190"/>
        <v>0</v>
      </c>
      <c r="AN262" s="7"/>
      <c r="AO262" s="19">
        <f t="shared" ca="1" si="191"/>
        <v>0</v>
      </c>
      <c r="AP262" s="19">
        <f t="shared" ca="1" si="192"/>
        <v>0</v>
      </c>
      <c r="AQ262" s="19">
        <f t="shared" ca="1" si="193"/>
        <v>0</v>
      </c>
      <c r="AR262" s="19">
        <f t="shared" ca="1" si="194"/>
        <v>0</v>
      </c>
      <c r="AS262" s="19">
        <f t="shared" ca="1" si="195"/>
        <v>0</v>
      </c>
      <c r="AT262" s="19">
        <f t="shared" ca="1" si="196"/>
        <v>0</v>
      </c>
      <c r="AU262" s="19">
        <f t="shared" ca="1" si="197"/>
        <v>0</v>
      </c>
      <c r="AV262" s="19">
        <f t="shared" ca="1" si="198"/>
        <v>0</v>
      </c>
      <c r="AW262" s="19">
        <f t="shared" ca="1" si="199"/>
        <v>0</v>
      </c>
      <c r="AX262" s="19">
        <f t="shared" ca="1" si="200"/>
        <v>0</v>
      </c>
      <c r="AY262" s="71">
        <f t="shared" ca="1" si="201"/>
        <v>0</v>
      </c>
      <c r="AZ262" s="23"/>
      <c r="BA262" s="55">
        <f ca="1">IF(NOT(snowball),0,IF(OR(E$9=0,R261+AC262-AO262&lt;=E$9),0,MIN(R261+AC262-AO262-E$9,$C262)))</f>
        <v>0</v>
      </c>
      <c r="BB262" s="19">
        <f ca="1">IF(NOT(snowball),0,IF(OR(F$9=0,S261+AD262-AP262&lt;=F$9),0,MIN(S261+AD262-AP262-F$9,$C262-SUM($BA262:BA262))))</f>
        <v>0</v>
      </c>
      <c r="BC262" s="19">
        <f ca="1">IF(NOT(snowball),0,IF(OR(G$9=0,T261+AE262-AQ262&lt;=G$9),0,MIN(T261+AE262-AQ262-G$9,$C262-SUM($BA262:BB262))))</f>
        <v>0</v>
      </c>
      <c r="BD262" s="19">
        <f ca="1">IF(NOT(snowball),0,IF(OR(H$9=0,U261+AF262-AR262&lt;=H$9),0,MIN(U261+AF262-AR262-H$9,$C262-SUM($BA262:BC262))))</f>
        <v>0</v>
      </c>
      <c r="BE262" s="19">
        <f ca="1">IF(NOT(snowball),0,IF(OR(I$9=0,V261+AG262-AS262&lt;=I$9),0,MIN(V261+AG262-AS262-I$9,$C262-SUM($BA262:BD262))))</f>
        <v>0</v>
      </c>
      <c r="BF262" s="19">
        <f ca="1">IF(NOT(snowball),0,IF(OR(J$9=0,W261+AH262-AT262&lt;=J$9),0,MIN(W261+AH262-AT262-J$9,$C262-SUM($BA262:BE262))))</f>
        <v>0</v>
      </c>
      <c r="BG262" s="19">
        <f ca="1">IF(NOT(snowball),0,IF(OR(K$9=0,X261+AI262-AU262&lt;=K$9),0,MIN(X261+AI262-AU262-K$9,$C262-SUM($BA262:BF262))))</f>
        <v>0</v>
      </c>
      <c r="BH262" s="19">
        <f ca="1">IF(NOT(snowball),0,IF(OR(L$9=0,Y261+AJ262-AV262&lt;=L$9),0,MIN(Y261+AJ262-AV262-L$9,$C262-SUM($BA262:BG262))))</f>
        <v>0</v>
      </c>
      <c r="BI262" s="19">
        <f ca="1">IF(NOT(snowball),0,IF(OR(M$9=0,Z261+AK262-AW262&lt;=M$9),0,MIN(Z261+AK262-AW262-M$9,$C262-SUM($BA262:BH262))))</f>
        <v>0</v>
      </c>
      <c r="BJ262" s="19">
        <f ca="1">IF(NOT(snowball),0,IF(OR(N$9=0,AA261+AL262-AX262&lt;=N$9),0,MIN(AA261+AL262-AX262-N$9,$C262-SUM($BA262:BI262))))</f>
        <v>0</v>
      </c>
      <c r="BK262" s="71">
        <f t="shared" ca="1" si="202"/>
        <v>0</v>
      </c>
      <c r="BL262" s="71">
        <f t="shared" ca="1" si="203"/>
        <v>0</v>
      </c>
      <c r="BN262" s="55">
        <f t="shared" ca="1" si="204"/>
        <v>0</v>
      </c>
      <c r="BO262" s="19">
        <f ca="1">IF(S261&lt;=0,0,IF($BL262&lt;=SUM($BN262:BN262),0,IF($BL262-SUM($BN262:BN262)&gt;S261+AD262-BB262-AP262,S261+AD262-BB262-AP262,$BL262-SUM($BN262:BN262))))</f>
        <v>0</v>
      </c>
      <c r="BP262" s="19">
        <f ca="1">IF(T261&lt;=0,0,IF($BL262&lt;=SUM($BN262:BO262),0,IF($BL262-SUM($BN262:BO262)&gt;T261+AE262-BC262-AQ262,T261+AE262-BC262-AQ262,$BL262-SUM($BN262:BO262))))</f>
        <v>0</v>
      </c>
      <c r="BQ262" s="19">
        <f ca="1">IF(U261&lt;=0,0,IF($BL262&lt;=SUM($BN262:BP262),0,IF($BL262-SUM($BN262:BP262)&gt;U261+AF262-BD262-AR262,U261+AF262-BD262-AR262,$BL262-SUM($BN262:BP262))))</f>
        <v>0</v>
      </c>
      <c r="BR262" s="19">
        <f ca="1">IF(V261&lt;=0,0,IF($BL262&lt;=SUM($BN262:BQ262),0,IF($BL262-SUM($BN262:BQ262)&gt;V261+AG262-BE262-AS262,V261+AG262-BE262-AS262,$BL262-SUM($BN262:BQ262))))</f>
        <v>0</v>
      </c>
      <c r="BS262" s="19">
        <f ca="1">IF(W261&lt;=0,0,IF($BL262&lt;=SUM($BN262:BR262),0,IF($BL262-SUM($BN262:BR262)&gt;W261+AH262-BF262-AT262,W261+AH262-BF262-AT262,$BL262-SUM($BN262:BR262))))</f>
        <v>0</v>
      </c>
      <c r="BT262" s="19">
        <f ca="1">IF(X261&lt;=0,0,IF($BL262&lt;=SUM($BN262:BS262),0,IF($BL262-SUM($BN262:BS262)&gt;X261+AI262-BG262-AU262,X261+AI262-BG262-AU262,$BL262-SUM($BN262:BS262))))</f>
        <v>0</v>
      </c>
      <c r="BU262" s="19">
        <f ca="1">IF(Y261&lt;=0,0,IF($BL262&lt;=SUM($BN262:BT262),0,IF($BL262-SUM($BN262:BT262)&gt;Y261+AJ262-BH262-AV262,Y261+AJ262-BH262-AV262,$BL262-SUM($BN262:BT262))))</f>
        <v>0</v>
      </c>
      <c r="BV262" s="19">
        <f ca="1">IF(Z261&lt;=0,0,IF($BL262&lt;=SUM($BN262:BU262),0,IF($BL262-SUM($BN262:BU262)&gt;Z261+AK262-BI262-AW262,Z261+AK262-BI262-AW262,$BL262-SUM($BN262:BU262))))</f>
        <v>0</v>
      </c>
      <c r="BW262" s="19">
        <f ca="1">IF(AA261&lt;=0,0,IF($BL262&lt;=SUM($BN262:BV262),0,IF($BL262-SUM($BN262:BV262)&gt;AA261+AL262-BJ262-AX262,AA261+AL262-BJ262-AX262,$BL262-SUM($BN262:BV262))))</f>
        <v>0</v>
      </c>
    </row>
    <row r="263" spans="1:75" ht="11.1" customHeight="1" x14ac:dyDescent="0.2">
      <c r="A263" s="20" t="str">
        <f t="shared" ca="1" si="157"/>
        <v/>
      </c>
      <c r="B263" s="5" t="e">
        <f t="shared" ca="1" si="158"/>
        <v>#N/A</v>
      </c>
      <c r="C263" s="69" t="str">
        <f ca="1">IF(A263="","",IF(snowball,IF(($E$5-AY263)&lt;0,0,$E$5-AY263),0)+D263)</f>
        <v/>
      </c>
      <c r="D263" s="56"/>
      <c r="E263" s="19">
        <f t="shared" ca="1" si="159"/>
        <v>0</v>
      </c>
      <c r="F263" s="19">
        <f t="shared" ca="1" si="160"/>
        <v>0</v>
      </c>
      <c r="G263" s="19">
        <f t="shared" ca="1" si="161"/>
        <v>0</v>
      </c>
      <c r="H263" s="19">
        <f t="shared" ca="1" si="162"/>
        <v>0</v>
      </c>
      <c r="I263" s="19">
        <f t="shared" ca="1" si="163"/>
        <v>0</v>
      </c>
      <c r="J263" s="19">
        <f t="shared" ca="1" si="164"/>
        <v>0</v>
      </c>
      <c r="K263" s="19">
        <f t="shared" ca="1" si="165"/>
        <v>0</v>
      </c>
      <c r="L263" s="19">
        <f t="shared" ca="1" si="166"/>
        <v>0</v>
      </c>
      <c r="M263" s="19">
        <f t="shared" ca="1" si="167"/>
        <v>0</v>
      </c>
      <c r="N263" s="19">
        <f t="shared" ca="1" si="168"/>
        <v>0</v>
      </c>
      <c r="O263" s="48"/>
      <c r="P263" s="19">
        <f t="shared" ca="1" si="156"/>
        <v>0</v>
      </c>
      <c r="Q263" s="73">
        <f t="shared" ca="1" si="169"/>
        <v>0</v>
      </c>
      <c r="R263" s="19">
        <f t="shared" ca="1" si="170"/>
        <v>0</v>
      </c>
      <c r="S263" s="19">
        <f t="shared" ca="1" si="171"/>
        <v>0</v>
      </c>
      <c r="T263" s="19">
        <f t="shared" ca="1" si="172"/>
        <v>0</v>
      </c>
      <c r="U263" s="19">
        <f t="shared" ca="1" si="173"/>
        <v>0</v>
      </c>
      <c r="V263" s="19">
        <f t="shared" ca="1" si="174"/>
        <v>0</v>
      </c>
      <c r="W263" s="19">
        <f t="shared" ca="1" si="175"/>
        <v>0</v>
      </c>
      <c r="X263" s="19">
        <f t="shared" ca="1" si="176"/>
        <v>0</v>
      </c>
      <c r="Y263" s="19">
        <f t="shared" ca="1" si="177"/>
        <v>0</v>
      </c>
      <c r="Z263" s="19">
        <f t="shared" ca="1" si="178"/>
        <v>0</v>
      </c>
      <c r="AA263" s="19">
        <f t="shared" ca="1" si="179"/>
        <v>0</v>
      </c>
      <c r="AB263" s="2"/>
      <c r="AC263" s="19">
        <f t="shared" ca="1" si="180"/>
        <v>0</v>
      </c>
      <c r="AD263" s="19">
        <f t="shared" ca="1" si="181"/>
        <v>0</v>
      </c>
      <c r="AE263" s="19">
        <f t="shared" ca="1" si="182"/>
        <v>0</v>
      </c>
      <c r="AF263" s="19">
        <f t="shared" ca="1" si="183"/>
        <v>0</v>
      </c>
      <c r="AG263" s="19">
        <f t="shared" ca="1" si="184"/>
        <v>0</v>
      </c>
      <c r="AH263" s="19">
        <f t="shared" ca="1" si="185"/>
        <v>0</v>
      </c>
      <c r="AI263" s="19">
        <f t="shared" ca="1" si="186"/>
        <v>0</v>
      </c>
      <c r="AJ263" s="19">
        <f t="shared" ca="1" si="187"/>
        <v>0</v>
      </c>
      <c r="AK263" s="19">
        <f t="shared" ca="1" si="188"/>
        <v>0</v>
      </c>
      <c r="AL263" s="19">
        <f t="shared" ca="1" si="189"/>
        <v>0</v>
      </c>
      <c r="AM263" s="23">
        <f t="shared" ca="1" si="190"/>
        <v>0</v>
      </c>
      <c r="AN263" s="7"/>
      <c r="AO263" s="19">
        <f t="shared" ca="1" si="191"/>
        <v>0</v>
      </c>
      <c r="AP263" s="19">
        <f t="shared" ca="1" si="192"/>
        <v>0</v>
      </c>
      <c r="AQ263" s="19">
        <f t="shared" ca="1" si="193"/>
        <v>0</v>
      </c>
      <c r="AR263" s="19">
        <f t="shared" ca="1" si="194"/>
        <v>0</v>
      </c>
      <c r="AS263" s="19">
        <f t="shared" ca="1" si="195"/>
        <v>0</v>
      </c>
      <c r="AT263" s="19">
        <f t="shared" ca="1" si="196"/>
        <v>0</v>
      </c>
      <c r="AU263" s="19">
        <f t="shared" ca="1" si="197"/>
        <v>0</v>
      </c>
      <c r="AV263" s="19">
        <f t="shared" ca="1" si="198"/>
        <v>0</v>
      </c>
      <c r="AW263" s="19">
        <f t="shared" ca="1" si="199"/>
        <v>0</v>
      </c>
      <c r="AX263" s="19">
        <f t="shared" ca="1" si="200"/>
        <v>0</v>
      </c>
      <c r="AY263" s="71">
        <f t="shared" ca="1" si="201"/>
        <v>0</v>
      </c>
      <c r="AZ263" s="23"/>
      <c r="BA263" s="55">
        <f ca="1">IF(NOT(snowball),0,IF(OR(E$9=0,R262+AC263-AO263&lt;=E$9),0,MIN(R262+AC263-AO263-E$9,$C263)))</f>
        <v>0</v>
      </c>
      <c r="BB263" s="19">
        <f ca="1">IF(NOT(snowball),0,IF(OR(F$9=0,S262+AD263-AP263&lt;=F$9),0,MIN(S262+AD263-AP263-F$9,$C263-SUM($BA263:BA263))))</f>
        <v>0</v>
      </c>
      <c r="BC263" s="19">
        <f ca="1">IF(NOT(snowball),0,IF(OR(G$9=0,T262+AE263-AQ263&lt;=G$9),0,MIN(T262+AE263-AQ263-G$9,$C263-SUM($BA263:BB263))))</f>
        <v>0</v>
      </c>
      <c r="BD263" s="19">
        <f ca="1">IF(NOT(snowball),0,IF(OR(H$9=0,U262+AF263-AR263&lt;=H$9),0,MIN(U262+AF263-AR263-H$9,$C263-SUM($BA263:BC263))))</f>
        <v>0</v>
      </c>
      <c r="BE263" s="19">
        <f ca="1">IF(NOT(snowball),0,IF(OR(I$9=0,V262+AG263-AS263&lt;=I$9),0,MIN(V262+AG263-AS263-I$9,$C263-SUM($BA263:BD263))))</f>
        <v>0</v>
      </c>
      <c r="BF263" s="19">
        <f ca="1">IF(NOT(snowball),0,IF(OR(J$9=0,W262+AH263-AT263&lt;=J$9),0,MIN(W262+AH263-AT263-J$9,$C263-SUM($BA263:BE263))))</f>
        <v>0</v>
      </c>
      <c r="BG263" s="19">
        <f ca="1">IF(NOT(snowball),0,IF(OR(K$9=0,X262+AI263-AU263&lt;=K$9),0,MIN(X262+AI263-AU263-K$9,$C263-SUM($BA263:BF263))))</f>
        <v>0</v>
      </c>
      <c r="BH263" s="19">
        <f ca="1">IF(NOT(snowball),0,IF(OR(L$9=0,Y262+AJ263-AV263&lt;=L$9),0,MIN(Y262+AJ263-AV263-L$9,$C263-SUM($BA263:BG263))))</f>
        <v>0</v>
      </c>
      <c r="BI263" s="19">
        <f ca="1">IF(NOT(snowball),0,IF(OR(M$9=0,Z262+AK263-AW263&lt;=M$9),0,MIN(Z262+AK263-AW263-M$9,$C263-SUM($BA263:BH263))))</f>
        <v>0</v>
      </c>
      <c r="BJ263" s="19">
        <f ca="1">IF(NOT(snowball),0,IF(OR(N$9=0,AA262+AL263-AX263&lt;=N$9),0,MIN(AA262+AL263-AX263-N$9,$C263-SUM($BA263:BI263))))</f>
        <v>0</v>
      </c>
      <c r="BK263" s="71">
        <f t="shared" ca="1" si="202"/>
        <v>0</v>
      </c>
      <c r="BL263" s="71">
        <f t="shared" ca="1" si="203"/>
        <v>0</v>
      </c>
      <c r="BN263" s="55">
        <f t="shared" ca="1" si="204"/>
        <v>0</v>
      </c>
      <c r="BO263" s="19">
        <f ca="1">IF(S262&lt;=0,0,IF($BL263&lt;=SUM($BN263:BN263),0,IF($BL263-SUM($BN263:BN263)&gt;S262+AD263-BB263-AP263,S262+AD263-BB263-AP263,$BL263-SUM($BN263:BN263))))</f>
        <v>0</v>
      </c>
      <c r="BP263" s="19">
        <f ca="1">IF(T262&lt;=0,0,IF($BL263&lt;=SUM($BN263:BO263),0,IF($BL263-SUM($BN263:BO263)&gt;T262+AE263-BC263-AQ263,T262+AE263-BC263-AQ263,$BL263-SUM($BN263:BO263))))</f>
        <v>0</v>
      </c>
      <c r="BQ263" s="19">
        <f ca="1">IF(U262&lt;=0,0,IF($BL263&lt;=SUM($BN263:BP263),0,IF($BL263-SUM($BN263:BP263)&gt;U262+AF263-BD263-AR263,U262+AF263-BD263-AR263,$BL263-SUM($BN263:BP263))))</f>
        <v>0</v>
      </c>
      <c r="BR263" s="19">
        <f ca="1">IF(V262&lt;=0,0,IF($BL263&lt;=SUM($BN263:BQ263),0,IF($BL263-SUM($BN263:BQ263)&gt;V262+AG263-BE263-AS263,V262+AG263-BE263-AS263,$BL263-SUM($BN263:BQ263))))</f>
        <v>0</v>
      </c>
      <c r="BS263" s="19">
        <f ca="1">IF(W262&lt;=0,0,IF($BL263&lt;=SUM($BN263:BR263),0,IF($BL263-SUM($BN263:BR263)&gt;W262+AH263-BF263-AT263,W262+AH263-BF263-AT263,$BL263-SUM($BN263:BR263))))</f>
        <v>0</v>
      </c>
      <c r="BT263" s="19">
        <f ca="1">IF(X262&lt;=0,0,IF($BL263&lt;=SUM($BN263:BS263),0,IF($BL263-SUM($BN263:BS263)&gt;X262+AI263-BG263-AU263,X262+AI263-BG263-AU263,$BL263-SUM($BN263:BS263))))</f>
        <v>0</v>
      </c>
      <c r="BU263" s="19">
        <f ca="1">IF(Y262&lt;=0,0,IF($BL263&lt;=SUM($BN263:BT263),0,IF($BL263-SUM($BN263:BT263)&gt;Y262+AJ263-BH263-AV263,Y262+AJ263-BH263-AV263,$BL263-SUM($BN263:BT263))))</f>
        <v>0</v>
      </c>
      <c r="BV263" s="19">
        <f ca="1">IF(Z262&lt;=0,0,IF($BL263&lt;=SUM($BN263:BU263),0,IF($BL263-SUM($BN263:BU263)&gt;Z262+AK263-BI263-AW263,Z262+AK263-BI263-AW263,$BL263-SUM($BN263:BU263))))</f>
        <v>0</v>
      </c>
      <c r="BW263" s="19">
        <f ca="1">IF(AA262&lt;=0,0,IF($BL263&lt;=SUM($BN263:BV263),0,IF($BL263-SUM($BN263:BV263)&gt;AA262+AL263-BJ263-AX263,AA262+AL263-BJ263-AX263,$BL263-SUM($BN263:BV263))))</f>
        <v>0</v>
      </c>
    </row>
    <row r="264" spans="1:75" ht="11.1" customHeight="1" x14ac:dyDescent="0.2">
      <c r="A264" s="20" t="str">
        <f t="shared" ca="1" si="157"/>
        <v/>
      </c>
      <c r="B264" s="5" t="e">
        <f t="shared" ca="1" si="158"/>
        <v>#N/A</v>
      </c>
      <c r="C264" s="69" t="str">
        <f ca="1">IF(A264="","",IF(snowball,IF(($E$5-AY264)&lt;0,0,$E$5-AY264),0)+D264)</f>
        <v/>
      </c>
      <c r="D264" s="56"/>
      <c r="E264" s="19">
        <f t="shared" ca="1" si="159"/>
        <v>0</v>
      </c>
      <c r="F264" s="19">
        <f t="shared" ca="1" si="160"/>
        <v>0</v>
      </c>
      <c r="G264" s="19">
        <f t="shared" ca="1" si="161"/>
        <v>0</v>
      </c>
      <c r="H264" s="19">
        <f t="shared" ca="1" si="162"/>
        <v>0</v>
      </c>
      <c r="I264" s="19">
        <f t="shared" ca="1" si="163"/>
        <v>0</v>
      </c>
      <c r="J264" s="19">
        <f t="shared" ca="1" si="164"/>
        <v>0</v>
      </c>
      <c r="K264" s="19">
        <f t="shared" ca="1" si="165"/>
        <v>0</v>
      </c>
      <c r="L264" s="19">
        <f t="shared" ca="1" si="166"/>
        <v>0</v>
      </c>
      <c r="M264" s="19">
        <f t="shared" ca="1" si="167"/>
        <v>0</v>
      </c>
      <c r="N264" s="19">
        <f t="shared" ca="1" si="168"/>
        <v>0</v>
      </c>
      <c r="O264" s="48"/>
      <c r="P264" s="19">
        <f t="shared" ca="1" si="156"/>
        <v>0</v>
      </c>
      <c r="Q264" s="73">
        <f t="shared" ca="1" si="169"/>
        <v>0</v>
      </c>
      <c r="R264" s="19">
        <f t="shared" ca="1" si="170"/>
        <v>0</v>
      </c>
      <c r="S264" s="19">
        <f t="shared" ca="1" si="171"/>
        <v>0</v>
      </c>
      <c r="T264" s="19">
        <f t="shared" ca="1" si="172"/>
        <v>0</v>
      </c>
      <c r="U264" s="19">
        <f t="shared" ca="1" si="173"/>
        <v>0</v>
      </c>
      <c r="V264" s="19">
        <f t="shared" ca="1" si="174"/>
        <v>0</v>
      </c>
      <c r="W264" s="19">
        <f t="shared" ca="1" si="175"/>
        <v>0</v>
      </c>
      <c r="X264" s="19">
        <f t="shared" ca="1" si="176"/>
        <v>0</v>
      </c>
      <c r="Y264" s="19">
        <f t="shared" ca="1" si="177"/>
        <v>0</v>
      </c>
      <c r="Z264" s="19">
        <f t="shared" ca="1" si="178"/>
        <v>0</v>
      </c>
      <c r="AA264" s="19">
        <f t="shared" ca="1" si="179"/>
        <v>0</v>
      </c>
      <c r="AB264" s="2"/>
      <c r="AC264" s="19">
        <f t="shared" ca="1" si="180"/>
        <v>0</v>
      </c>
      <c r="AD264" s="19">
        <f t="shared" ca="1" si="181"/>
        <v>0</v>
      </c>
      <c r="AE264" s="19">
        <f t="shared" ca="1" si="182"/>
        <v>0</v>
      </c>
      <c r="AF264" s="19">
        <f t="shared" ca="1" si="183"/>
        <v>0</v>
      </c>
      <c r="AG264" s="19">
        <f t="shared" ca="1" si="184"/>
        <v>0</v>
      </c>
      <c r="AH264" s="19">
        <f t="shared" ca="1" si="185"/>
        <v>0</v>
      </c>
      <c r="AI264" s="19">
        <f t="shared" ca="1" si="186"/>
        <v>0</v>
      </c>
      <c r="AJ264" s="19">
        <f t="shared" ca="1" si="187"/>
        <v>0</v>
      </c>
      <c r="AK264" s="19">
        <f t="shared" ca="1" si="188"/>
        <v>0</v>
      </c>
      <c r="AL264" s="19">
        <f t="shared" ca="1" si="189"/>
        <v>0</v>
      </c>
      <c r="AM264" s="23">
        <f t="shared" ca="1" si="190"/>
        <v>0</v>
      </c>
      <c r="AN264" s="7"/>
      <c r="AO264" s="19">
        <f t="shared" ca="1" si="191"/>
        <v>0</v>
      </c>
      <c r="AP264" s="19">
        <f t="shared" ca="1" si="192"/>
        <v>0</v>
      </c>
      <c r="AQ264" s="19">
        <f t="shared" ca="1" si="193"/>
        <v>0</v>
      </c>
      <c r="AR264" s="19">
        <f t="shared" ca="1" si="194"/>
        <v>0</v>
      </c>
      <c r="AS264" s="19">
        <f t="shared" ca="1" si="195"/>
        <v>0</v>
      </c>
      <c r="AT264" s="19">
        <f t="shared" ca="1" si="196"/>
        <v>0</v>
      </c>
      <c r="AU264" s="19">
        <f t="shared" ca="1" si="197"/>
        <v>0</v>
      </c>
      <c r="AV264" s="19">
        <f t="shared" ca="1" si="198"/>
        <v>0</v>
      </c>
      <c r="AW264" s="19">
        <f t="shared" ca="1" si="199"/>
        <v>0</v>
      </c>
      <c r="AX264" s="19">
        <f t="shared" ca="1" si="200"/>
        <v>0</v>
      </c>
      <c r="AY264" s="71">
        <f t="shared" ca="1" si="201"/>
        <v>0</v>
      </c>
      <c r="AZ264" s="23"/>
      <c r="BA264" s="55">
        <f ca="1">IF(NOT(snowball),0,IF(OR(E$9=0,R263+AC264-AO264&lt;=E$9),0,MIN(R263+AC264-AO264-E$9,$C264)))</f>
        <v>0</v>
      </c>
      <c r="BB264" s="19">
        <f ca="1">IF(NOT(snowball),0,IF(OR(F$9=0,S263+AD264-AP264&lt;=F$9),0,MIN(S263+AD264-AP264-F$9,$C264-SUM($BA264:BA264))))</f>
        <v>0</v>
      </c>
      <c r="BC264" s="19">
        <f ca="1">IF(NOT(snowball),0,IF(OR(G$9=0,T263+AE264-AQ264&lt;=G$9),0,MIN(T263+AE264-AQ264-G$9,$C264-SUM($BA264:BB264))))</f>
        <v>0</v>
      </c>
      <c r="BD264" s="19">
        <f ca="1">IF(NOT(snowball),0,IF(OR(H$9=0,U263+AF264-AR264&lt;=H$9),0,MIN(U263+AF264-AR264-H$9,$C264-SUM($BA264:BC264))))</f>
        <v>0</v>
      </c>
      <c r="BE264" s="19">
        <f ca="1">IF(NOT(snowball),0,IF(OR(I$9=0,V263+AG264-AS264&lt;=I$9),0,MIN(V263+AG264-AS264-I$9,$C264-SUM($BA264:BD264))))</f>
        <v>0</v>
      </c>
      <c r="BF264" s="19">
        <f ca="1">IF(NOT(snowball),0,IF(OR(J$9=0,W263+AH264-AT264&lt;=J$9),0,MIN(W263+AH264-AT264-J$9,$C264-SUM($BA264:BE264))))</f>
        <v>0</v>
      </c>
      <c r="BG264" s="19">
        <f ca="1">IF(NOT(snowball),0,IF(OR(K$9=0,X263+AI264-AU264&lt;=K$9),0,MIN(X263+AI264-AU264-K$9,$C264-SUM($BA264:BF264))))</f>
        <v>0</v>
      </c>
      <c r="BH264" s="19">
        <f ca="1">IF(NOT(snowball),0,IF(OR(L$9=0,Y263+AJ264-AV264&lt;=L$9),0,MIN(Y263+AJ264-AV264-L$9,$C264-SUM($BA264:BG264))))</f>
        <v>0</v>
      </c>
      <c r="BI264" s="19">
        <f ca="1">IF(NOT(snowball),0,IF(OR(M$9=0,Z263+AK264-AW264&lt;=M$9),0,MIN(Z263+AK264-AW264-M$9,$C264-SUM($BA264:BH264))))</f>
        <v>0</v>
      </c>
      <c r="BJ264" s="19">
        <f ca="1">IF(NOT(snowball),0,IF(OR(N$9=0,AA263+AL264-AX264&lt;=N$9),0,MIN(AA263+AL264-AX264-N$9,$C264-SUM($BA264:BI264))))</f>
        <v>0</v>
      </c>
      <c r="BK264" s="71">
        <f t="shared" ca="1" si="202"/>
        <v>0</v>
      </c>
      <c r="BL264" s="71">
        <f t="shared" ca="1" si="203"/>
        <v>0</v>
      </c>
      <c r="BN264" s="55">
        <f t="shared" ca="1" si="204"/>
        <v>0</v>
      </c>
      <c r="BO264" s="19">
        <f ca="1">IF(S263&lt;=0,0,IF($BL264&lt;=SUM($BN264:BN264),0,IF($BL264-SUM($BN264:BN264)&gt;S263+AD264-BB264-AP264,S263+AD264-BB264-AP264,$BL264-SUM($BN264:BN264))))</f>
        <v>0</v>
      </c>
      <c r="BP264" s="19">
        <f ca="1">IF(T263&lt;=0,0,IF($BL264&lt;=SUM($BN264:BO264),0,IF($BL264-SUM($BN264:BO264)&gt;T263+AE264-BC264-AQ264,T263+AE264-BC264-AQ264,$BL264-SUM($BN264:BO264))))</f>
        <v>0</v>
      </c>
      <c r="BQ264" s="19">
        <f ca="1">IF(U263&lt;=0,0,IF($BL264&lt;=SUM($BN264:BP264),0,IF($BL264-SUM($BN264:BP264)&gt;U263+AF264-BD264-AR264,U263+AF264-BD264-AR264,$BL264-SUM($BN264:BP264))))</f>
        <v>0</v>
      </c>
      <c r="BR264" s="19">
        <f ca="1">IF(V263&lt;=0,0,IF($BL264&lt;=SUM($BN264:BQ264),0,IF($BL264-SUM($BN264:BQ264)&gt;V263+AG264-BE264-AS264,V263+AG264-BE264-AS264,$BL264-SUM($BN264:BQ264))))</f>
        <v>0</v>
      </c>
      <c r="BS264" s="19">
        <f ca="1">IF(W263&lt;=0,0,IF($BL264&lt;=SUM($BN264:BR264),0,IF($BL264-SUM($BN264:BR264)&gt;W263+AH264-BF264-AT264,W263+AH264-BF264-AT264,$BL264-SUM($BN264:BR264))))</f>
        <v>0</v>
      </c>
      <c r="BT264" s="19">
        <f ca="1">IF(X263&lt;=0,0,IF($BL264&lt;=SUM($BN264:BS264),0,IF($BL264-SUM($BN264:BS264)&gt;X263+AI264-BG264-AU264,X263+AI264-BG264-AU264,$BL264-SUM($BN264:BS264))))</f>
        <v>0</v>
      </c>
      <c r="BU264" s="19">
        <f ca="1">IF(Y263&lt;=0,0,IF($BL264&lt;=SUM($BN264:BT264),0,IF($BL264-SUM($BN264:BT264)&gt;Y263+AJ264-BH264-AV264,Y263+AJ264-BH264-AV264,$BL264-SUM($BN264:BT264))))</f>
        <v>0</v>
      </c>
      <c r="BV264" s="19">
        <f ca="1">IF(Z263&lt;=0,0,IF($BL264&lt;=SUM($BN264:BU264),0,IF($BL264-SUM($BN264:BU264)&gt;Z263+AK264-BI264-AW264,Z263+AK264-BI264-AW264,$BL264-SUM($BN264:BU264))))</f>
        <v>0</v>
      </c>
      <c r="BW264" s="19">
        <f ca="1">IF(AA263&lt;=0,0,IF($BL264&lt;=SUM($BN264:BV264),0,IF($BL264-SUM($BN264:BV264)&gt;AA263+AL264-BJ264-AX264,AA263+AL264-BJ264-AX264,$BL264-SUM($BN264:BV264))))</f>
        <v>0</v>
      </c>
    </row>
    <row r="265" spans="1:75" ht="11.1" customHeight="1" x14ac:dyDescent="0.2">
      <c r="A265" s="20" t="str">
        <f t="shared" ca="1" si="157"/>
        <v/>
      </c>
      <c r="B265" s="5" t="e">
        <f t="shared" ca="1" si="158"/>
        <v>#N/A</v>
      </c>
      <c r="C265" s="69" t="str">
        <f ca="1">IF(A265="","",IF(snowball,IF(($E$5-AY265)&lt;0,0,$E$5-AY265),0)+D265)</f>
        <v/>
      </c>
      <c r="D265" s="56"/>
      <c r="E265" s="19">
        <f t="shared" ca="1" si="159"/>
        <v>0</v>
      </c>
      <c r="F265" s="19">
        <f t="shared" ca="1" si="160"/>
        <v>0</v>
      </c>
      <c r="G265" s="19">
        <f t="shared" ca="1" si="161"/>
        <v>0</v>
      </c>
      <c r="H265" s="19">
        <f t="shared" ca="1" si="162"/>
        <v>0</v>
      </c>
      <c r="I265" s="19">
        <f t="shared" ca="1" si="163"/>
        <v>0</v>
      </c>
      <c r="J265" s="19">
        <f t="shared" ca="1" si="164"/>
        <v>0</v>
      </c>
      <c r="K265" s="19">
        <f t="shared" ca="1" si="165"/>
        <v>0</v>
      </c>
      <c r="L265" s="19">
        <f t="shared" ca="1" si="166"/>
        <v>0</v>
      </c>
      <c r="M265" s="19">
        <f t="shared" ca="1" si="167"/>
        <v>0</v>
      </c>
      <c r="N265" s="19">
        <f t="shared" ca="1" si="168"/>
        <v>0</v>
      </c>
      <c r="O265" s="48"/>
      <c r="P265" s="19">
        <f t="shared" ca="1" si="156"/>
        <v>0</v>
      </c>
      <c r="Q265" s="73">
        <f t="shared" ca="1" si="169"/>
        <v>0</v>
      </c>
      <c r="R265" s="19">
        <f t="shared" ca="1" si="170"/>
        <v>0</v>
      </c>
      <c r="S265" s="19">
        <f t="shared" ca="1" si="171"/>
        <v>0</v>
      </c>
      <c r="T265" s="19">
        <f t="shared" ca="1" si="172"/>
        <v>0</v>
      </c>
      <c r="U265" s="19">
        <f t="shared" ca="1" si="173"/>
        <v>0</v>
      </c>
      <c r="V265" s="19">
        <f t="shared" ca="1" si="174"/>
        <v>0</v>
      </c>
      <c r="W265" s="19">
        <f t="shared" ca="1" si="175"/>
        <v>0</v>
      </c>
      <c r="X265" s="19">
        <f t="shared" ca="1" si="176"/>
        <v>0</v>
      </c>
      <c r="Y265" s="19">
        <f t="shared" ca="1" si="177"/>
        <v>0</v>
      </c>
      <c r="Z265" s="19">
        <f t="shared" ca="1" si="178"/>
        <v>0</v>
      </c>
      <c r="AA265" s="19">
        <f t="shared" ca="1" si="179"/>
        <v>0</v>
      </c>
      <c r="AB265" s="2"/>
      <c r="AC265" s="19">
        <f t="shared" ca="1" si="180"/>
        <v>0</v>
      </c>
      <c r="AD265" s="19">
        <f t="shared" ca="1" si="181"/>
        <v>0</v>
      </c>
      <c r="AE265" s="19">
        <f t="shared" ca="1" si="182"/>
        <v>0</v>
      </c>
      <c r="AF265" s="19">
        <f t="shared" ca="1" si="183"/>
        <v>0</v>
      </c>
      <c r="AG265" s="19">
        <f t="shared" ca="1" si="184"/>
        <v>0</v>
      </c>
      <c r="AH265" s="19">
        <f t="shared" ca="1" si="185"/>
        <v>0</v>
      </c>
      <c r="AI265" s="19">
        <f t="shared" ca="1" si="186"/>
        <v>0</v>
      </c>
      <c r="AJ265" s="19">
        <f t="shared" ca="1" si="187"/>
        <v>0</v>
      </c>
      <c r="AK265" s="19">
        <f t="shared" ca="1" si="188"/>
        <v>0</v>
      </c>
      <c r="AL265" s="19">
        <f t="shared" ca="1" si="189"/>
        <v>0</v>
      </c>
      <c r="AM265" s="23">
        <f t="shared" ca="1" si="190"/>
        <v>0</v>
      </c>
      <c r="AN265" s="7"/>
      <c r="AO265" s="19">
        <f t="shared" ca="1" si="191"/>
        <v>0</v>
      </c>
      <c r="AP265" s="19">
        <f t="shared" ca="1" si="192"/>
        <v>0</v>
      </c>
      <c r="AQ265" s="19">
        <f t="shared" ca="1" si="193"/>
        <v>0</v>
      </c>
      <c r="AR265" s="19">
        <f t="shared" ca="1" si="194"/>
        <v>0</v>
      </c>
      <c r="AS265" s="19">
        <f t="shared" ca="1" si="195"/>
        <v>0</v>
      </c>
      <c r="AT265" s="19">
        <f t="shared" ca="1" si="196"/>
        <v>0</v>
      </c>
      <c r="AU265" s="19">
        <f t="shared" ca="1" si="197"/>
        <v>0</v>
      </c>
      <c r="AV265" s="19">
        <f t="shared" ca="1" si="198"/>
        <v>0</v>
      </c>
      <c r="AW265" s="19">
        <f t="shared" ca="1" si="199"/>
        <v>0</v>
      </c>
      <c r="AX265" s="19">
        <f t="shared" ca="1" si="200"/>
        <v>0</v>
      </c>
      <c r="AY265" s="71">
        <f t="shared" ca="1" si="201"/>
        <v>0</v>
      </c>
      <c r="AZ265" s="23"/>
      <c r="BA265" s="55">
        <f ca="1">IF(NOT(snowball),0,IF(OR(E$9=0,R264+AC265-AO265&lt;=E$9),0,MIN(R264+AC265-AO265-E$9,$C265)))</f>
        <v>0</v>
      </c>
      <c r="BB265" s="19">
        <f ca="1">IF(NOT(snowball),0,IF(OR(F$9=0,S264+AD265-AP265&lt;=F$9),0,MIN(S264+AD265-AP265-F$9,$C265-SUM($BA265:BA265))))</f>
        <v>0</v>
      </c>
      <c r="BC265" s="19">
        <f ca="1">IF(NOT(snowball),0,IF(OR(G$9=0,T264+AE265-AQ265&lt;=G$9),0,MIN(T264+AE265-AQ265-G$9,$C265-SUM($BA265:BB265))))</f>
        <v>0</v>
      </c>
      <c r="BD265" s="19">
        <f ca="1">IF(NOT(snowball),0,IF(OR(H$9=0,U264+AF265-AR265&lt;=H$9),0,MIN(U264+AF265-AR265-H$9,$C265-SUM($BA265:BC265))))</f>
        <v>0</v>
      </c>
      <c r="BE265" s="19">
        <f ca="1">IF(NOT(snowball),0,IF(OR(I$9=0,V264+AG265-AS265&lt;=I$9),0,MIN(V264+AG265-AS265-I$9,$C265-SUM($BA265:BD265))))</f>
        <v>0</v>
      </c>
      <c r="BF265" s="19">
        <f ca="1">IF(NOT(snowball),0,IF(OR(J$9=0,W264+AH265-AT265&lt;=J$9),0,MIN(W264+AH265-AT265-J$9,$C265-SUM($BA265:BE265))))</f>
        <v>0</v>
      </c>
      <c r="BG265" s="19">
        <f ca="1">IF(NOT(snowball),0,IF(OR(K$9=0,X264+AI265-AU265&lt;=K$9),0,MIN(X264+AI265-AU265-K$9,$C265-SUM($BA265:BF265))))</f>
        <v>0</v>
      </c>
      <c r="BH265" s="19">
        <f ca="1">IF(NOT(snowball),0,IF(OR(L$9=0,Y264+AJ265-AV265&lt;=L$9),0,MIN(Y264+AJ265-AV265-L$9,$C265-SUM($BA265:BG265))))</f>
        <v>0</v>
      </c>
      <c r="BI265" s="19">
        <f ca="1">IF(NOT(snowball),0,IF(OR(M$9=0,Z264+AK265-AW265&lt;=M$9),0,MIN(Z264+AK265-AW265-M$9,$C265-SUM($BA265:BH265))))</f>
        <v>0</v>
      </c>
      <c r="BJ265" s="19">
        <f ca="1">IF(NOT(snowball),0,IF(OR(N$9=0,AA264+AL265-AX265&lt;=N$9),0,MIN(AA264+AL265-AX265-N$9,$C265-SUM($BA265:BI265))))</f>
        <v>0</v>
      </c>
      <c r="BK265" s="71">
        <f t="shared" ca="1" si="202"/>
        <v>0</v>
      </c>
      <c r="BL265" s="71">
        <f t="shared" ca="1" si="203"/>
        <v>0</v>
      </c>
      <c r="BN265" s="55">
        <f t="shared" ca="1" si="204"/>
        <v>0</v>
      </c>
      <c r="BO265" s="19">
        <f ca="1">IF(S264&lt;=0,0,IF($BL265&lt;=SUM($BN265:BN265),0,IF($BL265-SUM($BN265:BN265)&gt;S264+AD265-BB265-AP265,S264+AD265-BB265-AP265,$BL265-SUM($BN265:BN265))))</f>
        <v>0</v>
      </c>
      <c r="BP265" s="19">
        <f ca="1">IF(T264&lt;=0,0,IF($BL265&lt;=SUM($BN265:BO265),0,IF($BL265-SUM($BN265:BO265)&gt;T264+AE265-BC265-AQ265,T264+AE265-BC265-AQ265,$BL265-SUM($BN265:BO265))))</f>
        <v>0</v>
      </c>
      <c r="BQ265" s="19">
        <f ca="1">IF(U264&lt;=0,0,IF($BL265&lt;=SUM($BN265:BP265),0,IF($BL265-SUM($BN265:BP265)&gt;U264+AF265-BD265-AR265,U264+AF265-BD265-AR265,$BL265-SUM($BN265:BP265))))</f>
        <v>0</v>
      </c>
      <c r="BR265" s="19">
        <f ca="1">IF(V264&lt;=0,0,IF($BL265&lt;=SUM($BN265:BQ265),0,IF($BL265-SUM($BN265:BQ265)&gt;V264+AG265-BE265-AS265,V264+AG265-BE265-AS265,$BL265-SUM($BN265:BQ265))))</f>
        <v>0</v>
      </c>
      <c r="BS265" s="19">
        <f ca="1">IF(W264&lt;=0,0,IF($BL265&lt;=SUM($BN265:BR265),0,IF($BL265-SUM($BN265:BR265)&gt;W264+AH265-BF265-AT265,W264+AH265-BF265-AT265,$BL265-SUM($BN265:BR265))))</f>
        <v>0</v>
      </c>
      <c r="BT265" s="19">
        <f ca="1">IF(X264&lt;=0,0,IF($BL265&lt;=SUM($BN265:BS265),0,IF($BL265-SUM($BN265:BS265)&gt;X264+AI265-BG265-AU265,X264+AI265-BG265-AU265,$BL265-SUM($BN265:BS265))))</f>
        <v>0</v>
      </c>
      <c r="BU265" s="19">
        <f ca="1">IF(Y264&lt;=0,0,IF($BL265&lt;=SUM($BN265:BT265),0,IF($BL265-SUM($BN265:BT265)&gt;Y264+AJ265-BH265-AV265,Y264+AJ265-BH265-AV265,$BL265-SUM($BN265:BT265))))</f>
        <v>0</v>
      </c>
      <c r="BV265" s="19">
        <f ca="1">IF(Z264&lt;=0,0,IF($BL265&lt;=SUM($BN265:BU265),0,IF($BL265-SUM($BN265:BU265)&gt;Z264+AK265-BI265-AW265,Z264+AK265-BI265-AW265,$BL265-SUM($BN265:BU265))))</f>
        <v>0</v>
      </c>
      <c r="BW265" s="19">
        <f ca="1">IF(AA264&lt;=0,0,IF($BL265&lt;=SUM($BN265:BV265),0,IF($BL265-SUM($BN265:BV265)&gt;AA264+AL265-BJ265-AX265,AA264+AL265-BJ265-AX265,$BL265-SUM($BN265:BV265))))</f>
        <v>0</v>
      </c>
    </row>
    <row r="266" spans="1:75" ht="11.1" customHeight="1" x14ac:dyDescent="0.2">
      <c r="A266" s="20" t="str">
        <f t="shared" ca="1" si="157"/>
        <v/>
      </c>
      <c r="B266" s="5" t="e">
        <f t="shared" ca="1" si="158"/>
        <v>#N/A</v>
      </c>
      <c r="C266" s="69" t="str">
        <f ca="1">IF(A266="","",IF(snowball,IF(($E$5-AY266)&lt;0,0,$E$5-AY266),0)+D266)</f>
        <v/>
      </c>
      <c r="D266" s="56"/>
      <c r="E266" s="19">
        <f t="shared" ca="1" si="159"/>
        <v>0</v>
      </c>
      <c r="F266" s="19">
        <f t="shared" ca="1" si="160"/>
        <v>0</v>
      </c>
      <c r="G266" s="19">
        <f t="shared" ca="1" si="161"/>
        <v>0</v>
      </c>
      <c r="H266" s="19">
        <f t="shared" ca="1" si="162"/>
        <v>0</v>
      </c>
      <c r="I266" s="19">
        <f t="shared" ca="1" si="163"/>
        <v>0</v>
      </c>
      <c r="J266" s="19">
        <f t="shared" ca="1" si="164"/>
        <v>0</v>
      </c>
      <c r="K266" s="19">
        <f t="shared" ca="1" si="165"/>
        <v>0</v>
      </c>
      <c r="L266" s="19">
        <f t="shared" ca="1" si="166"/>
        <v>0</v>
      </c>
      <c r="M266" s="19">
        <f t="shared" ca="1" si="167"/>
        <v>0</v>
      </c>
      <c r="N266" s="19">
        <f t="shared" ca="1" si="168"/>
        <v>0</v>
      </c>
      <c r="O266" s="48"/>
      <c r="P266" s="19">
        <f t="shared" ca="1" si="156"/>
        <v>0</v>
      </c>
      <c r="Q266" s="73">
        <f t="shared" ca="1" si="169"/>
        <v>0</v>
      </c>
      <c r="R266" s="19">
        <f t="shared" ca="1" si="170"/>
        <v>0</v>
      </c>
      <c r="S266" s="19">
        <f t="shared" ca="1" si="171"/>
        <v>0</v>
      </c>
      <c r="T266" s="19">
        <f t="shared" ca="1" si="172"/>
        <v>0</v>
      </c>
      <c r="U266" s="19">
        <f t="shared" ca="1" si="173"/>
        <v>0</v>
      </c>
      <c r="V266" s="19">
        <f t="shared" ca="1" si="174"/>
        <v>0</v>
      </c>
      <c r="W266" s="19">
        <f t="shared" ca="1" si="175"/>
        <v>0</v>
      </c>
      <c r="X266" s="19">
        <f t="shared" ca="1" si="176"/>
        <v>0</v>
      </c>
      <c r="Y266" s="19">
        <f t="shared" ca="1" si="177"/>
        <v>0</v>
      </c>
      <c r="Z266" s="19">
        <f t="shared" ca="1" si="178"/>
        <v>0</v>
      </c>
      <c r="AA266" s="19">
        <f t="shared" ca="1" si="179"/>
        <v>0</v>
      </c>
      <c r="AB266" s="2"/>
      <c r="AC266" s="19">
        <f t="shared" ca="1" si="180"/>
        <v>0</v>
      </c>
      <c r="AD266" s="19">
        <f t="shared" ca="1" si="181"/>
        <v>0</v>
      </c>
      <c r="AE266" s="19">
        <f t="shared" ca="1" si="182"/>
        <v>0</v>
      </c>
      <c r="AF266" s="19">
        <f t="shared" ca="1" si="183"/>
        <v>0</v>
      </c>
      <c r="AG266" s="19">
        <f t="shared" ca="1" si="184"/>
        <v>0</v>
      </c>
      <c r="AH266" s="19">
        <f t="shared" ca="1" si="185"/>
        <v>0</v>
      </c>
      <c r="AI266" s="19">
        <f t="shared" ca="1" si="186"/>
        <v>0</v>
      </c>
      <c r="AJ266" s="19">
        <f t="shared" ca="1" si="187"/>
        <v>0</v>
      </c>
      <c r="AK266" s="19">
        <f t="shared" ca="1" si="188"/>
        <v>0</v>
      </c>
      <c r="AL266" s="19">
        <f t="shared" ca="1" si="189"/>
        <v>0</v>
      </c>
      <c r="AM266" s="23">
        <f t="shared" ca="1" si="190"/>
        <v>0</v>
      </c>
      <c r="AN266" s="7"/>
      <c r="AO266" s="19">
        <f t="shared" ca="1" si="191"/>
        <v>0</v>
      </c>
      <c r="AP266" s="19">
        <f t="shared" ca="1" si="192"/>
        <v>0</v>
      </c>
      <c r="AQ266" s="19">
        <f t="shared" ca="1" si="193"/>
        <v>0</v>
      </c>
      <c r="AR266" s="19">
        <f t="shared" ca="1" si="194"/>
        <v>0</v>
      </c>
      <c r="AS266" s="19">
        <f t="shared" ca="1" si="195"/>
        <v>0</v>
      </c>
      <c r="AT266" s="19">
        <f t="shared" ca="1" si="196"/>
        <v>0</v>
      </c>
      <c r="AU266" s="19">
        <f t="shared" ca="1" si="197"/>
        <v>0</v>
      </c>
      <c r="AV266" s="19">
        <f t="shared" ca="1" si="198"/>
        <v>0</v>
      </c>
      <c r="AW266" s="19">
        <f t="shared" ca="1" si="199"/>
        <v>0</v>
      </c>
      <c r="AX266" s="19">
        <f t="shared" ca="1" si="200"/>
        <v>0</v>
      </c>
      <c r="AY266" s="71">
        <f t="shared" ca="1" si="201"/>
        <v>0</v>
      </c>
      <c r="AZ266" s="23"/>
      <c r="BA266" s="55">
        <f ca="1">IF(NOT(snowball),0,IF(OR(E$9=0,R265+AC266-AO266&lt;=E$9),0,MIN(R265+AC266-AO266-E$9,$C266)))</f>
        <v>0</v>
      </c>
      <c r="BB266" s="19">
        <f ca="1">IF(NOT(snowball),0,IF(OR(F$9=0,S265+AD266-AP266&lt;=F$9),0,MIN(S265+AD266-AP266-F$9,$C266-SUM($BA266:BA266))))</f>
        <v>0</v>
      </c>
      <c r="BC266" s="19">
        <f ca="1">IF(NOT(snowball),0,IF(OR(G$9=0,T265+AE266-AQ266&lt;=G$9),0,MIN(T265+AE266-AQ266-G$9,$C266-SUM($BA266:BB266))))</f>
        <v>0</v>
      </c>
      <c r="BD266" s="19">
        <f ca="1">IF(NOT(snowball),0,IF(OR(H$9=0,U265+AF266-AR266&lt;=H$9),0,MIN(U265+AF266-AR266-H$9,$C266-SUM($BA266:BC266))))</f>
        <v>0</v>
      </c>
      <c r="BE266" s="19">
        <f ca="1">IF(NOT(snowball),0,IF(OR(I$9=0,V265+AG266-AS266&lt;=I$9),0,MIN(V265+AG266-AS266-I$9,$C266-SUM($BA266:BD266))))</f>
        <v>0</v>
      </c>
      <c r="BF266" s="19">
        <f ca="1">IF(NOT(snowball),0,IF(OR(J$9=0,W265+AH266-AT266&lt;=J$9),0,MIN(W265+AH266-AT266-J$9,$C266-SUM($BA266:BE266))))</f>
        <v>0</v>
      </c>
      <c r="BG266" s="19">
        <f ca="1">IF(NOT(snowball),0,IF(OR(K$9=0,X265+AI266-AU266&lt;=K$9),0,MIN(X265+AI266-AU266-K$9,$C266-SUM($BA266:BF266))))</f>
        <v>0</v>
      </c>
      <c r="BH266" s="19">
        <f ca="1">IF(NOT(snowball),0,IF(OR(L$9=0,Y265+AJ266-AV266&lt;=L$9),0,MIN(Y265+AJ266-AV266-L$9,$C266-SUM($BA266:BG266))))</f>
        <v>0</v>
      </c>
      <c r="BI266" s="19">
        <f ca="1">IF(NOT(snowball),0,IF(OR(M$9=0,Z265+AK266-AW266&lt;=M$9),0,MIN(Z265+AK266-AW266-M$9,$C266-SUM($BA266:BH266))))</f>
        <v>0</v>
      </c>
      <c r="BJ266" s="19">
        <f ca="1">IF(NOT(snowball),0,IF(OR(N$9=0,AA265+AL266-AX266&lt;=N$9),0,MIN(AA265+AL266-AX266-N$9,$C266-SUM($BA266:BI266))))</f>
        <v>0</v>
      </c>
      <c r="BK266" s="71">
        <f t="shared" ca="1" si="202"/>
        <v>0</v>
      </c>
      <c r="BL266" s="71">
        <f t="shared" ca="1" si="203"/>
        <v>0</v>
      </c>
      <c r="BN266" s="55">
        <f t="shared" ca="1" si="204"/>
        <v>0</v>
      </c>
      <c r="BO266" s="19">
        <f ca="1">IF(S265&lt;=0,0,IF($BL266&lt;=SUM($BN266:BN266),0,IF($BL266-SUM($BN266:BN266)&gt;S265+AD266-BB266-AP266,S265+AD266-BB266-AP266,$BL266-SUM($BN266:BN266))))</f>
        <v>0</v>
      </c>
      <c r="BP266" s="19">
        <f ca="1">IF(T265&lt;=0,0,IF($BL266&lt;=SUM($BN266:BO266),0,IF($BL266-SUM($BN266:BO266)&gt;T265+AE266-BC266-AQ266,T265+AE266-BC266-AQ266,$BL266-SUM($BN266:BO266))))</f>
        <v>0</v>
      </c>
      <c r="BQ266" s="19">
        <f ca="1">IF(U265&lt;=0,0,IF($BL266&lt;=SUM($BN266:BP266),0,IF($BL266-SUM($BN266:BP266)&gt;U265+AF266-BD266-AR266,U265+AF266-BD266-AR266,$BL266-SUM($BN266:BP266))))</f>
        <v>0</v>
      </c>
      <c r="BR266" s="19">
        <f ca="1">IF(V265&lt;=0,0,IF($BL266&lt;=SUM($BN266:BQ266),0,IF($BL266-SUM($BN266:BQ266)&gt;V265+AG266-BE266-AS266,V265+AG266-BE266-AS266,$BL266-SUM($BN266:BQ266))))</f>
        <v>0</v>
      </c>
      <c r="BS266" s="19">
        <f ca="1">IF(W265&lt;=0,0,IF($BL266&lt;=SUM($BN266:BR266),0,IF($BL266-SUM($BN266:BR266)&gt;W265+AH266-BF266-AT266,W265+AH266-BF266-AT266,$BL266-SUM($BN266:BR266))))</f>
        <v>0</v>
      </c>
      <c r="BT266" s="19">
        <f ca="1">IF(X265&lt;=0,0,IF($BL266&lt;=SUM($BN266:BS266),0,IF($BL266-SUM($BN266:BS266)&gt;X265+AI266-BG266-AU266,X265+AI266-BG266-AU266,$BL266-SUM($BN266:BS266))))</f>
        <v>0</v>
      </c>
      <c r="BU266" s="19">
        <f ca="1">IF(Y265&lt;=0,0,IF($BL266&lt;=SUM($BN266:BT266),0,IF($BL266-SUM($BN266:BT266)&gt;Y265+AJ266-BH266-AV266,Y265+AJ266-BH266-AV266,$BL266-SUM($BN266:BT266))))</f>
        <v>0</v>
      </c>
      <c r="BV266" s="19">
        <f ca="1">IF(Z265&lt;=0,0,IF($BL266&lt;=SUM($BN266:BU266),0,IF($BL266-SUM($BN266:BU266)&gt;Z265+AK266-BI266-AW266,Z265+AK266-BI266-AW266,$BL266-SUM($BN266:BU266))))</f>
        <v>0</v>
      </c>
      <c r="BW266" s="19">
        <f ca="1">IF(AA265&lt;=0,0,IF($BL266&lt;=SUM($BN266:BV266),0,IF($BL266-SUM($BN266:BV266)&gt;AA265+AL266-BJ266-AX266,AA265+AL266-BJ266-AX266,$BL266-SUM($BN266:BV266))))</f>
        <v>0</v>
      </c>
    </row>
    <row r="267" spans="1:75" ht="11.1" customHeight="1" x14ac:dyDescent="0.2">
      <c r="A267" s="20" t="str">
        <f t="shared" ca="1" si="157"/>
        <v/>
      </c>
      <c r="B267" s="5" t="e">
        <f t="shared" ca="1" si="158"/>
        <v>#N/A</v>
      </c>
      <c r="C267" s="69" t="str">
        <f ca="1">IF(A267="","",IF(snowball,IF(($E$5-AY267)&lt;0,0,$E$5-AY267),0)+D267)</f>
        <v/>
      </c>
      <c r="D267" s="56"/>
      <c r="E267" s="19">
        <f t="shared" ca="1" si="159"/>
        <v>0</v>
      </c>
      <c r="F267" s="19">
        <f t="shared" ca="1" si="160"/>
        <v>0</v>
      </c>
      <c r="G267" s="19">
        <f t="shared" ca="1" si="161"/>
        <v>0</v>
      </c>
      <c r="H267" s="19">
        <f t="shared" ca="1" si="162"/>
        <v>0</v>
      </c>
      <c r="I267" s="19">
        <f t="shared" ca="1" si="163"/>
        <v>0</v>
      </c>
      <c r="J267" s="19">
        <f t="shared" ca="1" si="164"/>
        <v>0</v>
      </c>
      <c r="K267" s="19">
        <f t="shared" ca="1" si="165"/>
        <v>0</v>
      </c>
      <c r="L267" s="19">
        <f t="shared" ca="1" si="166"/>
        <v>0</v>
      </c>
      <c r="M267" s="19">
        <f t="shared" ca="1" si="167"/>
        <v>0</v>
      </c>
      <c r="N267" s="19">
        <f t="shared" ca="1" si="168"/>
        <v>0</v>
      </c>
      <c r="O267" s="48"/>
      <c r="P267" s="19">
        <f t="shared" ca="1" si="156"/>
        <v>0</v>
      </c>
      <c r="Q267" s="73">
        <f t="shared" ca="1" si="169"/>
        <v>0</v>
      </c>
      <c r="R267" s="19">
        <f t="shared" ca="1" si="170"/>
        <v>0</v>
      </c>
      <c r="S267" s="19">
        <f t="shared" ca="1" si="171"/>
        <v>0</v>
      </c>
      <c r="T267" s="19">
        <f t="shared" ca="1" si="172"/>
        <v>0</v>
      </c>
      <c r="U267" s="19">
        <f t="shared" ca="1" si="173"/>
        <v>0</v>
      </c>
      <c r="V267" s="19">
        <f t="shared" ca="1" si="174"/>
        <v>0</v>
      </c>
      <c r="W267" s="19">
        <f t="shared" ca="1" si="175"/>
        <v>0</v>
      </c>
      <c r="X267" s="19">
        <f t="shared" ca="1" si="176"/>
        <v>0</v>
      </c>
      <c r="Y267" s="19">
        <f t="shared" ca="1" si="177"/>
        <v>0</v>
      </c>
      <c r="Z267" s="19">
        <f t="shared" ca="1" si="178"/>
        <v>0</v>
      </c>
      <c r="AA267" s="19">
        <f t="shared" ca="1" si="179"/>
        <v>0</v>
      </c>
      <c r="AB267" s="2"/>
      <c r="AC267" s="19">
        <f t="shared" ca="1" si="180"/>
        <v>0</v>
      </c>
      <c r="AD267" s="19">
        <f t="shared" ca="1" si="181"/>
        <v>0</v>
      </c>
      <c r="AE267" s="19">
        <f t="shared" ca="1" si="182"/>
        <v>0</v>
      </c>
      <c r="AF267" s="19">
        <f t="shared" ca="1" si="183"/>
        <v>0</v>
      </c>
      <c r="AG267" s="19">
        <f t="shared" ca="1" si="184"/>
        <v>0</v>
      </c>
      <c r="AH267" s="19">
        <f t="shared" ca="1" si="185"/>
        <v>0</v>
      </c>
      <c r="AI267" s="19">
        <f t="shared" ca="1" si="186"/>
        <v>0</v>
      </c>
      <c r="AJ267" s="19">
        <f t="shared" ca="1" si="187"/>
        <v>0</v>
      </c>
      <c r="AK267" s="19">
        <f t="shared" ca="1" si="188"/>
        <v>0</v>
      </c>
      <c r="AL267" s="19">
        <f t="shared" ca="1" si="189"/>
        <v>0</v>
      </c>
      <c r="AM267" s="23">
        <f t="shared" ca="1" si="190"/>
        <v>0</v>
      </c>
      <c r="AN267" s="7"/>
      <c r="AO267" s="19">
        <f t="shared" ca="1" si="191"/>
        <v>0</v>
      </c>
      <c r="AP267" s="19">
        <f t="shared" ca="1" si="192"/>
        <v>0</v>
      </c>
      <c r="AQ267" s="19">
        <f t="shared" ca="1" si="193"/>
        <v>0</v>
      </c>
      <c r="AR267" s="19">
        <f t="shared" ca="1" si="194"/>
        <v>0</v>
      </c>
      <c r="AS267" s="19">
        <f t="shared" ca="1" si="195"/>
        <v>0</v>
      </c>
      <c r="AT267" s="19">
        <f t="shared" ca="1" si="196"/>
        <v>0</v>
      </c>
      <c r="AU267" s="19">
        <f t="shared" ca="1" si="197"/>
        <v>0</v>
      </c>
      <c r="AV267" s="19">
        <f t="shared" ca="1" si="198"/>
        <v>0</v>
      </c>
      <c r="AW267" s="19">
        <f t="shared" ca="1" si="199"/>
        <v>0</v>
      </c>
      <c r="AX267" s="19">
        <f t="shared" ca="1" si="200"/>
        <v>0</v>
      </c>
      <c r="AY267" s="71">
        <f t="shared" ca="1" si="201"/>
        <v>0</v>
      </c>
      <c r="AZ267" s="23"/>
      <c r="BA267" s="55">
        <f ca="1">IF(NOT(snowball),0,IF(OR(E$9=0,R266+AC267-AO267&lt;=E$9),0,MIN(R266+AC267-AO267-E$9,$C267)))</f>
        <v>0</v>
      </c>
      <c r="BB267" s="19">
        <f ca="1">IF(NOT(snowball),0,IF(OR(F$9=0,S266+AD267-AP267&lt;=F$9),0,MIN(S266+AD267-AP267-F$9,$C267-SUM($BA267:BA267))))</f>
        <v>0</v>
      </c>
      <c r="BC267" s="19">
        <f ca="1">IF(NOT(snowball),0,IF(OR(G$9=0,T266+AE267-AQ267&lt;=G$9),0,MIN(T266+AE267-AQ267-G$9,$C267-SUM($BA267:BB267))))</f>
        <v>0</v>
      </c>
      <c r="BD267" s="19">
        <f ca="1">IF(NOT(snowball),0,IF(OR(H$9=0,U266+AF267-AR267&lt;=H$9),0,MIN(U266+AF267-AR267-H$9,$C267-SUM($BA267:BC267))))</f>
        <v>0</v>
      </c>
      <c r="BE267" s="19">
        <f ca="1">IF(NOT(snowball),0,IF(OR(I$9=0,V266+AG267-AS267&lt;=I$9),0,MIN(V266+AG267-AS267-I$9,$C267-SUM($BA267:BD267))))</f>
        <v>0</v>
      </c>
      <c r="BF267" s="19">
        <f ca="1">IF(NOT(snowball),0,IF(OR(J$9=0,W266+AH267-AT267&lt;=J$9),0,MIN(W266+AH267-AT267-J$9,$C267-SUM($BA267:BE267))))</f>
        <v>0</v>
      </c>
      <c r="BG267" s="19">
        <f ca="1">IF(NOT(snowball),0,IF(OR(K$9=0,X266+AI267-AU267&lt;=K$9),0,MIN(X266+AI267-AU267-K$9,$C267-SUM($BA267:BF267))))</f>
        <v>0</v>
      </c>
      <c r="BH267" s="19">
        <f ca="1">IF(NOT(snowball),0,IF(OR(L$9=0,Y266+AJ267-AV267&lt;=L$9),0,MIN(Y266+AJ267-AV267-L$9,$C267-SUM($BA267:BG267))))</f>
        <v>0</v>
      </c>
      <c r="BI267" s="19">
        <f ca="1">IF(NOT(snowball),0,IF(OR(M$9=0,Z266+AK267-AW267&lt;=M$9),0,MIN(Z266+AK267-AW267-M$9,$C267-SUM($BA267:BH267))))</f>
        <v>0</v>
      </c>
      <c r="BJ267" s="19">
        <f ca="1">IF(NOT(snowball),0,IF(OR(N$9=0,AA266+AL267-AX267&lt;=N$9),0,MIN(AA266+AL267-AX267-N$9,$C267-SUM($BA267:BI267))))</f>
        <v>0</v>
      </c>
      <c r="BK267" s="71">
        <f t="shared" ca="1" si="202"/>
        <v>0</v>
      </c>
      <c r="BL267" s="71">
        <f t="shared" ca="1" si="203"/>
        <v>0</v>
      </c>
      <c r="BN267" s="55">
        <f t="shared" ca="1" si="204"/>
        <v>0</v>
      </c>
      <c r="BO267" s="19">
        <f ca="1">IF(S266&lt;=0,0,IF($BL267&lt;=SUM($BN267:BN267),0,IF($BL267-SUM($BN267:BN267)&gt;S266+AD267-BB267-AP267,S266+AD267-BB267-AP267,$BL267-SUM($BN267:BN267))))</f>
        <v>0</v>
      </c>
      <c r="BP267" s="19">
        <f ca="1">IF(T266&lt;=0,0,IF($BL267&lt;=SUM($BN267:BO267),0,IF($BL267-SUM($BN267:BO267)&gt;T266+AE267-BC267-AQ267,T266+AE267-BC267-AQ267,$BL267-SUM($BN267:BO267))))</f>
        <v>0</v>
      </c>
      <c r="BQ267" s="19">
        <f ca="1">IF(U266&lt;=0,0,IF($BL267&lt;=SUM($BN267:BP267),0,IF($BL267-SUM($BN267:BP267)&gt;U266+AF267-BD267-AR267,U266+AF267-BD267-AR267,$BL267-SUM($BN267:BP267))))</f>
        <v>0</v>
      </c>
      <c r="BR267" s="19">
        <f ca="1">IF(V266&lt;=0,0,IF($BL267&lt;=SUM($BN267:BQ267),0,IF($BL267-SUM($BN267:BQ267)&gt;V266+AG267-BE267-AS267,V266+AG267-BE267-AS267,$BL267-SUM($BN267:BQ267))))</f>
        <v>0</v>
      </c>
      <c r="BS267" s="19">
        <f ca="1">IF(W266&lt;=0,0,IF($BL267&lt;=SUM($BN267:BR267),0,IF($BL267-SUM($BN267:BR267)&gt;W266+AH267-BF267-AT267,W266+AH267-BF267-AT267,$BL267-SUM($BN267:BR267))))</f>
        <v>0</v>
      </c>
      <c r="BT267" s="19">
        <f ca="1">IF(X266&lt;=0,0,IF($BL267&lt;=SUM($BN267:BS267),0,IF($BL267-SUM($BN267:BS267)&gt;X266+AI267-BG267-AU267,X266+AI267-BG267-AU267,$BL267-SUM($BN267:BS267))))</f>
        <v>0</v>
      </c>
      <c r="BU267" s="19">
        <f ca="1">IF(Y266&lt;=0,0,IF($BL267&lt;=SUM($BN267:BT267),0,IF($BL267-SUM($BN267:BT267)&gt;Y266+AJ267-BH267-AV267,Y266+AJ267-BH267-AV267,$BL267-SUM($BN267:BT267))))</f>
        <v>0</v>
      </c>
      <c r="BV267" s="19">
        <f ca="1">IF(Z266&lt;=0,0,IF($BL267&lt;=SUM($BN267:BU267),0,IF($BL267-SUM($BN267:BU267)&gt;Z266+AK267-BI267-AW267,Z266+AK267-BI267-AW267,$BL267-SUM($BN267:BU267))))</f>
        <v>0</v>
      </c>
      <c r="BW267" s="19">
        <f ca="1">IF(AA266&lt;=0,0,IF($BL267&lt;=SUM($BN267:BV267),0,IF($BL267-SUM($BN267:BV267)&gt;AA266+AL267-BJ267-AX267,AA266+AL267-BJ267-AX267,$BL267-SUM($BN267:BV267))))</f>
        <v>0</v>
      </c>
    </row>
    <row r="268" spans="1:75" ht="11.1" customHeight="1" x14ac:dyDescent="0.2">
      <c r="A268" s="20" t="str">
        <f t="shared" ca="1" si="157"/>
        <v/>
      </c>
      <c r="B268" s="5" t="e">
        <f t="shared" ca="1" si="158"/>
        <v>#N/A</v>
      </c>
      <c r="C268" s="69" t="str">
        <f ca="1">IF(A268="","",IF(snowball,IF(($E$5-AY268)&lt;0,0,$E$5-AY268),0)+D268)</f>
        <v/>
      </c>
      <c r="D268" s="56"/>
      <c r="E268" s="19">
        <f t="shared" ca="1" si="159"/>
        <v>0</v>
      </c>
      <c r="F268" s="19">
        <f t="shared" ca="1" si="160"/>
        <v>0</v>
      </c>
      <c r="G268" s="19">
        <f t="shared" ca="1" si="161"/>
        <v>0</v>
      </c>
      <c r="H268" s="19">
        <f t="shared" ca="1" si="162"/>
        <v>0</v>
      </c>
      <c r="I268" s="19">
        <f t="shared" ca="1" si="163"/>
        <v>0</v>
      </c>
      <c r="J268" s="19">
        <f t="shared" ca="1" si="164"/>
        <v>0</v>
      </c>
      <c r="K268" s="19">
        <f t="shared" ca="1" si="165"/>
        <v>0</v>
      </c>
      <c r="L268" s="19">
        <f t="shared" ca="1" si="166"/>
        <v>0</v>
      </c>
      <c r="M268" s="19">
        <f t="shared" ca="1" si="167"/>
        <v>0</v>
      </c>
      <c r="N268" s="19">
        <f t="shared" ca="1" si="168"/>
        <v>0</v>
      </c>
      <c r="O268" s="48"/>
      <c r="P268" s="19">
        <f t="shared" ca="1" si="156"/>
        <v>0</v>
      </c>
      <c r="Q268" s="73">
        <f t="shared" ca="1" si="169"/>
        <v>0</v>
      </c>
      <c r="R268" s="19">
        <f t="shared" ca="1" si="170"/>
        <v>0</v>
      </c>
      <c r="S268" s="19">
        <f t="shared" ca="1" si="171"/>
        <v>0</v>
      </c>
      <c r="T268" s="19">
        <f t="shared" ca="1" si="172"/>
        <v>0</v>
      </c>
      <c r="U268" s="19">
        <f t="shared" ca="1" si="173"/>
        <v>0</v>
      </c>
      <c r="V268" s="19">
        <f t="shared" ca="1" si="174"/>
        <v>0</v>
      </c>
      <c r="W268" s="19">
        <f t="shared" ca="1" si="175"/>
        <v>0</v>
      </c>
      <c r="X268" s="19">
        <f t="shared" ca="1" si="176"/>
        <v>0</v>
      </c>
      <c r="Y268" s="19">
        <f t="shared" ca="1" si="177"/>
        <v>0</v>
      </c>
      <c r="Z268" s="19">
        <f t="shared" ca="1" si="178"/>
        <v>0</v>
      </c>
      <c r="AA268" s="19">
        <f t="shared" ca="1" si="179"/>
        <v>0</v>
      </c>
      <c r="AB268" s="2"/>
      <c r="AC268" s="19">
        <f t="shared" ca="1" si="180"/>
        <v>0</v>
      </c>
      <c r="AD268" s="19">
        <f t="shared" ca="1" si="181"/>
        <v>0</v>
      </c>
      <c r="AE268" s="19">
        <f t="shared" ca="1" si="182"/>
        <v>0</v>
      </c>
      <c r="AF268" s="19">
        <f t="shared" ca="1" si="183"/>
        <v>0</v>
      </c>
      <c r="AG268" s="19">
        <f t="shared" ca="1" si="184"/>
        <v>0</v>
      </c>
      <c r="AH268" s="19">
        <f t="shared" ca="1" si="185"/>
        <v>0</v>
      </c>
      <c r="AI268" s="19">
        <f t="shared" ca="1" si="186"/>
        <v>0</v>
      </c>
      <c r="AJ268" s="19">
        <f t="shared" ca="1" si="187"/>
        <v>0</v>
      </c>
      <c r="AK268" s="19">
        <f t="shared" ca="1" si="188"/>
        <v>0</v>
      </c>
      <c r="AL268" s="19">
        <f t="shared" ca="1" si="189"/>
        <v>0</v>
      </c>
      <c r="AM268" s="23">
        <f t="shared" ca="1" si="190"/>
        <v>0</v>
      </c>
      <c r="AN268" s="7"/>
      <c r="AO268" s="19">
        <f t="shared" ca="1" si="191"/>
        <v>0</v>
      </c>
      <c r="AP268" s="19">
        <f t="shared" ca="1" si="192"/>
        <v>0</v>
      </c>
      <c r="AQ268" s="19">
        <f t="shared" ca="1" si="193"/>
        <v>0</v>
      </c>
      <c r="AR268" s="19">
        <f t="shared" ca="1" si="194"/>
        <v>0</v>
      </c>
      <c r="AS268" s="19">
        <f t="shared" ca="1" si="195"/>
        <v>0</v>
      </c>
      <c r="AT268" s="19">
        <f t="shared" ca="1" si="196"/>
        <v>0</v>
      </c>
      <c r="AU268" s="19">
        <f t="shared" ca="1" si="197"/>
        <v>0</v>
      </c>
      <c r="AV268" s="19">
        <f t="shared" ca="1" si="198"/>
        <v>0</v>
      </c>
      <c r="AW268" s="19">
        <f t="shared" ca="1" si="199"/>
        <v>0</v>
      </c>
      <c r="AX268" s="19">
        <f t="shared" ca="1" si="200"/>
        <v>0</v>
      </c>
      <c r="AY268" s="71">
        <f t="shared" ca="1" si="201"/>
        <v>0</v>
      </c>
      <c r="AZ268" s="23"/>
      <c r="BA268" s="55">
        <f ca="1">IF(NOT(snowball),0,IF(OR(E$9=0,R267+AC268-AO268&lt;=E$9),0,MIN(R267+AC268-AO268-E$9,$C268)))</f>
        <v>0</v>
      </c>
      <c r="BB268" s="19">
        <f ca="1">IF(NOT(snowball),0,IF(OR(F$9=0,S267+AD268-AP268&lt;=F$9),0,MIN(S267+AD268-AP268-F$9,$C268-SUM($BA268:BA268))))</f>
        <v>0</v>
      </c>
      <c r="BC268" s="19">
        <f ca="1">IF(NOT(snowball),0,IF(OR(G$9=0,T267+AE268-AQ268&lt;=G$9),0,MIN(T267+AE268-AQ268-G$9,$C268-SUM($BA268:BB268))))</f>
        <v>0</v>
      </c>
      <c r="BD268" s="19">
        <f ca="1">IF(NOT(snowball),0,IF(OR(H$9=0,U267+AF268-AR268&lt;=H$9),0,MIN(U267+AF268-AR268-H$9,$C268-SUM($BA268:BC268))))</f>
        <v>0</v>
      </c>
      <c r="BE268" s="19">
        <f ca="1">IF(NOT(snowball),0,IF(OR(I$9=0,V267+AG268-AS268&lt;=I$9),0,MIN(V267+AG268-AS268-I$9,$C268-SUM($BA268:BD268))))</f>
        <v>0</v>
      </c>
      <c r="BF268" s="19">
        <f ca="1">IF(NOT(snowball),0,IF(OR(J$9=0,W267+AH268-AT268&lt;=J$9),0,MIN(W267+AH268-AT268-J$9,$C268-SUM($BA268:BE268))))</f>
        <v>0</v>
      </c>
      <c r="BG268" s="19">
        <f ca="1">IF(NOT(snowball),0,IF(OR(K$9=0,X267+AI268-AU268&lt;=K$9),0,MIN(X267+AI268-AU268-K$9,$C268-SUM($BA268:BF268))))</f>
        <v>0</v>
      </c>
      <c r="BH268" s="19">
        <f ca="1">IF(NOT(snowball),0,IF(OR(L$9=0,Y267+AJ268-AV268&lt;=L$9),0,MIN(Y267+AJ268-AV268-L$9,$C268-SUM($BA268:BG268))))</f>
        <v>0</v>
      </c>
      <c r="BI268" s="19">
        <f ca="1">IF(NOT(snowball),0,IF(OR(M$9=0,Z267+AK268-AW268&lt;=M$9),0,MIN(Z267+AK268-AW268-M$9,$C268-SUM($BA268:BH268))))</f>
        <v>0</v>
      </c>
      <c r="BJ268" s="19">
        <f ca="1">IF(NOT(snowball),0,IF(OR(N$9=0,AA267+AL268-AX268&lt;=N$9),0,MIN(AA267+AL268-AX268-N$9,$C268-SUM($BA268:BI268))))</f>
        <v>0</v>
      </c>
      <c r="BK268" s="71">
        <f t="shared" ca="1" si="202"/>
        <v>0</v>
      </c>
      <c r="BL268" s="71">
        <f t="shared" ca="1" si="203"/>
        <v>0</v>
      </c>
      <c r="BN268" s="55">
        <f t="shared" ca="1" si="204"/>
        <v>0</v>
      </c>
      <c r="BO268" s="19">
        <f ca="1">IF(S267&lt;=0,0,IF($BL268&lt;=SUM($BN268:BN268),0,IF($BL268-SUM($BN268:BN268)&gt;S267+AD268-BB268-AP268,S267+AD268-BB268-AP268,$BL268-SUM($BN268:BN268))))</f>
        <v>0</v>
      </c>
      <c r="BP268" s="19">
        <f ca="1">IF(T267&lt;=0,0,IF($BL268&lt;=SUM($BN268:BO268),0,IF($BL268-SUM($BN268:BO268)&gt;T267+AE268-BC268-AQ268,T267+AE268-BC268-AQ268,$BL268-SUM($BN268:BO268))))</f>
        <v>0</v>
      </c>
      <c r="BQ268" s="19">
        <f ca="1">IF(U267&lt;=0,0,IF($BL268&lt;=SUM($BN268:BP268),0,IF($BL268-SUM($BN268:BP268)&gt;U267+AF268-BD268-AR268,U267+AF268-BD268-AR268,$BL268-SUM($BN268:BP268))))</f>
        <v>0</v>
      </c>
      <c r="BR268" s="19">
        <f ca="1">IF(V267&lt;=0,0,IF($BL268&lt;=SUM($BN268:BQ268),0,IF($BL268-SUM($BN268:BQ268)&gt;V267+AG268-BE268-AS268,V267+AG268-BE268-AS268,$BL268-SUM($BN268:BQ268))))</f>
        <v>0</v>
      </c>
      <c r="BS268" s="19">
        <f ca="1">IF(W267&lt;=0,0,IF($BL268&lt;=SUM($BN268:BR268),0,IF($BL268-SUM($BN268:BR268)&gt;W267+AH268-BF268-AT268,W267+AH268-BF268-AT268,$BL268-SUM($BN268:BR268))))</f>
        <v>0</v>
      </c>
      <c r="BT268" s="19">
        <f ca="1">IF(X267&lt;=0,0,IF($BL268&lt;=SUM($BN268:BS268),0,IF($BL268-SUM($BN268:BS268)&gt;X267+AI268-BG268-AU268,X267+AI268-BG268-AU268,$BL268-SUM($BN268:BS268))))</f>
        <v>0</v>
      </c>
      <c r="BU268" s="19">
        <f ca="1">IF(Y267&lt;=0,0,IF($BL268&lt;=SUM($BN268:BT268),0,IF($BL268-SUM($BN268:BT268)&gt;Y267+AJ268-BH268-AV268,Y267+AJ268-BH268-AV268,$BL268-SUM($BN268:BT268))))</f>
        <v>0</v>
      </c>
      <c r="BV268" s="19">
        <f ca="1">IF(Z267&lt;=0,0,IF($BL268&lt;=SUM($BN268:BU268),0,IF($BL268-SUM($BN268:BU268)&gt;Z267+AK268-BI268-AW268,Z267+AK268-BI268-AW268,$BL268-SUM($BN268:BU268))))</f>
        <v>0</v>
      </c>
      <c r="BW268" s="19">
        <f ca="1">IF(AA267&lt;=0,0,IF($BL268&lt;=SUM($BN268:BV268),0,IF($BL268-SUM($BN268:BV268)&gt;AA267+AL268-BJ268-AX268,AA267+AL268-BJ268-AX268,$BL268-SUM($BN268:BV268))))</f>
        <v>0</v>
      </c>
    </row>
    <row r="269" spans="1:75" ht="11.1" customHeight="1" x14ac:dyDescent="0.2">
      <c r="A269" s="20" t="str">
        <f t="shared" ca="1" si="157"/>
        <v/>
      </c>
      <c r="B269" s="5" t="e">
        <f t="shared" ca="1" si="158"/>
        <v>#N/A</v>
      </c>
      <c r="C269" s="69" t="str">
        <f ca="1">IF(A269="","",IF(snowball,IF(($E$5-AY269)&lt;0,0,$E$5-AY269),0)+D269)</f>
        <v/>
      </c>
      <c r="D269" s="56"/>
      <c r="E269" s="19">
        <f t="shared" ca="1" si="159"/>
        <v>0</v>
      </c>
      <c r="F269" s="19">
        <f t="shared" ca="1" si="160"/>
        <v>0</v>
      </c>
      <c r="G269" s="19">
        <f t="shared" ca="1" si="161"/>
        <v>0</v>
      </c>
      <c r="H269" s="19">
        <f t="shared" ca="1" si="162"/>
        <v>0</v>
      </c>
      <c r="I269" s="19">
        <f t="shared" ca="1" si="163"/>
        <v>0</v>
      </c>
      <c r="J269" s="19">
        <f t="shared" ca="1" si="164"/>
        <v>0</v>
      </c>
      <c r="K269" s="19">
        <f t="shared" ca="1" si="165"/>
        <v>0</v>
      </c>
      <c r="L269" s="19">
        <f t="shared" ca="1" si="166"/>
        <v>0</v>
      </c>
      <c r="M269" s="19">
        <f t="shared" ca="1" si="167"/>
        <v>0</v>
      </c>
      <c r="N269" s="19">
        <f t="shared" ca="1" si="168"/>
        <v>0</v>
      </c>
      <c r="O269" s="48"/>
      <c r="P269" s="19">
        <f t="shared" ca="1" si="156"/>
        <v>0</v>
      </c>
      <c r="Q269" s="73">
        <f t="shared" ca="1" si="169"/>
        <v>0</v>
      </c>
      <c r="R269" s="19">
        <f t="shared" ca="1" si="170"/>
        <v>0</v>
      </c>
      <c r="S269" s="19">
        <f t="shared" ca="1" si="171"/>
        <v>0</v>
      </c>
      <c r="T269" s="19">
        <f t="shared" ca="1" si="172"/>
        <v>0</v>
      </c>
      <c r="U269" s="19">
        <f t="shared" ca="1" si="173"/>
        <v>0</v>
      </c>
      <c r="V269" s="19">
        <f t="shared" ca="1" si="174"/>
        <v>0</v>
      </c>
      <c r="W269" s="19">
        <f t="shared" ca="1" si="175"/>
        <v>0</v>
      </c>
      <c r="X269" s="19">
        <f t="shared" ca="1" si="176"/>
        <v>0</v>
      </c>
      <c r="Y269" s="19">
        <f t="shared" ca="1" si="177"/>
        <v>0</v>
      </c>
      <c r="Z269" s="19">
        <f t="shared" ca="1" si="178"/>
        <v>0</v>
      </c>
      <c r="AA269" s="19">
        <f t="shared" ca="1" si="179"/>
        <v>0</v>
      </c>
      <c r="AB269" s="2"/>
      <c r="AC269" s="19">
        <f t="shared" ca="1" si="180"/>
        <v>0</v>
      </c>
      <c r="AD269" s="19">
        <f t="shared" ca="1" si="181"/>
        <v>0</v>
      </c>
      <c r="AE269" s="19">
        <f t="shared" ca="1" si="182"/>
        <v>0</v>
      </c>
      <c r="AF269" s="19">
        <f t="shared" ca="1" si="183"/>
        <v>0</v>
      </c>
      <c r="AG269" s="19">
        <f t="shared" ca="1" si="184"/>
        <v>0</v>
      </c>
      <c r="AH269" s="19">
        <f t="shared" ca="1" si="185"/>
        <v>0</v>
      </c>
      <c r="AI269" s="19">
        <f t="shared" ca="1" si="186"/>
        <v>0</v>
      </c>
      <c r="AJ269" s="19">
        <f t="shared" ca="1" si="187"/>
        <v>0</v>
      </c>
      <c r="AK269" s="19">
        <f t="shared" ca="1" si="188"/>
        <v>0</v>
      </c>
      <c r="AL269" s="19">
        <f t="shared" ca="1" si="189"/>
        <v>0</v>
      </c>
      <c r="AM269" s="23">
        <f t="shared" ca="1" si="190"/>
        <v>0</v>
      </c>
      <c r="AN269" s="7"/>
      <c r="AO269" s="19">
        <f t="shared" ca="1" si="191"/>
        <v>0</v>
      </c>
      <c r="AP269" s="19">
        <f t="shared" ca="1" si="192"/>
        <v>0</v>
      </c>
      <c r="AQ269" s="19">
        <f t="shared" ca="1" si="193"/>
        <v>0</v>
      </c>
      <c r="AR269" s="19">
        <f t="shared" ca="1" si="194"/>
        <v>0</v>
      </c>
      <c r="AS269" s="19">
        <f t="shared" ca="1" si="195"/>
        <v>0</v>
      </c>
      <c r="AT269" s="19">
        <f t="shared" ca="1" si="196"/>
        <v>0</v>
      </c>
      <c r="AU269" s="19">
        <f t="shared" ca="1" si="197"/>
        <v>0</v>
      </c>
      <c r="AV269" s="19">
        <f t="shared" ca="1" si="198"/>
        <v>0</v>
      </c>
      <c r="AW269" s="19">
        <f t="shared" ca="1" si="199"/>
        <v>0</v>
      </c>
      <c r="AX269" s="19">
        <f t="shared" ca="1" si="200"/>
        <v>0</v>
      </c>
      <c r="AY269" s="71">
        <f t="shared" ca="1" si="201"/>
        <v>0</v>
      </c>
      <c r="AZ269" s="23"/>
      <c r="BA269" s="55">
        <f ca="1">IF(NOT(snowball),0,IF(OR(E$9=0,R268+AC269-AO269&lt;=E$9),0,MIN(R268+AC269-AO269-E$9,$C269)))</f>
        <v>0</v>
      </c>
      <c r="BB269" s="19">
        <f ca="1">IF(NOT(snowball),0,IF(OR(F$9=0,S268+AD269-AP269&lt;=F$9),0,MIN(S268+AD269-AP269-F$9,$C269-SUM($BA269:BA269))))</f>
        <v>0</v>
      </c>
      <c r="BC269" s="19">
        <f ca="1">IF(NOT(snowball),0,IF(OR(G$9=0,T268+AE269-AQ269&lt;=G$9),0,MIN(T268+AE269-AQ269-G$9,$C269-SUM($BA269:BB269))))</f>
        <v>0</v>
      </c>
      <c r="BD269" s="19">
        <f ca="1">IF(NOT(snowball),0,IF(OR(H$9=0,U268+AF269-AR269&lt;=H$9),0,MIN(U268+AF269-AR269-H$9,$C269-SUM($BA269:BC269))))</f>
        <v>0</v>
      </c>
      <c r="BE269" s="19">
        <f ca="1">IF(NOT(snowball),0,IF(OR(I$9=0,V268+AG269-AS269&lt;=I$9),0,MIN(V268+AG269-AS269-I$9,$C269-SUM($BA269:BD269))))</f>
        <v>0</v>
      </c>
      <c r="BF269" s="19">
        <f ca="1">IF(NOT(snowball),0,IF(OR(J$9=0,W268+AH269-AT269&lt;=J$9),0,MIN(W268+AH269-AT269-J$9,$C269-SUM($BA269:BE269))))</f>
        <v>0</v>
      </c>
      <c r="BG269" s="19">
        <f ca="1">IF(NOT(snowball),0,IF(OR(K$9=0,X268+AI269-AU269&lt;=K$9),0,MIN(X268+AI269-AU269-K$9,$C269-SUM($BA269:BF269))))</f>
        <v>0</v>
      </c>
      <c r="BH269" s="19">
        <f ca="1">IF(NOT(snowball),0,IF(OR(L$9=0,Y268+AJ269-AV269&lt;=L$9),0,MIN(Y268+AJ269-AV269-L$9,$C269-SUM($BA269:BG269))))</f>
        <v>0</v>
      </c>
      <c r="BI269" s="19">
        <f ca="1">IF(NOT(snowball),0,IF(OR(M$9=0,Z268+AK269-AW269&lt;=M$9),0,MIN(Z268+AK269-AW269-M$9,$C269-SUM($BA269:BH269))))</f>
        <v>0</v>
      </c>
      <c r="BJ269" s="19">
        <f ca="1">IF(NOT(snowball),0,IF(OR(N$9=0,AA268+AL269-AX269&lt;=N$9),0,MIN(AA268+AL269-AX269-N$9,$C269-SUM($BA269:BI269))))</f>
        <v>0</v>
      </c>
      <c r="BK269" s="71">
        <f t="shared" ca="1" si="202"/>
        <v>0</v>
      </c>
      <c r="BL269" s="71">
        <f t="shared" ca="1" si="203"/>
        <v>0</v>
      </c>
      <c r="BN269" s="55">
        <f t="shared" ca="1" si="204"/>
        <v>0</v>
      </c>
      <c r="BO269" s="19">
        <f ca="1">IF(S268&lt;=0,0,IF($BL269&lt;=SUM($BN269:BN269),0,IF($BL269-SUM($BN269:BN269)&gt;S268+AD269-BB269-AP269,S268+AD269-BB269-AP269,$BL269-SUM($BN269:BN269))))</f>
        <v>0</v>
      </c>
      <c r="BP269" s="19">
        <f ca="1">IF(T268&lt;=0,0,IF($BL269&lt;=SUM($BN269:BO269),0,IF($BL269-SUM($BN269:BO269)&gt;T268+AE269-BC269-AQ269,T268+AE269-BC269-AQ269,$BL269-SUM($BN269:BO269))))</f>
        <v>0</v>
      </c>
      <c r="BQ269" s="19">
        <f ca="1">IF(U268&lt;=0,0,IF($BL269&lt;=SUM($BN269:BP269),0,IF($BL269-SUM($BN269:BP269)&gt;U268+AF269-BD269-AR269,U268+AF269-BD269-AR269,$BL269-SUM($BN269:BP269))))</f>
        <v>0</v>
      </c>
      <c r="BR269" s="19">
        <f ca="1">IF(V268&lt;=0,0,IF($BL269&lt;=SUM($BN269:BQ269),0,IF($BL269-SUM($BN269:BQ269)&gt;V268+AG269-BE269-AS269,V268+AG269-BE269-AS269,$BL269-SUM($BN269:BQ269))))</f>
        <v>0</v>
      </c>
      <c r="BS269" s="19">
        <f ca="1">IF(W268&lt;=0,0,IF($BL269&lt;=SUM($BN269:BR269),0,IF($BL269-SUM($BN269:BR269)&gt;W268+AH269-BF269-AT269,W268+AH269-BF269-AT269,$BL269-SUM($BN269:BR269))))</f>
        <v>0</v>
      </c>
      <c r="BT269" s="19">
        <f ca="1">IF(X268&lt;=0,0,IF($BL269&lt;=SUM($BN269:BS269),0,IF($BL269-SUM($BN269:BS269)&gt;X268+AI269-BG269-AU269,X268+AI269-BG269-AU269,$BL269-SUM($BN269:BS269))))</f>
        <v>0</v>
      </c>
      <c r="BU269" s="19">
        <f ca="1">IF(Y268&lt;=0,0,IF($BL269&lt;=SUM($BN269:BT269),0,IF($BL269-SUM($BN269:BT269)&gt;Y268+AJ269-BH269-AV269,Y268+AJ269-BH269-AV269,$BL269-SUM($BN269:BT269))))</f>
        <v>0</v>
      </c>
      <c r="BV269" s="19">
        <f ca="1">IF(Z268&lt;=0,0,IF($BL269&lt;=SUM($BN269:BU269),0,IF($BL269-SUM($BN269:BU269)&gt;Z268+AK269-BI269-AW269,Z268+AK269-BI269-AW269,$BL269-SUM($BN269:BU269))))</f>
        <v>0</v>
      </c>
      <c r="BW269" s="19">
        <f ca="1">IF(AA268&lt;=0,0,IF($BL269&lt;=SUM($BN269:BV269),0,IF($BL269-SUM($BN269:BV269)&gt;AA268+AL269-BJ269-AX269,AA268+AL269-BJ269-AX269,$BL269-SUM($BN269:BV269))))</f>
        <v>0</v>
      </c>
    </row>
    <row r="270" spans="1:75" ht="11.1" customHeight="1" x14ac:dyDescent="0.2">
      <c r="A270" s="20" t="str">
        <f t="shared" ca="1" si="157"/>
        <v/>
      </c>
      <c r="B270" s="5" t="e">
        <f t="shared" ca="1" si="158"/>
        <v>#N/A</v>
      </c>
      <c r="C270" s="69" t="str">
        <f ca="1">IF(A270="","",IF(snowball,IF(($E$5-AY270)&lt;0,0,$E$5-AY270),0)+D270)</f>
        <v/>
      </c>
      <c r="D270" s="56"/>
      <c r="E270" s="19">
        <f t="shared" ca="1" si="159"/>
        <v>0</v>
      </c>
      <c r="F270" s="19">
        <f t="shared" ca="1" si="160"/>
        <v>0</v>
      </c>
      <c r="G270" s="19">
        <f t="shared" ca="1" si="161"/>
        <v>0</v>
      </c>
      <c r="H270" s="19">
        <f t="shared" ca="1" si="162"/>
        <v>0</v>
      </c>
      <c r="I270" s="19">
        <f t="shared" ca="1" si="163"/>
        <v>0</v>
      </c>
      <c r="J270" s="19">
        <f t="shared" ca="1" si="164"/>
        <v>0</v>
      </c>
      <c r="K270" s="19">
        <f t="shared" ca="1" si="165"/>
        <v>0</v>
      </c>
      <c r="L270" s="19">
        <f t="shared" ca="1" si="166"/>
        <v>0</v>
      </c>
      <c r="M270" s="19">
        <f t="shared" ca="1" si="167"/>
        <v>0</v>
      </c>
      <c r="N270" s="19">
        <f t="shared" ca="1" si="168"/>
        <v>0</v>
      </c>
      <c r="O270" s="48"/>
      <c r="P270" s="19">
        <f t="shared" ca="1" si="156"/>
        <v>0</v>
      </c>
      <c r="Q270" s="73">
        <f t="shared" ca="1" si="169"/>
        <v>0</v>
      </c>
      <c r="R270" s="19">
        <f t="shared" ca="1" si="170"/>
        <v>0</v>
      </c>
      <c r="S270" s="19">
        <f t="shared" ca="1" si="171"/>
        <v>0</v>
      </c>
      <c r="T270" s="19">
        <f t="shared" ca="1" si="172"/>
        <v>0</v>
      </c>
      <c r="U270" s="19">
        <f t="shared" ca="1" si="173"/>
        <v>0</v>
      </c>
      <c r="V270" s="19">
        <f t="shared" ca="1" si="174"/>
        <v>0</v>
      </c>
      <c r="W270" s="19">
        <f t="shared" ca="1" si="175"/>
        <v>0</v>
      </c>
      <c r="X270" s="19">
        <f t="shared" ca="1" si="176"/>
        <v>0</v>
      </c>
      <c r="Y270" s="19">
        <f t="shared" ca="1" si="177"/>
        <v>0</v>
      </c>
      <c r="Z270" s="19">
        <f t="shared" ca="1" si="178"/>
        <v>0</v>
      </c>
      <c r="AA270" s="19">
        <f t="shared" ca="1" si="179"/>
        <v>0</v>
      </c>
      <c r="AB270" s="2"/>
      <c r="AC270" s="19">
        <f t="shared" ca="1" si="180"/>
        <v>0</v>
      </c>
      <c r="AD270" s="19">
        <f t="shared" ca="1" si="181"/>
        <v>0</v>
      </c>
      <c r="AE270" s="19">
        <f t="shared" ca="1" si="182"/>
        <v>0</v>
      </c>
      <c r="AF270" s="19">
        <f t="shared" ca="1" si="183"/>
        <v>0</v>
      </c>
      <c r="AG270" s="19">
        <f t="shared" ca="1" si="184"/>
        <v>0</v>
      </c>
      <c r="AH270" s="19">
        <f t="shared" ca="1" si="185"/>
        <v>0</v>
      </c>
      <c r="AI270" s="19">
        <f t="shared" ca="1" si="186"/>
        <v>0</v>
      </c>
      <c r="AJ270" s="19">
        <f t="shared" ca="1" si="187"/>
        <v>0</v>
      </c>
      <c r="AK270" s="19">
        <f t="shared" ca="1" si="188"/>
        <v>0</v>
      </c>
      <c r="AL270" s="19">
        <f t="shared" ca="1" si="189"/>
        <v>0</v>
      </c>
      <c r="AM270" s="23">
        <f t="shared" ca="1" si="190"/>
        <v>0</v>
      </c>
      <c r="AN270" s="7"/>
      <c r="AO270" s="19">
        <f t="shared" ca="1" si="191"/>
        <v>0</v>
      </c>
      <c r="AP270" s="19">
        <f t="shared" ca="1" si="192"/>
        <v>0</v>
      </c>
      <c r="AQ270" s="19">
        <f t="shared" ca="1" si="193"/>
        <v>0</v>
      </c>
      <c r="AR270" s="19">
        <f t="shared" ca="1" si="194"/>
        <v>0</v>
      </c>
      <c r="AS270" s="19">
        <f t="shared" ca="1" si="195"/>
        <v>0</v>
      </c>
      <c r="AT270" s="19">
        <f t="shared" ca="1" si="196"/>
        <v>0</v>
      </c>
      <c r="AU270" s="19">
        <f t="shared" ca="1" si="197"/>
        <v>0</v>
      </c>
      <c r="AV270" s="19">
        <f t="shared" ca="1" si="198"/>
        <v>0</v>
      </c>
      <c r="AW270" s="19">
        <f t="shared" ca="1" si="199"/>
        <v>0</v>
      </c>
      <c r="AX270" s="19">
        <f t="shared" ca="1" si="200"/>
        <v>0</v>
      </c>
      <c r="AY270" s="71">
        <f t="shared" ca="1" si="201"/>
        <v>0</v>
      </c>
      <c r="AZ270" s="23"/>
      <c r="BA270" s="55">
        <f ca="1">IF(NOT(snowball),0,IF(OR(E$9=0,R269+AC270-AO270&lt;=E$9),0,MIN(R269+AC270-AO270-E$9,$C270)))</f>
        <v>0</v>
      </c>
      <c r="BB270" s="19">
        <f ca="1">IF(NOT(snowball),0,IF(OR(F$9=0,S269+AD270-AP270&lt;=F$9),0,MIN(S269+AD270-AP270-F$9,$C270-SUM($BA270:BA270))))</f>
        <v>0</v>
      </c>
      <c r="BC270" s="19">
        <f ca="1">IF(NOT(snowball),0,IF(OR(G$9=0,T269+AE270-AQ270&lt;=G$9),0,MIN(T269+AE270-AQ270-G$9,$C270-SUM($BA270:BB270))))</f>
        <v>0</v>
      </c>
      <c r="BD270" s="19">
        <f ca="1">IF(NOT(snowball),0,IF(OR(H$9=0,U269+AF270-AR270&lt;=H$9),0,MIN(U269+AF270-AR270-H$9,$C270-SUM($BA270:BC270))))</f>
        <v>0</v>
      </c>
      <c r="BE270" s="19">
        <f ca="1">IF(NOT(snowball),0,IF(OR(I$9=0,V269+AG270-AS270&lt;=I$9),0,MIN(V269+AG270-AS270-I$9,$C270-SUM($BA270:BD270))))</f>
        <v>0</v>
      </c>
      <c r="BF270" s="19">
        <f ca="1">IF(NOT(snowball),0,IF(OR(J$9=0,W269+AH270-AT270&lt;=J$9),0,MIN(W269+AH270-AT270-J$9,$C270-SUM($BA270:BE270))))</f>
        <v>0</v>
      </c>
      <c r="BG270" s="19">
        <f ca="1">IF(NOT(snowball),0,IF(OR(K$9=0,X269+AI270-AU270&lt;=K$9),0,MIN(X269+AI270-AU270-K$9,$C270-SUM($BA270:BF270))))</f>
        <v>0</v>
      </c>
      <c r="BH270" s="19">
        <f ca="1">IF(NOT(snowball),0,IF(OR(L$9=0,Y269+AJ270-AV270&lt;=L$9),0,MIN(Y269+AJ270-AV270-L$9,$C270-SUM($BA270:BG270))))</f>
        <v>0</v>
      </c>
      <c r="BI270" s="19">
        <f ca="1">IF(NOT(snowball),0,IF(OR(M$9=0,Z269+AK270-AW270&lt;=M$9),0,MIN(Z269+AK270-AW270-M$9,$C270-SUM($BA270:BH270))))</f>
        <v>0</v>
      </c>
      <c r="BJ270" s="19">
        <f ca="1">IF(NOT(snowball),0,IF(OR(N$9=0,AA269+AL270-AX270&lt;=N$9),0,MIN(AA269+AL270-AX270-N$9,$C270-SUM($BA270:BI270))))</f>
        <v>0</v>
      </c>
      <c r="BK270" s="71">
        <f t="shared" ca="1" si="202"/>
        <v>0</v>
      </c>
      <c r="BL270" s="71">
        <f t="shared" ca="1" si="203"/>
        <v>0</v>
      </c>
      <c r="BN270" s="55">
        <f t="shared" ca="1" si="204"/>
        <v>0</v>
      </c>
      <c r="BO270" s="19">
        <f ca="1">IF(S269&lt;=0,0,IF($BL270&lt;=SUM($BN270:BN270),0,IF($BL270-SUM($BN270:BN270)&gt;S269+AD270-BB270-AP270,S269+AD270-BB270-AP270,$BL270-SUM($BN270:BN270))))</f>
        <v>0</v>
      </c>
      <c r="BP270" s="19">
        <f ca="1">IF(T269&lt;=0,0,IF($BL270&lt;=SUM($BN270:BO270),0,IF($BL270-SUM($BN270:BO270)&gt;T269+AE270-BC270-AQ270,T269+AE270-BC270-AQ270,$BL270-SUM($BN270:BO270))))</f>
        <v>0</v>
      </c>
      <c r="BQ270" s="19">
        <f ca="1">IF(U269&lt;=0,0,IF($BL270&lt;=SUM($BN270:BP270),0,IF($BL270-SUM($BN270:BP270)&gt;U269+AF270-BD270-AR270,U269+AF270-BD270-AR270,$BL270-SUM($BN270:BP270))))</f>
        <v>0</v>
      </c>
      <c r="BR270" s="19">
        <f ca="1">IF(V269&lt;=0,0,IF($BL270&lt;=SUM($BN270:BQ270),0,IF($BL270-SUM($BN270:BQ270)&gt;V269+AG270-BE270-AS270,V269+AG270-BE270-AS270,$BL270-SUM($BN270:BQ270))))</f>
        <v>0</v>
      </c>
      <c r="BS270" s="19">
        <f ca="1">IF(W269&lt;=0,0,IF($BL270&lt;=SUM($BN270:BR270),0,IF($BL270-SUM($BN270:BR270)&gt;W269+AH270-BF270-AT270,W269+AH270-BF270-AT270,$BL270-SUM($BN270:BR270))))</f>
        <v>0</v>
      </c>
      <c r="BT270" s="19">
        <f ca="1">IF(X269&lt;=0,0,IF($BL270&lt;=SUM($BN270:BS270),0,IF($BL270-SUM($BN270:BS270)&gt;X269+AI270-BG270-AU270,X269+AI270-BG270-AU270,$BL270-SUM($BN270:BS270))))</f>
        <v>0</v>
      </c>
      <c r="BU270" s="19">
        <f ca="1">IF(Y269&lt;=0,0,IF($BL270&lt;=SUM($BN270:BT270),0,IF($BL270-SUM($BN270:BT270)&gt;Y269+AJ270-BH270-AV270,Y269+AJ270-BH270-AV270,$BL270-SUM($BN270:BT270))))</f>
        <v>0</v>
      </c>
      <c r="BV270" s="19">
        <f ca="1">IF(Z269&lt;=0,0,IF($BL270&lt;=SUM($BN270:BU270),0,IF($BL270-SUM($BN270:BU270)&gt;Z269+AK270-BI270-AW270,Z269+AK270-BI270-AW270,$BL270-SUM($BN270:BU270))))</f>
        <v>0</v>
      </c>
      <c r="BW270" s="19">
        <f ca="1">IF(AA269&lt;=0,0,IF($BL270&lt;=SUM($BN270:BV270),0,IF($BL270-SUM($BN270:BV270)&gt;AA269+AL270-BJ270-AX270,AA269+AL270-BJ270-AX270,$BL270-SUM($BN270:BV270))))</f>
        <v>0</v>
      </c>
    </row>
    <row r="271" spans="1:75" ht="11.1" customHeight="1" x14ac:dyDescent="0.2">
      <c r="A271" s="20" t="str">
        <f t="shared" ca="1" si="157"/>
        <v/>
      </c>
      <c r="B271" s="5" t="e">
        <f t="shared" ca="1" si="158"/>
        <v>#N/A</v>
      </c>
      <c r="C271" s="69" t="str">
        <f ca="1">IF(A271="","",IF(snowball,IF(($E$5-AY271)&lt;0,0,$E$5-AY271),0)+D271)</f>
        <v/>
      </c>
      <c r="D271" s="56"/>
      <c r="E271" s="19">
        <f t="shared" ca="1" si="159"/>
        <v>0</v>
      </c>
      <c r="F271" s="19">
        <f t="shared" ca="1" si="160"/>
        <v>0</v>
      </c>
      <c r="G271" s="19">
        <f t="shared" ca="1" si="161"/>
        <v>0</v>
      </c>
      <c r="H271" s="19">
        <f t="shared" ca="1" si="162"/>
        <v>0</v>
      </c>
      <c r="I271" s="19">
        <f t="shared" ca="1" si="163"/>
        <v>0</v>
      </c>
      <c r="J271" s="19">
        <f t="shared" ca="1" si="164"/>
        <v>0</v>
      </c>
      <c r="K271" s="19">
        <f t="shared" ca="1" si="165"/>
        <v>0</v>
      </c>
      <c r="L271" s="19">
        <f t="shared" ca="1" si="166"/>
        <v>0</v>
      </c>
      <c r="M271" s="19">
        <f t="shared" ca="1" si="167"/>
        <v>0</v>
      </c>
      <c r="N271" s="19">
        <f t="shared" ca="1" si="168"/>
        <v>0</v>
      </c>
      <c r="O271" s="48"/>
      <c r="P271" s="19">
        <f t="shared" ca="1" si="156"/>
        <v>0</v>
      </c>
      <c r="Q271" s="73">
        <f t="shared" ca="1" si="169"/>
        <v>0</v>
      </c>
      <c r="R271" s="19">
        <f t="shared" ca="1" si="170"/>
        <v>0</v>
      </c>
      <c r="S271" s="19">
        <f t="shared" ca="1" si="171"/>
        <v>0</v>
      </c>
      <c r="T271" s="19">
        <f t="shared" ca="1" si="172"/>
        <v>0</v>
      </c>
      <c r="U271" s="19">
        <f t="shared" ca="1" si="173"/>
        <v>0</v>
      </c>
      <c r="V271" s="19">
        <f t="shared" ca="1" si="174"/>
        <v>0</v>
      </c>
      <c r="W271" s="19">
        <f t="shared" ca="1" si="175"/>
        <v>0</v>
      </c>
      <c r="X271" s="19">
        <f t="shared" ca="1" si="176"/>
        <v>0</v>
      </c>
      <c r="Y271" s="19">
        <f t="shared" ca="1" si="177"/>
        <v>0</v>
      </c>
      <c r="Z271" s="19">
        <f t="shared" ca="1" si="178"/>
        <v>0</v>
      </c>
      <c r="AA271" s="19">
        <f t="shared" ca="1" si="179"/>
        <v>0</v>
      </c>
      <c r="AB271" s="2"/>
      <c r="AC271" s="19">
        <f t="shared" ca="1" si="180"/>
        <v>0</v>
      </c>
      <c r="AD271" s="19">
        <f t="shared" ca="1" si="181"/>
        <v>0</v>
      </c>
      <c r="AE271" s="19">
        <f t="shared" ca="1" si="182"/>
        <v>0</v>
      </c>
      <c r="AF271" s="19">
        <f t="shared" ca="1" si="183"/>
        <v>0</v>
      </c>
      <c r="AG271" s="19">
        <f t="shared" ca="1" si="184"/>
        <v>0</v>
      </c>
      <c r="AH271" s="19">
        <f t="shared" ca="1" si="185"/>
        <v>0</v>
      </c>
      <c r="AI271" s="19">
        <f t="shared" ca="1" si="186"/>
        <v>0</v>
      </c>
      <c r="AJ271" s="19">
        <f t="shared" ca="1" si="187"/>
        <v>0</v>
      </c>
      <c r="AK271" s="19">
        <f t="shared" ca="1" si="188"/>
        <v>0</v>
      </c>
      <c r="AL271" s="19">
        <f t="shared" ca="1" si="189"/>
        <v>0</v>
      </c>
      <c r="AM271" s="23">
        <f t="shared" ca="1" si="190"/>
        <v>0</v>
      </c>
      <c r="AN271" s="7"/>
      <c r="AO271" s="19">
        <f t="shared" ca="1" si="191"/>
        <v>0</v>
      </c>
      <c r="AP271" s="19">
        <f t="shared" ca="1" si="192"/>
        <v>0</v>
      </c>
      <c r="AQ271" s="19">
        <f t="shared" ca="1" si="193"/>
        <v>0</v>
      </c>
      <c r="AR271" s="19">
        <f t="shared" ca="1" si="194"/>
        <v>0</v>
      </c>
      <c r="AS271" s="19">
        <f t="shared" ca="1" si="195"/>
        <v>0</v>
      </c>
      <c r="AT271" s="19">
        <f t="shared" ca="1" si="196"/>
        <v>0</v>
      </c>
      <c r="AU271" s="19">
        <f t="shared" ca="1" si="197"/>
        <v>0</v>
      </c>
      <c r="AV271" s="19">
        <f t="shared" ca="1" si="198"/>
        <v>0</v>
      </c>
      <c r="AW271" s="19">
        <f t="shared" ca="1" si="199"/>
        <v>0</v>
      </c>
      <c r="AX271" s="19">
        <f t="shared" ca="1" si="200"/>
        <v>0</v>
      </c>
      <c r="AY271" s="71">
        <f t="shared" ca="1" si="201"/>
        <v>0</v>
      </c>
      <c r="AZ271" s="23"/>
      <c r="BA271" s="55">
        <f ca="1">IF(NOT(snowball),0,IF(OR(E$9=0,R270+AC271-AO271&lt;=E$9),0,MIN(R270+AC271-AO271-E$9,$C271)))</f>
        <v>0</v>
      </c>
      <c r="BB271" s="19">
        <f ca="1">IF(NOT(snowball),0,IF(OR(F$9=0,S270+AD271-AP271&lt;=F$9),0,MIN(S270+AD271-AP271-F$9,$C271-SUM($BA271:BA271))))</f>
        <v>0</v>
      </c>
      <c r="BC271" s="19">
        <f ca="1">IF(NOT(snowball),0,IF(OR(G$9=0,T270+AE271-AQ271&lt;=G$9),0,MIN(T270+AE271-AQ271-G$9,$C271-SUM($BA271:BB271))))</f>
        <v>0</v>
      </c>
      <c r="BD271" s="19">
        <f ca="1">IF(NOT(snowball),0,IF(OR(H$9=0,U270+AF271-AR271&lt;=H$9),0,MIN(U270+AF271-AR271-H$9,$C271-SUM($BA271:BC271))))</f>
        <v>0</v>
      </c>
      <c r="BE271" s="19">
        <f ca="1">IF(NOT(snowball),0,IF(OR(I$9=0,V270+AG271-AS271&lt;=I$9),0,MIN(V270+AG271-AS271-I$9,$C271-SUM($BA271:BD271))))</f>
        <v>0</v>
      </c>
      <c r="BF271" s="19">
        <f ca="1">IF(NOT(snowball),0,IF(OR(J$9=0,W270+AH271-AT271&lt;=J$9),0,MIN(W270+AH271-AT271-J$9,$C271-SUM($BA271:BE271))))</f>
        <v>0</v>
      </c>
      <c r="BG271" s="19">
        <f ca="1">IF(NOT(snowball),0,IF(OR(K$9=0,X270+AI271-AU271&lt;=K$9),0,MIN(X270+AI271-AU271-K$9,$C271-SUM($BA271:BF271))))</f>
        <v>0</v>
      </c>
      <c r="BH271" s="19">
        <f ca="1">IF(NOT(snowball),0,IF(OR(L$9=0,Y270+AJ271-AV271&lt;=L$9),0,MIN(Y270+AJ271-AV271-L$9,$C271-SUM($BA271:BG271))))</f>
        <v>0</v>
      </c>
      <c r="BI271" s="19">
        <f ca="1">IF(NOT(snowball),0,IF(OR(M$9=0,Z270+AK271-AW271&lt;=M$9),0,MIN(Z270+AK271-AW271-M$9,$C271-SUM($BA271:BH271))))</f>
        <v>0</v>
      </c>
      <c r="BJ271" s="19">
        <f ca="1">IF(NOT(snowball),0,IF(OR(N$9=0,AA270+AL271-AX271&lt;=N$9),0,MIN(AA270+AL271-AX271-N$9,$C271-SUM($BA271:BI271))))</f>
        <v>0</v>
      </c>
      <c r="BK271" s="71">
        <f t="shared" ca="1" si="202"/>
        <v>0</v>
      </c>
      <c r="BL271" s="71">
        <f t="shared" ca="1" si="203"/>
        <v>0</v>
      </c>
      <c r="BN271" s="55">
        <f t="shared" ca="1" si="204"/>
        <v>0</v>
      </c>
      <c r="BO271" s="19">
        <f ca="1">IF(S270&lt;=0,0,IF($BL271&lt;=SUM($BN271:BN271),0,IF($BL271-SUM($BN271:BN271)&gt;S270+AD271-BB271-AP271,S270+AD271-BB271-AP271,$BL271-SUM($BN271:BN271))))</f>
        <v>0</v>
      </c>
      <c r="BP271" s="19">
        <f ca="1">IF(T270&lt;=0,0,IF($BL271&lt;=SUM($BN271:BO271),0,IF($BL271-SUM($BN271:BO271)&gt;T270+AE271-BC271-AQ271,T270+AE271-BC271-AQ271,$BL271-SUM($BN271:BO271))))</f>
        <v>0</v>
      </c>
      <c r="BQ271" s="19">
        <f ca="1">IF(U270&lt;=0,0,IF($BL271&lt;=SUM($BN271:BP271),0,IF($BL271-SUM($BN271:BP271)&gt;U270+AF271-BD271-AR271,U270+AF271-BD271-AR271,$BL271-SUM($BN271:BP271))))</f>
        <v>0</v>
      </c>
      <c r="BR271" s="19">
        <f ca="1">IF(V270&lt;=0,0,IF($BL271&lt;=SUM($BN271:BQ271),0,IF($BL271-SUM($BN271:BQ271)&gt;V270+AG271-BE271-AS271,V270+AG271-BE271-AS271,$BL271-SUM($BN271:BQ271))))</f>
        <v>0</v>
      </c>
      <c r="BS271" s="19">
        <f ca="1">IF(W270&lt;=0,0,IF($BL271&lt;=SUM($BN271:BR271),0,IF($BL271-SUM($BN271:BR271)&gt;W270+AH271-BF271-AT271,W270+AH271-BF271-AT271,$BL271-SUM($BN271:BR271))))</f>
        <v>0</v>
      </c>
      <c r="BT271" s="19">
        <f ca="1">IF(X270&lt;=0,0,IF($BL271&lt;=SUM($BN271:BS271),0,IF($BL271-SUM($BN271:BS271)&gt;X270+AI271-BG271-AU271,X270+AI271-BG271-AU271,$BL271-SUM($BN271:BS271))))</f>
        <v>0</v>
      </c>
      <c r="BU271" s="19">
        <f ca="1">IF(Y270&lt;=0,0,IF($BL271&lt;=SUM($BN271:BT271),0,IF($BL271-SUM($BN271:BT271)&gt;Y270+AJ271-BH271-AV271,Y270+AJ271-BH271-AV271,$BL271-SUM($BN271:BT271))))</f>
        <v>0</v>
      </c>
      <c r="BV271" s="19">
        <f ca="1">IF(Z270&lt;=0,0,IF($BL271&lt;=SUM($BN271:BU271),0,IF($BL271-SUM($BN271:BU271)&gt;Z270+AK271-BI271-AW271,Z270+AK271-BI271-AW271,$BL271-SUM($BN271:BU271))))</f>
        <v>0</v>
      </c>
      <c r="BW271" s="19">
        <f ca="1">IF(AA270&lt;=0,0,IF($BL271&lt;=SUM($BN271:BV271),0,IF($BL271-SUM($BN271:BV271)&gt;AA270+AL271-BJ271-AX271,AA270+AL271-BJ271-AX271,$BL271-SUM($BN271:BV271))))</f>
        <v>0</v>
      </c>
    </row>
    <row r="272" spans="1:75" ht="11.1" customHeight="1" x14ac:dyDescent="0.2">
      <c r="A272" s="20" t="str">
        <f t="shared" ca="1" si="157"/>
        <v/>
      </c>
      <c r="B272" s="5" t="e">
        <f t="shared" ca="1" si="158"/>
        <v>#N/A</v>
      </c>
      <c r="C272" s="69" t="str">
        <f ca="1">IF(A272="","",IF(snowball,IF(($E$5-AY272)&lt;0,0,$E$5-AY272),0)+D272)</f>
        <v/>
      </c>
      <c r="D272" s="56"/>
      <c r="E272" s="19">
        <f t="shared" ca="1" si="159"/>
        <v>0</v>
      </c>
      <c r="F272" s="19">
        <f t="shared" ca="1" si="160"/>
        <v>0</v>
      </c>
      <c r="G272" s="19">
        <f t="shared" ca="1" si="161"/>
        <v>0</v>
      </c>
      <c r="H272" s="19">
        <f t="shared" ca="1" si="162"/>
        <v>0</v>
      </c>
      <c r="I272" s="19">
        <f t="shared" ca="1" si="163"/>
        <v>0</v>
      </c>
      <c r="J272" s="19">
        <f t="shared" ca="1" si="164"/>
        <v>0</v>
      </c>
      <c r="K272" s="19">
        <f t="shared" ca="1" si="165"/>
        <v>0</v>
      </c>
      <c r="L272" s="19">
        <f t="shared" ca="1" si="166"/>
        <v>0</v>
      </c>
      <c r="M272" s="19">
        <f t="shared" ca="1" si="167"/>
        <v>0</v>
      </c>
      <c r="N272" s="19">
        <f t="shared" ca="1" si="168"/>
        <v>0</v>
      </c>
      <c r="O272" s="48"/>
      <c r="P272" s="19">
        <f t="shared" ca="1" si="156"/>
        <v>0</v>
      </c>
      <c r="Q272" s="73">
        <f t="shared" ca="1" si="169"/>
        <v>0</v>
      </c>
      <c r="R272" s="19">
        <f t="shared" ca="1" si="170"/>
        <v>0</v>
      </c>
      <c r="S272" s="19">
        <f t="shared" ca="1" si="171"/>
        <v>0</v>
      </c>
      <c r="T272" s="19">
        <f t="shared" ca="1" si="172"/>
        <v>0</v>
      </c>
      <c r="U272" s="19">
        <f t="shared" ca="1" si="173"/>
        <v>0</v>
      </c>
      <c r="V272" s="19">
        <f t="shared" ca="1" si="174"/>
        <v>0</v>
      </c>
      <c r="W272" s="19">
        <f t="shared" ca="1" si="175"/>
        <v>0</v>
      </c>
      <c r="X272" s="19">
        <f t="shared" ca="1" si="176"/>
        <v>0</v>
      </c>
      <c r="Y272" s="19">
        <f t="shared" ca="1" si="177"/>
        <v>0</v>
      </c>
      <c r="Z272" s="19">
        <f t="shared" ca="1" si="178"/>
        <v>0</v>
      </c>
      <c r="AA272" s="19">
        <f t="shared" ca="1" si="179"/>
        <v>0</v>
      </c>
      <c r="AB272" s="2"/>
      <c r="AC272" s="19">
        <f t="shared" ca="1" si="180"/>
        <v>0</v>
      </c>
      <c r="AD272" s="19">
        <f t="shared" ca="1" si="181"/>
        <v>0</v>
      </c>
      <c r="AE272" s="19">
        <f t="shared" ca="1" si="182"/>
        <v>0</v>
      </c>
      <c r="AF272" s="19">
        <f t="shared" ca="1" si="183"/>
        <v>0</v>
      </c>
      <c r="AG272" s="19">
        <f t="shared" ca="1" si="184"/>
        <v>0</v>
      </c>
      <c r="AH272" s="19">
        <f t="shared" ca="1" si="185"/>
        <v>0</v>
      </c>
      <c r="AI272" s="19">
        <f t="shared" ca="1" si="186"/>
        <v>0</v>
      </c>
      <c r="AJ272" s="19">
        <f t="shared" ca="1" si="187"/>
        <v>0</v>
      </c>
      <c r="AK272" s="19">
        <f t="shared" ca="1" si="188"/>
        <v>0</v>
      </c>
      <c r="AL272" s="19">
        <f t="shared" ca="1" si="189"/>
        <v>0</v>
      </c>
      <c r="AM272" s="23">
        <f t="shared" ca="1" si="190"/>
        <v>0</v>
      </c>
      <c r="AN272" s="7"/>
      <c r="AO272" s="19">
        <f t="shared" ca="1" si="191"/>
        <v>0</v>
      </c>
      <c r="AP272" s="19">
        <f t="shared" ca="1" si="192"/>
        <v>0</v>
      </c>
      <c r="AQ272" s="19">
        <f t="shared" ca="1" si="193"/>
        <v>0</v>
      </c>
      <c r="AR272" s="19">
        <f t="shared" ca="1" si="194"/>
        <v>0</v>
      </c>
      <c r="AS272" s="19">
        <f t="shared" ca="1" si="195"/>
        <v>0</v>
      </c>
      <c r="AT272" s="19">
        <f t="shared" ca="1" si="196"/>
        <v>0</v>
      </c>
      <c r="AU272" s="19">
        <f t="shared" ca="1" si="197"/>
        <v>0</v>
      </c>
      <c r="AV272" s="19">
        <f t="shared" ca="1" si="198"/>
        <v>0</v>
      </c>
      <c r="AW272" s="19">
        <f t="shared" ca="1" si="199"/>
        <v>0</v>
      </c>
      <c r="AX272" s="19">
        <f t="shared" ca="1" si="200"/>
        <v>0</v>
      </c>
      <c r="AY272" s="71">
        <f t="shared" ca="1" si="201"/>
        <v>0</v>
      </c>
      <c r="AZ272" s="23"/>
      <c r="BA272" s="55">
        <f ca="1">IF(NOT(snowball),0,IF(OR(E$9=0,R271+AC272-AO272&lt;=E$9),0,MIN(R271+AC272-AO272-E$9,$C272)))</f>
        <v>0</v>
      </c>
      <c r="BB272" s="19">
        <f ca="1">IF(NOT(snowball),0,IF(OR(F$9=0,S271+AD272-AP272&lt;=F$9),0,MIN(S271+AD272-AP272-F$9,$C272-SUM($BA272:BA272))))</f>
        <v>0</v>
      </c>
      <c r="BC272" s="19">
        <f ca="1">IF(NOT(snowball),0,IF(OR(G$9=0,T271+AE272-AQ272&lt;=G$9),0,MIN(T271+AE272-AQ272-G$9,$C272-SUM($BA272:BB272))))</f>
        <v>0</v>
      </c>
      <c r="BD272" s="19">
        <f ca="1">IF(NOT(snowball),0,IF(OR(H$9=0,U271+AF272-AR272&lt;=H$9),0,MIN(U271+AF272-AR272-H$9,$C272-SUM($BA272:BC272))))</f>
        <v>0</v>
      </c>
      <c r="BE272" s="19">
        <f ca="1">IF(NOT(snowball),0,IF(OR(I$9=0,V271+AG272-AS272&lt;=I$9),0,MIN(V271+AG272-AS272-I$9,$C272-SUM($BA272:BD272))))</f>
        <v>0</v>
      </c>
      <c r="BF272" s="19">
        <f ca="1">IF(NOT(snowball),0,IF(OR(J$9=0,W271+AH272-AT272&lt;=J$9),0,MIN(W271+AH272-AT272-J$9,$C272-SUM($BA272:BE272))))</f>
        <v>0</v>
      </c>
      <c r="BG272" s="19">
        <f ca="1">IF(NOT(snowball),0,IF(OR(K$9=0,X271+AI272-AU272&lt;=K$9),0,MIN(X271+AI272-AU272-K$9,$C272-SUM($BA272:BF272))))</f>
        <v>0</v>
      </c>
      <c r="BH272" s="19">
        <f ca="1">IF(NOT(snowball),0,IF(OR(L$9=0,Y271+AJ272-AV272&lt;=L$9),0,MIN(Y271+AJ272-AV272-L$9,$C272-SUM($BA272:BG272))))</f>
        <v>0</v>
      </c>
      <c r="BI272" s="19">
        <f ca="1">IF(NOT(snowball),0,IF(OR(M$9=0,Z271+AK272-AW272&lt;=M$9),0,MIN(Z271+AK272-AW272-M$9,$C272-SUM($BA272:BH272))))</f>
        <v>0</v>
      </c>
      <c r="BJ272" s="19">
        <f ca="1">IF(NOT(snowball),0,IF(OR(N$9=0,AA271+AL272-AX272&lt;=N$9),0,MIN(AA271+AL272-AX272-N$9,$C272-SUM($BA272:BI272))))</f>
        <v>0</v>
      </c>
      <c r="BK272" s="71">
        <f t="shared" ca="1" si="202"/>
        <v>0</v>
      </c>
      <c r="BL272" s="71">
        <f t="shared" ca="1" si="203"/>
        <v>0</v>
      </c>
      <c r="BN272" s="55">
        <f t="shared" ca="1" si="204"/>
        <v>0</v>
      </c>
      <c r="BO272" s="19">
        <f ca="1">IF(S271&lt;=0,0,IF($BL272&lt;=SUM($BN272:BN272),0,IF($BL272-SUM($BN272:BN272)&gt;S271+AD272-BB272-AP272,S271+AD272-BB272-AP272,$BL272-SUM($BN272:BN272))))</f>
        <v>0</v>
      </c>
      <c r="BP272" s="19">
        <f ca="1">IF(T271&lt;=0,0,IF($BL272&lt;=SUM($BN272:BO272),0,IF($BL272-SUM($BN272:BO272)&gt;T271+AE272-BC272-AQ272,T271+AE272-BC272-AQ272,$BL272-SUM($BN272:BO272))))</f>
        <v>0</v>
      </c>
      <c r="BQ272" s="19">
        <f ca="1">IF(U271&lt;=0,0,IF($BL272&lt;=SUM($BN272:BP272),0,IF($BL272-SUM($BN272:BP272)&gt;U271+AF272-BD272-AR272,U271+AF272-BD272-AR272,$BL272-SUM($BN272:BP272))))</f>
        <v>0</v>
      </c>
      <c r="BR272" s="19">
        <f ca="1">IF(V271&lt;=0,0,IF($BL272&lt;=SUM($BN272:BQ272),0,IF($BL272-SUM($BN272:BQ272)&gt;V271+AG272-BE272-AS272,V271+AG272-BE272-AS272,$BL272-SUM($BN272:BQ272))))</f>
        <v>0</v>
      </c>
      <c r="BS272" s="19">
        <f ca="1">IF(W271&lt;=0,0,IF($BL272&lt;=SUM($BN272:BR272),0,IF($BL272-SUM($BN272:BR272)&gt;W271+AH272-BF272-AT272,W271+AH272-BF272-AT272,$BL272-SUM($BN272:BR272))))</f>
        <v>0</v>
      </c>
      <c r="BT272" s="19">
        <f ca="1">IF(X271&lt;=0,0,IF($BL272&lt;=SUM($BN272:BS272),0,IF($BL272-SUM($BN272:BS272)&gt;X271+AI272-BG272-AU272,X271+AI272-BG272-AU272,$BL272-SUM($BN272:BS272))))</f>
        <v>0</v>
      </c>
      <c r="BU272" s="19">
        <f ca="1">IF(Y271&lt;=0,0,IF($BL272&lt;=SUM($BN272:BT272),0,IF($BL272-SUM($BN272:BT272)&gt;Y271+AJ272-BH272-AV272,Y271+AJ272-BH272-AV272,$BL272-SUM($BN272:BT272))))</f>
        <v>0</v>
      </c>
      <c r="BV272" s="19">
        <f ca="1">IF(Z271&lt;=0,0,IF($BL272&lt;=SUM($BN272:BU272),0,IF($BL272-SUM($BN272:BU272)&gt;Z271+AK272-BI272-AW272,Z271+AK272-BI272-AW272,$BL272-SUM($BN272:BU272))))</f>
        <v>0</v>
      </c>
      <c r="BW272" s="19">
        <f ca="1">IF(AA271&lt;=0,0,IF($BL272&lt;=SUM($BN272:BV272),0,IF($BL272-SUM($BN272:BV272)&gt;AA271+AL272-BJ272-AX272,AA271+AL272-BJ272-AX272,$BL272-SUM($BN272:BV272))))</f>
        <v>0</v>
      </c>
    </row>
    <row r="273" spans="1:75" ht="11.1" customHeight="1" x14ac:dyDescent="0.2">
      <c r="A273" s="20" t="str">
        <f t="shared" ca="1" si="157"/>
        <v/>
      </c>
      <c r="B273" s="5" t="e">
        <f t="shared" ca="1" si="158"/>
        <v>#N/A</v>
      </c>
      <c r="C273" s="69" t="str">
        <f ca="1">IF(A273="","",IF(snowball,IF(($E$5-AY273)&lt;0,0,$E$5-AY273),0)+D273)</f>
        <v/>
      </c>
      <c r="D273" s="56"/>
      <c r="E273" s="19">
        <f t="shared" ca="1" si="159"/>
        <v>0</v>
      </c>
      <c r="F273" s="19">
        <f t="shared" ca="1" si="160"/>
        <v>0</v>
      </c>
      <c r="G273" s="19">
        <f t="shared" ca="1" si="161"/>
        <v>0</v>
      </c>
      <c r="H273" s="19">
        <f t="shared" ca="1" si="162"/>
        <v>0</v>
      </c>
      <c r="I273" s="19">
        <f t="shared" ca="1" si="163"/>
        <v>0</v>
      </c>
      <c r="J273" s="19">
        <f t="shared" ca="1" si="164"/>
        <v>0</v>
      </c>
      <c r="K273" s="19">
        <f t="shared" ca="1" si="165"/>
        <v>0</v>
      </c>
      <c r="L273" s="19">
        <f t="shared" ca="1" si="166"/>
        <v>0</v>
      </c>
      <c r="M273" s="19">
        <f t="shared" ca="1" si="167"/>
        <v>0</v>
      </c>
      <c r="N273" s="19">
        <f t="shared" ca="1" si="168"/>
        <v>0</v>
      </c>
      <c r="O273" s="48"/>
      <c r="P273" s="19">
        <f t="shared" ca="1" si="156"/>
        <v>0</v>
      </c>
      <c r="Q273" s="73">
        <f t="shared" ca="1" si="169"/>
        <v>0</v>
      </c>
      <c r="R273" s="19">
        <f t="shared" ca="1" si="170"/>
        <v>0</v>
      </c>
      <c r="S273" s="19">
        <f t="shared" ca="1" si="171"/>
        <v>0</v>
      </c>
      <c r="T273" s="19">
        <f t="shared" ca="1" si="172"/>
        <v>0</v>
      </c>
      <c r="U273" s="19">
        <f t="shared" ca="1" si="173"/>
        <v>0</v>
      </c>
      <c r="V273" s="19">
        <f t="shared" ca="1" si="174"/>
        <v>0</v>
      </c>
      <c r="W273" s="19">
        <f t="shared" ca="1" si="175"/>
        <v>0</v>
      </c>
      <c r="X273" s="19">
        <f t="shared" ca="1" si="176"/>
        <v>0</v>
      </c>
      <c r="Y273" s="19">
        <f t="shared" ca="1" si="177"/>
        <v>0</v>
      </c>
      <c r="Z273" s="19">
        <f t="shared" ca="1" si="178"/>
        <v>0</v>
      </c>
      <c r="AA273" s="19">
        <f t="shared" ca="1" si="179"/>
        <v>0</v>
      </c>
      <c r="AB273" s="2"/>
      <c r="AC273" s="19">
        <f t="shared" ca="1" si="180"/>
        <v>0</v>
      </c>
      <c r="AD273" s="19">
        <f t="shared" ca="1" si="181"/>
        <v>0</v>
      </c>
      <c r="AE273" s="19">
        <f t="shared" ca="1" si="182"/>
        <v>0</v>
      </c>
      <c r="AF273" s="19">
        <f t="shared" ca="1" si="183"/>
        <v>0</v>
      </c>
      <c r="AG273" s="19">
        <f t="shared" ca="1" si="184"/>
        <v>0</v>
      </c>
      <c r="AH273" s="19">
        <f t="shared" ca="1" si="185"/>
        <v>0</v>
      </c>
      <c r="AI273" s="19">
        <f t="shared" ca="1" si="186"/>
        <v>0</v>
      </c>
      <c r="AJ273" s="19">
        <f t="shared" ca="1" si="187"/>
        <v>0</v>
      </c>
      <c r="AK273" s="19">
        <f t="shared" ca="1" si="188"/>
        <v>0</v>
      </c>
      <c r="AL273" s="19">
        <f t="shared" ca="1" si="189"/>
        <v>0</v>
      </c>
      <c r="AM273" s="23">
        <f t="shared" ca="1" si="190"/>
        <v>0</v>
      </c>
      <c r="AN273" s="7"/>
      <c r="AO273" s="19">
        <f t="shared" ca="1" si="191"/>
        <v>0</v>
      </c>
      <c r="AP273" s="19">
        <f t="shared" ca="1" si="192"/>
        <v>0</v>
      </c>
      <c r="AQ273" s="19">
        <f t="shared" ca="1" si="193"/>
        <v>0</v>
      </c>
      <c r="AR273" s="19">
        <f t="shared" ca="1" si="194"/>
        <v>0</v>
      </c>
      <c r="AS273" s="19">
        <f t="shared" ca="1" si="195"/>
        <v>0</v>
      </c>
      <c r="AT273" s="19">
        <f t="shared" ca="1" si="196"/>
        <v>0</v>
      </c>
      <c r="AU273" s="19">
        <f t="shared" ca="1" si="197"/>
        <v>0</v>
      </c>
      <c r="AV273" s="19">
        <f t="shared" ca="1" si="198"/>
        <v>0</v>
      </c>
      <c r="AW273" s="19">
        <f t="shared" ca="1" si="199"/>
        <v>0</v>
      </c>
      <c r="AX273" s="19">
        <f t="shared" ca="1" si="200"/>
        <v>0</v>
      </c>
      <c r="AY273" s="71">
        <f t="shared" ca="1" si="201"/>
        <v>0</v>
      </c>
      <c r="AZ273" s="23"/>
      <c r="BA273" s="55">
        <f ca="1">IF(NOT(snowball),0,IF(OR(E$9=0,R272+AC273-AO273&lt;=E$9),0,MIN(R272+AC273-AO273-E$9,$C273)))</f>
        <v>0</v>
      </c>
      <c r="BB273" s="19">
        <f ca="1">IF(NOT(snowball),0,IF(OR(F$9=0,S272+AD273-AP273&lt;=F$9),0,MIN(S272+AD273-AP273-F$9,$C273-SUM($BA273:BA273))))</f>
        <v>0</v>
      </c>
      <c r="BC273" s="19">
        <f ca="1">IF(NOT(snowball),0,IF(OR(G$9=0,T272+AE273-AQ273&lt;=G$9),0,MIN(T272+AE273-AQ273-G$9,$C273-SUM($BA273:BB273))))</f>
        <v>0</v>
      </c>
      <c r="BD273" s="19">
        <f ca="1">IF(NOT(snowball),0,IF(OR(H$9=0,U272+AF273-AR273&lt;=H$9),0,MIN(U272+AF273-AR273-H$9,$C273-SUM($BA273:BC273))))</f>
        <v>0</v>
      </c>
      <c r="BE273" s="19">
        <f ca="1">IF(NOT(snowball),0,IF(OR(I$9=0,V272+AG273-AS273&lt;=I$9),0,MIN(V272+AG273-AS273-I$9,$C273-SUM($BA273:BD273))))</f>
        <v>0</v>
      </c>
      <c r="BF273" s="19">
        <f ca="1">IF(NOT(snowball),0,IF(OR(J$9=0,W272+AH273-AT273&lt;=J$9),0,MIN(W272+AH273-AT273-J$9,$C273-SUM($BA273:BE273))))</f>
        <v>0</v>
      </c>
      <c r="BG273" s="19">
        <f ca="1">IF(NOT(snowball),0,IF(OR(K$9=0,X272+AI273-AU273&lt;=K$9),0,MIN(X272+AI273-AU273-K$9,$C273-SUM($BA273:BF273))))</f>
        <v>0</v>
      </c>
      <c r="BH273" s="19">
        <f ca="1">IF(NOT(snowball),0,IF(OR(L$9=0,Y272+AJ273-AV273&lt;=L$9),0,MIN(Y272+AJ273-AV273-L$9,$C273-SUM($BA273:BG273))))</f>
        <v>0</v>
      </c>
      <c r="BI273" s="19">
        <f ca="1">IF(NOT(snowball),0,IF(OR(M$9=0,Z272+AK273-AW273&lt;=M$9),0,MIN(Z272+AK273-AW273-M$9,$C273-SUM($BA273:BH273))))</f>
        <v>0</v>
      </c>
      <c r="BJ273" s="19">
        <f ca="1">IF(NOT(snowball),0,IF(OR(N$9=0,AA272+AL273-AX273&lt;=N$9),0,MIN(AA272+AL273-AX273-N$9,$C273-SUM($BA273:BI273))))</f>
        <v>0</v>
      </c>
      <c r="BK273" s="71">
        <f t="shared" ca="1" si="202"/>
        <v>0</v>
      </c>
      <c r="BL273" s="71">
        <f t="shared" ca="1" si="203"/>
        <v>0</v>
      </c>
      <c r="BN273" s="55">
        <f t="shared" ca="1" si="204"/>
        <v>0</v>
      </c>
      <c r="BO273" s="19">
        <f ca="1">IF(S272&lt;=0,0,IF($BL273&lt;=SUM($BN273:BN273),0,IF($BL273-SUM($BN273:BN273)&gt;S272+AD273-BB273-AP273,S272+AD273-BB273-AP273,$BL273-SUM($BN273:BN273))))</f>
        <v>0</v>
      </c>
      <c r="BP273" s="19">
        <f ca="1">IF(T272&lt;=0,0,IF($BL273&lt;=SUM($BN273:BO273),0,IF($BL273-SUM($BN273:BO273)&gt;T272+AE273-BC273-AQ273,T272+AE273-BC273-AQ273,$BL273-SUM($BN273:BO273))))</f>
        <v>0</v>
      </c>
      <c r="BQ273" s="19">
        <f ca="1">IF(U272&lt;=0,0,IF($BL273&lt;=SUM($BN273:BP273),0,IF($BL273-SUM($BN273:BP273)&gt;U272+AF273-BD273-AR273,U272+AF273-BD273-AR273,$BL273-SUM($BN273:BP273))))</f>
        <v>0</v>
      </c>
      <c r="BR273" s="19">
        <f ca="1">IF(V272&lt;=0,0,IF($BL273&lt;=SUM($BN273:BQ273),0,IF($BL273-SUM($BN273:BQ273)&gt;V272+AG273-BE273-AS273,V272+AG273-BE273-AS273,$BL273-SUM($BN273:BQ273))))</f>
        <v>0</v>
      </c>
      <c r="BS273" s="19">
        <f ca="1">IF(W272&lt;=0,0,IF($BL273&lt;=SUM($BN273:BR273),0,IF($BL273-SUM($BN273:BR273)&gt;W272+AH273-BF273-AT273,W272+AH273-BF273-AT273,$BL273-SUM($BN273:BR273))))</f>
        <v>0</v>
      </c>
      <c r="BT273" s="19">
        <f ca="1">IF(X272&lt;=0,0,IF($BL273&lt;=SUM($BN273:BS273),0,IF($BL273-SUM($BN273:BS273)&gt;X272+AI273-BG273-AU273,X272+AI273-BG273-AU273,$BL273-SUM($BN273:BS273))))</f>
        <v>0</v>
      </c>
      <c r="BU273" s="19">
        <f ca="1">IF(Y272&lt;=0,0,IF($BL273&lt;=SUM($BN273:BT273),0,IF($BL273-SUM($BN273:BT273)&gt;Y272+AJ273-BH273-AV273,Y272+AJ273-BH273-AV273,$BL273-SUM($BN273:BT273))))</f>
        <v>0</v>
      </c>
      <c r="BV273" s="19">
        <f ca="1">IF(Z272&lt;=0,0,IF($BL273&lt;=SUM($BN273:BU273),0,IF($BL273-SUM($BN273:BU273)&gt;Z272+AK273-BI273-AW273,Z272+AK273-BI273-AW273,$BL273-SUM($BN273:BU273))))</f>
        <v>0</v>
      </c>
      <c r="BW273" s="19">
        <f ca="1">IF(AA272&lt;=0,0,IF($BL273&lt;=SUM($BN273:BV273),0,IF($BL273-SUM($BN273:BV273)&gt;AA272+AL273-BJ273-AX273,AA272+AL273-BJ273-AX273,$BL273-SUM($BN273:BV273))))</f>
        <v>0</v>
      </c>
    </row>
    <row r="274" spans="1:75" ht="11.1" customHeight="1" x14ac:dyDescent="0.2">
      <c r="A274" s="20" t="str">
        <f t="shared" ca="1" si="157"/>
        <v/>
      </c>
      <c r="B274" s="5" t="e">
        <f t="shared" ca="1" si="158"/>
        <v>#N/A</v>
      </c>
      <c r="C274" s="69" t="str">
        <f ca="1">IF(A274="","",IF(snowball,IF(($E$5-AY274)&lt;0,0,$E$5-AY274),0)+D274)</f>
        <v/>
      </c>
      <c r="D274" s="56"/>
      <c r="E274" s="19">
        <f t="shared" ca="1" si="159"/>
        <v>0</v>
      </c>
      <c r="F274" s="19">
        <f t="shared" ca="1" si="160"/>
        <v>0</v>
      </c>
      <c r="G274" s="19">
        <f t="shared" ca="1" si="161"/>
        <v>0</v>
      </c>
      <c r="H274" s="19">
        <f t="shared" ca="1" si="162"/>
        <v>0</v>
      </c>
      <c r="I274" s="19">
        <f t="shared" ca="1" si="163"/>
        <v>0</v>
      </c>
      <c r="J274" s="19">
        <f t="shared" ca="1" si="164"/>
        <v>0</v>
      </c>
      <c r="K274" s="19">
        <f t="shared" ca="1" si="165"/>
        <v>0</v>
      </c>
      <c r="L274" s="19">
        <f t="shared" ca="1" si="166"/>
        <v>0</v>
      </c>
      <c r="M274" s="19">
        <f t="shared" ca="1" si="167"/>
        <v>0</v>
      </c>
      <c r="N274" s="19">
        <f t="shared" ca="1" si="168"/>
        <v>0</v>
      </c>
      <c r="O274" s="48"/>
      <c r="P274" s="19">
        <f t="shared" ca="1" si="156"/>
        <v>0</v>
      </c>
      <c r="Q274" s="73">
        <f t="shared" ca="1" si="169"/>
        <v>0</v>
      </c>
      <c r="R274" s="19">
        <f t="shared" ca="1" si="170"/>
        <v>0</v>
      </c>
      <c r="S274" s="19">
        <f t="shared" ca="1" si="171"/>
        <v>0</v>
      </c>
      <c r="T274" s="19">
        <f t="shared" ca="1" si="172"/>
        <v>0</v>
      </c>
      <c r="U274" s="19">
        <f t="shared" ca="1" si="173"/>
        <v>0</v>
      </c>
      <c r="V274" s="19">
        <f t="shared" ca="1" si="174"/>
        <v>0</v>
      </c>
      <c r="W274" s="19">
        <f t="shared" ca="1" si="175"/>
        <v>0</v>
      </c>
      <c r="X274" s="19">
        <f t="shared" ca="1" si="176"/>
        <v>0</v>
      </c>
      <c r="Y274" s="19">
        <f t="shared" ca="1" si="177"/>
        <v>0</v>
      </c>
      <c r="Z274" s="19">
        <f t="shared" ca="1" si="178"/>
        <v>0</v>
      </c>
      <c r="AA274" s="19">
        <f t="shared" ca="1" si="179"/>
        <v>0</v>
      </c>
      <c r="AB274" s="2"/>
      <c r="AC274" s="19">
        <f t="shared" ca="1" si="180"/>
        <v>0</v>
      </c>
      <c r="AD274" s="19">
        <f t="shared" ca="1" si="181"/>
        <v>0</v>
      </c>
      <c r="AE274" s="19">
        <f t="shared" ca="1" si="182"/>
        <v>0</v>
      </c>
      <c r="AF274" s="19">
        <f t="shared" ca="1" si="183"/>
        <v>0</v>
      </c>
      <c r="AG274" s="19">
        <f t="shared" ca="1" si="184"/>
        <v>0</v>
      </c>
      <c r="AH274" s="19">
        <f t="shared" ca="1" si="185"/>
        <v>0</v>
      </c>
      <c r="AI274" s="19">
        <f t="shared" ca="1" si="186"/>
        <v>0</v>
      </c>
      <c r="AJ274" s="19">
        <f t="shared" ca="1" si="187"/>
        <v>0</v>
      </c>
      <c r="AK274" s="19">
        <f t="shared" ca="1" si="188"/>
        <v>0</v>
      </c>
      <c r="AL274" s="19">
        <f t="shared" ca="1" si="189"/>
        <v>0</v>
      </c>
      <c r="AM274" s="23">
        <f t="shared" ca="1" si="190"/>
        <v>0</v>
      </c>
      <c r="AN274" s="7"/>
      <c r="AO274" s="19">
        <f t="shared" ca="1" si="191"/>
        <v>0</v>
      </c>
      <c r="AP274" s="19">
        <f t="shared" ca="1" si="192"/>
        <v>0</v>
      </c>
      <c r="AQ274" s="19">
        <f t="shared" ca="1" si="193"/>
        <v>0</v>
      </c>
      <c r="AR274" s="19">
        <f t="shared" ca="1" si="194"/>
        <v>0</v>
      </c>
      <c r="AS274" s="19">
        <f t="shared" ca="1" si="195"/>
        <v>0</v>
      </c>
      <c r="AT274" s="19">
        <f t="shared" ca="1" si="196"/>
        <v>0</v>
      </c>
      <c r="AU274" s="19">
        <f t="shared" ca="1" si="197"/>
        <v>0</v>
      </c>
      <c r="AV274" s="19">
        <f t="shared" ca="1" si="198"/>
        <v>0</v>
      </c>
      <c r="AW274" s="19">
        <f t="shared" ca="1" si="199"/>
        <v>0</v>
      </c>
      <c r="AX274" s="19">
        <f t="shared" ca="1" si="200"/>
        <v>0</v>
      </c>
      <c r="AY274" s="71">
        <f t="shared" ca="1" si="201"/>
        <v>0</v>
      </c>
      <c r="AZ274" s="23"/>
      <c r="BA274" s="55">
        <f ca="1">IF(NOT(snowball),0,IF(OR(E$9=0,R273+AC274-AO274&lt;=E$9),0,MIN(R273+AC274-AO274-E$9,$C274)))</f>
        <v>0</v>
      </c>
      <c r="BB274" s="19">
        <f ca="1">IF(NOT(snowball),0,IF(OR(F$9=0,S273+AD274-AP274&lt;=F$9),0,MIN(S273+AD274-AP274-F$9,$C274-SUM($BA274:BA274))))</f>
        <v>0</v>
      </c>
      <c r="BC274" s="19">
        <f ca="1">IF(NOT(snowball),0,IF(OR(G$9=0,T273+AE274-AQ274&lt;=G$9),0,MIN(T273+AE274-AQ274-G$9,$C274-SUM($BA274:BB274))))</f>
        <v>0</v>
      </c>
      <c r="BD274" s="19">
        <f ca="1">IF(NOT(snowball),0,IF(OR(H$9=0,U273+AF274-AR274&lt;=H$9),0,MIN(U273+AF274-AR274-H$9,$C274-SUM($BA274:BC274))))</f>
        <v>0</v>
      </c>
      <c r="BE274" s="19">
        <f ca="1">IF(NOT(snowball),0,IF(OR(I$9=0,V273+AG274-AS274&lt;=I$9),0,MIN(V273+AG274-AS274-I$9,$C274-SUM($BA274:BD274))))</f>
        <v>0</v>
      </c>
      <c r="BF274" s="19">
        <f ca="1">IF(NOT(snowball),0,IF(OR(J$9=0,W273+AH274-AT274&lt;=J$9),0,MIN(W273+AH274-AT274-J$9,$C274-SUM($BA274:BE274))))</f>
        <v>0</v>
      </c>
      <c r="BG274" s="19">
        <f ca="1">IF(NOT(snowball),0,IF(OR(K$9=0,X273+AI274-AU274&lt;=K$9),0,MIN(X273+AI274-AU274-K$9,$C274-SUM($BA274:BF274))))</f>
        <v>0</v>
      </c>
      <c r="BH274" s="19">
        <f ca="1">IF(NOT(snowball),0,IF(OR(L$9=0,Y273+AJ274-AV274&lt;=L$9),0,MIN(Y273+AJ274-AV274-L$9,$C274-SUM($BA274:BG274))))</f>
        <v>0</v>
      </c>
      <c r="BI274" s="19">
        <f ca="1">IF(NOT(snowball),0,IF(OR(M$9=0,Z273+AK274-AW274&lt;=M$9),0,MIN(Z273+AK274-AW274-M$9,$C274-SUM($BA274:BH274))))</f>
        <v>0</v>
      </c>
      <c r="BJ274" s="19">
        <f ca="1">IF(NOT(snowball),0,IF(OR(N$9=0,AA273+AL274-AX274&lt;=N$9),0,MIN(AA273+AL274-AX274-N$9,$C274-SUM($BA274:BI274))))</f>
        <v>0</v>
      </c>
      <c r="BK274" s="71">
        <f t="shared" ca="1" si="202"/>
        <v>0</v>
      </c>
      <c r="BL274" s="71">
        <f t="shared" ca="1" si="203"/>
        <v>0</v>
      </c>
      <c r="BN274" s="55">
        <f t="shared" ca="1" si="204"/>
        <v>0</v>
      </c>
      <c r="BO274" s="19">
        <f ca="1">IF(S273&lt;=0,0,IF($BL274&lt;=SUM($BN274:BN274),0,IF($BL274-SUM($BN274:BN274)&gt;S273+AD274-BB274-AP274,S273+AD274-BB274-AP274,$BL274-SUM($BN274:BN274))))</f>
        <v>0</v>
      </c>
      <c r="BP274" s="19">
        <f ca="1">IF(T273&lt;=0,0,IF($BL274&lt;=SUM($BN274:BO274),0,IF($BL274-SUM($BN274:BO274)&gt;T273+AE274-BC274-AQ274,T273+AE274-BC274-AQ274,$BL274-SUM($BN274:BO274))))</f>
        <v>0</v>
      </c>
      <c r="BQ274" s="19">
        <f ca="1">IF(U273&lt;=0,0,IF($BL274&lt;=SUM($BN274:BP274),0,IF($BL274-SUM($BN274:BP274)&gt;U273+AF274-BD274-AR274,U273+AF274-BD274-AR274,$BL274-SUM($BN274:BP274))))</f>
        <v>0</v>
      </c>
      <c r="BR274" s="19">
        <f ca="1">IF(V273&lt;=0,0,IF($BL274&lt;=SUM($BN274:BQ274),0,IF($BL274-SUM($BN274:BQ274)&gt;V273+AG274-BE274-AS274,V273+AG274-BE274-AS274,$BL274-SUM($BN274:BQ274))))</f>
        <v>0</v>
      </c>
      <c r="BS274" s="19">
        <f ca="1">IF(W273&lt;=0,0,IF($BL274&lt;=SUM($BN274:BR274),0,IF($BL274-SUM($BN274:BR274)&gt;W273+AH274-BF274-AT274,W273+AH274-BF274-AT274,$BL274-SUM($BN274:BR274))))</f>
        <v>0</v>
      </c>
      <c r="BT274" s="19">
        <f ca="1">IF(X273&lt;=0,0,IF($BL274&lt;=SUM($BN274:BS274),0,IF($BL274-SUM($BN274:BS274)&gt;X273+AI274-BG274-AU274,X273+AI274-BG274-AU274,$BL274-SUM($BN274:BS274))))</f>
        <v>0</v>
      </c>
      <c r="BU274" s="19">
        <f ca="1">IF(Y273&lt;=0,0,IF($BL274&lt;=SUM($BN274:BT274),0,IF($BL274-SUM($BN274:BT274)&gt;Y273+AJ274-BH274-AV274,Y273+AJ274-BH274-AV274,$BL274-SUM($BN274:BT274))))</f>
        <v>0</v>
      </c>
      <c r="BV274" s="19">
        <f ca="1">IF(Z273&lt;=0,0,IF($BL274&lt;=SUM($BN274:BU274),0,IF($BL274-SUM($BN274:BU274)&gt;Z273+AK274-BI274-AW274,Z273+AK274-BI274-AW274,$BL274-SUM($BN274:BU274))))</f>
        <v>0</v>
      </c>
      <c r="BW274" s="19">
        <f ca="1">IF(AA273&lt;=0,0,IF($BL274&lt;=SUM($BN274:BV274),0,IF($BL274-SUM($BN274:BV274)&gt;AA273+AL274-BJ274-AX274,AA273+AL274-BJ274-AX274,$BL274-SUM($BN274:BV274))))</f>
        <v>0</v>
      </c>
    </row>
    <row r="275" spans="1:75" ht="11.1" customHeight="1" x14ac:dyDescent="0.2">
      <c r="A275" s="20" t="str">
        <f t="shared" ca="1" si="157"/>
        <v/>
      </c>
      <c r="B275" s="5" t="e">
        <f t="shared" ca="1" si="158"/>
        <v>#N/A</v>
      </c>
      <c r="C275" s="69" t="str">
        <f ca="1">IF(A275="","",IF(snowball,IF(($E$5-AY275)&lt;0,0,$E$5-AY275),0)+D275)</f>
        <v/>
      </c>
      <c r="D275" s="56"/>
      <c r="E275" s="19">
        <f t="shared" ca="1" si="159"/>
        <v>0</v>
      </c>
      <c r="F275" s="19">
        <f t="shared" ca="1" si="160"/>
        <v>0</v>
      </c>
      <c r="G275" s="19">
        <f t="shared" ca="1" si="161"/>
        <v>0</v>
      </c>
      <c r="H275" s="19">
        <f t="shared" ca="1" si="162"/>
        <v>0</v>
      </c>
      <c r="I275" s="19">
        <f t="shared" ca="1" si="163"/>
        <v>0</v>
      </c>
      <c r="J275" s="19">
        <f t="shared" ca="1" si="164"/>
        <v>0</v>
      </c>
      <c r="K275" s="19">
        <f t="shared" ca="1" si="165"/>
        <v>0</v>
      </c>
      <c r="L275" s="19">
        <f t="shared" ca="1" si="166"/>
        <v>0</v>
      </c>
      <c r="M275" s="19">
        <f t="shared" ca="1" si="167"/>
        <v>0</v>
      </c>
      <c r="N275" s="19">
        <f t="shared" ca="1" si="168"/>
        <v>0</v>
      </c>
      <c r="O275" s="48"/>
      <c r="P275" s="19">
        <f t="shared" ca="1" si="156"/>
        <v>0</v>
      </c>
      <c r="Q275" s="73">
        <f t="shared" ca="1" si="169"/>
        <v>0</v>
      </c>
      <c r="R275" s="19">
        <f t="shared" ca="1" si="170"/>
        <v>0</v>
      </c>
      <c r="S275" s="19">
        <f t="shared" ca="1" si="171"/>
        <v>0</v>
      </c>
      <c r="T275" s="19">
        <f t="shared" ca="1" si="172"/>
        <v>0</v>
      </c>
      <c r="U275" s="19">
        <f t="shared" ca="1" si="173"/>
        <v>0</v>
      </c>
      <c r="V275" s="19">
        <f t="shared" ca="1" si="174"/>
        <v>0</v>
      </c>
      <c r="W275" s="19">
        <f t="shared" ca="1" si="175"/>
        <v>0</v>
      </c>
      <c r="X275" s="19">
        <f t="shared" ca="1" si="176"/>
        <v>0</v>
      </c>
      <c r="Y275" s="19">
        <f t="shared" ca="1" si="177"/>
        <v>0</v>
      </c>
      <c r="Z275" s="19">
        <f t="shared" ca="1" si="178"/>
        <v>0</v>
      </c>
      <c r="AA275" s="19">
        <f t="shared" ca="1" si="179"/>
        <v>0</v>
      </c>
      <c r="AB275" s="2"/>
      <c r="AC275" s="19">
        <f t="shared" ca="1" si="180"/>
        <v>0</v>
      </c>
      <c r="AD275" s="19">
        <f t="shared" ca="1" si="181"/>
        <v>0</v>
      </c>
      <c r="AE275" s="19">
        <f t="shared" ca="1" si="182"/>
        <v>0</v>
      </c>
      <c r="AF275" s="19">
        <f t="shared" ca="1" si="183"/>
        <v>0</v>
      </c>
      <c r="AG275" s="19">
        <f t="shared" ca="1" si="184"/>
        <v>0</v>
      </c>
      <c r="AH275" s="19">
        <f t="shared" ca="1" si="185"/>
        <v>0</v>
      </c>
      <c r="AI275" s="19">
        <f t="shared" ca="1" si="186"/>
        <v>0</v>
      </c>
      <c r="AJ275" s="19">
        <f t="shared" ca="1" si="187"/>
        <v>0</v>
      </c>
      <c r="AK275" s="19">
        <f t="shared" ca="1" si="188"/>
        <v>0</v>
      </c>
      <c r="AL275" s="19">
        <f t="shared" ca="1" si="189"/>
        <v>0</v>
      </c>
      <c r="AM275" s="23">
        <f t="shared" ca="1" si="190"/>
        <v>0</v>
      </c>
      <c r="AN275" s="7"/>
      <c r="AO275" s="19">
        <f t="shared" ca="1" si="191"/>
        <v>0</v>
      </c>
      <c r="AP275" s="19">
        <f t="shared" ca="1" si="192"/>
        <v>0</v>
      </c>
      <c r="AQ275" s="19">
        <f t="shared" ca="1" si="193"/>
        <v>0</v>
      </c>
      <c r="AR275" s="19">
        <f t="shared" ca="1" si="194"/>
        <v>0</v>
      </c>
      <c r="AS275" s="19">
        <f t="shared" ca="1" si="195"/>
        <v>0</v>
      </c>
      <c r="AT275" s="19">
        <f t="shared" ca="1" si="196"/>
        <v>0</v>
      </c>
      <c r="AU275" s="19">
        <f t="shared" ca="1" si="197"/>
        <v>0</v>
      </c>
      <c r="AV275" s="19">
        <f t="shared" ca="1" si="198"/>
        <v>0</v>
      </c>
      <c r="AW275" s="19">
        <f t="shared" ca="1" si="199"/>
        <v>0</v>
      </c>
      <c r="AX275" s="19">
        <f t="shared" ca="1" si="200"/>
        <v>0</v>
      </c>
      <c r="AY275" s="71">
        <f t="shared" ca="1" si="201"/>
        <v>0</v>
      </c>
      <c r="AZ275" s="23"/>
      <c r="BA275" s="55">
        <f ca="1">IF(NOT(snowball),0,IF(OR(E$9=0,R274+AC275-AO275&lt;=E$9),0,MIN(R274+AC275-AO275-E$9,$C275)))</f>
        <v>0</v>
      </c>
      <c r="BB275" s="19">
        <f ca="1">IF(NOT(snowball),0,IF(OR(F$9=0,S274+AD275-AP275&lt;=F$9),0,MIN(S274+AD275-AP275-F$9,$C275-SUM($BA275:BA275))))</f>
        <v>0</v>
      </c>
      <c r="BC275" s="19">
        <f ca="1">IF(NOT(snowball),0,IF(OR(G$9=0,T274+AE275-AQ275&lt;=G$9),0,MIN(T274+AE275-AQ275-G$9,$C275-SUM($BA275:BB275))))</f>
        <v>0</v>
      </c>
      <c r="BD275" s="19">
        <f ca="1">IF(NOT(snowball),0,IF(OR(H$9=0,U274+AF275-AR275&lt;=H$9),0,MIN(U274+AF275-AR275-H$9,$C275-SUM($BA275:BC275))))</f>
        <v>0</v>
      </c>
      <c r="BE275" s="19">
        <f ca="1">IF(NOT(snowball),0,IF(OR(I$9=0,V274+AG275-AS275&lt;=I$9),0,MIN(V274+AG275-AS275-I$9,$C275-SUM($BA275:BD275))))</f>
        <v>0</v>
      </c>
      <c r="BF275" s="19">
        <f ca="1">IF(NOT(snowball),0,IF(OR(J$9=0,W274+AH275-AT275&lt;=J$9),0,MIN(W274+AH275-AT275-J$9,$C275-SUM($BA275:BE275))))</f>
        <v>0</v>
      </c>
      <c r="BG275" s="19">
        <f ca="1">IF(NOT(snowball),0,IF(OR(K$9=0,X274+AI275-AU275&lt;=K$9),0,MIN(X274+AI275-AU275-K$9,$C275-SUM($BA275:BF275))))</f>
        <v>0</v>
      </c>
      <c r="BH275" s="19">
        <f ca="1">IF(NOT(snowball),0,IF(OR(L$9=0,Y274+AJ275-AV275&lt;=L$9),0,MIN(Y274+AJ275-AV275-L$9,$C275-SUM($BA275:BG275))))</f>
        <v>0</v>
      </c>
      <c r="BI275" s="19">
        <f ca="1">IF(NOT(snowball),0,IF(OR(M$9=0,Z274+AK275-AW275&lt;=M$9),0,MIN(Z274+AK275-AW275-M$9,$C275-SUM($BA275:BH275))))</f>
        <v>0</v>
      </c>
      <c r="BJ275" s="19">
        <f ca="1">IF(NOT(snowball),0,IF(OR(N$9=0,AA274+AL275-AX275&lt;=N$9),0,MIN(AA274+AL275-AX275-N$9,$C275-SUM($BA275:BI275))))</f>
        <v>0</v>
      </c>
      <c r="BK275" s="71">
        <f t="shared" ca="1" si="202"/>
        <v>0</v>
      </c>
      <c r="BL275" s="71">
        <f t="shared" ca="1" si="203"/>
        <v>0</v>
      </c>
      <c r="BN275" s="55">
        <f t="shared" ca="1" si="204"/>
        <v>0</v>
      </c>
      <c r="BO275" s="19">
        <f ca="1">IF(S274&lt;=0,0,IF($BL275&lt;=SUM($BN275:BN275),0,IF($BL275-SUM($BN275:BN275)&gt;S274+AD275-BB275-AP275,S274+AD275-BB275-AP275,$BL275-SUM($BN275:BN275))))</f>
        <v>0</v>
      </c>
      <c r="BP275" s="19">
        <f ca="1">IF(T274&lt;=0,0,IF($BL275&lt;=SUM($BN275:BO275),0,IF($BL275-SUM($BN275:BO275)&gt;T274+AE275-BC275-AQ275,T274+AE275-BC275-AQ275,$BL275-SUM($BN275:BO275))))</f>
        <v>0</v>
      </c>
      <c r="BQ275" s="19">
        <f ca="1">IF(U274&lt;=0,0,IF($BL275&lt;=SUM($BN275:BP275),0,IF($BL275-SUM($BN275:BP275)&gt;U274+AF275-BD275-AR275,U274+AF275-BD275-AR275,$BL275-SUM($BN275:BP275))))</f>
        <v>0</v>
      </c>
      <c r="BR275" s="19">
        <f ca="1">IF(V274&lt;=0,0,IF($BL275&lt;=SUM($BN275:BQ275),0,IF($BL275-SUM($BN275:BQ275)&gt;V274+AG275-BE275-AS275,V274+AG275-BE275-AS275,$BL275-SUM($BN275:BQ275))))</f>
        <v>0</v>
      </c>
      <c r="BS275" s="19">
        <f ca="1">IF(W274&lt;=0,0,IF($BL275&lt;=SUM($BN275:BR275),0,IF($BL275-SUM($BN275:BR275)&gt;W274+AH275-BF275-AT275,W274+AH275-BF275-AT275,$BL275-SUM($BN275:BR275))))</f>
        <v>0</v>
      </c>
      <c r="BT275" s="19">
        <f ca="1">IF(X274&lt;=0,0,IF($BL275&lt;=SUM($BN275:BS275),0,IF($BL275-SUM($BN275:BS275)&gt;X274+AI275-BG275-AU275,X274+AI275-BG275-AU275,$BL275-SUM($BN275:BS275))))</f>
        <v>0</v>
      </c>
      <c r="BU275" s="19">
        <f ca="1">IF(Y274&lt;=0,0,IF($BL275&lt;=SUM($BN275:BT275),0,IF($BL275-SUM($BN275:BT275)&gt;Y274+AJ275-BH275-AV275,Y274+AJ275-BH275-AV275,$BL275-SUM($BN275:BT275))))</f>
        <v>0</v>
      </c>
      <c r="BV275" s="19">
        <f ca="1">IF(Z274&lt;=0,0,IF($BL275&lt;=SUM($BN275:BU275),0,IF($BL275-SUM($BN275:BU275)&gt;Z274+AK275-BI275-AW275,Z274+AK275-BI275-AW275,$BL275-SUM($BN275:BU275))))</f>
        <v>0</v>
      </c>
      <c r="BW275" s="19">
        <f ca="1">IF(AA274&lt;=0,0,IF($BL275&lt;=SUM($BN275:BV275),0,IF($BL275-SUM($BN275:BV275)&gt;AA274+AL275-BJ275-AX275,AA274+AL275-BJ275-AX275,$BL275-SUM($BN275:BV275))))</f>
        <v>0</v>
      </c>
    </row>
    <row r="276" spans="1:75" ht="11.1" customHeight="1" x14ac:dyDescent="0.2">
      <c r="A276" s="20" t="str">
        <f t="shared" ca="1" si="157"/>
        <v/>
      </c>
      <c r="B276" s="5" t="e">
        <f t="shared" ca="1" si="158"/>
        <v>#N/A</v>
      </c>
      <c r="C276" s="69" t="str">
        <f ca="1">IF(A276="","",IF(snowball,IF(($E$5-AY276)&lt;0,0,$E$5-AY276),0)+D276)</f>
        <v/>
      </c>
      <c r="D276" s="56"/>
      <c r="E276" s="19">
        <f t="shared" ca="1" si="159"/>
        <v>0</v>
      </c>
      <c r="F276" s="19">
        <f t="shared" ca="1" si="160"/>
        <v>0</v>
      </c>
      <c r="G276" s="19">
        <f t="shared" ca="1" si="161"/>
        <v>0</v>
      </c>
      <c r="H276" s="19">
        <f t="shared" ca="1" si="162"/>
        <v>0</v>
      </c>
      <c r="I276" s="19">
        <f t="shared" ca="1" si="163"/>
        <v>0</v>
      </c>
      <c r="J276" s="19">
        <f t="shared" ca="1" si="164"/>
        <v>0</v>
      </c>
      <c r="K276" s="19">
        <f t="shared" ca="1" si="165"/>
        <v>0</v>
      </c>
      <c r="L276" s="19">
        <f t="shared" ca="1" si="166"/>
        <v>0</v>
      </c>
      <c r="M276" s="19">
        <f t="shared" ca="1" si="167"/>
        <v>0</v>
      </c>
      <c r="N276" s="19">
        <f t="shared" ca="1" si="168"/>
        <v>0</v>
      </c>
      <c r="O276" s="48"/>
      <c r="P276" s="19">
        <f t="shared" ca="1" si="156"/>
        <v>0</v>
      </c>
      <c r="Q276" s="73">
        <f t="shared" ca="1" si="169"/>
        <v>0</v>
      </c>
      <c r="R276" s="19">
        <f t="shared" ca="1" si="170"/>
        <v>0</v>
      </c>
      <c r="S276" s="19">
        <f t="shared" ca="1" si="171"/>
        <v>0</v>
      </c>
      <c r="T276" s="19">
        <f t="shared" ca="1" si="172"/>
        <v>0</v>
      </c>
      <c r="U276" s="19">
        <f t="shared" ca="1" si="173"/>
        <v>0</v>
      </c>
      <c r="V276" s="19">
        <f t="shared" ca="1" si="174"/>
        <v>0</v>
      </c>
      <c r="W276" s="19">
        <f t="shared" ca="1" si="175"/>
        <v>0</v>
      </c>
      <c r="X276" s="19">
        <f t="shared" ca="1" si="176"/>
        <v>0</v>
      </c>
      <c r="Y276" s="19">
        <f t="shared" ca="1" si="177"/>
        <v>0</v>
      </c>
      <c r="Z276" s="19">
        <f t="shared" ca="1" si="178"/>
        <v>0</v>
      </c>
      <c r="AA276" s="19">
        <f t="shared" ca="1" si="179"/>
        <v>0</v>
      </c>
      <c r="AB276" s="2"/>
      <c r="AC276" s="19">
        <f t="shared" ca="1" si="180"/>
        <v>0</v>
      </c>
      <c r="AD276" s="19">
        <f t="shared" ca="1" si="181"/>
        <v>0</v>
      </c>
      <c r="AE276" s="19">
        <f t="shared" ca="1" si="182"/>
        <v>0</v>
      </c>
      <c r="AF276" s="19">
        <f t="shared" ca="1" si="183"/>
        <v>0</v>
      </c>
      <c r="AG276" s="19">
        <f t="shared" ca="1" si="184"/>
        <v>0</v>
      </c>
      <c r="AH276" s="19">
        <f t="shared" ca="1" si="185"/>
        <v>0</v>
      </c>
      <c r="AI276" s="19">
        <f t="shared" ca="1" si="186"/>
        <v>0</v>
      </c>
      <c r="AJ276" s="19">
        <f t="shared" ca="1" si="187"/>
        <v>0</v>
      </c>
      <c r="AK276" s="19">
        <f t="shared" ca="1" si="188"/>
        <v>0</v>
      </c>
      <c r="AL276" s="19">
        <f t="shared" ca="1" si="189"/>
        <v>0</v>
      </c>
      <c r="AM276" s="23">
        <f t="shared" ca="1" si="190"/>
        <v>0</v>
      </c>
      <c r="AN276" s="7"/>
      <c r="AO276" s="19">
        <f t="shared" ca="1" si="191"/>
        <v>0</v>
      </c>
      <c r="AP276" s="19">
        <f t="shared" ca="1" si="192"/>
        <v>0</v>
      </c>
      <c r="AQ276" s="19">
        <f t="shared" ca="1" si="193"/>
        <v>0</v>
      </c>
      <c r="AR276" s="19">
        <f t="shared" ca="1" si="194"/>
        <v>0</v>
      </c>
      <c r="AS276" s="19">
        <f t="shared" ca="1" si="195"/>
        <v>0</v>
      </c>
      <c r="AT276" s="19">
        <f t="shared" ca="1" si="196"/>
        <v>0</v>
      </c>
      <c r="AU276" s="19">
        <f t="shared" ca="1" si="197"/>
        <v>0</v>
      </c>
      <c r="AV276" s="19">
        <f t="shared" ca="1" si="198"/>
        <v>0</v>
      </c>
      <c r="AW276" s="19">
        <f t="shared" ca="1" si="199"/>
        <v>0</v>
      </c>
      <c r="AX276" s="19">
        <f t="shared" ca="1" si="200"/>
        <v>0</v>
      </c>
      <c r="AY276" s="71">
        <f t="shared" ca="1" si="201"/>
        <v>0</v>
      </c>
      <c r="AZ276" s="23"/>
      <c r="BA276" s="55">
        <f ca="1">IF(NOT(snowball),0,IF(OR(E$9=0,R275+AC276-AO276&lt;=E$9),0,MIN(R275+AC276-AO276-E$9,$C276)))</f>
        <v>0</v>
      </c>
      <c r="BB276" s="19">
        <f ca="1">IF(NOT(snowball),0,IF(OR(F$9=0,S275+AD276-AP276&lt;=F$9),0,MIN(S275+AD276-AP276-F$9,$C276-SUM($BA276:BA276))))</f>
        <v>0</v>
      </c>
      <c r="BC276" s="19">
        <f ca="1">IF(NOT(snowball),0,IF(OR(G$9=0,T275+AE276-AQ276&lt;=G$9),0,MIN(T275+AE276-AQ276-G$9,$C276-SUM($BA276:BB276))))</f>
        <v>0</v>
      </c>
      <c r="BD276" s="19">
        <f ca="1">IF(NOT(snowball),0,IF(OR(H$9=0,U275+AF276-AR276&lt;=H$9),0,MIN(U275+AF276-AR276-H$9,$C276-SUM($BA276:BC276))))</f>
        <v>0</v>
      </c>
      <c r="BE276" s="19">
        <f ca="1">IF(NOT(snowball),0,IF(OR(I$9=0,V275+AG276-AS276&lt;=I$9),0,MIN(V275+AG276-AS276-I$9,$C276-SUM($BA276:BD276))))</f>
        <v>0</v>
      </c>
      <c r="BF276" s="19">
        <f ca="1">IF(NOT(snowball),0,IF(OR(J$9=0,W275+AH276-AT276&lt;=J$9),0,MIN(W275+AH276-AT276-J$9,$C276-SUM($BA276:BE276))))</f>
        <v>0</v>
      </c>
      <c r="BG276" s="19">
        <f ca="1">IF(NOT(snowball),0,IF(OR(K$9=0,X275+AI276-AU276&lt;=K$9),0,MIN(X275+AI276-AU276-K$9,$C276-SUM($BA276:BF276))))</f>
        <v>0</v>
      </c>
      <c r="BH276" s="19">
        <f ca="1">IF(NOT(snowball),0,IF(OR(L$9=0,Y275+AJ276-AV276&lt;=L$9),0,MIN(Y275+AJ276-AV276-L$9,$C276-SUM($BA276:BG276))))</f>
        <v>0</v>
      </c>
      <c r="BI276" s="19">
        <f ca="1">IF(NOT(snowball),0,IF(OR(M$9=0,Z275+AK276-AW276&lt;=M$9),0,MIN(Z275+AK276-AW276-M$9,$C276-SUM($BA276:BH276))))</f>
        <v>0</v>
      </c>
      <c r="BJ276" s="19">
        <f ca="1">IF(NOT(snowball),0,IF(OR(N$9=0,AA275+AL276-AX276&lt;=N$9),0,MIN(AA275+AL276-AX276-N$9,$C276-SUM($BA276:BI276))))</f>
        <v>0</v>
      </c>
      <c r="BK276" s="71">
        <f t="shared" ca="1" si="202"/>
        <v>0</v>
      </c>
      <c r="BL276" s="71">
        <f t="shared" ca="1" si="203"/>
        <v>0</v>
      </c>
      <c r="BN276" s="55">
        <f t="shared" ca="1" si="204"/>
        <v>0</v>
      </c>
      <c r="BO276" s="19">
        <f ca="1">IF(S275&lt;=0,0,IF($BL276&lt;=SUM($BN276:BN276),0,IF($BL276-SUM($BN276:BN276)&gt;S275+AD276-BB276-AP276,S275+AD276-BB276-AP276,$BL276-SUM($BN276:BN276))))</f>
        <v>0</v>
      </c>
      <c r="BP276" s="19">
        <f ca="1">IF(T275&lt;=0,0,IF($BL276&lt;=SUM($BN276:BO276),0,IF($BL276-SUM($BN276:BO276)&gt;T275+AE276-BC276-AQ276,T275+AE276-BC276-AQ276,$BL276-SUM($BN276:BO276))))</f>
        <v>0</v>
      </c>
      <c r="BQ276" s="19">
        <f ca="1">IF(U275&lt;=0,0,IF($BL276&lt;=SUM($BN276:BP276),0,IF($BL276-SUM($BN276:BP276)&gt;U275+AF276-BD276-AR276,U275+AF276-BD276-AR276,$BL276-SUM($BN276:BP276))))</f>
        <v>0</v>
      </c>
      <c r="BR276" s="19">
        <f ca="1">IF(V275&lt;=0,0,IF($BL276&lt;=SUM($BN276:BQ276),0,IF($BL276-SUM($BN276:BQ276)&gt;V275+AG276-BE276-AS276,V275+AG276-BE276-AS276,$BL276-SUM($BN276:BQ276))))</f>
        <v>0</v>
      </c>
      <c r="BS276" s="19">
        <f ca="1">IF(W275&lt;=0,0,IF($BL276&lt;=SUM($BN276:BR276),0,IF($BL276-SUM($BN276:BR276)&gt;W275+AH276-BF276-AT276,W275+AH276-BF276-AT276,$BL276-SUM($BN276:BR276))))</f>
        <v>0</v>
      </c>
      <c r="BT276" s="19">
        <f ca="1">IF(X275&lt;=0,0,IF($BL276&lt;=SUM($BN276:BS276),0,IF($BL276-SUM($BN276:BS276)&gt;X275+AI276-BG276-AU276,X275+AI276-BG276-AU276,$BL276-SUM($BN276:BS276))))</f>
        <v>0</v>
      </c>
      <c r="BU276" s="19">
        <f ca="1">IF(Y275&lt;=0,0,IF($BL276&lt;=SUM($BN276:BT276),0,IF($BL276-SUM($BN276:BT276)&gt;Y275+AJ276-BH276-AV276,Y275+AJ276-BH276-AV276,$BL276-SUM($BN276:BT276))))</f>
        <v>0</v>
      </c>
      <c r="BV276" s="19">
        <f ca="1">IF(Z275&lt;=0,0,IF($BL276&lt;=SUM($BN276:BU276),0,IF($BL276-SUM($BN276:BU276)&gt;Z275+AK276-BI276-AW276,Z275+AK276-BI276-AW276,$BL276-SUM($BN276:BU276))))</f>
        <v>0</v>
      </c>
      <c r="BW276" s="19">
        <f ca="1">IF(AA275&lt;=0,0,IF($BL276&lt;=SUM($BN276:BV276),0,IF($BL276-SUM($BN276:BV276)&gt;AA275+AL276-BJ276-AX276,AA275+AL276-BJ276-AX276,$BL276-SUM($BN276:BV276))))</f>
        <v>0</v>
      </c>
    </row>
    <row r="277" spans="1:75" ht="11.1" customHeight="1" x14ac:dyDescent="0.2">
      <c r="A277" s="20" t="str">
        <f t="shared" ca="1" si="157"/>
        <v/>
      </c>
      <c r="B277" s="5" t="e">
        <f t="shared" ca="1" si="158"/>
        <v>#N/A</v>
      </c>
      <c r="C277" s="69" t="str">
        <f ca="1">IF(A277="","",IF(snowball,IF(($E$5-AY277)&lt;0,0,$E$5-AY277),0)+D277)</f>
        <v/>
      </c>
      <c r="D277" s="56"/>
      <c r="E277" s="19">
        <f t="shared" ca="1" si="159"/>
        <v>0</v>
      </c>
      <c r="F277" s="19">
        <f t="shared" ca="1" si="160"/>
        <v>0</v>
      </c>
      <c r="G277" s="19">
        <f t="shared" ca="1" si="161"/>
        <v>0</v>
      </c>
      <c r="H277" s="19">
        <f t="shared" ca="1" si="162"/>
        <v>0</v>
      </c>
      <c r="I277" s="19">
        <f t="shared" ca="1" si="163"/>
        <v>0</v>
      </c>
      <c r="J277" s="19">
        <f t="shared" ca="1" si="164"/>
        <v>0</v>
      </c>
      <c r="K277" s="19">
        <f t="shared" ca="1" si="165"/>
        <v>0</v>
      </c>
      <c r="L277" s="19">
        <f t="shared" ca="1" si="166"/>
        <v>0</v>
      </c>
      <c r="M277" s="19">
        <f t="shared" ca="1" si="167"/>
        <v>0</v>
      </c>
      <c r="N277" s="19">
        <f t="shared" ca="1" si="168"/>
        <v>0</v>
      </c>
      <c r="O277" s="48"/>
      <c r="P277" s="19">
        <f t="shared" ca="1" si="156"/>
        <v>0</v>
      </c>
      <c r="Q277" s="73">
        <f t="shared" ca="1" si="169"/>
        <v>0</v>
      </c>
      <c r="R277" s="19">
        <f t="shared" ca="1" si="170"/>
        <v>0</v>
      </c>
      <c r="S277" s="19">
        <f t="shared" ca="1" si="171"/>
        <v>0</v>
      </c>
      <c r="T277" s="19">
        <f t="shared" ca="1" si="172"/>
        <v>0</v>
      </c>
      <c r="U277" s="19">
        <f t="shared" ca="1" si="173"/>
        <v>0</v>
      </c>
      <c r="V277" s="19">
        <f t="shared" ca="1" si="174"/>
        <v>0</v>
      </c>
      <c r="W277" s="19">
        <f t="shared" ca="1" si="175"/>
        <v>0</v>
      </c>
      <c r="X277" s="19">
        <f t="shared" ca="1" si="176"/>
        <v>0</v>
      </c>
      <c r="Y277" s="19">
        <f t="shared" ca="1" si="177"/>
        <v>0</v>
      </c>
      <c r="Z277" s="19">
        <f t="shared" ca="1" si="178"/>
        <v>0</v>
      </c>
      <c r="AA277" s="19">
        <f t="shared" ca="1" si="179"/>
        <v>0</v>
      </c>
      <c r="AB277" s="2"/>
      <c r="AC277" s="19">
        <f t="shared" ca="1" si="180"/>
        <v>0</v>
      </c>
      <c r="AD277" s="19">
        <f t="shared" ca="1" si="181"/>
        <v>0</v>
      </c>
      <c r="AE277" s="19">
        <f t="shared" ca="1" si="182"/>
        <v>0</v>
      </c>
      <c r="AF277" s="19">
        <f t="shared" ca="1" si="183"/>
        <v>0</v>
      </c>
      <c r="AG277" s="19">
        <f t="shared" ca="1" si="184"/>
        <v>0</v>
      </c>
      <c r="AH277" s="19">
        <f t="shared" ca="1" si="185"/>
        <v>0</v>
      </c>
      <c r="AI277" s="19">
        <f t="shared" ca="1" si="186"/>
        <v>0</v>
      </c>
      <c r="AJ277" s="19">
        <f t="shared" ca="1" si="187"/>
        <v>0</v>
      </c>
      <c r="AK277" s="19">
        <f t="shared" ca="1" si="188"/>
        <v>0</v>
      </c>
      <c r="AL277" s="19">
        <f t="shared" ca="1" si="189"/>
        <v>0</v>
      </c>
      <c r="AM277" s="23">
        <f t="shared" ca="1" si="190"/>
        <v>0</v>
      </c>
      <c r="AN277" s="7"/>
      <c r="AO277" s="19">
        <f t="shared" ca="1" si="191"/>
        <v>0</v>
      </c>
      <c r="AP277" s="19">
        <f t="shared" ca="1" si="192"/>
        <v>0</v>
      </c>
      <c r="AQ277" s="19">
        <f t="shared" ca="1" si="193"/>
        <v>0</v>
      </c>
      <c r="AR277" s="19">
        <f t="shared" ca="1" si="194"/>
        <v>0</v>
      </c>
      <c r="AS277" s="19">
        <f t="shared" ca="1" si="195"/>
        <v>0</v>
      </c>
      <c r="AT277" s="19">
        <f t="shared" ca="1" si="196"/>
        <v>0</v>
      </c>
      <c r="AU277" s="19">
        <f t="shared" ca="1" si="197"/>
        <v>0</v>
      </c>
      <c r="AV277" s="19">
        <f t="shared" ca="1" si="198"/>
        <v>0</v>
      </c>
      <c r="AW277" s="19">
        <f t="shared" ca="1" si="199"/>
        <v>0</v>
      </c>
      <c r="AX277" s="19">
        <f t="shared" ca="1" si="200"/>
        <v>0</v>
      </c>
      <c r="AY277" s="71">
        <f t="shared" ca="1" si="201"/>
        <v>0</v>
      </c>
      <c r="AZ277" s="23"/>
      <c r="BA277" s="55">
        <f ca="1">IF(NOT(snowball),0,IF(OR(E$9=0,R276+AC277-AO277&lt;=E$9),0,MIN(R276+AC277-AO277-E$9,$C277)))</f>
        <v>0</v>
      </c>
      <c r="BB277" s="19">
        <f ca="1">IF(NOT(snowball),0,IF(OR(F$9=0,S276+AD277-AP277&lt;=F$9),0,MIN(S276+AD277-AP277-F$9,$C277-SUM($BA277:BA277))))</f>
        <v>0</v>
      </c>
      <c r="BC277" s="19">
        <f ca="1">IF(NOT(snowball),0,IF(OR(G$9=0,T276+AE277-AQ277&lt;=G$9),0,MIN(T276+AE277-AQ277-G$9,$C277-SUM($BA277:BB277))))</f>
        <v>0</v>
      </c>
      <c r="BD277" s="19">
        <f ca="1">IF(NOT(snowball),0,IF(OR(H$9=0,U276+AF277-AR277&lt;=H$9),0,MIN(U276+AF277-AR277-H$9,$C277-SUM($BA277:BC277))))</f>
        <v>0</v>
      </c>
      <c r="BE277" s="19">
        <f ca="1">IF(NOT(snowball),0,IF(OR(I$9=0,V276+AG277-AS277&lt;=I$9),0,MIN(V276+AG277-AS277-I$9,$C277-SUM($BA277:BD277))))</f>
        <v>0</v>
      </c>
      <c r="BF277" s="19">
        <f ca="1">IF(NOT(snowball),0,IF(OR(J$9=0,W276+AH277-AT277&lt;=J$9),0,MIN(W276+AH277-AT277-J$9,$C277-SUM($BA277:BE277))))</f>
        <v>0</v>
      </c>
      <c r="BG277" s="19">
        <f ca="1">IF(NOT(snowball),0,IF(OR(K$9=0,X276+AI277-AU277&lt;=K$9),0,MIN(X276+AI277-AU277-K$9,$C277-SUM($BA277:BF277))))</f>
        <v>0</v>
      </c>
      <c r="BH277" s="19">
        <f ca="1">IF(NOT(snowball),0,IF(OR(L$9=0,Y276+AJ277-AV277&lt;=L$9),0,MIN(Y276+AJ277-AV277-L$9,$C277-SUM($BA277:BG277))))</f>
        <v>0</v>
      </c>
      <c r="BI277" s="19">
        <f ca="1">IF(NOT(snowball),0,IF(OR(M$9=0,Z276+AK277-AW277&lt;=M$9),0,MIN(Z276+AK277-AW277-M$9,$C277-SUM($BA277:BH277))))</f>
        <v>0</v>
      </c>
      <c r="BJ277" s="19">
        <f ca="1">IF(NOT(snowball),0,IF(OR(N$9=0,AA276+AL277-AX277&lt;=N$9),0,MIN(AA276+AL277-AX277-N$9,$C277-SUM($BA277:BI277))))</f>
        <v>0</v>
      </c>
      <c r="BK277" s="71">
        <f t="shared" ca="1" si="202"/>
        <v>0</v>
      </c>
      <c r="BL277" s="71">
        <f t="shared" ca="1" si="203"/>
        <v>0</v>
      </c>
      <c r="BN277" s="55">
        <f t="shared" ca="1" si="204"/>
        <v>0</v>
      </c>
      <c r="BO277" s="19">
        <f ca="1">IF(S276&lt;=0,0,IF($BL277&lt;=SUM($BN277:BN277),0,IF($BL277-SUM($BN277:BN277)&gt;S276+AD277-BB277-AP277,S276+AD277-BB277-AP277,$BL277-SUM($BN277:BN277))))</f>
        <v>0</v>
      </c>
      <c r="BP277" s="19">
        <f ca="1">IF(T276&lt;=0,0,IF($BL277&lt;=SUM($BN277:BO277),0,IF($BL277-SUM($BN277:BO277)&gt;T276+AE277-BC277-AQ277,T276+AE277-BC277-AQ277,$BL277-SUM($BN277:BO277))))</f>
        <v>0</v>
      </c>
      <c r="BQ277" s="19">
        <f ca="1">IF(U276&lt;=0,0,IF($BL277&lt;=SUM($BN277:BP277),0,IF($BL277-SUM($BN277:BP277)&gt;U276+AF277-BD277-AR277,U276+AF277-BD277-AR277,$BL277-SUM($BN277:BP277))))</f>
        <v>0</v>
      </c>
      <c r="BR277" s="19">
        <f ca="1">IF(V276&lt;=0,0,IF($BL277&lt;=SUM($BN277:BQ277),0,IF($BL277-SUM($BN277:BQ277)&gt;V276+AG277-BE277-AS277,V276+AG277-BE277-AS277,$BL277-SUM($BN277:BQ277))))</f>
        <v>0</v>
      </c>
      <c r="BS277" s="19">
        <f ca="1">IF(W276&lt;=0,0,IF($BL277&lt;=SUM($BN277:BR277),0,IF($BL277-SUM($BN277:BR277)&gt;W276+AH277-BF277-AT277,W276+AH277-BF277-AT277,$BL277-SUM($BN277:BR277))))</f>
        <v>0</v>
      </c>
      <c r="BT277" s="19">
        <f ca="1">IF(X276&lt;=0,0,IF($BL277&lt;=SUM($BN277:BS277),0,IF($BL277-SUM($BN277:BS277)&gt;X276+AI277-BG277-AU277,X276+AI277-BG277-AU277,$BL277-SUM($BN277:BS277))))</f>
        <v>0</v>
      </c>
      <c r="BU277" s="19">
        <f ca="1">IF(Y276&lt;=0,0,IF($BL277&lt;=SUM($BN277:BT277),0,IF($BL277-SUM($BN277:BT277)&gt;Y276+AJ277-BH277-AV277,Y276+AJ277-BH277-AV277,$BL277-SUM($BN277:BT277))))</f>
        <v>0</v>
      </c>
      <c r="BV277" s="19">
        <f ca="1">IF(Z276&lt;=0,0,IF($BL277&lt;=SUM($BN277:BU277),0,IF($BL277-SUM($BN277:BU277)&gt;Z276+AK277-BI277-AW277,Z276+AK277-BI277-AW277,$BL277-SUM($BN277:BU277))))</f>
        <v>0</v>
      </c>
      <c r="BW277" s="19">
        <f ca="1">IF(AA276&lt;=0,0,IF($BL277&lt;=SUM($BN277:BV277),0,IF($BL277-SUM($BN277:BV277)&gt;AA276+AL277-BJ277-AX277,AA276+AL277-BJ277-AX277,$BL277-SUM($BN277:BV277))))</f>
        <v>0</v>
      </c>
    </row>
    <row r="278" spans="1:75" ht="11.1" customHeight="1" x14ac:dyDescent="0.2">
      <c r="A278" s="20" t="str">
        <f t="shared" ca="1" si="157"/>
        <v/>
      </c>
      <c r="B278" s="5" t="e">
        <f t="shared" ca="1" si="158"/>
        <v>#N/A</v>
      </c>
      <c r="C278" s="69" t="str">
        <f ca="1">IF(A278="","",IF(snowball,IF(($E$5-AY278)&lt;0,0,$E$5-AY278),0)+D278)</f>
        <v/>
      </c>
      <c r="D278" s="56"/>
      <c r="E278" s="19">
        <f t="shared" ca="1" si="159"/>
        <v>0</v>
      </c>
      <c r="F278" s="19">
        <f t="shared" ca="1" si="160"/>
        <v>0</v>
      </c>
      <c r="G278" s="19">
        <f t="shared" ca="1" si="161"/>
        <v>0</v>
      </c>
      <c r="H278" s="19">
        <f t="shared" ca="1" si="162"/>
        <v>0</v>
      </c>
      <c r="I278" s="19">
        <f t="shared" ca="1" si="163"/>
        <v>0</v>
      </c>
      <c r="J278" s="19">
        <f t="shared" ca="1" si="164"/>
        <v>0</v>
      </c>
      <c r="K278" s="19">
        <f t="shared" ca="1" si="165"/>
        <v>0</v>
      </c>
      <c r="L278" s="19">
        <f t="shared" ca="1" si="166"/>
        <v>0</v>
      </c>
      <c r="M278" s="19">
        <f t="shared" ca="1" si="167"/>
        <v>0</v>
      </c>
      <c r="N278" s="19">
        <f t="shared" ca="1" si="168"/>
        <v>0</v>
      </c>
      <c r="O278" s="48"/>
      <c r="P278" s="19">
        <f t="shared" ref="P278:P341" ca="1" si="205">SUM(R278:AA278)</f>
        <v>0</v>
      </c>
      <c r="Q278" s="73">
        <f t="shared" ca="1" si="169"/>
        <v>0</v>
      </c>
      <c r="R278" s="19">
        <f t="shared" ca="1" si="170"/>
        <v>0</v>
      </c>
      <c r="S278" s="19">
        <f t="shared" ca="1" si="171"/>
        <v>0</v>
      </c>
      <c r="T278" s="19">
        <f t="shared" ca="1" si="172"/>
        <v>0</v>
      </c>
      <c r="U278" s="19">
        <f t="shared" ca="1" si="173"/>
        <v>0</v>
      </c>
      <c r="V278" s="19">
        <f t="shared" ca="1" si="174"/>
        <v>0</v>
      </c>
      <c r="W278" s="19">
        <f t="shared" ca="1" si="175"/>
        <v>0</v>
      </c>
      <c r="X278" s="19">
        <f t="shared" ca="1" si="176"/>
        <v>0</v>
      </c>
      <c r="Y278" s="19">
        <f t="shared" ca="1" si="177"/>
        <v>0</v>
      </c>
      <c r="Z278" s="19">
        <f t="shared" ca="1" si="178"/>
        <v>0</v>
      </c>
      <c r="AA278" s="19">
        <f t="shared" ca="1" si="179"/>
        <v>0</v>
      </c>
      <c r="AB278" s="2"/>
      <c r="AC278" s="19">
        <f t="shared" ca="1" si="180"/>
        <v>0</v>
      </c>
      <c r="AD278" s="19">
        <f t="shared" ca="1" si="181"/>
        <v>0</v>
      </c>
      <c r="AE278" s="19">
        <f t="shared" ca="1" si="182"/>
        <v>0</v>
      </c>
      <c r="AF278" s="19">
        <f t="shared" ca="1" si="183"/>
        <v>0</v>
      </c>
      <c r="AG278" s="19">
        <f t="shared" ca="1" si="184"/>
        <v>0</v>
      </c>
      <c r="AH278" s="19">
        <f t="shared" ca="1" si="185"/>
        <v>0</v>
      </c>
      <c r="AI278" s="19">
        <f t="shared" ca="1" si="186"/>
        <v>0</v>
      </c>
      <c r="AJ278" s="19">
        <f t="shared" ca="1" si="187"/>
        <v>0</v>
      </c>
      <c r="AK278" s="19">
        <f t="shared" ca="1" si="188"/>
        <v>0</v>
      </c>
      <c r="AL278" s="19">
        <f t="shared" ca="1" si="189"/>
        <v>0</v>
      </c>
      <c r="AM278" s="23">
        <f t="shared" ca="1" si="190"/>
        <v>0</v>
      </c>
      <c r="AN278" s="7"/>
      <c r="AO278" s="19">
        <f t="shared" ca="1" si="191"/>
        <v>0</v>
      </c>
      <c r="AP278" s="19">
        <f t="shared" ca="1" si="192"/>
        <v>0</v>
      </c>
      <c r="AQ278" s="19">
        <f t="shared" ca="1" si="193"/>
        <v>0</v>
      </c>
      <c r="AR278" s="19">
        <f t="shared" ca="1" si="194"/>
        <v>0</v>
      </c>
      <c r="AS278" s="19">
        <f t="shared" ca="1" si="195"/>
        <v>0</v>
      </c>
      <c r="AT278" s="19">
        <f t="shared" ca="1" si="196"/>
        <v>0</v>
      </c>
      <c r="AU278" s="19">
        <f t="shared" ca="1" si="197"/>
        <v>0</v>
      </c>
      <c r="AV278" s="19">
        <f t="shared" ca="1" si="198"/>
        <v>0</v>
      </c>
      <c r="AW278" s="19">
        <f t="shared" ca="1" si="199"/>
        <v>0</v>
      </c>
      <c r="AX278" s="19">
        <f t="shared" ca="1" si="200"/>
        <v>0</v>
      </c>
      <c r="AY278" s="71">
        <f t="shared" ca="1" si="201"/>
        <v>0</v>
      </c>
      <c r="AZ278" s="23"/>
      <c r="BA278" s="55">
        <f ca="1">IF(NOT(snowball),0,IF(OR(E$9=0,R277+AC278-AO278&lt;=E$9),0,MIN(R277+AC278-AO278-E$9,$C278)))</f>
        <v>0</v>
      </c>
      <c r="BB278" s="19">
        <f ca="1">IF(NOT(snowball),0,IF(OR(F$9=0,S277+AD278-AP278&lt;=F$9),0,MIN(S277+AD278-AP278-F$9,$C278-SUM($BA278:BA278))))</f>
        <v>0</v>
      </c>
      <c r="BC278" s="19">
        <f ca="1">IF(NOT(snowball),0,IF(OR(G$9=0,T277+AE278-AQ278&lt;=G$9),0,MIN(T277+AE278-AQ278-G$9,$C278-SUM($BA278:BB278))))</f>
        <v>0</v>
      </c>
      <c r="BD278" s="19">
        <f ca="1">IF(NOT(snowball),0,IF(OR(H$9=0,U277+AF278-AR278&lt;=H$9),0,MIN(U277+AF278-AR278-H$9,$C278-SUM($BA278:BC278))))</f>
        <v>0</v>
      </c>
      <c r="BE278" s="19">
        <f ca="1">IF(NOT(snowball),0,IF(OR(I$9=0,V277+AG278-AS278&lt;=I$9),0,MIN(V277+AG278-AS278-I$9,$C278-SUM($BA278:BD278))))</f>
        <v>0</v>
      </c>
      <c r="BF278" s="19">
        <f ca="1">IF(NOT(snowball),0,IF(OR(J$9=0,W277+AH278-AT278&lt;=J$9),0,MIN(W277+AH278-AT278-J$9,$C278-SUM($BA278:BE278))))</f>
        <v>0</v>
      </c>
      <c r="BG278" s="19">
        <f ca="1">IF(NOT(snowball),0,IF(OR(K$9=0,X277+AI278-AU278&lt;=K$9),0,MIN(X277+AI278-AU278-K$9,$C278-SUM($BA278:BF278))))</f>
        <v>0</v>
      </c>
      <c r="BH278" s="19">
        <f ca="1">IF(NOT(snowball),0,IF(OR(L$9=0,Y277+AJ278-AV278&lt;=L$9),0,MIN(Y277+AJ278-AV278-L$9,$C278-SUM($BA278:BG278))))</f>
        <v>0</v>
      </c>
      <c r="BI278" s="19">
        <f ca="1">IF(NOT(snowball),0,IF(OR(M$9=0,Z277+AK278-AW278&lt;=M$9),0,MIN(Z277+AK278-AW278-M$9,$C278-SUM($BA278:BH278))))</f>
        <v>0</v>
      </c>
      <c r="BJ278" s="19">
        <f ca="1">IF(NOT(snowball),0,IF(OR(N$9=0,AA277+AL278-AX278&lt;=N$9),0,MIN(AA277+AL278-AX278-N$9,$C278-SUM($BA278:BI278))))</f>
        <v>0</v>
      </c>
      <c r="BK278" s="71">
        <f t="shared" ca="1" si="202"/>
        <v>0</v>
      </c>
      <c r="BL278" s="71">
        <f t="shared" ca="1" si="203"/>
        <v>0</v>
      </c>
      <c r="BN278" s="55">
        <f t="shared" ca="1" si="204"/>
        <v>0</v>
      </c>
      <c r="BO278" s="19">
        <f ca="1">IF(S277&lt;=0,0,IF($BL278&lt;=SUM($BN278:BN278),0,IF($BL278-SUM($BN278:BN278)&gt;S277+AD278-BB278-AP278,S277+AD278-BB278-AP278,$BL278-SUM($BN278:BN278))))</f>
        <v>0</v>
      </c>
      <c r="BP278" s="19">
        <f ca="1">IF(T277&lt;=0,0,IF($BL278&lt;=SUM($BN278:BO278),0,IF($BL278-SUM($BN278:BO278)&gt;T277+AE278-BC278-AQ278,T277+AE278-BC278-AQ278,$BL278-SUM($BN278:BO278))))</f>
        <v>0</v>
      </c>
      <c r="BQ278" s="19">
        <f ca="1">IF(U277&lt;=0,0,IF($BL278&lt;=SUM($BN278:BP278),0,IF($BL278-SUM($BN278:BP278)&gt;U277+AF278-BD278-AR278,U277+AF278-BD278-AR278,$BL278-SUM($BN278:BP278))))</f>
        <v>0</v>
      </c>
      <c r="BR278" s="19">
        <f ca="1">IF(V277&lt;=0,0,IF($BL278&lt;=SUM($BN278:BQ278),0,IF($BL278-SUM($BN278:BQ278)&gt;V277+AG278-BE278-AS278,V277+AG278-BE278-AS278,$BL278-SUM($BN278:BQ278))))</f>
        <v>0</v>
      </c>
      <c r="BS278" s="19">
        <f ca="1">IF(W277&lt;=0,0,IF($BL278&lt;=SUM($BN278:BR278),0,IF($BL278-SUM($BN278:BR278)&gt;W277+AH278-BF278-AT278,W277+AH278-BF278-AT278,$BL278-SUM($BN278:BR278))))</f>
        <v>0</v>
      </c>
      <c r="BT278" s="19">
        <f ca="1">IF(X277&lt;=0,0,IF($BL278&lt;=SUM($BN278:BS278),0,IF($BL278-SUM($BN278:BS278)&gt;X277+AI278-BG278-AU278,X277+AI278-BG278-AU278,$BL278-SUM($BN278:BS278))))</f>
        <v>0</v>
      </c>
      <c r="BU278" s="19">
        <f ca="1">IF(Y277&lt;=0,0,IF($BL278&lt;=SUM($BN278:BT278),0,IF($BL278-SUM($BN278:BT278)&gt;Y277+AJ278-BH278-AV278,Y277+AJ278-BH278-AV278,$BL278-SUM($BN278:BT278))))</f>
        <v>0</v>
      </c>
      <c r="BV278" s="19">
        <f ca="1">IF(Z277&lt;=0,0,IF($BL278&lt;=SUM($BN278:BU278),0,IF($BL278-SUM($BN278:BU278)&gt;Z277+AK278-BI278-AW278,Z277+AK278-BI278-AW278,$BL278-SUM($BN278:BU278))))</f>
        <v>0</v>
      </c>
      <c r="BW278" s="19">
        <f ca="1">IF(AA277&lt;=0,0,IF($BL278&lt;=SUM($BN278:BV278),0,IF($BL278-SUM($BN278:BV278)&gt;AA277+AL278-BJ278-AX278,AA277+AL278-BJ278-AX278,$BL278-SUM($BN278:BV278))))</f>
        <v>0</v>
      </c>
    </row>
    <row r="279" spans="1:75" ht="11.1" customHeight="1" x14ac:dyDescent="0.2">
      <c r="A279" s="20" t="str">
        <f t="shared" ref="A279:A342" ca="1" si="206">IF(SUM(R278:AA278)&lt;=0,"",A278+1)</f>
        <v/>
      </c>
      <c r="B279" s="5" t="e">
        <f t="shared" ref="B279:B342" ca="1" si="207">IF(A279="",NA(),DATE(YEAR(B278),MONTH(B278)+1,1))</f>
        <v>#N/A</v>
      </c>
      <c r="C279" s="69" t="str">
        <f ca="1">IF(A279="","",IF(snowball,IF(($E$5-AY279)&lt;0,0,$E$5-AY279),0)+D279)</f>
        <v/>
      </c>
      <c r="D279" s="56"/>
      <c r="E279" s="19">
        <f t="shared" ref="E279:E342" ca="1" si="208">AO279+BN279+BA279</f>
        <v>0</v>
      </c>
      <c r="F279" s="19">
        <f t="shared" ref="F279:F342" ca="1" si="209">AP279+BO279+BB279</f>
        <v>0</v>
      </c>
      <c r="G279" s="19">
        <f t="shared" ref="G279:G342" ca="1" si="210">AQ279+BP279+BC279</f>
        <v>0</v>
      </c>
      <c r="H279" s="19">
        <f t="shared" ref="H279:H342" ca="1" si="211">AR279+BQ279+BD279</f>
        <v>0</v>
      </c>
      <c r="I279" s="19">
        <f t="shared" ref="I279:I342" ca="1" si="212">AS279+BR279+BE279</f>
        <v>0</v>
      </c>
      <c r="J279" s="19">
        <f t="shared" ref="J279:J342" ca="1" si="213">AT279+BS279+BF279</f>
        <v>0</v>
      </c>
      <c r="K279" s="19">
        <f t="shared" ref="K279:K342" ca="1" si="214">AU279+BT279+BG279</f>
        <v>0</v>
      </c>
      <c r="L279" s="19">
        <f t="shared" ref="L279:L342" ca="1" si="215">AV279+BU279+BH279</f>
        <v>0</v>
      </c>
      <c r="M279" s="19">
        <f t="shared" ref="M279:M342" ca="1" si="216">AW279+BV279+BI279</f>
        <v>0</v>
      </c>
      <c r="N279" s="19">
        <f t="shared" ref="N279:N342" ca="1" si="217">AX279+BW279+BJ279</f>
        <v>0</v>
      </c>
      <c r="O279" s="48"/>
      <c r="P279" s="19">
        <f t="shared" ca="1" si="205"/>
        <v>0</v>
      </c>
      <c r="Q279" s="73">
        <f t="shared" ref="Q279:Q342" ca="1" si="218">SUM(E279:N279)</f>
        <v>0</v>
      </c>
      <c r="R279" s="19">
        <f t="shared" ref="R279:R342" ca="1" si="219">IF(E$8=0,0,ROUND(R278-(E279-AC279),2))</f>
        <v>0</v>
      </c>
      <c r="S279" s="19">
        <f t="shared" ref="S279:S342" ca="1" si="220">IF(F$8=0,0,ROUND(S278-(F279-AD279),2))</f>
        <v>0</v>
      </c>
      <c r="T279" s="19">
        <f t="shared" ref="T279:T342" ca="1" si="221">IF(G$8=0,0,ROUND(T278-(G279-AE279),2))</f>
        <v>0</v>
      </c>
      <c r="U279" s="19">
        <f t="shared" ref="U279:U342" ca="1" si="222">IF(H$8=0,0,ROUND(U278-(H279-AF279),2))</f>
        <v>0</v>
      </c>
      <c r="V279" s="19">
        <f t="shared" ref="V279:V342" ca="1" si="223">IF(I$8=0,0,ROUND(V278-(I279-AG279),2))</f>
        <v>0</v>
      </c>
      <c r="W279" s="19">
        <f t="shared" ref="W279:W342" ca="1" si="224">IF(J$8=0,0,ROUND(W278-(J279-AH279),2))</f>
        <v>0</v>
      </c>
      <c r="X279" s="19">
        <f t="shared" ref="X279:X342" ca="1" si="225">IF(K$8=0,0,ROUND(X278-(K279-AI279),2))</f>
        <v>0</v>
      </c>
      <c r="Y279" s="19">
        <f t="shared" ref="Y279:Y342" ca="1" si="226">IF(L$8=0,0,ROUND(Y278-(L279-AJ279),2))</f>
        <v>0</v>
      </c>
      <c r="Z279" s="19">
        <f t="shared" ref="Z279:Z342" ca="1" si="227">IF(M$8=0,0,ROUND(Z278-(M279-AK279),2))</f>
        <v>0</v>
      </c>
      <c r="AA279" s="19">
        <f t="shared" ref="AA279:AA342" ca="1" si="228">IF(N$8=0,0,ROUND(AA278-(N279-AL279),2))</f>
        <v>0</v>
      </c>
      <c r="AB279" s="2"/>
      <c r="AC279" s="19">
        <f t="shared" ref="AC279:AC342" ca="1" si="229">ROUND(R278*E$10/12,2)</f>
        <v>0</v>
      </c>
      <c r="AD279" s="19">
        <f t="shared" ref="AD279:AD342" ca="1" si="230">ROUND(S278*F$10/12,2)</f>
        <v>0</v>
      </c>
      <c r="AE279" s="19">
        <f t="shared" ref="AE279:AE342" ca="1" si="231">ROUND(T278*G$10/12,2)</f>
        <v>0</v>
      </c>
      <c r="AF279" s="19">
        <f t="shared" ref="AF279:AF342" ca="1" si="232">ROUND(U278*H$10/12,2)</f>
        <v>0</v>
      </c>
      <c r="AG279" s="19">
        <f t="shared" ref="AG279:AG342" ca="1" si="233">ROUND(V278*I$10/12,2)</f>
        <v>0</v>
      </c>
      <c r="AH279" s="19">
        <f t="shared" ref="AH279:AH342" ca="1" si="234">ROUND(W278*J$10/12,2)</f>
        <v>0</v>
      </c>
      <c r="AI279" s="19">
        <f t="shared" ref="AI279:AI342" ca="1" si="235">ROUND(X278*K$10/12,2)</f>
        <v>0</v>
      </c>
      <c r="AJ279" s="19">
        <f t="shared" ref="AJ279:AJ342" ca="1" si="236">ROUND(Y278*L$10/12,2)</f>
        <v>0</v>
      </c>
      <c r="AK279" s="19">
        <f t="shared" ref="AK279:AK342" ca="1" si="237">ROUND(Z278*M$10/12,2)</f>
        <v>0</v>
      </c>
      <c r="AL279" s="19">
        <f t="shared" ref="AL279:AL342" ca="1" si="238">ROUND(AA278*N$10/12,2)</f>
        <v>0</v>
      </c>
      <c r="AM279" s="23">
        <f t="shared" ref="AM279:AM342" ca="1" si="239">SUM(AC279:AL279)</f>
        <v>0</v>
      </c>
      <c r="AN279" s="7"/>
      <c r="AO279" s="19">
        <f t="shared" ref="AO279:AO342" ca="1" si="240">IF(R278&gt;0,IF((R278+AC279)&lt;E$11,R278+AC279,E$11),0)</f>
        <v>0</v>
      </c>
      <c r="AP279" s="19">
        <f t="shared" ref="AP279:AP342" ca="1" si="241">IF(S278&gt;0,IF((S278+AD279)&lt;F$11,S278+AD279,F$11),0)</f>
        <v>0</v>
      </c>
      <c r="AQ279" s="19">
        <f t="shared" ref="AQ279:AQ342" ca="1" si="242">IF(T278&gt;0,IF((T278+AE279)&lt;G$11,T278+AE279,G$11),0)</f>
        <v>0</v>
      </c>
      <c r="AR279" s="19">
        <f t="shared" ref="AR279:AR342" ca="1" si="243">IF(U278&gt;0,IF((U278+AF279)&lt;H$11,U278+AF279,H$11),0)</f>
        <v>0</v>
      </c>
      <c r="AS279" s="19">
        <f t="shared" ref="AS279:AS342" ca="1" si="244">IF(V278&gt;0,IF((V278+AG279)&lt;I$11,V278+AG279,I$11),0)</f>
        <v>0</v>
      </c>
      <c r="AT279" s="19">
        <f t="shared" ref="AT279:AT342" ca="1" si="245">IF(W278&gt;0,IF((W278+AH279)&lt;J$11,W278+AH279,J$11),0)</f>
        <v>0</v>
      </c>
      <c r="AU279" s="19">
        <f t="shared" ref="AU279:AU342" ca="1" si="246">IF(X278&gt;0,IF((X278+AI279)&lt;K$11,X278+AI279,K$11),0)</f>
        <v>0</v>
      </c>
      <c r="AV279" s="19">
        <f t="shared" ref="AV279:AV342" ca="1" si="247">IF(Y278&gt;0,IF((Y278+AJ279)&lt;L$11,Y278+AJ279,L$11),0)</f>
        <v>0</v>
      </c>
      <c r="AW279" s="19">
        <f t="shared" ref="AW279:AW342" ca="1" si="248">IF(Z278&gt;0,IF((Z278+AK279)&lt;M$11,Z278+AK279,M$11),0)</f>
        <v>0</v>
      </c>
      <c r="AX279" s="19">
        <f t="shared" ref="AX279:AX342" ca="1" si="249">IF(AA278&gt;0,IF((AA278+AL279)&lt;N$11,AA278+AL279,N$11),0)</f>
        <v>0</v>
      </c>
      <c r="AY279" s="71">
        <f t="shared" ref="AY279:AY342" ca="1" si="250">SUM(AO279:AX279)</f>
        <v>0</v>
      </c>
      <c r="AZ279" s="23"/>
      <c r="BA279" s="55">
        <f ca="1">IF(NOT(snowball),0,IF(OR(E$9=0,R278+AC279-AO279&lt;=E$9),0,MIN(R278+AC279-AO279-E$9,$C279)))</f>
        <v>0</v>
      </c>
      <c r="BB279" s="19">
        <f ca="1">IF(NOT(snowball),0,IF(OR(F$9=0,S278+AD279-AP279&lt;=F$9),0,MIN(S278+AD279-AP279-F$9,$C279-SUM($BA279:BA279))))</f>
        <v>0</v>
      </c>
      <c r="BC279" s="19">
        <f ca="1">IF(NOT(snowball),0,IF(OR(G$9=0,T278+AE279-AQ279&lt;=G$9),0,MIN(T278+AE279-AQ279-G$9,$C279-SUM($BA279:BB279))))</f>
        <v>0</v>
      </c>
      <c r="BD279" s="19">
        <f ca="1">IF(NOT(snowball),0,IF(OR(H$9=0,U278+AF279-AR279&lt;=H$9),0,MIN(U278+AF279-AR279-H$9,$C279-SUM($BA279:BC279))))</f>
        <v>0</v>
      </c>
      <c r="BE279" s="19">
        <f ca="1">IF(NOT(snowball),0,IF(OR(I$9=0,V278+AG279-AS279&lt;=I$9),0,MIN(V278+AG279-AS279-I$9,$C279-SUM($BA279:BD279))))</f>
        <v>0</v>
      </c>
      <c r="BF279" s="19">
        <f ca="1">IF(NOT(snowball),0,IF(OR(J$9=0,W278+AH279-AT279&lt;=J$9),0,MIN(W278+AH279-AT279-J$9,$C279-SUM($BA279:BE279))))</f>
        <v>0</v>
      </c>
      <c r="BG279" s="19">
        <f ca="1">IF(NOT(snowball),0,IF(OR(K$9=0,X278+AI279-AU279&lt;=K$9),0,MIN(X278+AI279-AU279-K$9,$C279-SUM($BA279:BF279))))</f>
        <v>0</v>
      </c>
      <c r="BH279" s="19">
        <f ca="1">IF(NOT(snowball),0,IF(OR(L$9=0,Y278+AJ279-AV279&lt;=L$9),0,MIN(Y278+AJ279-AV279-L$9,$C279-SUM($BA279:BG279))))</f>
        <v>0</v>
      </c>
      <c r="BI279" s="19">
        <f ca="1">IF(NOT(snowball),0,IF(OR(M$9=0,Z278+AK279-AW279&lt;=M$9),0,MIN(Z278+AK279-AW279-M$9,$C279-SUM($BA279:BH279))))</f>
        <v>0</v>
      </c>
      <c r="BJ279" s="19">
        <f ca="1">IF(NOT(snowball),0,IF(OR(N$9=0,AA278+AL279-AX279&lt;=N$9),0,MIN(AA278+AL279-AX279-N$9,$C279-SUM($BA279:BI279))))</f>
        <v>0</v>
      </c>
      <c r="BK279" s="71">
        <f t="shared" ref="BK279:BK342" ca="1" si="251">SUM(BA279:BJ279)</f>
        <v>0</v>
      </c>
      <c r="BL279" s="71">
        <f t="shared" ref="BL279:BL342" ca="1" si="252">SUM($C279,-$BK279)</f>
        <v>0</v>
      </c>
      <c r="BN279" s="55">
        <f t="shared" ref="BN279:BN342" ca="1" si="253">IF(R278&lt;=0,0,IF($BL279&gt;R278+AC279-AO279-BA279,R278+AC279-AO279-BA279,$BL279))</f>
        <v>0</v>
      </c>
      <c r="BO279" s="19">
        <f ca="1">IF(S278&lt;=0,0,IF($BL279&lt;=SUM($BN279:BN279),0,IF($BL279-SUM($BN279:BN279)&gt;S278+AD279-BB279-AP279,S278+AD279-BB279-AP279,$BL279-SUM($BN279:BN279))))</f>
        <v>0</v>
      </c>
      <c r="BP279" s="19">
        <f ca="1">IF(T278&lt;=0,0,IF($BL279&lt;=SUM($BN279:BO279),0,IF($BL279-SUM($BN279:BO279)&gt;T278+AE279-BC279-AQ279,T278+AE279-BC279-AQ279,$BL279-SUM($BN279:BO279))))</f>
        <v>0</v>
      </c>
      <c r="BQ279" s="19">
        <f ca="1">IF(U278&lt;=0,0,IF($BL279&lt;=SUM($BN279:BP279),0,IF($BL279-SUM($BN279:BP279)&gt;U278+AF279-BD279-AR279,U278+AF279-BD279-AR279,$BL279-SUM($BN279:BP279))))</f>
        <v>0</v>
      </c>
      <c r="BR279" s="19">
        <f ca="1">IF(V278&lt;=0,0,IF($BL279&lt;=SUM($BN279:BQ279),0,IF($BL279-SUM($BN279:BQ279)&gt;V278+AG279-BE279-AS279,V278+AG279-BE279-AS279,$BL279-SUM($BN279:BQ279))))</f>
        <v>0</v>
      </c>
      <c r="BS279" s="19">
        <f ca="1">IF(W278&lt;=0,0,IF($BL279&lt;=SUM($BN279:BR279),0,IF($BL279-SUM($BN279:BR279)&gt;W278+AH279-BF279-AT279,W278+AH279-BF279-AT279,$BL279-SUM($BN279:BR279))))</f>
        <v>0</v>
      </c>
      <c r="BT279" s="19">
        <f ca="1">IF(X278&lt;=0,0,IF($BL279&lt;=SUM($BN279:BS279),0,IF($BL279-SUM($BN279:BS279)&gt;X278+AI279-BG279-AU279,X278+AI279-BG279-AU279,$BL279-SUM($BN279:BS279))))</f>
        <v>0</v>
      </c>
      <c r="BU279" s="19">
        <f ca="1">IF(Y278&lt;=0,0,IF($BL279&lt;=SUM($BN279:BT279),0,IF($BL279-SUM($BN279:BT279)&gt;Y278+AJ279-BH279-AV279,Y278+AJ279-BH279-AV279,$BL279-SUM($BN279:BT279))))</f>
        <v>0</v>
      </c>
      <c r="BV279" s="19">
        <f ca="1">IF(Z278&lt;=0,0,IF($BL279&lt;=SUM($BN279:BU279),0,IF($BL279-SUM($BN279:BU279)&gt;Z278+AK279-BI279-AW279,Z278+AK279-BI279-AW279,$BL279-SUM($BN279:BU279))))</f>
        <v>0</v>
      </c>
      <c r="BW279" s="19">
        <f ca="1">IF(AA278&lt;=0,0,IF($BL279&lt;=SUM($BN279:BV279),0,IF($BL279-SUM($BN279:BV279)&gt;AA278+AL279-BJ279-AX279,AA278+AL279-BJ279-AX279,$BL279-SUM($BN279:BV279))))</f>
        <v>0</v>
      </c>
    </row>
    <row r="280" spans="1:75" ht="11.1" customHeight="1" x14ac:dyDescent="0.2">
      <c r="A280" s="20" t="str">
        <f t="shared" ca="1" si="206"/>
        <v/>
      </c>
      <c r="B280" s="5" t="e">
        <f t="shared" ca="1" si="207"/>
        <v>#N/A</v>
      </c>
      <c r="C280" s="69" t="str">
        <f ca="1">IF(A280="","",IF(snowball,IF(($E$5-AY280)&lt;0,0,$E$5-AY280),0)+D280)</f>
        <v/>
      </c>
      <c r="D280" s="56"/>
      <c r="E280" s="19">
        <f t="shared" ca="1" si="208"/>
        <v>0</v>
      </c>
      <c r="F280" s="19">
        <f t="shared" ca="1" si="209"/>
        <v>0</v>
      </c>
      <c r="G280" s="19">
        <f t="shared" ca="1" si="210"/>
        <v>0</v>
      </c>
      <c r="H280" s="19">
        <f t="shared" ca="1" si="211"/>
        <v>0</v>
      </c>
      <c r="I280" s="19">
        <f t="shared" ca="1" si="212"/>
        <v>0</v>
      </c>
      <c r="J280" s="19">
        <f t="shared" ca="1" si="213"/>
        <v>0</v>
      </c>
      <c r="K280" s="19">
        <f t="shared" ca="1" si="214"/>
        <v>0</v>
      </c>
      <c r="L280" s="19">
        <f t="shared" ca="1" si="215"/>
        <v>0</v>
      </c>
      <c r="M280" s="19">
        <f t="shared" ca="1" si="216"/>
        <v>0</v>
      </c>
      <c r="N280" s="19">
        <f t="shared" ca="1" si="217"/>
        <v>0</v>
      </c>
      <c r="O280" s="48"/>
      <c r="P280" s="19">
        <f t="shared" ca="1" si="205"/>
        <v>0</v>
      </c>
      <c r="Q280" s="73">
        <f t="shared" ca="1" si="218"/>
        <v>0</v>
      </c>
      <c r="R280" s="19">
        <f t="shared" ca="1" si="219"/>
        <v>0</v>
      </c>
      <c r="S280" s="19">
        <f t="shared" ca="1" si="220"/>
        <v>0</v>
      </c>
      <c r="T280" s="19">
        <f t="shared" ca="1" si="221"/>
        <v>0</v>
      </c>
      <c r="U280" s="19">
        <f t="shared" ca="1" si="222"/>
        <v>0</v>
      </c>
      <c r="V280" s="19">
        <f t="shared" ca="1" si="223"/>
        <v>0</v>
      </c>
      <c r="W280" s="19">
        <f t="shared" ca="1" si="224"/>
        <v>0</v>
      </c>
      <c r="X280" s="19">
        <f t="shared" ca="1" si="225"/>
        <v>0</v>
      </c>
      <c r="Y280" s="19">
        <f t="shared" ca="1" si="226"/>
        <v>0</v>
      </c>
      <c r="Z280" s="19">
        <f t="shared" ca="1" si="227"/>
        <v>0</v>
      </c>
      <c r="AA280" s="19">
        <f t="shared" ca="1" si="228"/>
        <v>0</v>
      </c>
      <c r="AB280" s="2"/>
      <c r="AC280" s="19">
        <f t="shared" ca="1" si="229"/>
        <v>0</v>
      </c>
      <c r="AD280" s="19">
        <f t="shared" ca="1" si="230"/>
        <v>0</v>
      </c>
      <c r="AE280" s="19">
        <f t="shared" ca="1" si="231"/>
        <v>0</v>
      </c>
      <c r="AF280" s="19">
        <f t="shared" ca="1" si="232"/>
        <v>0</v>
      </c>
      <c r="AG280" s="19">
        <f t="shared" ca="1" si="233"/>
        <v>0</v>
      </c>
      <c r="AH280" s="19">
        <f t="shared" ca="1" si="234"/>
        <v>0</v>
      </c>
      <c r="AI280" s="19">
        <f t="shared" ca="1" si="235"/>
        <v>0</v>
      </c>
      <c r="AJ280" s="19">
        <f t="shared" ca="1" si="236"/>
        <v>0</v>
      </c>
      <c r="AK280" s="19">
        <f t="shared" ca="1" si="237"/>
        <v>0</v>
      </c>
      <c r="AL280" s="19">
        <f t="shared" ca="1" si="238"/>
        <v>0</v>
      </c>
      <c r="AM280" s="23">
        <f t="shared" ca="1" si="239"/>
        <v>0</v>
      </c>
      <c r="AN280" s="7"/>
      <c r="AO280" s="19">
        <f t="shared" ca="1" si="240"/>
        <v>0</v>
      </c>
      <c r="AP280" s="19">
        <f t="shared" ca="1" si="241"/>
        <v>0</v>
      </c>
      <c r="AQ280" s="19">
        <f t="shared" ca="1" si="242"/>
        <v>0</v>
      </c>
      <c r="AR280" s="19">
        <f t="shared" ca="1" si="243"/>
        <v>0</v>
      </c>
      <c r="AS280" s="19">
        <f t="shared" ca="1" si="244"/>
        <v>0</v>
      </c>
      <c r="AT280" s="19">
        <f t="shared" ca="1" si="245"/>
        <v>0</v>
      </c>
      <c r="AU280" s="19">
        <f t="shared" ca="1" si="246"/>
        <v>0</v>
      </c>
      <c r="AV280" s="19">
        <f t="shared" ca="1" si="247"/>
        <v>0</v>
      </c>
      <c r="AW280" s="19">
        <f t="shared" ca="1" si="248"/>
        <v>0</v>
      </c>
      <c r="AX280" s="19">
        <f t="shared" ca="1" si="249"/>
        <v>0</v>
      </c>
      <c r="AY280" s="71">
        <f t="shared" ca="1" si="250"/>
        <v>0</v>
      </c>
      <c r="AZ280" s="23"/>
      <c r="BA280" s="55">
        <f ca="1">IF(NOT(snowball),0,IF(OR(E$9=0,R279+AC280-AO280&lt;=E$9),0,MIN(R279+AC280-AO280-E$9,$C280)))</f>
        <v>0</v>
      </c>
      <c r="BB280" s="19">
        <f ca="1">IF(NOT(snowball),0,IF(OR(F$9=0,S279+AD280-AP280&lt;=F$9),0,MIN(S279+AD280-AP280-F$9,$C280-SUM($BA280:BA280))))</f>
        <v>0</v>
      </c>
      <c r="BC280" s="19">
        <f ca="1">IF(NOT(snowball),0,IF(OR(G$9=0,T279+AE280-AQ280&lt;=G$9),0,MIN(T279+AE280-AQ280-G$9,$C280-SUM($BA280:BB280))))</f>
        <v>0</v>
      </c>
      <c r="BD280" s="19">
        <f ca="1">IF(NOT(snowball),0,IF(OR(H$9=0,U279+AF280-AR280&lt;=H$9),0,MIN(U279+AF280-AR280-H$9,$C280-SUM($BA280:BC280))))</f>
        <v>0</v>
      </c>
      <c r="BE280" s="19">
        <f ca="1">IF(NOT(snowball),0,IF(OR(I$9=0,V279+AG280-AS280&lt;=I$9),0,MIN(V279+AG280-AS280-I$9,$C280-SUM($BA280:BD280))))</f>
        <v>0</v>
      </c>
      <c r="BF280" s="19">
        <f ca="1">IF(NOT(snowball),0,IF(OR(J$9=0,W279+AH280-AT280&lt;=J$9),0,MIN(W279+AH280-AT280-J$9,$C280-SUM($BA280:BE280))))</f>
        <v>0</v>
      </c>
      <c r="BG280" s="19">
        <f ca="1">IF(NOT(snowball),0,IF(OR(K$9=0,X279+AI280-AU280&lt;=K$9),0,MIN(X279+AI280-AU280-K$9,$C280-SUM($BA280:BF280))))</f>
        <v>0</v>
      </c>
      <c r="BH280" s="19">
        <f ca="1">IF(NOT(snowball),0,IF(OR(L$9=0,Y279+AJ280-AV280&lt;=L$9),0,MIN(Y279+AJ280-AV280-L$9,$C280-SUM($BA280:BG280))))</f>
        <v>0</v>
      </c>
      <c r="BI280" s="19">
        <f ca="1">IF(NOT(snowball),0,IF(OR(M$9=0,Z279+AK280-AW280&lt;=M$9),0,MIN(Z279+AK280-AW280-M$9,$C280-SUM($BA280:BH280))))</f>
        <v>0</v>
      </c>
      <c r="BJ280" s="19">
        <f ca="1">IF(NOT(snowball),0,IF(OR(N$9=0,AA279+AL280-AX280&lt;=N$9),0,MIN(AA279+AL280-AX280-N$9,$C280-SUM($BA280:BI280))))</f>
        <v>0</v>
      </c>
      <c r="BK280" s="71">
        <f t="shared" ca="1" si="251"/>
        <v>0</v>
      </c>
      <c r="BL280" s="71">
        <f t="shared" ca="1" si="252"/>
        <v>0</v>
      </c>
      <c r="BN280" s="55">
        <f t="shared" ca="1" si="253"/>
        <v>0</v>
      </c>
      <c r="BO280" s="19">
        <f ca="1">IF(S279&lt;=0,0,IF($BL280&lt;=SUM($BN280:BN280),0,IF($BL280-SUM($BN280:BN280)&gt;S279+AD280-BB280-AP280,S279+AD280-BB280-AP280,$BL280-SUM($BN280:BN280))))</f>
        <v>0</v>
      </c>
      <c r="BP280" s="19">
        <f ca="1">IF(T279&lt;=0,0,IF($BL280&lt;=SUM($BN280:BO280),0,IF($BL280-SUM($BN280:BO280)&gt;T279+AE280-BC280-AQ280,T279+AE280-BC280-AQ280,$BL280-SUM($BN280:BO280))))</f>
        <v>0</v>
      </c>
      <c r="BQ280" s="19">
        <f ca="1">IF(U279&lt;=0,0,IF($BL280&lt;=SUM($BN280:BP280),0,IF($BL280-SUM($BN280:BP280)&gt;U279+AF280-BD280-AR280,U279+AF280-BD280-AR280,$BL280-SUM($BN280:BP280))))</f>
        <v>0</v>
      </c>
      <c r="BR280" s="19">
        <f ca="1">IF(V279&lt;=0,0,IF($BL280&lt;=SUM($BN280:BQ280),0,IF($BL280-SUM($BN280:BQ280)&gt;V279+AG280-BE280-AS280,V279+AG280-BE280-AS280,$BL280-SUM($BN280:BQ280))))</f>
        <v>0</v>
      </c>
      <c r="BS280" s="19">
        <f ca="1">IF(W279&lt;=0,0,IF($BL280&lt;=SUM($BN280:BR280),0,IF($BL280-SUM($BN280:BR280)&gt;W279+AH280-BF280-AT280,W279+AH280-BF280-AT280,$BL280-SUM($BN280:BR280))))</f>
        <v>0</v>
      </c>
      <c r="BT280" s="19">
        <f ca="1">IF(X279&lt;=0,0,IF($BL280&lt;=SUM($BN280:BS280),0,IF($BL280-SUM($BN280:BS280)&gt;X279+AI280-BG280-AU280,X279+AI280-BG280-AU280,$BL280-SUM($BN280:BS280))))</f>
        <v>0</v>
      </c>
      <c r="BU280" s="19">
        <f ca="1">IF(Y279&lt;=0,0,IF($BL280&lt;=SUM($BN280:BT280),0,IF($BL280-SUM($BN280:BT280)&gt;Y279+AJ280-BH280-AV280,Y279+AJ280-BH280-AV280,$BL280-SUM($BN280:BT280))))</f>
        <v>0</v>
      </c>
      <c r="BV280" s="19">
        <f ca="1">IF(Z279&lt;=0,0,IF($BL280&lt;=SUM($BN280:BU280),0,IF($BL280-SUM($BN280:BU280)&gt;Z279+AK280-BI280-AW280,Z279+AK280-BI280-AW280,$BL280-SUM($BN280:BU280))))</f>
        <v>0</v>
      </c>
      <c r="BW280" s="19">
        <f ca="1">IF(AA279&lt;=0,0,IF($BL280&lt;=SUM($BN280:BV280),0,IF($BL280-SUM($BN280:BV280)&gt;AA279+AL280-BJ280-AX280,AA279+AL280-BJ280-AX280,$BL280-SUM($BN280:BV280))))</f>
        <v>0</v>
      </c>
    </row>
    <row r="281" spans="1:75" ht="11.1" customHeight="1" x14ac:dyDescent="0.2">
      <c r="A281" s="20" t="str">
        <f t="shared" ca="1" si="206"/>
        <v/>
      </c>
      <c r="B281" s="5" t="e">
        <f t="shared" ca="1" si="207"/>
        <v>#N/A</v>
      </c>
      <c r="C281" s="69" t="str">
        <f ca="1">IF(A281="","",IF(snowball,IF(($E$5-AY281)&lt;0,0,$E$5-AY281),0)+D281)</f>
        <v/>
      </c>
      <c r="D281" s="56"/>
      <c r="E281" s="19">
        <f t="shared" ca="1" si="208"/>
        <v>0</v>
      </c>
      <c r="F281" s="19">
        <f t="shared" ca="1" si="209"/>
        <v>0</v>
      </c>
      <c r="G281" s="19">
        <f t="shared" ca="1" si="210"/>
        <v>0</v>
      </c>
      <c r="H281" s="19">
        <f t="shared" ca="1" si="211"/>
        <v>0</v>
      </c>
      <c r="I281" s="19">
        <f t="shared" ca="1" si="212"/>
        <v>0</v>
      </c>
      <c r="J281" s="19">
        <f t="shared" ca="1" si="213"/>
        <v>0</v>
      </c>
      <c r="K281" s="19">
        <f t="shared" ca="1" si="214"/>
        <v>0</v>
      </c>
      <c r="L281" s="19">
        <f t="shared" ca="1" si="215"/>
        <v>0</v>
      </c>
      <c r="M281" s="19">
        <f t="shared" ca="1" si="216"/>
        <v>0</v>
      </c>
      <c r="N281" s="19">
        <f t="shared" ca="1" si="217"/>
        <v>0</v>
      </c>
      <c r="O281" s="48"/>
      <c r="P281" s="19">
        <f t="shared" ca="1" si="205"/>
        <v>0</v>
      </c>
      <c r="Q281" s="73">
        <f t="shared" ca="1" si="218"/>
        <v>0</v>
      </c>
      <c r="R281" s="19">
        <f t="shared" ca="1" si="219"/>
        <v>0</v>
      </c>
      <c r="S281" s="19">
        <f t="shared" ca="1" si="220"/>
        <v>0</v>
      </c>
      <c r="T281" s="19">
        <f t="shared" ca="1" si="221"/>
        <v>0</v>
      </c>
      <c r="U281" s="19">
        <f t="shared" ca="1" si="222"/>
        <v>0</v>
      </c>
      <c r="V281" s="19">
        <f t="shared" ca="1" si="223"/>
        <v>0</v>
      </c>
      <c r="W281" s="19">
        <f t="shared" ca="1" si="224"/>
        <v>0</v>
      </c>
      <c r="X281" s="19">
        <f t="shared" ca="1" si="225"/>
        <v>0</v>
      </c>
      <c r="Y281" s="19">
        <f t="shared" ca="1" si="226"/>
        <v>0</v>
      </c>
      <c r="Z281" s="19">
        <f t="shared" ca="1" si="227"/>
        <v>0</v>
      </c>
      <c r="AA281" s="19">
        <f t="shared" ca="1" si="228"/>
        <v>0</v>
      </c>
      <c r="AB281" s="2"/>
      <c r="AC281" s="19">
        <f t="shared" ca="1" si="229"/>
        <v>0</v>
      </c>
      <c r="AD281" s="19">
        <f t="shared" ca="1" si="230"/>
        <v>0</v>
      </c>
      <c r="AE281" s="19">
        <f t="shared" ca="1" si="231"/>
        <v>0</v>
      </c>
      <c r="AF281" s="19">
        <f t="shared" ca="1" si="232"/>
        <v>0</v>
      </c>
      <c r="AG281" s="19">
        <f t="shared" ca="1" si="233"/>
        <v>0</v>
      </c>
      <c r="AH281" s="19">
        <f t="shared" ca="1" si="234"/>
        <v>0</v>
      </c>
      <c r="AI281" s="19">
        <f t="shared" ca="1" si="235"/>
        <v>0</v>
      </c>
      <c r="AJ281" s="19">
        <f t="shared" ca="1" si="236"/>
        <v>0</v>
      </c>
      <c r="AK281" s="19">
        <f t="shared" ca="1" si="237"/>
        <v>0</v>
      </c>
      <c r="AL281" s="19">
        <f t="shared" ca="1" si="238"/>
        <v>0</v>
      </c>
      <c r="AM281" s="23">
        <f t="shared" ca="1" si="239"/>
        <v>0</v>
      </c>
      <c r="AN281" s="7"/>
      <c r="AO281" s="19">
        <f t="shared" ca="1" si="240"/>
        <v>0</v>
      </c>
      <c r="AP281" s="19">
        <f t="shared" ca="1" si="241"/>
        <v>0</v>
      </c>
      <c r="AQ281" s="19">
        <f t="shared" ca="1" si="242"/>
        <v>0</v>
      </c>
      <c r="AR281" s="19">
        <f t="shared" ca="1" si="243"/>
        <v>0</v>
      </c>
      <c r="AS281" s="19">
        <f t="shared" ca="1" si="244"/>
        <v>0</v>
      </c>
      <c r="AT281" s="19">
        <f t="shared" ca="1" si="245"/>
        <v>0</v>
      </c>
      <c r="AU281" s="19">
        <f t="shared" ca="1" si="246"/>
        <v>0</v>
      </c>
      <c r="AV281" s="19">
        <f t="shared" ca="1" si="247"/>
        <v>0</v>
      </c>
      <c r="AW281" s="19">
        <f t="shared" ca="1" si="248"/>
        <v>0</v>
      </c>
      <c r="AX281" s="19">
        <f t="shared" ca="1" si="249"/>
        <v>0</v>
      </c>
      <c r="AY281" s="71">
        <f t="shared" ca="1" si="250"/>
        <v>0</v>
      </c>
      <c r="AZ281" s="23"/>
      <c r="BA281" s="55">
        <f ca="1">IF(NOT(snowball),0,IF(OR(E$9=0,R280+AC281-AO281&lt;=E$9),0,MIN(R280+AC281-AO281-E$9,$C281)))</f>
        <v>0</v>
      </c>
      <c r="BB281" s="19">
        <f ca="1">IF(NOT(snowball),0,IF(OR(F$9=0,S280+AD281-AP281&lt;=F$9),0,MIN(S280+AD281-AP281-F$9,$C281-SUM($BA281:BA281))))</f>
        <v>0</v>
      </c>
      <c r="BC281" s="19">
        <f ca="1">IF(NOT(snowball),0,IF(OR(G$9=0,T280+AE281-AQ281&lt;=G$9),0,MIN(T280+AE281-AQ281-G$9,$C281-SUM($BA281:BB281))))</f>
        <v>0</v>
      </c>
      <c r="BD281" s="19">
        <f ca="1">IF(NOT(snowball),0,IF(OR(H$9=0,U280+AF281-AR281&lt;=H$9),0,MIN(U280+AF281-AR281-H$9,$C281-SUM($BA281:BC281))))</f>
        <v>0</v>
      </c>
      <c r="BE281" s="19">
        <f ca="1">IF(NOT(snowball),0,IF(OR(I$9=0,V280+AG281-AS281&lt;=I$9),0,MIN(V280+AG281-AS281-I$9,$C281-SUM($BA281:BD281))))</f>
        <v>0</v>
      </c>
      <c r="BF281" s="19">
        <f ca="1">IF(NOT(snowball),0,IF(OR(J$9=0,W280+AH281-AT281&lt;=J$9),0,MIN(W280+AH281-AT281-J$9,$C281-SUM($BA281:BE281))))</f>
        <v>0</v>
      </c>
      <c r="BG281" s="19">
        <f ca="1">IF(NOT(snowball),0,IF(OR(K$9=0,X280+AI281-AU281&lt;=K$9),0,MIN(X280+AI281-AU281-K$9,$C281-SUM($BA281:BF281))))</f>
        <v>0</v>
      </c>
      <c r="BH281" s="19">
        <f ca="1">IF(NOT(snowball),0,IF(OR(L$9=0,Y280+AJ281-AV281&lt;=L$9),0,MIN(Y280+AJ281-AV281-L$9,$C281-SUM($BA281:BG281))))</f>
        <v>0</v>
      </c>
      <c r="BI281" s="19">
        <f ca="1">IF(NOT(snowball),0,IF(OR(M$9=0,Z280+AK281-AW281&lt;=M$9),0,MIN(Z280+AK281-AW281-M$9,$C281-SUM($BA281:BH281))))</f>
        <v>0</v>
      </c>
      <c r="BJ281" s="19">
        <f ca="1">IF(NOT(snowball),0,IF(OR(N$9=0,AA280+AL281-AX281&lt;=N$9),0,MIN(AA280+AL281-AX281-N$9,$C281-SUM($BA281:BI281))))</f>
        <v>0</v>
      </c>
      <c r="BK281" s="71">
        <f t="shared" ca="1" si="251"/>
        <v>0</v>
      </c>
      <c r="BL281" s="71">
        <f t="shared" ca="1" si="252"/>
        <v>0</v>
      </c>
      <c r="BN281" s="55">
        <f t="shared" ca="1" si="253"/>
        <v>0</v>
      </c>
      <c r="BO281" s="19">
        <f ca="1">IF(S280&lt;=0,0,IF($BL281&lt;=SUM($BN281:BN281),0,IF($BL281-SUM($BN281:BN281)&gt;S280+AD281-BB281-AP281,S280+AD281-BB281-AP281,$BL281-SUM($BN281:BN281))))</f>
        <v>0</v>
      </c>
      <c r="BP281" s="19">
        <f ca="1">IF(T280&lt;=0,0,IF($BL281&lt;=SUM($BN281:BO281),0,IF($BL281-SUM($BN281:BO281)&gt;T280+AE281-BC281-AQ281,T280+AE281-BC281-AQ281,$BL281-SUM($BN281:BO281))))</f>
        <v>0</v>
      </c>
      <c r="BQ281" s="19">
        <f ca="1">IF(U280&lt;=0,0,IF($BL281&lt;=SUM($BN281:BP281),0,IF($BL281-SUM($BN281:BP281)&gt;U280+AF281-BD281-AR281,U280+AF281-BD281-AR281,$BL281-SUM($BN281:BP281))))</f>
        <v>0</v>
      </c>
      <c r="BR281" s="19">
        <f ca="1">IF(V280&lt;=0,0,IF($BL281&lt;=SUM($BN281:BQ281),0,IF($BL281-SUM($BN281:BQ281)&gt;V280+AG281-BE281-AS281,V280+AG281-BE281-AS281,$BL281-SUM($BN281:BQ281))))</f>
        <v>0</v>
      </c>
      <c r="BS281" s="19">
        <f ca="1">IF(W280&lt;=0,0,IF($BL281&lt;=SUM($BN281:BR281),0,IF($BL281-SUM($BN281:BR281)&gt;W280+AH281-BF281-AT281,W280+AH281-BF281-AT281,$BL281-SUM($BN281:BR281))))</f>
        <v>0</v>
      </c>
      <c r="BT281" s="19">
        <f ca="1">IF(X280&lt;=0,0,IF($BL281&lt;=SUM($BN281:BS281),0,IF($BL281-SUM($BN281:BS281)&gt;X280+AI281-BG281-AU281,X280+AI281-BG281-AU281,$BL281-SUM($BN281:BS281))))</f>
        <v>0</v>
      </c>
      <c r="BU281" s="19">
        <f ca="1">IF(Y280&lt;=0,0,IF($BL281&lt;=SUM($BN281:BT281),0,IF($BL281-SUM($BN281:BT281)&gt;Y280+AJ281-BH281-AV281,Y280+AJ281-BH281-AV281,$BL281-SUM($BN281:BT281))))</f>
        <v>0</v>
      </c>
      <c r="BV281" s="19">
        <f ca="1">IF(Z280&lt;=0,0,IF($BL281&lt;=SUM($BN281:BU281),0,IF($BL281-SUM($BN281:BU281)&gt;Z280+AK281-BI281-AW281,Z280+AK281-BI281-AW281,$BL281-SUM($BN281:BU281))))</f>
        <v>0</v>
      </c>
      <c r="BW281" s="19">
        <f ca="1">IF(AA280&lt;=0,0,IF($BL281&lt;=SUM($BN281:BV281),0,IF($BL281-SUM($BN281:BV281)&gt;AA280+AL281-BJ281-AX281,AA280+AL281-BJ281-AX281,$BL281-SUM($BN281:BV281))))</f>
        <v>0</v>
      </c>
    </row>
    <row r="282" spans="1:75" ht="11.1" customHeight="1" x14ac:dyDescent="0.2">
      <c r="A282" s="20" t="str">
        <f t="shared" ca="1" si="206"/>
        <v/>
      </c>
      <c r="B282" s="5" t="e">
        <f t="shared" ca="1" si="207"/>
        <v>#N/A</v>
      </c>
      <c r="C282" s="69" t="str">
        <f ca="1">IF(A282="","",IF(snowball,IF(($E$5-AY282)&lt;0,0,$E$5-AY282),0)+D282)</f>
        <v/>
      </c>
      <c r="D282" s="56"/>
      <c r="E282" s="19">
        <f t="shared" ca="1" si="208"/>
        <v>0</v>
      </c>
      <c r="F282" s="19">
        <f t="shared" ca="1" si="209"/>
        <v>0</v>
      </c>
      <c r="G282" s="19">
        <f t="shared" ca="1" si="210"/>
        <v>0</v>
      </c>
      <c r="H282" s="19">
        <f t="shared" ca="1" si="211"/>
        <v>0</v>
      </c>
      <c r="I282" s="19">
        <f t="shared" ca="1" si="212"/>
        <v>0</v>
      </c>
      <c r="J282" s="19">
        <f t="shared" ca="1" si="213"/>
        <v>0</v>
      </c>
      <c r="K282" s="19">
        <f t="shared" ca="1" si="214"/>
        <v>0</v>
      </c>
      <c r="L282" s="19">
        <f t="shared" ca="1" si="215"/>
        <v>0</v>
      </c>
      <c r="M282" s="19">
        <f t="shared" ca="1" si="216"/>
        <v>0</v>
      </c>
      <c r="N282" s="19">
        <f t="shared" ca="1" si="217"/>
        <v>0</v>
      </c>
      <c r="O282" s="48"/>
      <c r="P282" s="19">
        <f t="shared" ca="1" si="205"/>
        <v>0</v>
      </c>
      <c r="Q282" s="73">
        <f t="shared" ca="1" si="218"/>
        <v>0</v>
      </c>
      <c r="R282" s="19">
        <f t="shared" ca="1" si="219"/>
        <v>0</v>
      </c>
      <c r="S282" s="19">
        <f t="shared" ca="1" si="220"/>
        <v>0</v>
      </c>
      <c r="T282" s="19">
        <f t="shared" ca="1" si="221"/>
        <v>0</v>
      </c>
      <c r="U282" s="19">
        <f t="shared" ca="1" si="222"/>
        <v>0</v>
      </c>
      <c r="V282" s="19">
        <f t="shared" ca="1" si="223"/>
        <v>0</v>
      </c>
      <c r="W282" s="19">
        <f t="shared" ca="1" si="224"/>
        <v>0</v>
      </c>
      <c r="X282" s="19">
        <f t="shared" ca="1" si="225"/>
        <v>0</v>
      </c>
      <c r="Y282" s="19">
        <f t="shared" ca="1" si="226"/>
        <v>0</v>
      </c>
      <c r="Z282" s="19">
        <f t="shared" ca="1" si="227"/>
        <v>0</v>
      </c>
      <c r="AA282" s="19">
        <f t="shared" ca="1" si="228"/>
        <v>0</v>
      </c>
      <c r="AB282" s="2"/>
      <c r="AC282" s="19">
        <f t="shared" ca="1" si="229"/>
        <v>0</v>
      </c>
      <c r="AD282" s="19">
        <f t="shared" ca="1" si="230"/>
        <v>0</v>
      </c>
      <c r="AE282" s="19">
        <f t="shared" ca="1" si="231"/>
        <v>0</v>
      </c>
      <c r="AF282" s="19">
        <f t="shared" ca="1" si="232"/>
        <v>0</v>
      </c>
      <c r="AG282" s="19">
        <f t="shared" ca="1" si="233"/>
        <v>0</v>
      </c>
      <c r="AH282" s="19">
        <f t="shared" ca="1" si="234"/>
        <v>0</v>
      </c>
      <c r="AI282" s="19">
        <f t="shared" ca="1" si="235"/>
        <v>0</v>
      </c>
      <c r="AJ282" s="19">
        <f t="shared" ca="1" si="236"/>
        <v>0</v>
      </c>
      <c r="AK282" s="19">
        <f t="shared" ca="1" si="237"/>
        <v>0</v>
      </c>
      <c r="AL282" s="19">
        <f t="shared" ca="1" si="238"/>
        <v>0</v>
      </c>
      <c r="AM282" s="23">
        <f t="shared" ca="1" si="239"/>
        <v>0</v>
      </c>
      <c r="AN282" s="7"/>
      <c r="AO282" s="19">
        <f t="shared" ca="1" si="240"/>
        <v>0</v>
      </c>
      <c r="AP282" s="19">
        <f t="shared" ca="1" si="241"/>
        <v>0</v>
      </c>
      <c r="AQ282" s="19">
        <f t="shared" ca="1" si="242"/>
        <v>0</v>
      </c>
      <c r="AR282" s="19">
        <f t="shared" ca="1" si="243"/>
        <v>0</v>
      </c>
      <c r="AS282" s="19">
        <f t="shared" ca="1" si="244"/>
        <v>0</v>
      </c>
      <c r="AT282" s="19">
        <f t="shared" ca="1" si="245"/>
        <v>0</v>
      </c>
      <c r="AU282" s="19">
        <f t="shared" ca="1" si="246"/>
        <v>0</v>
      </c>
      <c r="AV282" s="19">
        <f t="shared" ca="1" si="247"/>
        <v>0</v>
      </c>
      <c r="AW282" s="19">
        <f t="shared" ca="1" si="248"/>
        <v>0</v>
      </c>
      <c r="AX282" s="19">
        <f t="shared" ca="1" si="249"/>
        <v>0</v>
      </c>
      <c r="AY282" s="71">
        <f t="shared" ca="1" si="250"/>
        <v>0</v>
      </c>
      <c r="AZ282" s="23"/>
      <c r="BA282" s="55">
        <f ca="1">IF(NOT(snowball),0,IF(OR(E$9=0,R281+AC282-AO282&lt;=E$9),0,MIN(R281+AC282-AO282-E$9,$C282)))</f>
        <v>0</v>
      </c>
      <c r="BB282" s="19">
        <f ca="1">IF(NOT(snowball),0,IF(OR(F$9=0,S281+AD282-AP282&lt;=F$9),0,MIN(S281+AD282-AP282-F$9,$C282-SUM($BA282:BA282))))</f>
        <v>0</v>
      </c>
      <c r="BC282" s="19">
        <f ca="1">IF(NOT(snowball),0,IF(OR(G$9=0,T281+AE282-AQ282&lt;=G$9),0,MIN(T281+AE282-AQ282-G$9,$C282-SUM($BA282:BB282))))</f>
        <v>0</v>
      </c>
      <c r="BD282" s="19">
        <f ca="1">IF(NOT(snowball),0,IF(OR(H$9=0,U281+AF282-AR282&lt;=H$9),0,MIN(U281+AF282-AR282-H$9,$C282-SUM($BA282:BC282))))</f>
        <v>0</v>
      </c>
      <c r="BE282" s="19">
        <f ca="1">IF(NOT(snowball),0,IF(OR(I$9=0,V281+AG282-AS282&lt;=I$9),0,MIN(V281+AG282-AS282-I$9,$C282-SUM($BA282:BD282))))</f>
        <v>0</v>
      </c>
      <c r="BF282" s="19">
        <f ca="1">IF(NOT(snowball),0,IF(OR(J$9=0,W281+AH282-AT282&lt;=J$9),0,MIN(W281+AH282-AT282-J$9,$C282-SUM($BA282:BE282))))</f>
        <v>0</v>
      </c>
      <c r="BG282" s="19">
        <f ca="1">IF(NOT(snowball),0,IF(OR(K$9=0,X281+AI282-AU282&lt;=K$9),0,MIN(X281+AI282-AU282-K$9,$C282-SUM($BA282:BF282))))</f>
        <v>0</v>
      </c>
      <c r="BH282" s="19">
        <f ca="1">IF(NOT(snowball),0,IF(OR(L$9=0,Y281+AJ282-AV282&lt;=L$9),0,MIN(Y281+AJ282-AV282-L$9,$C282-SUM($BA282:BG282))))</f>
        <v>0</v>
      </c>
      <c r="BI282" s="19">
        <f ca="1">IF(NOT(snowball),0,IF(OR(M$9=0,Z281+AK282-AW282&lt;=M$9),0,MIN(Z281+AK282-AW282-M$9,$C282-SUM($BA282:BH282))))</f>
        <v>0</v>
      </c>
      <c r="BJ282" s="19">
        <f ca="1">IF(NOT(snowball),0,IF(OR(N$9=0,AA281+AL282-AX282&lt;=N$9),0,MIN(AA281+AL282-AX282-N$9,$C282-SUM($BA282:BI282))))</f>
        <v>0</v>
      </c>
      <c r="BK282" s="71">
        <f t="shared" ca="1" si="251"/>
        <v>0</v>
      </c>
      <c r="BL282" s="71">
        <f t="shared" ca="1" si="252"/>
        <v>0</v>
      </c>
      <c r="BN282" s="55">
        <f t="shared" ca="1" si="253"/>
        <v>0</v>
      </c>
      <c r="BO282" s="19">
        <f ca="1">IF(S281&lt;=0,0,IF($BL282&lt;=SUM($BN282:BN282),0,IF($BL282-SUM($BN282:BN282)&gt;S281+AD282-BB282-AP282,S281+AD282-BB282-AP282,$BL282-SUM($BN282:BN282))))</f>
        <v>0</v>
      </c>
      <c r="BP282" s="19">
        <f ca="1">IF(T281&lt;=0,0,IF($BL282&lt;=SUM($BN282:BO282),0,IF($BL282-SUM($BN282:BO282)&gt;T281+AE282-BC282-AQ282,T281+AE282-BC282-AQ282,$BL282-SUM($BN282:BO282))))</f>
        <v>0</v>
      </c>
      <c r="BQ282" s="19">
        <f ca="1">IF(U281&lt;=0,0,IF($BL282&lt;=SUM($BN282:BP282),0,IF($BL282-SUM($BN282:BP282)&gt;U281+AF282-BD282-AR282,U281+AF282-BD282-AR282,$BL282-SUM($BN282:BP282))))</f>
        <v>0</v>
      </c>
      <c r="BR282" s="19">
        <f ca="1">IF(V281&lt;=0,0,IF($BL282&lt;=SUM($BN282:BQ282),0,IF($BL282-SUM($BN282:BQ282)&gt;V281+AG282-BE282-AS282,V281+AG282-BE282-AS282,$BL282-SUM($BN282:BQ282))))</f>
        <v>0</v>
      </c>
      <c r="BS282" s="19">
        <f ca="1">IF(W281&lt;=0,0,IF($BL282&lt;=SUM($BN282:BR282),0,IF($BL282-SUM($BN282:BR282)&gt;W281+AH282-BF282-AT282,W281+AH282-BF282-AT282,$BL282-SUM($BN282:BR282))))</f>
        <v>0</v>
      </c>
      <c r="BT282" s="19">
        <f ca="1">IF(X281&lt;=0,0,IF($BL282&lt;=SUM($BN282:BS282),0,IF($BL282-SUM($BN282:BS282)&gt;X281+AI282-BG282-AU282,X281+AI282-BG282-AU282,$BL282-SUM($BN282:BS282))))</f>
        <v>0</v>
      </c>
      <c r="BU282" s="19">
        <f ca="1">IF(Y281&lt;=0,0,IF($BL282&lt;=SUM($BN282:BT282),0,IF($BL282-SUM($BN282:BT282)&gt;Y281+AJ282-BH282-AV282,Y281+AJ282-BH282-AV282,$BL282-SUM($BN282:BT282))))</f>
        <v>0</v>
      </c>
      <c r="BV282" s="19">
        <f ca="1">IF(Z281&lt;=0,0,IF($BL282&lt;=SUM($BN282:BU282),0,IF($BL282-SUM($BN282:BU282)&gt;Z281+AK282-BI282-AW282,Z281+AK282-BI282-AW282,$BL282-SUM($BN282:BU282))))</f>
        <v>0</v>
      </c>
      <c r="BW282" s="19">
        <f ca="1">IF(AA281&lt;=0,0,IF($BL282&lt;=SUM($BN282:BV282),0,IF($BL282-SUM($BN282:BV282)&gt;AA281+AL282-BJ282-AX282,AA281+AL282-BJ282-AX282,$BL282-SUM($BN282:BV282))))</f>
        <v>0</v>
      </c>
    </row>
    <row r="283" spans="1:75" ht="11.1" customHeight="1" x14ac:dyDescent="0.2">
      <c r="A283" s="20" t="str">
        <f t="shared" ca="1" si="206"/>
        <v/>
      </c>
      <c r="B283" s="5" t="e">
        <f t="shared" ca="1" si="207"/>
        <v>#N/A</v>
      </c>
      <c r="C283" s="69" t="str">
        <f ca="1">IF(A283="","",IF(snowball,IF(($E$5-AY283)&lt;0,0,$E$5-AY283),0)+D283)</f>
        <v/>
      </c>
      <c r="D283" s="56"/>
      <c r="E283" s="19">
        <f t="shared" ca="1" si="208"/>
        <v>0</v>
      </c>
      <c r="F283" s="19">
        <f t="shared" ca="1" si="209"/>
        <v>0</v>
      </c>
      <c r="G283" s="19">
        <f t="shared" ca="1" si="210"/>
        <v>0</v>
      </c>
      <c r="H283" s="19">
        <f t="shared" ca="1" si="211"/>
        <v>0</v>
      </c>
      <c r="I283" s="19">
        <f t="shared" ca="1" si="212"/>
        <v>0</v>
      </c>
      <c r="J283" s="19">
        <f t="shared" ca="1" si="213"/>
        <v>0</v>
      </c>
      <c r="K283" s="19">
        <f t="shared" ca="1" si="214"/>
        <v>0</v>
      </c>
      <c r="L283" s="19">
        <f t="shared" ca="1" si="215"/>
        <v>0</v>
      </c>
      <c r="M283" s="19">
        <f t="shared" ca="1" si="216"/>
        <v>0</v>
      </c>
      <c r="N283" s="19">
        <f t="shared" ca="1" si="217"/>
        <v>0</v>
      </c>
      <c r="O283" s="48"/>
      <c r="P283" s="19">
        <f t="shared" ca="1" si="205"/>
        <v>0</v>
      </c>
      <c r="Q283" s="73">
        <f t="shared" ca="1" si="218"/>
        <v>0</v>
      </c>
      <c r="R283" s="19">
        <f t="shared" ca="1" si="219"/>
        <v>0</v>
      </c>
      <c r="S283" s="19">
        <f t="shared" ca="1" si="220"/>
        <v>0</v>
      </c>
      <c r="T283" s="19">
        <f t="shared" ca="1" si="221"/>
        <v>0</v>
      </c>
      <c r="U283" s="19">
        <f t="shared" ca="1" si="222"/>
        <v>0</v>
      </c>
      <c r="V283" s="19">
        <f t="shared" ca="1" si="223"/>
        <v>0</v>
      </c>
      <c r="W283" s="19">
        <f t="shared" ca="1" si="224"/>
        <v>0</v>
      </c>
      <c r="X283" s="19">
        <f t="shared" ca="1" si="225"/>
        <v>0</v>
      </c>
      <c r="Y283" s="19">
        <f t="shared" ca="1" si="226"/>
        <v>0</v>
      </c>
      <c r="Z283" s="19">
        <f t="shared" ca="1" si="227"/>
        <v>0</v>
      </c>
      <c r="AA283" s="19">
        <f t="shared" ca="1" si="228"/>
        <v>0</v>
      </c>
      <c r="AB283" s="2"/>
      <c r="AC283" s="19">
        <f t="shared" ca="1" si="229"/>
        <v>0</v>
      </c>
      <c r="AD283" s="19">
        <f t="shared" ca="1" si="230"/>
        <v>0</v>
      </c>
      <c r="AE283" s="19">
        <f t="shared" ca="1" si="231"/>
        <v>0</v>
      </c>
      <c r="AF283" s="19">
        <f t="shared" ca="1" si="232"/>
        <v>0</v>
      </c>
      <c r="AG283" s="19">
        <f t="shared" ca="1" si="233"/>
        <v>0</v>
      </c>
      <c r="AH283" s="19">
        <f t="shared" ca="1" si="234"/>
        <v>0</v>
      </c>
      <c r="AI283" s="19">
        <f t="shared" ca="1" si="235"/>
        <v>0</v>
      </c>
      <c r="AJ283" s="19">
        <f t="shared" ca="1" si="236"/>
        <v>0</v>
      </c>
      <c r="AK283" s="19">
        <f t="shared" ca="1" si="237"/>
        <v>0</v>
      </c>
      <c r="AL283" s="19">
        <f t="shared" ca="1" si="238"/>
        <v>0</v>
      </c>
      <c r="AM283" s="23">
        <f t="shared" ca="1" si="239"/>
        <v>0</v>
      </c>
      <c r="AN283" s="7"/>
      <c r="AO283" s="19">
        <f t="shared" ca="1" si="240"/>
        <v>0</v>
      </c>
      <c r="AP283" s="19">
        <f t="shared" ca="1" si="241"/>
        <v>0</v>
      </c>
      <c r="AQ283" s="19">
        <f t="shared" ca="1" si="242"/>
        <v>0</v>
      </c>
      <c r="AR283" s="19">
        <f t="shared" ca="1" si="243"/>
        <v>0</v>
      </c>
      <c r="AS283" s="19">
        <f t="shared" ca="1" si="244"/>
        <v>0</v>
      </c>
      <c r="AT283" s="19">
        <f t="shared" ca="1" si="245"/>
        <v>0</v>
      </c>
      <c r="AU283" s="19">
        <f t="shared" ca="1" si="246"/>
        <v>0</v>
      </c>
      <c r="AV283" s="19">
        <f t="shared" ca="1" si="247"/>
        <v>0</v>
      </c>
      <c r="AW283" s="19">
        <f t="shared" ca="1" si="248"/>
        <v>0</v>
      </c>
      <c r="AX283" s="19">
        <f t="shared" ca="1" si="249"/>
        <v>0</v>
      </c>
      <c r="AY283" s="71">
        <f t="shared" ca="1" si="250"/>
        <v>0</v>
      </c>
      <c r="AZ283" s="23"/>
      <c r="BA283" s="55">
        <f ca="1">IF(NOT(snowball),0,IF(OR(E$9=0,R282+AC283-AO283&lt;=E$9),0,MIN(R282+AC283-AO283-E$9,$C283)))</f>
        <v>0</v>
      </c>
      <c r="BB283" s="19">
        <f ca="1">IF(NOT(snowball),0,IF(OR(F$9=0,S282+AD283-AP283&lt;=F$9),0,MIN(S282+AD283-AP283-F$9,$C283-SUM($BA283:BA283))))</f>
        <v>0</v>
      </c>
      <c r="BC283" s="19">
        <f ca="1">IF(NOT(snowball),0,IF(OR(G$9=0,T282+AE283-AQ283&lt;=G$9),0,MIN(T282+AE283-AQ283-G$9,$C283-SUM($BA283:BB283))))</f>
        <v>0</v>
      </c>
      <c r="BD283" s="19">
        <f ca="1">IF(NOT(snowball),0,IF(OR(H$9=0,U282+AF283-AR283&lt;=H$9),0,MIN(U282+AF283-AR283-H$9,$C283-SUM($BA283:BC283))))</f>
        <v>0</v>
      </c>
      <c r="BE283" s="19">
        <f ca="1">IF(NOT(snowball),0,IF(OR(I$9=0,V282+AG283-AS283&lt;=I$9),0,MIN(V282+AG283-AS283-I$9,$C283-SUM($BA283:BD283))))</f>
        <v>0</v>
      </c>
      <c r="BF283" s="19">
        <f ca="1">IF(NOT(snowball),0,IF(OR(J$9=0,W282+AH283-AT283&lt;=J$9),0,MIN(W282+AH283-AT283-J$9,$C283-SUM($BA283:BE283))))</f>
        <v>0</v>
      </c>
      <c r="BG283" s="19">
        <f ca="1">IF(NOT(snowball),0,IF(OR(K$9=0,X282+AI283-AU283&lt;=K$9),0,MIN(X282+AI283-AU283-K$9,$C283-SUM($BA283:BF283))))</f>
        <v>0</v>
      </c>
      <c r="BH283" s="19">
        <f ca="1">IF(NOT(snowball),0,IF(OR(L$9=0,Y282+AJ283-AV283&lt;=L$9),0,MIN(Y282+AJ283-AV283-L$9,$C283-SUM($BA283:BG283))))</f>
        <v>0</v>
      </c>
      <c r="BI283" s="19">
        <f ca="1">IF(NOT(snowball),0,IF(OR(M$9=0,Z282+AK283-AW283&lt;=M$9),0,MIN(Z282+AK283-AW283-M$9,$C283-SUM($BA283:BH283))))</f>
        <v>0</v>
      </c>
      <c r="BJ283" s="19">
        <f ca="1">IF(NOT(snowball),0,IF(OR(N$9=0,AA282+AL283-AX283&lt;=N$9),0,MIN(AA282+AL283-AX283-N$9,$C283-SUM($BA283:BI283))))</f>
        <v>0</v>
      </c>
      <c r="BK283" s="71">
        <f t="shared" ca="1" si="251"/>
        <v>0</v>
      </c>
      <c r="BL283" s="71">
        <f t="shared" ca="1" si="252"/>
        <v>0</v>
      </c>
      <c r="BN283" s="55">
        <f t="shared" ca="1" si="253"/>
        <v>0</v>
      </c>
      <c r="BO283" s="19">
        <f ca="1">IF(S282&lt;=0,0,IF($BL283&lt;=SUM($BN283:BN283),0,IF($BL283-SUM($BN283:BN283)&gt;S282+AD283-BB283-AP283,S282+AD283-BB283-AP283,$BL283-SUM($BN283:BN283))))</f>
        <v>0</v>
      </c>
      <c r="BP283" s="19">
        <f ca="1">IF(T282&lt;=0,0,IF($BL283&lt;=SUM($BN283:BO283),0,IF($BL283-SUM($BN283:BO283)&gt;T282+AE283-BC283-AQ283,T282+AE283-BC283-AQ283,$BL283-SUM($BN283:BO283))))</f>
        <v>0</v>
      </c>
      <c r="BQ283" s="19">
        <f ca="1">IF(U282&lt;=0,0,IF($BL283&lt;=SUM($BN283:BP283),0,IF($BL283-SUM($BN283:BP283)&gt;U282+AF283-BD283-AR283,U282+AF283-BD283-AR283,$BL283-SUM($BN283:BP283))))</f>
        <v>0</v>
      </c>
      <c r="BR283" s="19">
        <f ca="1">IF(V282&lt;=0,0,IF($BL283&lt;=SUM($BN283:BQ283),0,IF($BL283-SUM($BN283:BQ283)&gt;V282+AG283-BE283-AS283,V282+AG283-BE283-AS283,$BL283-SUM($BN283:BQ283))))</f>
        <v>0</v>
      </c>
      <c r="BS283" s="19">
        <f ca="1">IF(W282&lt;=0,0,IF($BL283&lt;=SUM($BN283:BR283),0,IF($BL283-SUM($BN283:BR283)&gt;W282+AH283-BF283-AT283,W282+AH283-BF283-AT283,$BL283-SUM($BN283:BR283))))</f>
        <v>0</v>
      </c>
      <c r="BT283" s="19">
        <f ca="1">IF(X282&lt;=0,0,IF($BL283&lt;=SUM($BN283:BS283),0,IF($BL283-SUM($BN283:BS283)&gt;X282+AI283-BG283-AU283,X282+AI283-BG283-AU283,$BL283-SUM($BN283:BS283))))</f>
        <v>0</v>
      </c>
      <c r="BU283" s="19">
        <f ca="1">IF(Y282&lt;=0,0,IF($BL283&lt;=SUM($BN283:BT283),0,IF($BL283-SUM($BN283:BT283)&gt;Y282+AJ283-BH283-AV283,Y282+AJ283-BH283-AV283,$BL283-SUM($BN283:BT283))))</f>
        <v>0</v>
      </c>
      <c r="BV283" s="19">
        <f ca="1">IF(Z282&lt;=0,0,IF($BL283&lt;=SUM($BN283:BU283),0,IF($BL283-SUM($BN283:BU283)&gt;Z282+AK283-BI283-AW283,Z282+AK283-BI283-AW283,$BL283-SUM($BN283:BU283))))</f>
        <v>0</v>
      </c>
      <c r="BW283" s="19">
        <f ca="1">IF(AA282&lt;=0,0,IF($BL283&lt;=SUM($BN283:BV283),0,IF($BL283-SUM($BN283:BV283)&gt;AA282+AL283-BJ283-AX283,AA282+AL283-BJ283-AX283,$BL283-SUM($BN283:BV283))))</f>
        <v>0</v>
      </c>
    </row>
    <row r="284" spans="1:75" ht="11.1" customHeight="1" x14ac:dyDescent="0.2">
      <c r="A284" s="20" t="str">
        <f t="shared" ca="1" si="206"/>
        <v/>
      </c>
      <c r="B284" s="5" t="e">
        <f t="shared" ca="1" si="207"/>
        <v>#N/A</v>
      </c>
      <c r="C284" s="69" t="str">
        <f ca="1">IF(A284="","",IF(snowball,IF(($E$5-AY284)&lt;0,0,$E$5-AY284),0)+D284)</f>
        <v/>
      </c>
      <c r="D284" s="56"/>
      <c r="E284" s="19">
        <f t="shared" ca="1" si="208"/>
        <v>0</v>
      </c>
      <c r="F284" s="19">
        <f t="shared" ca="1" si="209"/>
        <v>0</v>
      </c>
      <c r="G284" s="19">
        <f t="shared" ca="1" si="210"/>
        <v>0</v>
      </c>
      <c r="H284" s="19">
        <f t="shared" ca="1" si="211"/>
        <v>0</v>
      </c>
      <c r="I284" s="19">
        <f t="shared" ca="1" si="212"/>
        <v>0</v>
      </c>
      <c r="J284" s="19">
        <f t="shared" ca="1" si="213"/>
        <v>0</v>
      </c>
      <c r="K284" s="19">
        <f t="shared" ca="1" si="214"/>
        <v>0</v>
      </c>
      <c r="L284" s="19">
        <f t="shared" ca="1" si="215"/>
        <v>0</v>
      </c>
      <c r="M284" s="19">
        <f t="shared" ca="1" si="216"/>
        <v>0</v>
      </c>
      <c r="N284" s="19">
        <f t="shared" ca="1" si="217"/>
        <v>0</v>
      </c>
      <c r="O284" s="48"/>
      <c r="P284" s="19">
        <f t="shared" ca="1" si="205"/>
        <v>0</v>
      </c>
      <c r="Q284" s="73">
        <f t="shared" ca="1" si="218"/>
        <v>0</v>
      </c>
      <c r="R284" s="19">
        <f t="shared" ca="1" si="219"/>
        <v>0</v>
      </c>
      <c r="S284" s="19">
        <f t="shared" ca="1" si="220"/>
        <v>0</v>
      </c>
      <c r="T284" s="19">
        <f t="shared" ca="1" si="221"/>
        <v>0</v>
      </c>
      <c r="U284" s="19">
        <f t="shared" ca="1" si="222"/>
        <v>0</v>
      </c>
      <c r="V284" s="19">
        <f t="shared" ca="1" si="223"/>
        <v>0</v>
      </c>
      <c r="W284" s="19">
        <f t="shared" ca="1" si="224"/>
        <v>0</v>
      </c>
      <c r="X284" s="19">
        <f t="shared" ca="1" si="225"/>
        <v>0</v>
      </c>
      <c r="Y284" s="19">
        <f t="shared" ca="1" si="226"/>
        <v>0</v>
      </c>
      <c r="Z284" s="19">
        <f t="shared" ca="1" si="227"/>
        <v>0</v>
      </c>
      <c r="AA284" s="19">
        <f t="shared" ca="1" si="228"/>
        <v>0</v>
      </c>
      <c r="AB284" s="2"/>
      <c r="AC284" s="19">
        <f t="shared" ca="1" si="229"/>
        <v>0</v>
      </c>
      <c r="AD284" s="19">
        <f t="shared" ca="1" si="230"/>
        <v>0</v>
      </c>
      <c r="AE284" s="19">
        <f t="shared" ca="1" si="231"/>
        <v>0</v>
      </c>
      <c r="AF284" s="19">
        <f t="shared" ca="1" si="232"/>
        <v>0</v>
      </c>
      <c r="AG284" s="19">
        <f t="shared" ca="1" si="233"/>
        <v>0</v>
      </c>
      <c r="AH284" s="19">
        <f t="shared" ca="1" si="234"/>
        <v>0</v>
      </c>
      <c r="AI284" s="19">
        <f t="shared" ca="1" si="235"/>
        <v>0</v>
      </c>
      <c r="AJ284" s="19">
        <f t="shared" ca="1" si="236"/>
        <v>0</v>
      </c>
      <c r="AK284" s="19">
        <f t="shared" ca="1" si="237"/>
        <v>0</v>
      </c>
      <c r="AL284" s="19">
        <f t="shared" ca="1" si="238"/>
        <v>0</v>
      </c>
      <c r="AM284" s="23">
        <f t="shared" ca="1" si="239"/>
        <v>0</v>
      </c>
      <c r="AN284" s="7"/>
      <c r="AO284" s="19">
        <f t="shared" ca="1" si="240"/>
        <v>0</v>
      </c>
      <c r="AP284" s="19">
        <f t="shared" ca="1" si="241"/>
        <v>0</v>
      </c>
      <c r="AQ284" s="19">
        <f t="shared" ca="1" si="242"/>
        <v>0</v>
      </c>
      <c r="AR284" s="19">
        <f t="shared" ca="1" si="243"/>
        <v>0</v>
      </c>
      <c r="AS284" s="19">
        <f t="shared" ca="1" si="244"/>
        <v>0</v>
      </c>
      <c r="AT284" s="19">
        <f t="shared" ca="1" si="245"/>
        <v>0</v>
      </c>
      <c r="AU284" s="19">
        <f t="shared" ca="1" si="246"/>
        <v>0</v>
      </c>
      <c r="AV284" s="19">
        <f t="shared" ca="1" si="247"/>
        <v>0</v>
      </c>
      <c r="AW284" s="19">
        <f t="shared" ca="1" si="248"/>
        <v>0</v>
      </c>
      <c r="AX284" s="19">
        <f t="shared" ca="1" si="249"/>
        <v>0</v>
      </c>
      <c r="AY284" s="71">
        <f t="shared" ca="1" si="250"/>
        <v>0</v>
      </c>
      <c r="AZ284" s="23"/>
      <c r="BA284" s="55">
        <f ca="1">IF(NOT(snowball),0,IF(OR(E$9=0,R283+AC284-AO284&lt;=E$9),0,MIN(R283+AC284-AO284-E$9,$C284)))</f>
        <v>0</v>
      </c>
      <c r="BB284" s="19">
        <f ca="1">IF(NOT(snowball),0,IF(OR(F$9=0,S283+AD284-AP284&lt;=F$9),0,MIN(S283+AD284-AP284-F$9,$C284-SUM($BA284:BA284))))</f>
        <v>0</v>
      </c>
      <c r="BC284" s="19">
        <f ca="1">IF(NOT(snowball),0,IF(OR(G$9=0,T283+AE284-AQ284&lt;=G$9),0,MIN(T283+AE284-AQ284-G$9,$C284-SUM($BA284:BB284))))</f>
        <v>0</v>
      </c>
      <c r="BD284" s="19">
        <f ca="1">IF(NOT(snowball),0,IF(OR(H$9=0,U283+AF284-AR284&lt;=H$9),0,MIN(U283+AF284-AR284-H$9,$C284-SUM($BA284:BC284))))</f>
        <v>0</v>
      </c>
      <c r="BE284" s="19">
        <f ca="1">IF(NOT(snowball),0,IF(OR(I$9=0,V283+AG284-AS284&lt;=I$9),0,MIN(V283+AG284-AS284-I$9,$C284-SUM($BA284:BD284))))</f>
        <v>0</v>
      </c>
      <c r="BF284" s="19">
        <f ca="1">IF(NOT(snowball),0,IF(OR(J$9=0,W283+AH284-AT284&lt;=J$9),0,MIN(W283+AH284-AT284-J$9,$C284-SUM($BA284:BE284))))</f>
        <v>0</v>
      </c>
      <c r="BG284" s="19">
        <f ca="1">IF(NOT(snowball),0,IF(OR(K$9=0,X283+AI284-AU284&lt;=K$9),0,MIN(X283+AI284-AU284-K$9,$C284-SUM($BA284:BF284))))</f>
        <v>0</v>
      </c>
      <c r="BH284" s="19">
        <f ca="1">IF(NOT(snowball),0,IF(OR(L$9=0,Y283+AJ284-AV284&lt;=L$9),0,MIN(Y283+AJ284-AV284-L$9,$C284-SUM($BA284:BG284))))</f>
        <v>0</v>
      </c>
      <c r="BI284" s="19">
        <f ca="1">IF(NOT(snowball),0,IF(OR(M$9=0,Z283+AK284-AW284&lt;=M$9),0,MIN(Z283+AK284-AW284-M$9,$C284-SUM($BA284:BH284))))</f>
        <v>0</v>
      </c>
      <c r="BJ284" s="19">
        <f ca="1">IF(NOT(snowball),0,IF(OR(N$9=0,AA283+AL284-AX284&lt;=N$9),0,MIN(AA283+AL284-AX284-N$9,$C284-SUM($BA284:BI284))))</f>
        <v>0</v>
      </c>
      <c r="BK284" s="71">
        <f t="shared" ca="1" si="251"/>
        <v>0</v>
      </c>
      <c r="BL284" s="71">
        <f t="shared" ca="1" si="252"/>
        <v>0</v>
      </c>
      <c r="BN284" s="55">
        <f t="shared" ca="1" si="253"/>
        <v>0</v>
      </c>
      <c r="BO284" s="19">
        <f ca="1">IF(S283&lt;=0,0,IF($BL284&lt;=SUM($BN284:BN284),0,IF($BL284-SUM($BN284:BN284)&gt;S283+AD284-BB284-AP284,S283+AD284-BB284-AP284,$BL284-SUM($BN284:BN284))))</f>
        <v>0</v>
      </c>
      <c r="BP284" s="19">
        <f ca="1">IF(T283&lt;=0,0,IF($BL284&lt;=SUM($BN284:BO284),0,IF($BL284-SUM($BN284:BO284)&gt;T283+AE284-BC284-AQ284,T283+AE284-BC284-AQ284,$BL284-SUM($BN284:BO284))))</f>
        <v>0</v>
      </c>
      <c r="BQ284" s="19">
        <f ca="1">IF(U283&lt;=0,0,IF($BL284&lt;=SUM($BN284:BP284),0,IF($BL284-SUM($BN284:BP284)&gt;U283+AF284-BD284-AR284,U283+AF284-BD284-AR284,$BL284-SUM($BN284:BP284))))</f>
        <v>0</v>
      </c>
      <c r="BR284" s="19">
        <f ca="1">IF(V283&lt;=0,0,IF($BL284&lt;=SUM($BN284:BQ284),0,IF($BL284-SUM($BN284:BQ284)&gt;V283+AG284-BE284-AS284,V283+AG284-BE284-AS284,$BL284-SUM($BN284:BQ284))))</f>
        <v>0</v>
      </c>
      <c r="BS284" s="19">
        <f ca="1">IF(W283&lt;=0,0,IF($BL284&lt;=SUM($BN284:BR284),0,IF($BL284-SUM($BN284:BR284)&gt;W283+AH284-BF284-AT284,W283+AH284-BF284-AT284,$BL284-SUM($BN284:BR284))))</f>
        <v>0</v>
      </c>
      <c r="BT284" s="19">
        <f ca="1">IF(X283&lt;=0,0,IF($BL284&lt;=SUM($BN284:BS284),0,IF($BL284-SUM($BN284:BS284)&gt;X283+AI284-BG284-AU284,X283+AI284-BG284-AU284,$BL284-SUM($BN284:BS284))))</f>
        <v>0</v>
      </c>
      <c r="BU284" s="19">
        <f ca="1">IF(Y283&lt;=0,0,IF($BL284&lt;=SUM($BN284:BT284),0,IF($BL284-SUM($BN284:BT284)&gt;Y283+AJ284-BH284-AV284,Y283+AJ284-BH284-AV284,$BL284-SUM($BN284:BT284))))</f>
        <v>0</v>
      </c>
      <c r="BV284" s="19">
        <f ca="1">IF(Z283&lt;=0,0,IF($BL284&lt;=SUM($BN284:BU284),0,IF($BL284-SUM($BN284:BU284)&gt;Z283+AK284-BI284-AW284,Z283+AK284-BI284-AW284,$BL284-SUM($BN284:BU284))))</f>
        <v>0</v>
      </c>
      <c r="BW284" s="19">
        <f ca="1">IF(AA283&lt;=0,0,IF($BL284&lt;=SUM($BN284:BV284),0,IF($BL284-SUM($BN284:BV284)&gt;AA283+AL284-BJ284-AX284,AA283+AL284-BJ284-AX284,$BL284-SUM($BN284:BV284))))</f>
        <v>0</v>
      </c>
    </row>
    <row r="285" spans="1:75" ht="11.1" customHeight="1" x14ac:dyDescent="0.2">
      <c r="A285" s="20" t="str">
        <f t="shared" ca="1" si="206"/>
        <v/>
      </c>
      <c r="B285" s="5" t="e">
        <f t="shared" ca="1" si="207"/>
        <v>#N/A</v>
      </c>
      <c r="C285" s="69" t="str">
        <f ca="1">IF(A285="","",IF(snowball,IF(($E$5-AY285)&lt;0,0,$E$5-AY285),0)+D285)</f>
        <v/>
      </c>
      <c r="D285" s="56"/>
      <c r="E285" s="19">
        <f t="shared" ca="1" si="208"/>
        <v>0</v>
      </c>
      <c r="F285" s="19">
        <f t="shared" ca="1" si="209"/>
        <v>0</v>
      </c>
      <c r="G285" s="19">
        <f t="shared" ca="1" si="210"/>
        <v>0</v>
      </c>
      <c r="H285" s="19">
        <f t="shared" ca="1" si="211"/>
        <v>0</v>
      </c>
      <c r="I285" s="19">
        <f t="shared" ca="1" si="212"/>
        <v>0</v>
      </c>
      <c r="J285" s="19">
        <f t="shared" ca="1" si="213"/>
        <v>0</v>
      </c>
      <c r="K285" s="19">
        <f t="shared" ca="1" si="214"/>
        <v>0</v>
      </c>
      <c r="L285" s="19">
        <f t="shared" ca="1" si="215"/>
        <v>0</v>
      </c>
      <c r="M285" s="19">
        <f t="shared" ca="1" si="216"/>
        <v>0</v>
      </c>
      <c r="N285" s="19">
        <f t="shared" ca="1" si="217"/>
        <v>0</v>
      </c>
      <c r="O285" s="48"/>
      <c r="P285" s="19">
        <f t="shared" ca="1" si="205"/>
        <v>0</v>
      </c>
      <c r="Q285" s="73">
        <f t="shared" ca="1" si="218"/>
        <v>0</v>
      </c>
      <c r="R285" s="19">
        <f t="shared" ca="1" si="219"/>
        <v>0</v>
      </c>
      <c r="S285" s="19">
        <f t="shared" ca="1" si="220"/>
        <v>0</v>
      </c>
      <c r="T285" s="19">
        <f t="shared" ca="1" si="221"/>
        <v>0</v>
      </c>
      <c r="U285" s="19">
        <f t="shared" ca="1" si="222"/>
        <v>0</v>
      </c>
      <c r="V285" s="19">
        <f t="shared" ca="1" si="223"/>
        <v>0</v>
      </c>
      <c r="W285" s="19">
        <f t="shared" ca="1" si="224"/>
        <v>0</v>
      </c>
      <c r="X285" s="19">
        <f t="shared" ca="1" si="225"/>
        <v>0</v>
      </c>
      <c r="Y285" s="19">
        <f t="shared" ca="1" si="226"/>
        <v>0</v>
      </c>
      <c r="Z285" s="19">
        <f t="shared" ca="1" si="227"/>
        <v>0</v>
      </c>
      <c r="AA285" s="19">
        <f t="shared" ca="1" si="228"/>
        <v>0</v>
      </c>
      <c r="AB285" s="2"/>
      <c r="AC285" s="19">
        <f t="shared" ca="1" si="229"/>
        <v>0</v>
      </c>
      <c r="AD285" s="19">
        <f t="shared" ca="1" si="230"/>
        <v>0</v>
      </c>
      <c r="AE285" s="19">
        <f t="shared" ca="1" si="231"/>
        <v>0</v>
      </c>
      <c r="AF285" s="19">
        <f t="shared" ca="1" si="232"/>
        <v>0</v>
      </c>
      <c r="AG285" s="19">
        <f t="shared" ca="1" si="233"/>
        <v>0</v>
      </c>
      <c r="AH285" s="19">
        <f t="shared" ca="1" si="234"/>
        <v>0</v>
      </c>
      <c r="AI285" s="19">
        <f t="shared" ca="1" si="235"/>
        <v>0</v>
      </c>
      <c r="AJ285" s="19">
        <f t="shared" ca="1" si="236"/>
        <v>0</v>
      </c>
      <c r="AK285" s="19">
        <f t="shared" ca="1" si="237"/>
        <v>0</v>
      </c>
      <c r="AL285" s="19">
        <f t="shared" ca="1" si="238"/>
        <v>0</v>
      </c>
      <c r="AM285" s="23">
        <f t="shared" ca="1" si="239"/>
        <v>0</v>
      </c>
      <c r="AN285" s="7"/>
      <c r="AO285" s="19">
        <f t="shared" ca="1" si="240"/>
        <v>0</v>
      </c>
      <c r="AP285" s="19">
        <f t="shared" ca="1" si="241"/>
        <v>0</v>
      </c>
      <c r="AQ285" s="19">
        <f t="shared" ca="1" si="242"/>
        <v>0</v>
      </c>
      <c r="AR285" s="19">
        <f t="shared" ca="1" si="243"/>
        <v>0</v>
      </c>
      <c r="AS285" s="19">
        <f t="shared" ca="1" si="244"/>
        <v>0</v>
      </c>
      <c r="AT285" s="19">
        <f t="shared" ca="1" si="245"/>
        <v>0</v>
      </c>
      <c r="AU285" s="19">
        <f t="shared" ca="1" si="246"/>
        <v>0</v>
      </c>
      <c r="AV285" s="19">
        <f t="shared" ca="1" si="247"/>
        <v>0</v>
      </c>
      <c r="AW285" s="19">
        <f t="shared" ca="1" si="248"/>
        <v>0</v>
      </c>
      <c r="AX285" s="19">
        <f t="shared" ca="1" si="249"/>
        <v>0</v>
      </c>
      <c r="AY285" s="71">
        <f t="shared" ca="1" si="250"/>
        <v>0</v>
      </c>
      <c r="AZ285" s="23"/>
      <c r="BA285" s="55">
        <f ca="1">IF(NOT(snowball),0,IF(OR(E$9=0,R284+AC285-AO285&lt;=E$9),0,MIN(R284+AC285-AO285-E$9,$C285)))</f>
        <v>0</v>
      </c>
      <c r="BB285" s="19">
        <f ca="1">IF(NOT(snowball),0,IF(OR(F$9=0,S284+AD285-AP285&lt;=F$9),0,MIN(S284+AD285-AP285-F$9,$C285-SUM($BA285:BA285))))</f>
        <v>0</v>
      </c>
      <c r="BC285" s="19">
        <f ca="1">IF(NOT(snowball),0,IF(OR(G$9=0,T284+AE285-AQ285&lt;=G$9),0,MIN(T284+AE285-AQ285-G$9,$C285-SUM($BA285:BB285))))</f>
        <v>0</v>
      </c>
      <c r="BD285" s="19">
        <f ca="1">IF(NOT(snowball),0,IF(OR(H$9=0,U284+AF285-AR285&lt;=H$9),0,MIN(U284+AF285-AR285-H$9,$C285-SUM($BA285:BC285))))</f>
        <v>0</v>
      </c>
      <c r="BE285" s="19">
        <f ca="1">IF(NOT(snowball),0,IF(OR(I$9=0,V284+AG285-AS285&lt;=I$9),0,MIN(V284+AG285-AS285-I$9,$C285-SUM($BA285:BD285))))</f>
        <v>0</v>
      </c>
      <c r="BF285" s="19">
        <f ca="1">IF(NOT(snowball),0,IF(OR(J$9=0,W284+AH285-AT285&lt;=J$9),0,MIN(W284+AH285-AT285-J$9,$C285-SUM($BA285:BE285))))</f>
        <v>0</v>
      </c>
      <c r="BG285" s="19">
        <f ca="1">IF(NOT(snowball),0,IF(OR(K$9=0,X284+AI285-AU285&lt;=K$9),0,MIN(X284+AI285-AU285-K$9,$C285-SUM($BA285:BF285))))</f>
        <v>0</v>
      </c>
      <c r="BH285" s="19">
        <f ca="1">IF(NOT(snowball),0,IF(OR(L$9=0,Y284+AJ285-AV285&lt;=L$9),0,MIN(Y284+AJ285-AV285-L$9,$C285-SUM($BA285:BG285))))</f>
        <v>0</v>
      </c>
      <c r="BI285" s="19">
        <f ca="1">IF(NOT(snowball),0,IF(OR(M$9=0,Z284+AK285-AW285&lt;=M$9),0,MIN(Z284+AK285-AW285-M$9,$C285-SUM($BA285:BH285))))</f>
        <v>0</v>
      </c>
      <c r="BJ285" s="19">
        <f ca="1">IF(NOT(snowball),0,IF(OR(N$9=0,AA284+AL285-AX285&lt;=N$9),0,MIN(AA284+AL285-AX285-N$9,$C285-SUM($BA285:BI285))))</f>
        <v>0</v>
      </c>
      <c r="BK285" s="71">
        <f t="shared" ca="1" si="251"/>
        <v>0</v>
      </c>
      <c r="BL285" s="71">
        <f t="shared" ca="1" si="252"/>
        <v>0</v>
      </c>
      <c r="BN285" s="55">
        <f t="shared" ca="1" si="253"/>
        <v>0</v>
      </c>
      <c r="BO285" s="19">
        <f ca="1">IF(S284&lt;=0,0,IF($BL285&lt;=SUM($BN285:BN285),0,IF($BL285-SUM($BN285:BN285)&gt;S284+AD285-BB285-AP285,S284+AD285-BB285-AP285,$BL285-SUM($BN285:BN285))))</f>
        <v>0</v>
      </c>
      <c r="BP285" s="19">
        <f ca="1">IF(T284&lt;=0,0,IF($BL285&lt;=SUM($BN285:BO285),0,IF($BL285-SUM($BN285:BO285)&gt;T284+AE285-BC285-AQ285,T284+AE285-BC285-AQ285,$BL285-SUM($BN285:BO285))))</f>
        <v>0</v>
      </c>
      <c r="BQ285" s="19">
        <f ca="1">IF(U284&lt;=0,0,IF($BL285&lt;=SUM($BN285:BP285),0,IF($BL285-SUM($BN285:BP285)&gt;U284+AF285-BD285-AR285,U284+AF285-BD285-AR285,$BL285-SUM($BN285:BP285))))</f>
        <v>0</v>
      </c>
      <c r="BR285" s="19">
        <f ca="1">IF(V284&lt;=0,0,IF($BL285&lt;=SUM($BN285:BQ285),0,IF($BL285-SUM($BN285:BQ285)&gt;V284+AG285-BE285-AS285,V284+AG285-BE285-AS285,$BL285-SUM($BN285:BQ285))))</f>
        <v>0</v>
      </c>
      <c r="BS285" s="19">
        <f ca="1">IF(W284&lt;=0,0,IF($BL285&lt;=SUM($BN285:BR285),0,IF($BL285-SUM($BN285:BR285)&gt;W284+AH285-BF285-AT285,W284+AH285-BF285-AT285,$BL285-SUM($BN285:BR285))))</f>
        <v>0</v>
      </c>
      <c r="BT285" s="19">
        <f ca="1">IF(X284&lt;=0,0,IF($BL285&lt;=SUM($BN285:BS285),0,IF($BL285-SUM($BN285:BS285)&gt;X284+AI285-BG285-AU285,X284+AI285-BG285-AU285,$BL285-SUM($BN285:BS285))))</f>
        <v>0</v>
      </c>
      <c r="BU285" s="19">
        <f ca="1">IF(Y284&lt;=0,0,IF($BL285&lt;=SUM($BN285:BT285),0,IF($BL285-SUM($BN285:BT285)&gt;Y284+AJ285-BH285-AV285,Y284+AJ285-BH285-AV285,$BL285-SUM($BN285:BT285))))</f>
        <v>0</v>
      </c>
      <c r="BV285" s="19">
        <f ca="1">IF(Z284&lt;=0,0,IF($BL285&lt;=SUM($BN285:BU285),0,IF($BL285-SUM($BN285:BU285)&gt;Z284+AK285-BI285-AW285,Z284+AK285-BI285-AW285,$BL285-SUM($BN285:BU285))))</f>
        <v>0</v>
      </c>
      <c r="BW285" s="19">
        <f ca="1">IF(AA284&lt;=0,0,IF($BL285&lt;=SUM($BN285:BV285),0,IF($BL285-SUM($BN285:BV285)&gt;AA284+AL285-BJ285-AX285,AA284+AL285-BJ285-AX285,$BL285-SUM($BN285:BV285))))</f>
        <v>0</v>
      </c>
    </row>
    <row r="286" spans="1:75" ht="11.1" customHeight="1" x14ac:dyDescent="0.2">
      <c r="A286" s="20" t="str">
        <f t="shared" ca="1" si="206"/>
        <v/>
      </c>
      <c r="B286" s="5" t="e">
        <f t="shared" ca="1" si="207"/>
        <v>#N/A</v>
      </c>
      <c r="C286" s="69" t="str">
        <f ca="1">IF(A286="","",IF(snowball,IF(($E$5-AY286)&lt;0,0,$E$5-AY286),0)+D286)</f>
        <v/>
      </c>
      <c r="D286" s="56"/>
      <c r="E286" s="19">
        <f t="shared" ca="1" si="208"/>
        <v>0</v>
      </c>
      <c r="F286" s="19">
        <f t="shared" ca="1" si="209"/>
        <v>0</v>
      </c>
      <c r="G286" s="19">
        <f t="shared" ca="1" si="210"/>
        <v>0</v>
      </c>
      <c r="H286" s="19">
        <f t="shared" ca="1" si="211"/>
        <v>0</v>
      </c>
      <c r="I286" s="19">
        <f t="shared" ca="1" si="212"/>
        <v>0</v>
      </c>
      <c r="J286" s="19">
        <f t="shared" ca="1" si="213"/>
        <v>0</v>
      </c>
      <c r="K286" s="19">
        <f t="shared" ca="1" si="214"/>
        <v>0</v>
      </c>
      <c r="L286" s="19">
        <f t="shared" ca="1" si="215"/>
        <v>0</v>
      </c>
      <c r="M286" s="19">
        <f t="shared" ca="1" si="216"/>
        <v>0</v>
      </c>
      <c r="N286" s="19">
        <f t="shared" ca="1" si="217"/>
        <v>0</v>
      </c>
      <c r="O286" s="48"/>
      <c r="P286" s="19">
        <f t="shared" ca="1" si="205"/>
        <v>0</v>
      </c>
      <c r="Q286" s="73">
        <f t="shared" ca="1" si="218"/>
        <v>0</v>
      </c>
      <c r="R286" s="19">
        <f t="shared" ca="1" si="219"/>
        <v>0</v>
      </c>
      <c r="S286" s="19">
        <f t="shared" ca="1" si="220"/>
        <v>0</v>
      </c>
      <c r="T286" s="19">
        <f t="shared" ca="1" si="221"/>
        <v>0</v>
      </c>
      <c r="U286" s="19">
        <f t="shared" ca="1" si="222"/>
        <v>0</v>
      </c>
      <c r="V286" s="19">
        <f t="shared" ca="1" si="223"/>
        <v>0</v>
      </c>
      <c r="W286" s="19">
        <f t="shared" ca="1" si="224"/>
        <v>0</v>
      </c>
      <c r="X286" s="19">
        <f t="shared" ca="1" si="225"/>
        <v>0</v>
      </c>
      <c r="Y286" s="19">
        <f t="shared" ca="1" si="226"/>
        <v>0</v>
      </c>
      <c r="Z286" s="19">
        <f t="shared" ca="1" si="227"/>
        <v>0</v>
      </c>
      <c r="AA286" s="19">
        <f t="shared" ca="1" si="228"/>
        <v>0</v>
      </c>
      <c r="AB286" s="2"/>
      <c r="AC286" s="19">
        <f t="shared" ca="1" si="229"/>
        <v>0</v>
      </c>
      <c r="AD286" s="19">
        <f t="shared" ca="1" si="230"/>
        <v>0</v>
      </c>
      <c r="AE286" s="19">
        <f t="shared" ca="1" si="231"/>
        <v>0</v>
      </c>
      <c r="AF286" s="19">
        <f t="shared" ca="1" si="232"/>
        <v>0</v>
      </c>
      <c r="AG286" s="19">
        <f t="shared" ca="1" si="233"/>
        <v>0</v>
      </c>
      <c r="AH286" s="19">
        <f t="shared" ca="1" si="234"/>
        <v>0</v>
      </c>
      <c r="AI286" s="19">
        <f t="shared" ca="1" si="235"/>
        <v>0</v>
      </c>
      <c r="AJ286" s="19">
        <f t="shared" ca="1" si="236"/>
        <v>0</v>
      </c>
      <c r="AK286" s="19">
        <f t="shared" ca="1" si="237"/>
        <v>0</v>
      </c>
      <c r="AL286" s="19">
        <f t="shared" ca="1" si="238"/>
        <v>0</v>
      </c>
      <c r="AM286" s="23">
        <f t="shared" ca="1" si="239"/>
        <v>0</v>
      </c>
      <c r="AN286" s="7"/>
      <c r="AO286" s="19">
        <f t="shared" ca="1" si="240"/>
        <v>0</v>
      </c>
      <c r="AP286" s="19">
        <f t="shared" ca="1" si="241"/>
        <v>0</v>
      </c>
      <c r="AQ286" s="19">
        <f t="shared" ca="1" si="242"/>
        <v>0</v>
      </c>
      <c r="AR286" s="19">
        <f t="shared" ca="1" si="243"/>
        <v>0</v>
      </c>
      <c r="AS286" s="19">
        <f t="shared" ca="1" si="244"/>
        <v>0</v>
      </c>
      <c r="AT286" s="19">
        <f t="shared" ca="1" si="245"/>
        <v>0</v>
      </c>
      <c r="AU286" s="19">
        <f t="shared" ca="1" si="246"/>
        <v>0</v>
      </c>
      <c r="AV286" s="19">
        <f t="shared" ca="1" si="247"/>
        <v>0</v>
      </c>
      <c r="AW286" s="19">
        <f t="shared" ca="1" si="248"/>
        <v>0</v>
      </c>
      <c r="AX286" s="19">
        <f t="shared" ca="1" si="249"/>
        <v>0</v>
      </c>
      <c r="AY286" s="71">
        <f t="shared" ca="1" si="250"/>
        <v>0</v>
      </c>
      <c r="AZ286" s="23"/>
      <c r="BA286" s="55">
        <f ca="1">IF(NOT(snowball),0,IF(OR(E$9=0,R285+AC286-AO286&lt;=E$9),0,MIN(R285+AC286-AO286-E$9,$C286)))</f>
        <v>0</v>
      </c>
      <c r="BB286" s="19">
        <f ca="1">IF(NOT(snowball),0,IF(OR(F$9=0,S285+AD286-AP286&lt;=F$9),0,MIN(S285+AD286-AP286-F$9,$C286-SUM($BA286:BA286))))</f>
        <v>0</v>
      </c>
      <c r="BC286" s="19">
        <f ca="1">IF(NOT(snowball),0,IF(OR(G$9=0,T285+AE286-AQ286&lt;=G$9),0,MIN(T285+AE286-AQ286-G$9,$C286-SUM($BA286:BB286))))</f>
        <v>0</v>
      </c>
      <c r="BD286" s="19">
        <f ca="1">IF(NOT(snowball),0,IF(OR(H$9=0,U285+AF286-AR286&lt;=H$9),0,MIN(U285+AF286-AR286-H$9,$C286-SUM($BA286:BC286))))</f>
        <v>0</v>
      </c>
      <c r="BE286" s="19">
        <f ca="1">IF(NOT(snowball),0,IF(OR(I$9=0,V285+AG286-AS286&lt;=I$9),0,MIN(V285+AG286-AS286-I$9,$C286-SUM($BA286:BD286))))</f>
        <v>0</v>
      </c>
      <c r="BF286" s="19">
        <f ca="1">IF(NOT(snowball),0,IF(OR(J$9=0,W285+AH286-AT286&lt;=J$9),0,MIN(W285+AH286-AT286-J$9,$C286-SUM($BA286:BE286))))</f>
        <v>0</v>
      </c>
      <c r="BG286" s="19">
        <f ca="1">IF(NOT(snowball),0,IF(OR(K$9=0,X285+AI286-AU286&lt;=K$9),0,MIN(X285+AI286-AU286-K$9,$C286-SUM($BA286:BF286))))</f>
        <v>0</v>
      </c>
      <c r="BH286" s="19">
        <f ca="1">IF(NOT(snowball),0,IF(OR(L$9=0,Y285+AJ286-AV286&lt;=L$9),0,MIN(Y285+AJ286-AV286-L$9,$C286-SUM($BA286:BG286))))</f>
        <v>0</v>
      </c>
      <c r="BI286" s="19">
        <f ca="1">IF(NOT(snowball),0,IF(OR(M$9=0,Z285+AK286-AW286&lt;=M$9),0,MIN(Z285+AK286-AW286-M$9,$C286-SUM($BA286:BH286))))</f>
        <v>0</v>
      </c>
      <c r="BJ286" s="19">
        <f ca="1">IF(NOT(snowball),0,IF(OR(N$9=0,AA285+AL286-AX286&lt;=N$9),0,MIN(AA285+AL286-AX286-N$9,$C286-SUM($BA286:BI286))))</f>
        <v>0</v>
      </c>
      <c r="BK286" s="71">
        <f t="shared" ca="1" si="251"/>
        <v>0</v>
      </c>
      <c r="BL286" s="71">
        <f t="shared" ca="1" si="252"/>
        <v>0</v>
      </c>
      <c r="BN286" s="55">
        <f t="shared" ca="1" si="253"/>
        <v>0</v>
      </c>
      <c r="BO286" s="19">
        <f ca="1">IF(S285&lt;=0,0,IF($BL286&lt;=SUM($BN286:BN286),0,IF($BL286-SUM($BN286:BN286)&gt;S285+AD286-BB286-AP286,S285+AD286-BB286-AP286,$BL286-SUM($BN286:BN286))))</f>
        <v>0</v>
      </c>
      <c r="BP286" s="19">
        <f ca="1">IF(T285&lt;=0,0,IF($BL286&lt;=SUM($BN286:BO286),0,IF($BL286-SUM($BN286:BO286)&gt;T285+AE286-BC286-AQ286,T285+AE286-BC286-AQ286,$BL286-SUM($BN286:BO286))))</f>
        <v>0</v>
      </c>
      <c r="BQ286" s="19">
        <f ca="1">IF(U285&lt;=0,0,IF($BL286&lt;=SUM($BN286:BP286),0,IF($BL286-SUM($BN286:BP286)&gt;U285+AF286-BD286-AR286,U285+AF286-BD286-AR286,$BL286-SUM($BN286:BP286))))</f>
        <v>0</v>
      </c>
      <c r="BR286" s="19">
        <f ca="1">IF(V285&lt;=0,0,IF($BL286&lt;=SUM($BN286:BQ286),0,IF($BL286-SUM($BN286:BQ286)&gt;V285+AG286-BE286-AS286,V285+AG286-BE286-AS286,$BL286-SUM($BN286:BQ286))))</f>
        <v>0</v>
      </c>
      <c r="BS286" s="19">
        <f ca="1">IF(W285&lt;=0,0,IF($BL286&lt;=SUM($BN286:BR286),0,IF($BL286-SUM($BN286:BR286)&gt;W285+AH286-BF286-AT286,W285+AH286-BF286-AT286,$BL286-SUM($BN286:BR286))))</f>
        <v>0</v>
      </c>
      <c r="BT286" s="19">
        <f ca="1">IF(X285&lt;=0,0,IF($BL286&lt;=SUM($BN286:BS286),0,IF($BL286-SUM($BN286:BS286)&gt;X285+AI286-BG286-AU286,X285+AI286-BG286-AU286,$BL286-SUM($BN286:BS286))))</f>
        <v>0</v>
      </c>
      <c r="BU286" s="19">
        <f ca="1">IF(Y285&lt;=0,0,IF($BL286&lt;=SUM($BN286:BT286),0,IF($BL286-SUM($BN286:BT286)&gt;Y285+AJ286-BH286-AV286,Y285+AJ286-BH286-AV286,$BL286-SUM($BN286:BT286))))</f>
        <v>0</v>
      </c>
      <c r="BV286" s="19">
        <f ca="1">IF(Z285&lt;=0,0,IF($BL286&lt;=SUM($BN286:BU286),0,IF($BL286-SUM($BN286:BU286)&gt;Z285+AK286-BI286-AW286,Z285+AK286-BI286-AW286,$BL286-SUM($BN286:BU286))))</f>
        <v>0</v>
      </c>
      <c r="BW286" s="19">
        <f ca="1">IF(AA285&lt;=0,0,IF($BL286&lt;=SUM($BN286:BV286),0,IF($BL286-SUM($BN286:BV286)&gt;AA285+AL286-BJ286-AX286,AA285+AL286-BJ286-AX286,$BL286-SUM($BN286:BV286))))</f>
        <v>0</v>
      </c>
    </row>
    <row r="287" spans="1:75" ht="11.1" customHeight="1" x14ac:dyDescent="0.2">
      <c r="A287" s="20" t="str">
        <f t="shared" ca="1" si="206"/>
        <v/>
      </c>
      <c r="B287" s="5" t="e">
        <f t="shared" ca="1" si="207"/>
        <v>#N/A</v>
      </c>
      <c r="C287" s="69" t="str">
        <f ca="1">IF(A287="","",IF(snowball,IF(($E$5-AY287)&lt;0,0,$E$5-AY287),0)+D287)</f>
        <v/>
      </c>
      <c r="D287" s="56"/>
      <c r="E287" s="19">
        <f t="shared" ca="1" si="208"/>
        <v>0</v>
      </c>
      <c r="F287" s="19">
        <f t="shared" ca="1" si="209"/>
        <v>0</v>
      </c>
      <c r="G287" s="19">
        <f t="shared" ca="1" si="210"/>
        <v>0</v>
      </c>
      <c r="H287" s="19">
        <f t="shared" ca="1" si="211"/>
        <v>0</v>
      </c>
      <c r="I287" s="19">
        <f t="shared" ca="1" si="212"/>
        <v>0</v>
      </c>
      <c r="J287" s="19">
        <f t="shared" ca="1" si="213"/>
        <v>0</v>
      </c>
      <c r="K287" s="19">
        <f t="shared" ca="1" si="214"/>
        <v>0</v>
      </c>
      <c r="L287" s="19">
        <f t="shared" ca="1" si="215"/>
        <v>0</v>
      </c>
      <c r="M287" s="19">
        <f t="shared" ca="1" si="216"/>
        <v>0</v>
      </c>
      <c r="N287" s="19">
        <f t="shared" ca="1" si="217"/>
        <v>0</v>
      </c>
      <c r="O287" s="48"/>
      <c r="P287" s="19">
        <f t="shared" ca="1" si="205"/>
        <v>0</v>
      </c>
      <c r="Q287" s="73">
        <f t="shared" ca="1" si="218"/>
        <v>0</v>
      </c>
      <c r="R287" s="19">
        <f t="shared" ca="1" si="219"/>
        <v>0</v>
      </c>
      <c r="S287" s="19">
        <f t="shared" ca="1" si="220"/>
        <v>0</v>
      </c>
      <c r="T287" s="19">
        <f t="shared" ca="1" si="221"/>
        <v>0</v>
      </c>
      <c r="U287" s="19">
        <f t="shared" ca="1" si="222"/>
        <v>0</v>
      </c>
      <c r="V287" s="19">
        <f t="shared" ca="1" si="223"/>
        <v>0</v>
      </c>
      <c r="W287" s="19">
        <f t="shared" ca="1" si="224"/>
        <v>0</v>
      </c>
      <c r="X287" s="19">
        <f t="shared" ca="1" si="225"/>
        <v>0</v>
      </c>
      <c r="Y287" s="19">
        <f t="shared" ca="1" si="226"/>
        <v>0</v>
      </c>
      <c r="Z287" s="19">
        <f t="shared" ca="1" si="227"/>
        <v>0</v>
      </c>
      <c r="AA287" s="19">
        <f t="shared" ca="1" si="228"/>
        <v>0</v>
      </c>
      <c r="AB287" s="2"/>
      <c r="AC287" s="19">
        <f t="shared" ca="1" si="229"/>
        <v>0</v>
      </c>
      <c r="AD287" s="19">
        <f t="shared" ca="1" si="230"/>
        <v>0</v>
      </c>
      <c r="AE287" s="19">
        <f t="shared" ca="1" si="231"/>
        <v>0</v>
      </c>
      <c r="AF287" s="19">
        <f t="shared" ca="1" si="232"/>
        <v>0</v>
      </c>
      <c r="AG287" s="19">
        <f t="shared" ca="1" si="233"/>
        <v>0</v>
      </c>
      <c r="AH287" s="19">
        <f t="shared" ca="1" si="234"/>
        <v>0</v>
      </c>
      <c r="AI287" s="19">
        <f t="shared" ca="1" si="235"/>
        <v>0</v>
      </c>
      <c r="AJ287" s="19">
        <f t="shared" ca="1" si="236"/>
        <v>0</v>
      </c>
      <c r="AK287" s="19">
        <f t="shared" ca="1" si="237"/>
        <v>0</v>
      </c>
      <c r="AL287" s="19">
        <f t="shared" ca="1" si="238"/>
        <v>0</v>
      </c>
      <c r="AM287" s="23">
        <f t="shared" ca="1" si="239"/>
        <v>0</v>
      </c>
      <c r="AN287" s="7"/>
      <c r="AO287" s="19">
        <f t="shared" ca="1" si="240"/>
        <v>0</v>
      </c>
      <c r="AP287" s="19">
        <f t="shared" ca="1" si="241"/>
        <v>0</v>
      </c>
      <c r="AQ287" s="19">
        <f t="shared" ca="1" si="242"/>
        <v>0</v>
      </c>
      <c r="AR287" s="19">
        <f t="shared" ca="1" si="243"/>
        <v>0</v>
      </c>
      <c r="AS287" s="19">
        <f t="shared" ca="1" si="244"/>
        <v>0</v>
      </c>
      <c r="AT287" s="19">
        <f t="shared" ca="1" si="245"/>
        <v>0</v>
      </c>
      <c r="AU287" s="19">
        <f t="shared" ca="1" si="246"/>
        <v>0</v>
      </c>
      <c r="AV287" s="19">
        <f t="shared" ca="1" si="247"/>
        <v>0</v>
      </c>
      <c r="AW287" s="19">
        <f t="shared" ca="1" si="248"/>
        <v>0</v>
      </c>
      <c r="AX287" s="19">
        <f t="shared" ca="1" si="249"/>
        <v>0</v>
      </c>
      <c r="AY287" s="71">
        <f t="shared" ca="1" si="250"/>
        <v>0</v>
      </c>
      <c r="AZ287" s="23"/>
      <c r="BA287" s="55">
        <f ca="1">IF(NOT(snowball),0,IF(OR(E$9=0,R286+AC287-AO287&lt;=E$9),0,MIN(R286+AC287-AO287-E$9,$C287)))</f>
        <v>0</v>
      </c>
      <c r="BB287" s="19">
        <f ca="1">IF(NOT(snowball),0,IF(OR(F$9=0,S286+AD287-AP287&lt;=F$9),0,MIN(S286+AD287-AP287-F$9,$C287-SUM($BA287:BA287))))</f>
        <v>0</v>
      </c>
      <c r="BC287" s="19">
        <f ca="1">IF(NOT(snowball),0,IF(OR(G$9=0,T286+AE287-AQ287&lt;=G$9),0,MIN(T286+AE287-AQ287-G$9,$C287-SUM($BA287:BB287))))</f>
        <v>0</v>
      </c>
      <c r="BD287" s="19">
        <f ca="1">IF(NOT(snowball),0,IF(OR(H$9=0,U286+AF287-AR287&lt;=H$9),0,MIN(U286+AF287-AR287-H$9,$C287-SUM($BA287:BC287))))</f>
        <v>0</v>
      </c>
      <c r="BE287" s="19">
        <f ca="1">IF(NOT(snowball),0,IF(OR(I$9=0,V286+AG287-AS287&lt;=I$9),0,MIN(V286+AG287-AS287-I$9,$C287-SUM($BA287:BD287))))</f>
        <v>0</v>
      </c>
      <c r="BF287" s="19">
        <f ca="1">IF(NOT(snowball),0,IF(OR(J$9=0,W286+AH287-AT287&lt;=J$9),0,MIN(W286+AH287-AT287-J$9,$C287-SUM($BA287:BE287))))</f>
        <v>0</v>
      </c>
      <c r="BG287" s="19">
        <f ca="1">IF(NOT(snowball),0,IF(OR(K$9=0,X286+AI287-AU287&lt;=K$9),0,MIN(X286+AI287-AU287-K$9,$C287-SUM($BA287:BF287))))</f>
        <v>0</v>
      </c>
      <c r="BH287" s="19">
        <f ca="1">IF(NOT(snowball),0,IF(OR(L$9=0,Y286+AJ287-AV287&lt;=L$9),0,MIN(Y286+AJ287-AV287-L$9,$C287-SUM($BA287:BG287))))</f>
        <v>0</v>
      </c>
      <c r="BI287" s="19">
        <f ca="1">IF(NOT(snowball),0,IF(OR(M$9=0,Z286+AK287-AW287&lt;=M$9),0,MIN(Z286+AK287-AW287-M$9,$C287-SUM($BA287:BH287))))</f>
        <v>0</v>
      </c>
      <c r="BJ287" s="19">
        <f ca="1">IF(NOT(snowball),0,IF(OR(N$9=0,AA286+AL287-AX287&lt;=N$9),0,MIN(AA286+AL287-AX287-N$9,$C287-SUM($BA287:BI287))))</f>
        <v>0</v>
      </c>
      <c r="BK287" s="71">
        <f t="shared" ca="1" si="251"/>
        <v>0</v>
      </c>
      <c r="BL287" s="71">
        <f t="shared" ca="1" si="252"/>
        <v>0</v>
      </c>
      <c r="BN287" s="55">
        <f t="shared" ca="1" si="253"/>
        <v>0</v>
      </c>
      <c r="BO287" s="19">
        <f ca="1">IF(S286&lt;=0,0,IF($BL287&lt;=SUM($BN287:BN287),0,IF($BL287-SUM($BN287:BN287)&gt;S286+AD287-BB287-AP287,S286+AD287-BB287-AP287,$BL287-SUM($BN287:BN287))))</f>
        <v>0</v>
      </c>
      <c r="BP287" s="19">
        <f ca="1">IF(T286&lt;=0,0,IF($BL287&lt;=SUM($BN287:BO287),0,IF($BL287-SUM($BN287:BO287)&gt;T286+AE287-BC287-AQ287,T286+AE287-BC287-AQ287,$BL287-SUM($BN287:BO287))))</f>
        <v>0</v>
      </c>
      <c r="BQ287" s="19">
        <f ca="1">IF(U286&lt;=0,0,IF($BL287&lt;=SUM($BN287:BP287),0,IF($BL287-SUM($BN287:BP287)&gt;U286+AF287-BD287-AR287,U286+AF287-BD287-AR287,$BL287-SUM($BN287:BP287))))</f>
        <v>0</v>
      </c>
      <c r="BR287" s="19">
        <f ca="1">IF(V286&lt;=0,0,IF($BL287&lt;=SUM($BN287:BQ287),0,IF($BL287-SUM($BN287:BQ287)&gt;V286+AG287-BE287-AS287,V286+AG287-BE287-AS287,$BL287-SUM($BN287:BQ287))))</f>
        <v>0</v>
      </c>
      <c r="BS287" s="19">
        <f ca="1">IF(W286&lt;=0,0,IF($BL287&lt;=SUM($BN287:BR287),0,IF($BL287-SUM($BN287:BR287)&gt;W286+AH287-BF287-AT287,W286+AH287-BF287-AT287,$BL287-SUM($BN287:BR287))))</f>
        <v>0</v>
      </c>
      <c r="BT287" s="19">
        <f ca="1">IF(X286&lt;=0,0,IF($BL287&lt;=SUM($BN287:BS287),0,IF($BL287-SUM($BN287:BS287)&gt;X286+AI287-BG287-AU287,X286+AI287-BG287-AU287,$BL287-SUM($BN287:BS287))))</f>
        <v>0</v>
      </c>
      <c r="BU287" s="19">
        <f ca="1">IF(Y286&lt;=0,0,IF($BL287&lt;=SUM($BN287:BT287),0,IF($BL287-SUM($BN287:BT287)&gt;Y286+AJ287-BH287-AV287,Y286+AJ287-BH287-AV287,$BL287-SUM($BN287:BT287))))</f>
        <v>0</v>
      </c>
      <c r="BV287" s="19">
        <f ca="1">IF(Z286&lt;=0,0,IF($BL287&lt;=SUM($BN287:BU287),0,IF($BL287-SUM($BN287:BU287)&gt;Z286+AK287-BI287-AW287,Z286+AK287-BI287-AW287,$BL287-SUM($BN287:BU287))))</f>
        <v>0</v>
      </c>
      <c r="BW287" s="19">
        <f ca="1">IF(AA286&lt;=0,0,IF($BL287&lt;=SUM($BN287:BV287),0,IF($BL287-SUM($BN287:BV287)&gt;AA286+AL287-BJ287-AX287,AA286+AL287-BJ287-AX287,$BL287-SUM($BN287:BV287))))</f>
        <v>0</v>
      </c>
    </row>
    <row r="288" spans="1:75" ht="11.1" customHeight="1" x14ac:dyDescent="0.2">
      <c r="A288" s="20" t="str">
        <f t="shared" ca="1" si="206"/>
        <v/>
      </c>
      <c r="B288" s="5" t="e">
        <f t="shared" ca="1" si="207"/>
        <v>#N/A</v>
      </c>
      <c r="C288" s="69" t="str">
        <f ca="1">IF(A288="","",IF(snowball,IF(($E$5-AY288)&lt;0,0,$E$5-AY288),0)+D288)</f>
        <v/>
      </c>
      <c r="D288" s="56"/>
      <c r="E288" s="19">
        <f t="shared" ca="1" si="208"/>
        <v>0</v>
      </c>
      <c r="F288" s="19">
        <f t="shared" ca="1" si="209"/>
        <v>0</v>
      </c>
      <c r="G288" s="19">
        <f t="shared" ca="1" si="210"/>
        <v>0</v>
      </c>
      <c r="H288" s="19">
        <f t="shared" ca="1" si="211"/>
        <v>0</v>
      </c>
      <c r="I288" s="19">
        <f t="shared" ca="1" si="212"/>
        <v>0</v>
      </c>
      <c r="J288" s="19">
        <f t="shared" ca="1" si="213"/>
        <v>0</v>
      </c>
      <c r="K288" s="19">
        <f t="shared" ca="1" si="214"/>
        <v>0</v>
      </c>
      <c r="L288" s="19">
        <f t="shared" ca="1" si="215"/>
        <v>0</v>
      </c>
      <c r="M288" s="19">
        <f t="shared" ca="1" si="216"/>
        <v>0</v>
      </c>
      <c r="N288" s="19">
        <f t="shared" ca="1" si="217"/>
        <v>0</v>
      </c>
      <c r="O288" s="48"/>
      <c r="P288" s="19">
        <f t="shared" ca="1" si="205"/>
        <v>0</v>
      </c>
      <c r="Q288" s="73">
        <f t="shared" ca="1" si="218"/>
        <v>0</v>
      </c>
      <c r="R288" s="19">
        <f t="shared" ca="1" si="219"/>
        <v>0</v>
      </c>
      <c r="S288" s="19">
        <f t="shared" ca="1" si="220"/>
        <v>0</v>
      </c>
      <c r="T288" s="19">
        <f t="shared" ca="1" si="221"/>
        <v>0</v>
      </c>
      <c r="U288" s="19">
        <f t="shared" ca="1" si="222"/>
        <v>0</v>
      </c>
      <c r="V288" s="19">
        <f t="shared" ca="1" si="223"/>
        <v>0</v>
      </c>
      <c r="W288" s="19">
        <f t="shared" ca="1" si="224"/>
        <v>0</v>
      </c>
      <c r="X288" s="19">
        <f t="shared" ca="1" si="225"/>
        <v>0</v>
      </c>
      <c r="Y288" s="19">
        <f t="shared" ca="1" si="226"/>
        <v>0</v>
      </c>
      <c r="Z288" s="19">
        <f t="shared" ca="1" si="227"/>
        <v>0</v>
      </c>
      <c r="AA288" s="19">
        <f t="shared" ca="1" si="228"/>
        <v>0</v>
      </c>
      <c r="AB288" s="2"/>
      <c r="AC288" s="19">
        <f t="shared" ca="1" si="229"/>
        <v>0</v>
      </c>
      <c r="AD288" s="19">
        <f t="shared" ca="1" si="230"/>
        <v>0</v>
      </c>
      <c r="AE288" s="19">
        <f t="shared" ca="1" si="231"/>
        <v>0</v>
      </c>
      <c r="AF288" s="19">
        <f t="shared" ca="1" si="232"/>
        <v>0</v>
      </c>
      <c r="AG288" s="19">
        <f t="shared" ca="1" si="233"/>
        <v>0</v>
      </c>
      <c r="AH288" s="19">
        <f t="shared" ca="1" si="234"/>
        <v>0</v>
      </c>
      <c r="AI288" s="19">
        <f t="shared" ca="1" si="235"/>
        <v>0</v>
      </c>
      <c r="AJ288" s="19">
        <f t="shared" ca="1" si="236"/>
        <v>0</v>
      </c>
      <c r="AK288" s="19">
        <f t="shared" ca="1" si="237"/>
        <v>0</v>
      </c>
      <c r="AL288" s="19">
        <f t="shared" ca="1" si="238"/>
        <v>0</v>
      </c>
      <c r="AM288" s="23">
        <f t="shared" ca="1" si="239"/>
        <v>0</v>
      </c>
      <c r="AN288" s="7"/>
      <c r="AO288" s="19">
        <f t="shared" ca="1" si="240"/>
        <v>0</v>
      </c>
      <c r="AP288" s="19">
        <f t="shared" ca="1" si="241"/>
        <v>0</v>
      </c>
      <c r="AQ288" s="19">
        <f t="shared" ca="1" si="242"/>
        <v>0</v>
      </c>
      <c r="AR288" s="19">
        <f t="shared" ca="1" si="243"/>
        <v>0</v>
      </c>
      <c r="AS288" s="19">
        <f t="shared" ca="1" si="244"/>
        <v>0</v>
      </c>
      <c r="AT288" s="19">
        <f t="shared" ca="1" si="245"/>
        <v>0</v>
      </c>
      <c r="AU288" s="19">
        <f t="shared" ca="1" si="246"/>
        <v>0</v>
      </c>
      <c r="AV288" s="19">
        <f t="shared" ca="1" si="247"/>
        <v>0</v>
      </c>
      <c r="AW288" s="19">
        <f t="shared" ca="1" si="248"/>
        <v>0</v>
      </c>
      <c r="AX288" s="19">
        <f t="shared" ca="1" si="249"/>
        <v>0</v>
      </c>
      <c r="AY288" s="71">
        <f t="shared" ca="1" si="250"/>
        <v>0</v>
      </c>
      <c r="AZ288" s="23"/>
      <c r="BA288" s="55">
        <f ca="1">IF(NOT(snowball),0,IF(OR(E$9=0,R287+AC288-AO288&lt;=E$9),0,MIN(R287+AC288-AO288-E$9,$C288)))</f>
        <v>0</v>
      </c>
      <c r="BB288" s="19">
        <f ca="1">IF(NOT(snowball),0,IF(OR(F$9=0,S287+AD288-AP288&lt;=F$9),0,MIN(S287+AD288-AP288-F$9,$C288-SUM($BA288:BA288))))</f>
        <v>0</v>
      </c>
      <c r="BC288" s="19">
        <f ca="1">IF(NOT(snowball),0,IF(OR(G$9=0,T287+AE288-AQ288&lt;=G$9),0,MIN(T287+AE288-AQ288-G$9,$C288-SUM($BA288:BB288))))</f>
        <v>0</v>
      </c>
      <c r="BD288" s="19">
        <f ca="1">IF(NOT(snowball),0,IF(OR(H$9=0,U287+AF288-AR288&lt;=H$9),0,MIN(U287+AF288-AR288-H$9,$C288-SUM($BA288:BC288))))</f>
        <v>0</v>
      </c>
      <c r="BE288" s="19">
        <f ca="1">IF(NOT(snowball),0,IF(OR(I$9=0,V287+AG288-AS288&lt;=I$9),0,MIN(V287+AG288-AS288-I$9,$C288-SUM($BA288:BD288))))</f>
        <v>0</v>
      </c>
      <c r="BF288" s="19">
        <f ca="1">IF(NOT(snowball),0,IF(OR(J$9=0,W287+AH288-AT288&lt;=J$9),0,MIN(W287+AH288-AT288-J$9,$C288-SUM($BA288:BE288))))</f>
        <v>0</v>
      </c>
      <c r="BG288" s="19">
        <f ca="1">IF(NOT(snowball),0,IF(OR(K$9=0,X287+AI288-AU288&lt;=K$9),0,MIN(X287+AI288-AU288-K$9,$C288-SUM($BA288:BF288))))</f>
        <v>0</v>
      </c>
      <c r="BH288" s="19">
        <f ca="1">IF(NOT(snowball),0,IF(OR(L$9=0,Y287+AJ288-AV288&lt;=L$9),0,MIN(Y287+AJ288-AV288-L$9,$C288-SUM($BA288:BG288))))</f>
        <v>0</v>
      </c>
      <c r="BI288" s="19">
        <f ca="1">IF(NOT(snowball),0,IF(OR(M$9=0,Z287+AK288-AW288&lt;=M$9),0,MIN(Z287+AK288-AW288-M$9,$C288-SUM($BA288:BH288))))</f>
        <v>0</v>
      </c>
      <c r="BJ288" s="19">
        <f ca="1">IF(NOT(snowball),0,IF(OR(N$9=0,AA287+AL288-AX288&lt;=N$9),0,MIN(AA287+AL288-AX288-N$9,$C288-SUM($BA288:BI288))))</f>
        <v>0</v>
      </c>
      <c r="BK288" s="71">
        <f t="shared" ca="1" si="251"/>
        <v>0</v>
      </c>
      <c r="BL288" s="71">
        <f t="shared" ca="1" si="252"/>
        <v>0</v>
      </c>
      <c r="BN288" s="55">
        <f t="shared" ca="1" si="253"/>
        <v>0</v>
      </c>
      <c r="BO288" s="19">
        <f ca="1">IF(S287&lt;=0,0,IF($BL288&lt;=SUM($BN288:BN288),0,IF($BL288-SUM($BN288:BN288)&gt;S287+AD288-BB288-AP288,S287+AD288-BB288-AP288,$BL288-SUM($BN288:BN288))))</f>
        <v>0</v>
      </c>
      <c r="BP288" s="19">
        <f ca="1">IF(T287&lt;=0,0,IF($BL288&lt;=SUM($BN288:BO288),0,IF($BL288-SUM($BN288:BO288)&gt;T287+AE288-BC288-AQ288,T287+AE288-BC288-AQ288,$BL288-SUM($BN288:BO288))))</f>
        <v>0</v>
      </c>
      <c r="BQ288" s="19">
        <f ca="1">IF(U287&lt;=0,0,IF($BL288&lt;=SUM($BN288:BP288),0,IF($BL288-SUM($BN288:BP288)&gt;U287+AF288-BD288-AR288,U287+AF288-BD288-AR288,$BL288-SUM($BN288:BP288))))</f>
        <v>0</v>
      </c>
      <c r="BR288" s="19">
        <f ca="1">IF(V287&lt;=0,0,IF($BL288&lt;=SUM($BN288:BQ288),0,IF($BL288-SUM($BN288:BQ288)&gt;V287+AG288-BE288-AS288,V287+AG288-BE288-AS288,$BL288-SUM($BN288:BQ288))))</f>
        <v>0</v>
      </c>
      <c r="BS288" s="19">
        <f ca="1">IF(W287&lt;=0,0,IF($BL288&lt;=SUM($BN288:BR288),0,IF($BL288-SUM($BN288:BR288)&gt;W287+AH288-BF288-AT288,W287+AH288-BF288-AT288,$BL288-SUM($BN288:BR288))))</f>
        <v>0</v>
      </c>
      <c r="BT288" s="19">
        <f ca="1">IF(X287&lt;=0,0,IF($BL288&lt;=SUM($BN288:BS288),0,IF($BL288-SUM($BN288:BS288)&gt;X287+AI288-BG288-AU288,X287+AI288-BG288-AU288,$BL288-SUM($BN288:BS288))))</f>
        <v>0</v>
      </c>
      <c r="BU288" s="19">
        <f ca="1">IF(Y287&lt;=0,0,IF($BL288&lt;=SUM($BN288:BT288),0,IF($BL288-SUM($BN288:BT288)&gt;Y287+AJ288-BH288-AV288,Y287+AJ288-BH288-AV288,$BL288-SUM($BN288:BT288))))</f>
        <v>0</v>
      </c>
      <c r="BV288" s="19">
        <f ca="1">IF(Z287&lt;=0,0,IF($BL288&lt;=SUM($BN288:BU288),0,IF($BL288-SUM($BN288:BU288)&gt;Z287+AK288-BI288-AW288,Z287+AK288-BI288-AW288,$BL288-SUM($BN288:BU288))))</f>
        <v>0</v>
      </c>
      <c r="BW288" s="19">
        <f ca="1">IF(AA287&lt;=0,0,IF($BL288&lt;=SUM($BN288:BV288),0,IF($BL288-SUM($BN288:BV288)&gt;AA287+AL288-BJ288-AX288,AA287+AL288-BJ288-AX288,$BL288-SUM($BN288:BV288))))</f>
        <v>0</v>
      </c>
    </row>
    <row r="289" spans="1:75" ht="11.1" customHeight="1" x14ac:dyDescent="0.2">
      <c r="A289" s="20" t="str">
        <f t="shared" ca="1" si="206"/>
        <v/>
      </c>
      <c r="B289" s="5" t="e">
        <f t="shared" ca="1" si="207"/>
        <v>#N/A</v>
      </c>
      <c r="C289" s="69" t="str">
        <f ca="1">IF(A289="","",IF(snowball,IF(($E$5-AY289)&lt;0,0,$E$5-AY289),0)+D289)</f>
        <v/>
      </c>
      <c r="D289" s="56"/>
      <c r="E289" s="19">
        <f t="shared" ca="1" si="208"/>
        <v>0</v>
      </c>
      <c r="F289" s="19">
        <f t="shared" ca="1" si="209"/>
        <v>0</v>
      </c>
      <c r="G289" s="19">
        <f t="shared" ca="1" si="210"/>
        <v>0</v>
      </c>
      <c r="H289" s="19">
        <f t="shared" ca="1" si="211"/>
        <v>0</v>
      </c>
      <c r="I289" s="19">
        <f t="shared" ca="1" si="212"/>
        <v>0</v>
      </c>
      <c r="J289" s="19">
        <f t="shared" ca="1" si="213"/>
        <v>0</v>
      </c>
      <c r="K289" s="19">
        <f t="shared" ca="1" si="214"/>
        <v>0</v>
      </c>
      <c r="L289" s="19">
        <f t="shared" ca="1" si="215"/>
        <v>0</v>
      </c>
      <c r="M289" s="19">
        <f t="shared" ca="1" si="216"/>
        <v>0</v>
      </c>
      <c r="N289" s="19">
        <f t="shared" ca="1" si="217"/>
        <v>0</v>
      </c>
      <c r="O289" s="48"/>
      <c r="P289" s="19">
        <f t="shared" ca="1" si="205"/>
        <v>0</v>
      </c>
      <c r="Q289" s="73">
        <f t="shared" ca="1" si="218"/>
        <v>0</v>
      </c>
      <c r="R289" s="19">
        <f t="shared" ca="1" si="219"/>
        <v>0</v>
      </c>
      <c r="S289" s="19">
        <f t="shared" ca="1" si="220"/>
        <v>0</v>
      </c>
      <c r="T289" s="19">
        <f t="shared" ca="1" si="221"/>
        <v>0</v>
      </c>
      <c r="U289" s="19">
        <f t="shared" ca="1" si="222"/>
        <v>0</v>
      </c>
      <c r="V289" s="19">
        <f t="shared" ca="1" si="223"/>
        <v>0</v>
      </c>
      <c r="W289" s="19">
        <f t="shared" ca="1" si="224"/>
        <v>0</v>
      </c>
      <c r="X289" s="19">
        <f t="shared" ca="1" si="225"/>
        <v>0</v>
      </c>
      <c r="Y289" s="19">
        <f t="shared" ca="1" si="226"/>
        <v>0</v>
      </c>
      <c r="Z289" s="19">
        <f t="shared" ca="1" si="227"/>
        <v>0</v>
      </c>
      <c r="AA289" s="19">
        <f t="shared" ca="1" si="228"/>
        <v>0</v>
      </c>
      <c r="AB289" s="2"/>
      <c r="AC289" s="19">
        <f t="shared" ca="1" si="229"/>
        <v>0</v>
      </c>
      <c r="AD289" s="19">
        <f t="shared" ca="1" si="230"/>
        <v>0</v>
      </c>
      <c r="AE289" s="19">
        <f t="shared" ca="1" si="231"/>
        <v>0</v>
      </c>
      <c r="AF289" s="19">
        <f t="shared" ca="1" si="232"/>
        <v>0</v>
      </c>
      <c r="AG289" s="19">
        <f t="shared" ca="1" si="233"/>
        <v>0</v>
      </c>
      <c r="AH289" s="19">
        <f t="shared" ca="1" si="234"/>
        <v>0</v>
      </c>
      <c r="AI289" s="19">
        <f t="shared" ca="1" si="235"/>
        <v>0</v>
      </c>
      <c r="AJ289" s="19">
        <f t="shared" ca="1" si="236"/>
        <v>0</v>
      </c>
      <c r="AK289" s="19">
        <f t="shared" ca="1" si="237"/>
        <v>0</v>
      </c>
      <c r="AL289" s="19">
        <f t="shared" ca="1" si="238"/>
        <v>0</v>
      </c>
      <c r="AM289" s="23">
        <f t="shared" ca="1" si="239"/>
        <v>0</v>
      </c>
      <c r="AN289" s="7"/>
      <c r="AO289" s="19">
        <f t="shared" ca="1" si="240"/>
        <v>0</v>
      </c>
      <c r="AP289" s="19">
        <f t="shared" ca="1" si="241"/>
        <v>0</v>
      </c>
      <c r="AQ289" s="19">
        <f t="shared" ca="1" si="242"/>
        <v>0</v>
      </c>
      <c r="AR289" s="19">
        <f t="shared" ca="1" si="243"/>
        <v>0</v>
      </c>
      <c r="AS289" s="19">
        <f t="shared" ca="1" si="244"/>
        <v>0</v>
      </c>
      <c r="AT289" s="19">
        <f t="shared" ca="1" si="245"/>
        <v>0</v>
      </c>
      <c r="AU289" s="19">
        <f t="shared" ca="1" si="246"/>
        <v>0</v>
      </c>
      <c r="AV289" s="19">
        <f t="shared" ca="1" si="247"/>
        <v>0</v>
      </c>
      <c r="AW289" s="19">
        <f t="shared" ca="1" si="248"/>
        <v>0</v>
      </c>
      <c r="AX289" s="19">
        <f t="shared" ca="1" si="249"/>
        <v>0</v>
      </c>
      <c r="AY289" s="71">
        <f t="shared" ca="1" si="250"/>
        <v>0</v>
      </c>
      <c r="AZ289" s="23"/>
      <c r="BA289" s="55">
        <f ca="1">IF(NOT(snowball),0,IF(OR(E$9=0,R288+AC289-AO289&lt;=E$9),0,MIN(R288+AC289-AO289-E$9,$C289)))</f>
        <v>0</v>
      </c>
      <c r="BB289" s="19">
        <f ca="1">IF(NOT(snowball),0,IF(OR(F$9=0,S288+AD289-AP289&lt;=F$9),0,MIN(S288+AD289-AP289-F$9,$C289-SUM($BA289:BA289))))</f>
        <v>0</v>
      </c>
      <c r="BC289" s="19">
        <f ca="1">IF(NOT(snowball),0,IF(OR(G$9=0,T288+AE289-AQ289&lt;=G$9),0,MIN(T288+AE289-AQ289-G$9,$C289-SUM($BA289:BB289))))</f>
        <v>0</v>
      </c>
      <c r="BD289" s="19">
        <f ca="1">IF(NOT(snowball),0,IF(OR(H$9=0,U288+AF289-AR289&lt;=H$9),0,MIN(U288+AF289-AR289-H$9,$C289-SUM($BA289:BC289))))</f>
        <v>0</v>
      </c>
      <c r="BE289" s="19">
        <f ca="1">IF(NOT(snowball),0,IF(OR(I$9=0,V288+AG289-AS289&lt;=I$9),0,MIN(V288+AG289-AS289-I$9,$C289-SUM($BA289:BD289))))</f>
        <v>0</v>
      </c>
      <c r="BF289" s="19">
        <f ca="1">IF(NOT(snowball),0,IF(OR(J$9=0,W288+AH289-AT289&lt;=J$9),0,MIN(W288+AH289-AT289-J$9,$C289-SUM($BA289:BE289))))</f>
        <v>0</v>
      </c>
      <c r="BG289" s="19">
        <f ca="1">IF(NOT(snowball),0,IF(OR(K$9=0,X288+AI289-AU289&lt;=K$9),0,MIN(X288+AI289-AU289-K$9,$C289-SUM($BA289:BF289))))</f>
        <v>0</v>
      </c>
      <c r="BH289" s="19">
        <f ca="1">IF(NOT(snowball),0,IF(OR(L$9=0,Y288+AJ289-AV289&lt;=L$9),0,MIN(Y288+AJ289-AV289-L$9,$C289-SUM($BA289:BG289))))</f>
        <v>0</v>
      </c>
      <c r="BI289" s="19">
        <f ca="1">IF(NOT(snowball),0,IF(OR(M$9=0,Z288+AK289-AW289&lt;=M$9),0,MIN(Z288+AK289-AW289-M$9,$C289-SUM($BA289:BH289))))</f>
        <v>0</v>
      </c>
      <c r="BJ289" s="19">
        <f ca="1">IF(NOT(snowball),0,IF(OR(N$9=0,AA288+AL289-AX289&lt;=N$9),0,MIN(AA288+AL289-AX289-N$9,$C289-SUM($BA289:BI289))))</f>
        <v>0</v>
      </c>
      <c r="BK289" s="71">
        <f t="shared" ca="1" si="251"/>
        <v>0</v>
      </c>
      <c r="BL289" s="71">
        <f t="shared" ca="1" si="252"/>
        <v>0</v>
      </c>
      <c r="BN289" s="55">
        <f t="shared" ca="1" si="253"/>
        <v>0</v>
      </c>
      <c r="BO289" s="19">
        <f ca="1">IF(S288&lt;=0,0,IF($BL289&lt;=SUM($BN289:BN289),0,IF($BL289-SUM($BN289:BN289)&gt;S288+AD289-BB289-AP289,S288+AD289-BB289-AP289,$BL289-SUM($BN289:BN289))))</f>
        <v>0</v>
      </c>
      <c r="BP289" s="19">
        <f ca="1">IF(T288&lt;=0,0,IF($BL289&lt;=SUM($BN289:BO289),0,IF($BL289-SUM($BN289:BO289)&gt;T288+AE289-BC289-AQ289,T288+AE289-BC289-AQ289,$BL289-SUM($BN289:BO289))))</f>
        <v>0</v>
      </c>
      <c r="BQ289" s="19">
        <f ca="1">IF(U288&lt;=0,0,IF($BL289&lt;=SUM($BN289:BP289),0,IF($BL289-SUM($BN289:BP289)&gt;U288+AF289-BD289-AR289,U288+AF289-BD289-AR289,$BL289-SUM($BN289:BP289))))</f>
        <v>0</v>
      </c>
      <c r="BR289" s="19">
        <f ca="1">IF(V288&lt;=0,0,IF($BL289&lt;=SUM($BN289:BQ289),0,IF($BL289-SUM($BN289:BQ289)&gt;V288+AG289-BE289-AS289,V288+AG289-BE289-AS289,$BL289-SUM($BN289:BQ289))))</f>
        <v>0</v>
      </c>
      <c r="BS289" s="19">
        <f ca="1">IF(W288&lt;=0,0,IF($BL289&lt;=SUM($BN289:BR289),0,IF($BL289-SUM($BN289:BR289)&gt;W288+AH289-BF289-AT289,W288+AH289-BF289-AT289,$BL289-SUM($BN289:BR289))))</f>
        <v>0</v>
      </c>
      <c r="BT289" s="19">
        <f ca="1">IF(X288&lt;=0,0,IF($BL289&lt;=SUM($BN289:BS289),0,IF($BL289-SUM($BN289:BS289)&gt;X288+AI289-BG289-AU289,X288+AI289-BG289-AU289,$BL289-SUM($BN289:BS289))))</f>
        <v>0</v>
      </c>
      <c r="BU289" s="19">
        <f ca="1">IF(Y288&lt;=0,0,IF($BL289&lt;=SUM($BN289:BT289),0,IF($BL289-SUM($BN289:BT289)&gt;Y288+AJ289-BH289-AV289,Y288+AJ289-BH289-AV289,$BL289-SUM($BN289:BT289))))</f>
        <v>0</v>
      </c>
      <c r="BV289" s="19">
        <f ca="1">IF(Z288&lt;=0,0,IF($BL289&lt;=SUM($BN289:BU289),0,IF($BL289-SUM($BN289:BU289)&gt;Z288+AK289-BI289-AW289,Z288+AK289-BI289-AW289,$BL289-SUM($BN289:BU289))))</f>
        <v>0</v>
      </c>
      <c r="BW289" s="19">
        <f ca="1">IF(AA288&lt;=0,0,IF($BL289&lt;=SUM($BN289:BV289),0,IF($BL289-SUM($BN289:BV289)&gt;AA288+AL289-BJ289-AX289,AA288+AL289-BJ289-AX289,$BL289-SUM($BN289:BV289))))</f>
        <v>0</v>
      </c>
    </row>
    <row r="290" spans="1:75" ht="11.1" customHeight="1" x14ac:dyDescent="0.2">
      <c r="A290" s="20" t="str">
        <f t="shared" ca="1" si="206"/>
        <v/>
      </c>
      <c r="B290" s="5" t="e">
        <f t="shared" ca="1" si="207"/>
        <v>#N/A</v>
      </c>
      <c r="C290" s="69" t="str">
        <f ca="1">IF(A290="","",IF(snowball,IF(($E$5-AY290)&lt;0,0,$E$5-AY290),0)+D290)</f>
        <v/>
      </c>
      <c r="D290" s="56"/>
      <c r="E290" s="19">
        <f t="shared" ca="1" si="208"/>
        <v>0</v>
      </c>
      <c r="F290" s="19">
        <f t="shared" ca="1" si="209"/>
        <v>0</v>
      </c>
      <c r="G290" s="19">
        <f t="shared" ca="1" si="210"/>
        <v>0</v>
      </c>
      <c r="H290" s="19">
        <f t="shared" ca="1" si="211"/>
        <v>0</v>
      </c>
      <c r="I290" s="19">
        <f t="shared" ca="1" si="212"/>
        <v>0</v>
      </c>
      <c r="J290" s="19">
        <f t="shared" ca="1" si="213"/>
        <v>0</v>
      </c>
      <c r="K290" s="19">
        <f t="shared" ca="1" si="214"/>
        <v>0</v>
      </c>
      <c r="L290" s="19">
        <f t="shared" ca="1" si="215"/>
        <v>0</v>
      </c>
      <c r="M290" s="19">
        <f t="shared" ca="1" si="216"/>
        <v>0</v>
      </c>
      <c r="N290" s="19">
        <f t="shared" ca="1" si="217"/>
        <v>0</v>
      </c>
      <c r="O290" s="48"/>
      <c r="P290" s="19">
        <f t="shared" ca="1" si="205"/>
        <v>0</v>
      </c>
      <c r="Q290" s="73">
        <f t="shared" ca="1" si="218"/>
        <v>0</v>
      </c>
      <c r="R290" s="19">
        <f t="shared" ca="1" si="219"/>
        <v>0</v>
      </c>
      <c r="S290" s="19">
        <f t="shared" ca="1" si="220"/>
        <v>0</v>
      </c>
      <c r="T290" s="19">
        <f t="shared" ca="1" si="221"/>
        <v>0</v>
      </c>
      <c r="U290" s="19">
        <f t="shared" ca="1" si="222"/>
        <v>0</v>
      </c>
      <c r="V290" s="19">
        <f t="shared" ca="1" si="223"/>
        <v>0</v>
      </c>
      <c r="W290" s="19">
        <f t="shared" ca="1" si="224"/>
        <v>0</v>
      </c>
      <c r="X290" s="19">
        <f t="shared" ca="1" si="225"/>
        <v>0</v>
      </c>
      <c r="Y290" s="19">
        <f t="shared" ca="1" si="226"/>
        <v>0</v>
      </c>
      <c r="Z290" s="19">
        <f t="shared" ca="1" si="227"/>
        <v>0</v>
      </c>
      <c r="AA290" s="19">
        <f t="shared" ca="1" si="228"/>
        <v>0</v>
      </c>
      <c r="AB290" s="2"/>
      <c r="AC290" s="19">
        <f t="shared" ca="1" si="229"/>
        <v>0</v>
      </c>
      <c r="AD290" s="19">
        <f t="shared" ca="1" si="230"/>
        <v>0</v>
      </c>
      <c r="AE290" s="19">
        <f t="shared" ca="1" si="231"/>
        <v>0</v>
      </c>
      <c r="AF290" s="19">
        <f t="shared" ca="1" si="232"/>
        <v>0</v>
      </c>
      <c r="AG290" s="19">
        <f t="shared" ca="1" si="233"/>
        <v>0</v>
      </c>
      <c r="AH290" s="19">
        <f t="shared" ca="1" si="234"/>
        <v>0</v>
      </c>
      <c r="AI290" s="19">
        <f t="shared" ca="1" si="235"/>
        <v>0</v>
      </c>
      <c r="AJ290" s="19">
        <f t="shared" ca="1" si="236"/>
        <v>0</v>
      </c>
      <c r="AK290" s="19">
        <f t="shared" ca="1" si="237"/>
        <v>0</v>
      </c>
      <c r="AL290" s="19">
        <f t="shared" ca="1" si="238"/>
        <v>0</v>
      </c>
      <c r="AM290" s="23">
        <f t="shared" ca="1" si="239"/>
        <v>0</v>
      </c>
      <c r="AN290" s="7"/>
      <c r="AO290" s="19">
        <f t="shared" ca="1" si="240"/>
        <v>0</v>
      </c>
      <c r="AP290" s="19">
        <f t="shared" ca="1" si="241"/>
        <v>0</v>
      </c>
      <c r="AQ290" s="19">
        <f t="shared" ca="1" si="242"/>
        <v>0</v>
      </c>
      <c r="AR290" s="19">
        <f t="shared" ca="1" si="243"/>
        <v>0</v>
      </c>
      <c r="AS290" s="19">
        <f t="shared" ca="1" si="244"/>
        <v>0</v>
      </c>
      <c r="AT290" s="19">
        <f t="shared" ca="1" si="245"/>
        <v>0</v>
      </c>
      <c r="AU290" s="19">
        <f t="shared" ca="1" si="246"/>
        <v>0</v>
      </c>
      <c r="AV290" s="19">
        <f t="shared" ca="1" si="247"/>
        <v>0</v>
      </c>
      <c r="AW290" s="19">
        <f t="shared" ca="1" si="248"/>
        <v>0</v>
      </c>
      <c r="AX290" s="19">
        <f t="shared" ca="1" si="249"/>
        <v>0</v>
      </c>
      <c r="AY290" s="71">
        <f t="shared" ca="1" si="250"/>
        <v>0</v>
      </c>
      <c r="AZ290" s="23"/>
      <c r="BA290" s="55">
        <f ca="1">IF(NOT(snowball),0,IF(OR(E$9=0,R289+AC290-AO290&lt;=E$9),0,MIN(R289+AC290-AO290-E$9,$C290)))</f>
        <v>0</v>
      </c>
      <c r="BB290" s="19">
        <f ca="1">IF(NOT(snowball),0,IF(OR(F$9=0,S289+AD290-AP290&lt;=F$9),0,MIN(S289+AD290-AP290-F$9,$C290-SUM($BA290:BA290))))</f>
        <v>0</v>
      </c>
      <c r="BC290" s="19">
        <f ca="1">IF(NOT(snowball),0,IF(OR(G$9=0,T289+AE290-AQ290&lt;=G$9),0,MIN(T289+AE290-AQ290-G$9,$C290-SUM($BA290:BB290))))</f>
        <v>0</v>
      </c>
      <c r="BD290" s="19">
        <f ca="1">IF(NOT(snowball),0,IF(OR(H$9=0,U289+AF290-AR290&lt;=H$9),0,MIN(U289+AF290-AR290-H$9,$C290-SUM($BA290:BC290))))</f>
        <v>0</v>
      </c>
      <c r="BE290" s="19">
        <f ca="1">IF(NOT(snowball),0,IF(OR(I$9=0,V289+AG290-AS290&lt;=I$9),0,MIN(V289+AG290-AS290-I$9,$C290-SUM($BA290:BD290))))</f>
        <v>0</v>
      </c>
      <c r="BF290" s="19">
        <f ca="1">IF(NOT(snowball),0,IF(OR(J$9=0,W289+AH290-AT290&lt;=J$9),0,MIN(W289+AH290-AT290-J$9,$C290-SUM($BA290:BE290))))</f>
        <v>0</v>
      </c>
      <c r="BG290" s="19">
        <f ca="1">IF(NOT(snowball),0,IF(OR(K$9=0,X289+AI290-AU290&lt;=K$9),0,MIN(X289+AI290-AU290-K$9,$C290-SUM($BA290:BF290))))</f>
        <v>0</v>
      </c>
      <c r="BH290" s="19">
        <f ca="1">IF(NOT(snowball),0,IF(OR(L$9=0,Y289+AJ290-AV290&lt;=L$9),0,MIN(Y289+AJ290-AV290-L$9,$C290-SUM($BA290:BG290))))</f>
        <v>0</v>
      </c>
      <c r="BI290" s="19">
        <f ca="1">IF(NOT(snowball),0,IF(OR(M$9=0,Z289+AK290-AW290&lt;=M$9),0,MIN(Z289+AK290-AW290-M$9,$C290-SUM($BA290:BH290))))</f>
        <v>0</v>
      </c>
      <c r="BJ290" s="19">
        <f ca="1">IF(NOT(snowball),0,IF(OR(N$9=0,AA289+AL290-AX290&lt;=N$9),0,MIN(AA289+AL290-AX290-N$9,$C290-SUM($BA290:BI290))))</f>
        <v>0</v>
      </c>
      <c r="BK290" s="71">
        <f t="shared" ca="1" si="251"/>
        <v>0</v>
      </c>
      <c r="BL290" s="71">
        <f t="shared" ca="1" si="252"/>
        <v>0</v>
      </c>
      <c r="BN290" s="55">
        <f t="shared" ca="1" si="253"/>
        <v>0</v>
      </c>
      <c r="BO290" s="19">
        <f ca="1">IF(S289&lt;=0,0,IF($BL290&lt;=SUM($BN290:BN290),0,IF($BL290-SUM($BN290:BN290)&gt;S289+AD290-BB290-AP290,S289+AD290-BB290-AP290,$BL290-SUM($BN290:BN290))))</f>
        <v>0</v>
      </c>
      <c r="BP290" s="19">
        <f ca="1">IF(T289&lt;=0,0,IF($BL290&lt;=SUM($BN290:BO290),0,IF($BL290-SUM($BN290:BO290)&gt;T289+AE290-BC290-AQ290,T289+AE290-BC290-AQ290,$BL290-SUM($BN290:BO290))))</f>
        <v>0</v>
      </c>
      <c r="BQ290" s="19">
        <f ca="1">IF(U289&lt;=0,0,IF($BL290&lt;=SUM($BN290:BP290),0,IF($BL290-SUM($BN290:BP290)&gt;U289+AF290-BD290-AR290,U289+AF290-BD290-AR290,$BL290-SUM($BN290:BP290))))</f>
        <v>0</v>
      </c>
      <c r="BR290" s="19">
        <f ca="1">IF(V289&lt;=0,0,IF($BL290&lt;=SUM($BN290:BQ290),0,IF($BL290-SUM($BN290:BQ290)&gt;V289+AG290-BE290-AS290,V289+AG290-BE290-AS290,$BL290-SUM($BN290:BQ290))))</f>
        <v>0</v>
      </c>
      <c r="BS290" s="19">
        <f ca="1">IF(W289&lt;=0,0,IF($BL290&lt;=SUM($BN290:BR290),0,IF($BL290-SUM($BN290:BR290)&gt;W289+AH290-BF290-AT290,W289+AH290-BF290-AT290,$BL290-SUM($BN290:BR290))))</f>
        <v>0</v>
      </c>
      <c r="BT290" s="19">
        <f ca="1">IF(X289&lt;=0,0,IF($BL290&lt;=SUM($BN290:BS290),0,IF($BL290-SUM($BN290:BS290)&gt;X289+AI290-BG290-AU290,X289+AI290-BG290-AU290,$BL290-SUM($BN290:BS290))))</f>
        <v>0</v>
      </c>
      <c r="BU290" s="19">
        <f ca="1">IF(Y289&lt;=0,0,IF($BL290&lt;=SUM($BN290:BT290),0,IF($BL290-SUM($BN290:BT290)&gt;Y289+AJ290-BH290-AV290,Y289+AJ290-BH290-AV290,$BL290-SUM($BN290:BT290))))</f>
        <v>0</v>
      </c>
      <c r="BV290" s="19">
        <f ca="1">IF(Z289&lt;=0,0,IF($BL290&lt;=SUM($BN290:BU290),0,IF($BL290-SUM($BN290:BU290)&gt;Z289+AK290-BI290-AW290,Z289+AK290-BI290-AW290,$BL290-SUM($BN290:BU290))))</f>
        <v>0</v>
      </c>
      <c r="BW290" s="19">
        <f ca="1">IF(AA289&lt;=0,0,IF($BL290&lt;=SUM($BN290:BV290),0,IF($BL290-SUM($BN290:BV290)&gt;AA289+AL290-BJ290-AX290,AA289+AL290-BJ290-AX290,$BL290-SUM($BN290:BV290))))</f>
        <v>0</v>
      </c>
    </row>
    <row r="291" spans="1:75" ht="11.1" customHeight="1" x14ac:dyDescent="0.2">
      <c r="A291" s="20" t="str">
        <f t="shared" ca="1" si="206"/>
        <v/>
      </c>
      <c r="B291" s="5" t="e">
        <f t="shared" ca="1" si="207"/>
        <v>#N/A</v>
      </c>
      <c r="C291" s="69" t="str">
        <f ca="1">IF(A291="","",IF(snowball,IF(($E$5-AY291)&lt;0,0,$E$5-AY291),0)+D291)</f>
        <v/>
      </c>
      <c r="D291" s="56"/>
      <c r="E291" s="19">
        <f t="shared" ca="1" si="208"/>
        <v>0</v>
      </c>
      <c r="F291" s="19">
        <f t="shared" ca="1" si="209"/>
        <v>0</v>
      </c>
      <c r="G291" s="19">
        <f t="shared" ca="1" si="210"/>
        <v>0</v>
      </c>
      <c r="H291" s="19">
        <f t="shared" ca="1" si="211"/>
        <v>0</v>
      </c>
      <c r="I291" s="19">
        <f t="shared" ca="1" si="212"/>
        <v>0</v>
      </c>
      <c r="J291" s="19">
        <f t="shared" ca="1" si="213"/>
        <v>0</v>
      </c>
      <c r="K291" s="19">
        <f t="shared" ca="1" si="214"/>
        <v>0</v>
      </c>
      <c r="L291" s="19">
        <f t="shared" ca="1" si="215"/>
        <v>0</v>
      </c>
      <c r="M291" s="19">
        <f t="shared" ca="1" si="216"/>
        <v>0</v>
      </c>
      <c r="N291" s="19">
        <f t="shared" ca="1" si="217"/>
        <v>0</v>
      </c>
      <c r="O291" s="48"/>
      <c r="P291" s="19">
        <f t="shared" ca="1" si="205"/>
        <v>0</v>
      </c>
      <c r="Q291" s="73">
        <f t="shared" ca="1" si="218"/>
        <v>0</v>
      </c>
      <c r="R291" s="19">
        <f t="shared" ca="1" si="219"/>
        <v>0</v>
      </c>
      <c r="S291" s="19">
        <f t="shared" ca="1" si="220"/>
        <v>0</v>
      </c>
      <c r="T291" s="19">
        <f t="shared" ca="1" si="221"/>
        <v>0</v>
      </c>
      <c r="U291" s="19">
        <f t="shared" ca="1" si="222"/>
        <v>0</v>
      </c>
      <c r="V291" s="19">
        <f t="shared" ca="1" si="223"/>
        <v>0</v>
      </c>
      <c r="W291" s="19">
        <f t="shared" ca="1" si="224"/>
        <v>0</v>
      </c>
      <c r="X291" s="19">
        <f t="shared" ca="1" si="225"/>
        <v>0</v>
      </c>
      <c r="Y291" s="19">
        <f t="shared" ca="1" si="226"/>
        <v>0</v>
      </c>
      <c r="Z291" s="19">
        <f t="shared" ca="1" si="227"/>
        <v>0</v>
      </c>
      <c r="AA291" s="19">
        <f t="shared" ca="1" si="228"/>
        <v>0</v>
      </c>
      <c r="AB291" s="2"/>
      <c r="AC291" s="19">
        <f t="shared" ca="1" si="229"/>
        <v>0</v>
      </c>
      <c r="AD291" s="19">
        <f t="shared" ca="1" si="230"/>
        <v>0</v>
      </c>
      <c r="AE291" s="19">
        <f t="shared" ca="1" si="231"/>
        <v>0</v>
      </c>
      <c r="AF291" s="19">
        <f t="shared" ca="1" si="232"/>
        <v>0</v>
      </c>
      <c r="AG291" s="19">
        <f t="shared" ca="1" si="233"/>
        <v>0</v>
      </c>
      <c r="AH291" s="19">
        <f t="shared" ca="1" si="234"/>
        <v>0</v>
      </c>
      <c r="AI291" s="19">
        <f t="shared" ca="1" si="235"/>
        <v>0</v>
      </c>
      <c r="AJ291" s="19">
        <f t="shared" ca="1" si="236"/>
        <v>0</v>
      </c>
      <c r="AK291" s="19">
        <f t="shared" ca="1" si="237"/>
        <v>0</v>
      </c>
      <c r="AL291" s="19">
        <f t="shared" ca="1" si="238"/>
        <v>0</v>
      </c>
      <c r="AM291" s="23">
        <f t="shared" ca="1" si="239"/>
        <v>0</v>
      </c>
      <c r="AN291" s="7"/>
      <c r="AO291" s="19">
        <f t="shared" ca="1" si="240"/>
        <v>0</v>
      </c>
      <c r="AP291" s="19">
        <f t="shared" ca="1" si="241"/>
        <v>0</v>
      </c>
      <c r="AQ291" s="19">
        <f t="shared" ca="1" si="242"/>
        <v>0</v>
      </c>
      <c r="AR291" s="19">
        <f t="shared" ca="1" si="243"/>
        <v>0</v>
      </c>
      <c r="AS291" s="19">
        <f t="shared" ca="1" si="244"/>
        <v>0</v>
      </c>
      <c r="AT291" s="19">
        <f t="shared" ca="1" si="245"/>
        <v>0</v>
      </c>
      <c r="AU291" s="19">
        <f t="shared" ca="1" si="246"/>
        <v>0</v>
      </c>
      <c r="AV291" s="19">
        <f t="shared" ca="1" si="247"/>
        <v>0</v>
      </c>
      <c r="AW291" s="19">
        <f t="shared" ca="1" si="248"/>
        <v>0</v>
      </c>
      <c r="AX291" s="19">
        <f t="shared" ca="1" si="249"/>
        <v>0</v>
      </c>
      <c r="AY291" s="71">
        <f t="shared" ca="1" si="250"/>
        <v>0</v>
      </c>
      <c r="AZ291" s="23"/>
      <c r="BA291" s="55">
        <f ca="1">IF(NOT(snowball),0,IF(OR(E$9=0,R290+AC291-AO291&lt;=E$9),0,MIN(R290+AC291-AO291-E$9,$C291)))</f>
        <v>0</v>
      </c>
      <c r="BB291" s="19">
        <f ca="1">IF(NOT(snowball),0,IF(OR(F$9=0,S290+AD291-AP291&lt;=F$9),0,MIN(S290+AD291-AP291-F$9,$C291-SUM($BA291:BA291))))</f>
        <v>0</v>
      </c>
      <c r="BC291" s="19">
        <f ca="1">IF(NOT(snowball),0,IF(OR(G$9=0,T290+AE291-AQ291&lt;=G$9),0,MIN(T290+AE291-AQ291-G$9,$C291-SUM($BA291:BB291))))</f>
        <v>0</v>
      </c>
      <c r="BD291" s="19">
        <f ca="1">IF(NOT(snowball),0,IF(OR(H$9=0,U290+AF291-AR291&lt;=H$9),0,MIN(U290+AF291-AR291-H$9,$C291-SUM($BA291:BC291))))</f>
        <v>0</v>
      </c>
      <c r="BE291" s="19">
        <f ca="1">IF(NOT(snowball),0,IF(OR(I$9=0,V290+AG291-AS291&lt;=I$9),0,MIN(V290+AG291-AS291-I$9,$C291-SUM($BA291:BD291))))</f>
        <v>0</v>
      </c>
      <c r="BF291" s="19">
        <f ca="1">IF(NOT(snowball),0,IF(OR(J$9=0,W290+AH291-AT291&lt;=J$9),0,MIN(W290+AH291-AT291-J$9,$C291-SUM($BA291:BE291))))</f>
        <v>0</v>
      </c>
      <c r="BG291" s="19">
        <f ca="1">IF(NOT(snowball),0,IF(OR(K$9=0,X290+AI291-AU291&lt;=K$9),0,MIN(X290+AI291-AU291-K$9,$C291-SUM($BA291:BF291))))</f>
        <v>0</v>
      </c>
      <c r="BH291" s="19">
        <f ca="1">IF(NOT(snowball),0,IF(OR(L$9=0,Y290+AJ291-AV291&lt;=L$9),0,MIN(Y290+AJ291-AV291-L$9,$C291-SUM($BA291:BG291))))</f>
        <v>0</v>
      </c>
      <c r="BI291" s="19">
        <f ca="1">IF(NOT(snowball),0,IF(OR(M$9=0,Z290+AK291-AW291&lt;=M$9),0,MIN(Z290+AK291-AW291-M$9,$C291-SUM($BA291:BH291))))</f>
        <v>0</v>
      </c>
      <c r="BJ291" s="19">
        <f ca="1">IF(NOT(snowball),0,IF(OR(N$9=0,AA290+AL291-AX291&lt;=N$9),0,MIN(AA290+AL291-AX291-N$9,$C291-SUM($BA291:BI291))))</f>
        <v>0</v>
      </c>
      <c r="BK291" s="71">
        <f t="shared" ca="1" si="251"/>
        <v>0</v>
      </c>
      <c r="BL291" s="71">
        <f t="shared" ca="1" si="252"/>
        <v>0</v>
      </c>
      <c r="BN291" s="55">
        <f t="shared" ca="1" si="253"/>
        <v>0</v>
      </c>
      <c r="BO291" s="19">
        <f ca="1">IF(S290&lt;=0,0,IF($BL291&lt;=SUM($BN291:BN291),0,IF($BL291-SUM($BN291:BN291)&gt;S290+AD291-BB291-AP291,S290+AD291-BB291-AP291,$BL291-SUM($BN291:BN291))))</f>
        <v>0</v>
      </c>
      <c r="BP291" s="19">
        <f ca="1">IF(T290&lt;=0,0,IF($BL291&lt;=SUM($BN291:BO291),0,IF($BL291-SUM($BN291:BO291)&gt;T290+AE291-BC291-AQ291,T290+AE291-BC291-AQ291,$BL291-SUM($BN291:BO291))))</f>
        <v>0</v>
      </c>
      <c r="BQ291" s="19">
        <f ca="1">IF(U290&lt;=0,0,IF($BL291&lt;=SUM($BN291:BP291),0,IF($BL291-SUM($BN291:BP291)&gt;U290+AF291-BD291-AR291,U290+AF291-BD291-AR291,$BL291-SUM($BN291:BP291))))</f>
        <v>0</v>
      </c>
      <c r="BR291" s="19">
        <f ca="1">IF(V290&lt;=0,0,IF($BL291&lt;=SUM($BN291:BQ291),0,IF($BL291-SUM($BN291:BQ291)&gt;V290+AG291-BE291-AS291,V290+AG291-BE291-AS291,$BL291-SUM($BN291:BQ291))))</f>
        <v>0</v>
      </c>
      <c r="BS291" s="19">
        <f ca="1">IF(W290&lt;=0,0,IF($BL291&lt;=SUM($BN291:BR291),0,IF($BL291-SUM($BN291:BR291)&gt;W290+AH291-BF291-AT291,W290+AH291-BF291-AT291,$BL291-SUM($BN291:BR291))))</f>
        <v>0</v>
      </c>
      <c r="BT291" s="19">
        <f ca="1">IF(X290&lt;=0,0,IF($BL291&lt;=SUM($BN291:BS291),0,IF($BL291-SUM($BN291:BS291)&gt;X290+AI291-BG291-AU291,X290+AI291-BG291-AU291,$BL291-SUM($BN291:BS291))))</f>
        <v>0</v>
      </c>
      <c r="BU291" s="19">
        <f ca="1">IF(Y290&lt;=0,0,IF($BL291&lt;=SUM($BN291:BT291),0,IF($BL291-SUM($BN291:BT291)&gt;Y290+AJ291-BH291-AV291,Y290+AJ291-BH291-AV291,$BL291-SUM($BN291:BT291))))</f>
        <v>0</v>
      </c>
      <c r="BV291" s="19">
        <f ca="1">IF(Z290&lt;=0,0,IF($BL291&lt;=SUM($BN291:BU291),0,IF($BL291-SUM($BN291:BU291)&gt;Z290+AK291-BI291-AW291,Z290+AK291-BI291-AW291,$BL291-SUM($BN291:BU291))))</f>
        <v>0</v>
      </c>
      <c r="BW291" s="19">
        <f ca="1">IF(AA290&lt;=0,0,IF($BL291&lt;=SUM($BN291:BV291),0,IF($BL291-SUM($BN291:BV291)&gt;AA290+AL291-BJ291-AX291,AA290+AL291-BJ291-AX291,$BL291-SUM($BN291:BV291))))</f>
        <v>0</v>
      </c>
    </row>
    <row r="292" spans="1:75" ht="11.1" customHeight="1" x14ac:dyDescent="0.2">
      <c r="A292" s="20" t="str">
        <f t="shared" ca="1" si="206"/>
        <v/>
      </c>
      <c r="B292" s="5" t="e">
        <f t="shared" ca="1" si="207"/>
        <v>#N/A</v>
      </c>
      <c r="C292" s="69" t="str">
        <f ca="1">IF(A292="","",IF(snowball,IF(($E$5-AY292)&lt;0,0,$E$5-AY292),0)+D292)</f>
        <v/>
      </c>
      <c r="D292" s="56"/>
      <c r="E292" s="19">
        <f t="shared" ca="1" si="208"/>
        <v>0</v>
      </c>
      <c r="F292" s="19">
        <f t="shared" ca="1" si="209"/>
        <v>0</v>
      </c>
      <c r="G292" s="19">
        <f t="shared" ca="1" si="210"/>
        <v>0</v>
      </c>
      <c r="H292" s="19">
        <f t="shared" ca="1" si="211"/>
        <v>0</v>
      </c>
      <c r="I292" s="19">
        <f t="shared" ca="1" si="212"/>
        <v>0</v>
      </c>
      <c r="J292" s="19">
        <f t="shared" ca="1" si="213"/>
        <v>0</v>
      </c>
      <c r="K292" s="19">
        <f t="shared" ca="1" si="214"/>
        <v>0</v>
      </c>
      <c r="L292" s="19">
        <f t="shared" ca="1" si="215"/>
        <v>0</v>
      </c>
      <c r="M292" s="19">
        <f t="shared" ca="1" si="216"/>
        <v>0</v>
      </c>
      <c r="N292" s="19">
        <f t="shared" ca="1" si="217"/>
        <v>0</v>
      </c>
      <c r="O292" s="48"/>
      <c r="P292" s="19">
        <f t="shared" ca="1" si="205"/>
        <v>0</v>
      </c>
      <c r="Q292" s="73">
        <f t="shared" ca="1" si="218"/>
        <v>0</v>
      </c>
      <c r="R292" s="19">
        <f t="shared" ca="1" si="219"/>
        <v>0</v>
      </c>
      <c r="S292" s="19">
        <f t="shared" ca="1" si="220"/>
        <v>0</v>
      </c>
      <c r="T292" s="19">
        <f t="shared" ca="1" si="221"/>
        <v>0</v>
      </c>
      <c r="U292" s="19">
        <f t="shared" ca="1" si="222"/>
        <v>0</v>
      </c>
      <c r="V292" s="19">
        <f t="shared" ca="1" si="223"/>
        <v>0</v>
      </c>
      <c r="W292" s="19">
        <f t="shared" ca="1" si="224"/>
        <v>0</v>
      </c>
      <c r="X292" s="19">
        <f t="shared" ca="1" si="225"/>
        <v>0</v>
      </c>
      <c r="Y292" s="19">
        <f t="shared" ca="1" si="226"/>
        <v>0</v>
      </c>
      <c r="Z292" s="19">
        <f t="shared" ca="1" si="227"/>
        <v>0</v>
      </c>
      <c r="AA292" s="19">
        <f t="shared" ca="1" si="228"/>
        <v>0</v>
      </c>
      <c r="AB292" s="2"/>
      <c r="AC292" s="19">
        <f t="shared" ca="1" si="229"/>
        <v>0</v>
      </c>
      <c r="AD292" s="19">
        <f t="shared" ca="1" si="230"/>
        <v>0</v>
      </c>
      <c r="AE292" s="19">
        <f t="shared" ca="1" si="231"/>
        <v>0</v>
      </c>
      <c r="AF292" s="19">
        <f t="shared" ca="1" si="232"/>
        <v>0</v>
      </c>
      <c r="AG292" s="19">
        <f t="shared" ca="1" si="233"/>
        <v>0</v>
      </c>
      <c r="AH292" s="19">
        <f t="shared" ca="1" si="234"/>
        <v>0</v>
      </c>
      <c r="AI292" s="19">
        <f t="shared" ca="1" si="235"/>
        <v>0</v>
      </c>
      <c r="AJ292" s="19">
        <f t="shared" ca="1" si="236"/>
        <v>0</v>
      </c>
      <c r="AK292" s="19">
        <f t="shared" ca="1" si="237"/>
        <v>0</v>
      </c>
      <c r="AL292" s="19">
        <f t="shared" ca="1" si="238"/>
        <v>0</v>
      </c>
      <c r="AM292" s="23">
        <f t="shared" ca="1" si="239"/>
        <v>0</v>
      </c>
      <c r="AN292" s="7"/>
      <c r="AO292" s="19">
        <f t="shared" ca="1" si="240"/>
        <v>0</v>
      </c>
      <c r="AP292" s="19">
        <f t="shared" ca="1" si="241"/>
        <v>0</v>
      </c>
      <c r="AQ292" s="19">
        <f t="shared" ca="1" si="242"/>
        <v>0</v>
      </c>
      <c r="AR292" s="19">
        <f t="shared" ca="1" si="243"/>
        <v>0</v>
      </c>
      <c r="AS292" s="19">
        <f t="shared" ca="1" si="244"/>
        <v>0</v>
      </c>
      <c r="AT292" s="19">
        <f t="shared" ca="1" si="245"/>
        <v>0</v>
      </c>
      <c r="AU292" s="19">
        <f t="shared" ca="1" si="246"/>
        <v>0</v>
      </c>
      <c r="AV292" s="19">
        <f t="shared" ca="1" si="247"/>
        <v>0</v>
      </c>
      <c r="AW292" s="19">
        <f t="shared" ca="1" si="248"/>
        <v>0</v>
      </c>
      <c r="AX292" s="19">
        <f t="shared" ca="1" si="249"/>
        <v>0</v>
      </c>
      <c r="AY292" s="71">
        <f t="shared" ca="1" si="250"/>
        <v>0</v>
      </c>
      <c r="AZ292" s="23"/>
      <c r="BA292" s="55">
        <f ca="1">IF(NOT(snowball),0,IF(OR(E$9=0,R291+AC292-AO292&lt;=E$9),0,MIN(R291+AC292-AO292-E$9,$C292)))</f>
        <v>0</v>
      </c>
      <c r="BB292" s="19">
        <f ca="1">IF(NOT(snowball),0,IF(OR(F$9=0,S291+AD292-AP292&lt;=F$9),0,MIN(S291+AD292-AP292-F$9,$C292-SUM($BA292:BA292))))</f>
        <v>0</v>
      </c>
      <c r="BC292" s="19">
        <f ca="1">IF(NOT(snowball),0,IF(OR(G$9=0,T291+AE292-AQ292&lt;=G$9),0,MIN(T291+AE292-AQ292-G$9,$C292-SUM($BA292:BB292))))</f>
        <v>0</v>
      </c>
      <c r="BD292" s="19">
        <f ca="1">IF(NOT(snowball),0,IF(OR(H$9=0,U291+AF292-AR292&lt;=H$9),0,MIN(U291+AF292-AR292-H$9,$C292-SUM($BA292:BC292))))</f>
        <v>0</v>
      </c>
      <c r="BE292" s="19">
        <f ca="1">IF(NOT(snowball),0,IF(OR(I$9=0,V291+AG292-AS292&lt;=I$9),0,MIN(V291+AG292-AS292-I$9,$C292-SUM($BA292:BD292))))</f>
        <v>0</v>
      </c>
      <c r="BF292" s="19">
        <f ca="1">IF(NOT(snowball),0,IF(OR(J$9=0,W291+AH292-AT292&lt;=J$9),0,MIN(W291+AH292-AT292-J$9,$C292-SUM($BA292:BE292))))</f>
        <v>0</v>
      </c>
      <c r="BG292" s="19">
        <f ca="1">IF(NOT(snowball),0,IF(OR(K$9=0,X291+AI292-AU292&lt;=K$9),0,MIN(X291+AI292-AU292-K$9,$C292-SUM($BA292:BF292))))</f>
        <v>0</v>
      </c>
      <c r="BH292" s="19">
        <f ca="1">IF(NOT(snowball),0,IF(OR(L$9=0,Y291+AJ292-AV292&lt;=L$9),0,MIN(Y291+AJ292-AV292-L$9,$C292-SUM($BA292:BG292))))</f>
        <v>0</v>
      </c>
      <c r="BI292" s="19">
        <f ca="1">IF(NOT(snowball),0,IF(OR(M$9=0,Z291+AK292-AW292&lt;=M$9),0,MIN(Z291+AK292-AW292-M$9,$C292-SUM($BA292:BH292))))</f>
        <v>0</v>
      </c>
      <c r="BJ292" s="19">
        <f ca="1">IF(NOT(snowball),0,IF(OR(N$9=0,AA291+AL292-AX292&lt;=N$9),0,MIN(AA291+AL292-AX292-N$9,$C292-SUM($BA292:BI292))))</f>
        <v>0</v>
      </c>
      <c r="BK292" s="71">
        <f t="shared" ca="1" si="251"/>
        <v>0</v>
      </c>
      <c r="BL292" s="71">
        <f t="shared" ca="1" si="252"/>
        <v>0</v>
      </c>
      <c r="BN292" s="55">
        <f t="shared" ca="1" si="253"/>
        <v>0</v>
      </c>
      <c r="BO292" s="19">
        <f ca="1">IF(S291&lt;=0,0,IF($BL292&lt;=SUM($BN292:BN292),0,IF($BL292-SUM($BN292:BN292)&gt;S291+AD292-BB292-AP292,S291+AD292-BB292-AP292,$BL292-SUM($BN292:BN292))))</f>
        <v>0</v>
      </c>
      <c r="BP292" s="19">
        <f ca="1">IF(T291&lt;=0,0,IF($BL292&lt;=SUM($BN292:BO292),0,IF($BL292-SUM($BN292:BO292)&gt;T291+AE292-BC292-AQ292,T291+AE292-BC292-AQ292,$BL292-SUM($BN292:BO292))))</f>
        <v>0</v>
      </c>
      <c r="BQ292" s="19">
        <f ca="1">IF(U291&lt;=0,0,IF($BL292&lt;=SUM($BN292:BP292),0,IF($BL292-SUM($BN292:BP292)&gt;U291+AF292-BD292-AR292,U291+AF292-BD292-AR292,$BL292-SUM($BN292:BP292))))</f>
        <v>0</v>
      </c>
      <c r="BR292" s="19">
        <f ca="1">IF(V291&lt;=0,0,IF($BL292&lt;=SUM($BN292:BQ292),0,IF($BL292-SUM($BN292:BQ292)&gt;V291+AG292-BE292-AS292,V291+AG292-BE292-AS292,$BL292-SUM($BN292:BQ292))))</f>
        <v>0</v>
      </c>
      <c r="BS292" s="19">
        <f ca="1">IF(W291&lt;=0,0,IF($BL292&lt;=SUM($BN292:BR292),0,IF($BL292-SUM($BN292:BR292)&gt;W291+AH292-BF292-AT292,W291+AH292-BF292-AT292,$BL292-SUM($BN292:BR292))))</f>
        <v>0</v>
      </c>
      <c r="BT292" s="19">
        <f ca="1">IF(X291&lt;=0,0,IF($BL292&lt;=SUM($BN292:BS292),0,IF($BL292-SUM($BN292:BS292)&gt;X291+AI292-BG292-AU292,X291+AI292-BG292-AU292,$BL292-SUM($BN292:BS292))))</f>
        <v>0</v>
      </c>
      <c r="BU292" s="19">
        <f ca="1">IF(Y291&lt;=0,0,IF($BL292&lt;=SUM($BN292:BT292),0,IF($BL292-SUM($BN292:BT292)&gt;Y291+AJ292-BH292-AV292,Y291+AJ292-BH292-AV292,$BL292-SUM($BN292:BT292))))</f>
        <v>0</v>
      </c>
      <c r="BV292" s="19">
        <f ca="1">IF(Z291&lt;=0,0,IF($BL292&lt;=SUM($BN292:BU292),0,IF($BL292-SUM($BN292:BU292)&gt;Z291+AK292-BI292-AW292,Z291+AK292-BI292-AW292,$BL292-SUM($BN292:BU292))))</f>
        <v>0</v>
      </c>
      <c r="BW292" s="19">
        <f ca="1">IF(AA291&lt;=0,0,IF($BL292&lt;=SUM($BN292:BV292),0,IF($BL292-SUM($BN292:BV292)&gt;AA291+AL292-BJ292-AX292,AA291+AL292-BJ292-AX292,$BL292-SUM($BN292:BV292))))</f>
        <v>0</v>
      </c>
    </row>
    <row r="293" spans="1:75" ht="11.1" customHeight="1" x14ac:dyDescent="0.2">
      <c r="A293" s="20" t="str">
        <f t="shared" ca="1" si="206"/>
        <v/>
      </c>
      <c r="B293" s="5" t="e">
        <f t="shared" ca="1" si="207"/>
        <v>#N/A</v>
      </c>
      <c r="C293" s="69" t="str">
        <f ca="1">IF(A293="","",IF(snowball,IF(($E$5-AY293)&lt;0,0,$E$5-AY293),0)+D293)</f>
        <v/>
      </c>
      <c r="D293" s="56"/>
      <c r="E293" s="19">
        <f t="shared" ca="1" si="208"/>
        <v>0</v>
      </c>
      <c r="F293" s="19">
        <f t="shared" ca="1" si="209"/>
        <v>0</v>
      </c>
      <c r="G293" s="19">
        <f t="shared" ca="1" si="210"/>
        <v>0</v>
      </c>
      <c r="H293" s="19">
        <f t="shared" ca="1" si="211"/>
        <v>0</v>
      </c>
      <c r="I293" s="19">
        <f t="shared" ca="1" si="212"/>
        <v>0</v>
      </c>
      <c r="J293" s="19">
        <f t="shared" ca="1" si="213"/>
        <v>0</v>
      </c>
      <c r="K293" s="19">
        <f t="shared" ca="1" si="214"/>
        <v>0</v>
      </c>
      <c r="L293" s="19">
        <f t="shared" ca="1" si="215"/>
        <v>0</v>
      </c>
      <c r="M293" s="19">
        <f t="shared" ca="1" si="216"/>
        <v>0</v>
      </c>
      <c r="N293" s="19">
        <f t="shared" ca="1" si="217"/>
        <v>0</v>
      </c>
      <c r="O293" s="48"/>
      <c r="P293" s="19">
        <f t="shared" ca="1" si="205"/>
        <v>0</v>
      </c>
      <c r="Q293" s="73">
        <f t="shared" ca="1" si="218"/>
        <v>0</v>
      </c>
      <c r="R293" s="19">
        <f t="shared" ca="1" si="219"/>
        <v>0</v>
      </c>
      <c r="S293" s="19">
        <f t="shared" ca="1" si="220"/>
        <v>0</v>
      </c>
      <c r="T293" s="19">
        <f t="shared" ca="1" si="221"/>
        <v>0</v>
      </c>
      <c r="U293" s="19">
        <f t="shared" ca="1" si="222"/>
        <v>0</v>
      </c>
      <c r="V293" s="19">
        <f t="shared" ca="1" si="223"/>
        <v>0</v>
      </c>
      <c r="W293" s="19">
        <f t="shared" ca="1" si="224"/>
        <v>0</v>
      </c>
      <c r="X293" s="19">
        <f t="shared" ca="1" si="225"/>
        <v>0</v>
      </c>
      <c r="Y293" s="19">
        <f t="shared" ca="1" si="226"/>
        <v>0</v>
      </c>
      <c r="Z293" s="19">
        <f t="shared" ca="1" si="227"/>
        <v>0</v>
      </c>
      <c r="AA293" s="19">
        <f t="shared" ca="1" si="228"/>
        <v>0</v>
      </c>
      <c r="AB293" s="2"/>
      <c r="AC293" s="19">
        <f t="shared" ca="1" si="229"/>
        <v>0</v>
      </c>
      <c r="AD293" s="19">
        <f t="shared" ca="1" si="230"/>
        <v>0</v>
      </c>
      <c r="AE293" s="19">
        <f t="shared" ca="1" si="231"/>
        <v>0</v>
      </c>
      <c r="AF293" s="19">
        <f t="shared" ca="1" si="232"/>
        <v>0</v>
      </c>
      <c r="AG293" s="19">
        <f t="shared" ca="1" si="233"/>
        <v>0</v>
      </c>
      <c r="AH293" s="19">
        <f t="shared" ca="1" si="234"/>
        <v>0</v>
      </c>
      <c r="AI293" s="19">
        <f t="shared" ca="1" si="235"/>
        <v>0</v>
      </c>
      <c r="AJ293" s="19">
        <f t="shared" ca="1" si="236"/>
        <v>0</v>
      </c>
      <c r="AK293" s="19">
        <f t="shared" ca="1" si="237"/>
        <v>0</v>
      </c>
      <c r="AL293" s="19">
        <f t="shared" ca="1" si="238"/>
        <v>0</v>
      </c>
      <c r="AM293" s="23">
        <f t="shared" ca="1" si="239"/>
        <v>0</v>
      </c>
      <c r="AN293" s="7"/>
      <c r="AO293" s="19">
        <f t="shared" ca="1" si="240"/>
        <v>0</v>
      </c>
      <c r="AP293" s="19">
        <f t="shared" ca="1" si="241"/>
        <v>0</v>
      </c>
      <c r="AQ293" s="19">
        <f t="shared" ca="1" si="242"/>
        <v>0</v>
      </c>
      <c r="AR293" s="19">
        <f t="shared" ca="1" si="243"/>
        <v>0</v>
      </c>
      <c r="AS293" s="19">
        <f t="shared" ca="1" si="244"/>
        <v>0</v>
      </c>
      <c r="AT293" s="19">
        <f t="shared" ca="1" si="245"/>
        <v>0</v>
      </c>
      <c r="AU293" s="19">
        <f t="shared" ca="1" si="246"/>
        <v>0</v>
      </c>
      <c r="AV293" s="19">
        <f t="shared" ca="1" si="247"/>
        <v>0</v>
      </c>
      <c r="AW293" s="19">
        <f t="shared" ca="1" si="248"/>
        <v>0</v>
      </c>
      <c r="AX293" s="19">
        <f t="shared" ca="1" si="249"/>
        <v>0</v>
      </c>
      <c r="AY293" s="71">
        <f t="shared" ca="1" si="250"/>
        <v>0</v>
      </c>
      <c r="AZ293" s="23"/>
      <c r="BA293" s="55">
        <f ca="1">IF(NOT(snowball),0,IF(OR(E$9=0,R292+AC293-AO293&lt;=E$9),0,MIN(R292+AC293-AO293-E$9,$C293)))</f>
        <v>0</v>
      </c>
      <c r="BB293" s="19">
        <f ca="1">IF(NOT(snowball),0,IF(OR(F$9=0,S292+AD293-AP293&lt;=F$9),0,MIN(S292+AD293-AP293-F$9,$C293-SUM($BA293:BA293))))</f>
        <v>0</v>
      </c>
      <c r="BC293" s="19">
        <f ca="1">IF(NOT(snowball),0,IF(OR(G$9=0,T292+AE293-AQ293&lt;=G$9),0,MIN(T292+AE293-AQ293-G$9,$C293-SUM($BA293:BB293))))</f>
        <v>0</v>
      </c>
      <c r="BD293" s="19">
        <f ca="1">IF(NOT(snowball),0,IF(OR(H$9=0,U292+AF293-AR293&lt;=H$9),0,MIN(U292+AF293-AR293-H$9,$C293-SUM($BA293:BC293))))</f>
        <v>0</v>
      </c>
      <c r="BE293" s="19">
        <f ca="1">IF(NOT(snowball),0,IF(OR(I$9=0,V292+AG293-AS293&lt;=I$9),0,MIN(V292+AG293-AS293-I$9,$C293-SUM($BA293:BD293))))</f>
        <v>0</v>
      </c>
      <c r="BF293" s="19">
        <f ca="1">IF(NOT(snowball),0,IF(OR(J$9=0,W292+AH293-AT293&lt;=J$9),0,MIN(W292+AH293-AT293-J$9,$C293-SUM($BA293:BE293))))</f>
        <v>0</v>
      </c>
      <c r="BG293" s="19">
        <f ca="1">IF(NOT(snowball),0,IF(OR(K$9=0,X292+AI293-AU293&lt;=K$9),0,MIN(X292+AI293-AU293-K$9,$C293-SUM($BA293:BF293))))</f>
        <v>0</v>
      </c>
      <c r="BH293" s="19">
        <f ca="1">IF(NOT(snowball),0,IF(OR(L$9=0,Y292+AJ293-AV293&lt;=L$9),0,MIN(Y292+AJ293-AV293-L$9,$C293-SUM($BA293:BG293))))</f>
        <v>0</v>
      </c>
      <c r="BI293" s="19">
        <f ca="1">IF(NOT(snowball),0,IF(OR(M$9=0,Z292+AK293-AW293&lt;=M$9),0,MIN(Z292+AK293-AW293-M$9,$C293-SUM($BA293:BH293))))</f>
        <v>0</v>
      </c>
      <c r="BJ293" s="19">
        <f ca="1">IF(NOT(snowball),0,IF(OR(N$9=0,AA292+AL293-AX293&lt;=N$9),0,MIN(AA292+AL293-AX293-N$9,$C293-SUM($BA293:BI293))))</f>
        <v>0</v>
      </c>
      <c r="BK293" s="71">
        <f t="shared" ca="1" si="251"/>
        <v>0</v>
      </c>
      <c r="BL293" s="71">
        <f t="shared" ca="1" si="252"/>
        <v>0</v>
      </c>
      <c r="BN293" s="55">
        <f t="shared" ca="1" si="253"/>
        <v>0</v>
      </c>
      <c r="BO293" s="19">
        <f ca="1">IF(S292&lt;=0,0,IF($BL293&lt;=SUM($BN293:BN293),0,IF($BL293-SUM($BN293:BN293)&gt;S292+AD293-BB293-AP293,S292+AD293-BB293-AP293,$BL293-SUM($BN293:BN293))))</f>
        <v>0</v>
      </c>
      <c r="BP293" s="19">
        <f ca="1">IF(T292&lt;=0,0,IF($BL293&lt;=SUM($BN293:BO293),0,IF($BL293-SUM($BN293:BO293)&gt;T292+AE293-BC293-AQ293,T292+AE293-BC293-AQ293,$BL293-SUM($BN293:BO293))))</f>
        <v>0</v>
      </c>
      <c r="BQ293" s="19">
        <f ca="1">IF(U292&lt;=0,0,IF($BL293&lt;=SUM($BN293:BP293),0,IF($BL293-SUM($BN293:BP293)&gt;U292+AF293-BD293-AR293,U292+AF293-BD293-AR293,$BL293-SUM($BN293:BP293))))</f>
        <v>0</v>
      </c>
      <c r="BR293" s="19">
        <f ca="1">IF(V292&lt;=0,0,IF($BL293&lt;=SUM($BN293:BQ293),0,IF($BL293-SUM($BN293:BQ293)&gt;V292+AG293-BE293-AS293,V292+AG293-BE293-AS293,$BL293-SUM($BN293:BQ293))))</f>
        <v>0</v>
      </c>
      <c r="BS293" s="19">
        <f ca="1">IF(W292&lt;=0,0,IF($BL293&lt;=SUM($BN293:BR293),0,IF($BL293-SUM($BN293:BR293)&gt;W292+AH293-BF293-AT293,W292+AH293-BF293-AT293,$BL293-SUM($BN293:BR293))))</f>
        <v>0</v>
      </c>
      <c r="BT293" s="19">
        <f ca="1">IF(X292&lt;=0,0,IF($BL293&lt;=SUM($BN293:BS293),0,IF($BL293-SUM($BN293:BS293)&gt;X292+AI293-BG293-AU293,X292+AI293-BG293-AU293,$BL293-SUM($BN293:BS293))))</f>
        <v>0</v>
      </c>
      <c r="BU293" s="19">
        <f ca="1">IF(Y292&lt;=0,0,IF($BL293&lt;=SUM($BN293:BT293),0,IF($BL293-SUM($BN293:BT293)&gt;Y292+AJ293-BH293-AV293,Y292+AJ293-BH293-AV293,$BL293-SUM($BN293:BT293))))</f>
        <v>0</v>
      </c>
      <c r="BV293" s="19">
        <f ca="1">IF(Z292&lt;=0,0,IF($BL293&lt;=SUM($BN293:BU293),0,IF($BL293-SUM($BN293:BU293)&gt;Z292+AK293-BI293-AW293,Z292+AK293-BI293-AW293,$BL293-SUM($BN293:BU293))))</f>
        <v>0</v>
      </c>
      <c r="BW293" s="19">
        <f ca="1">IF(AA292&lt;=0,0,IF($BL293&lt;=SUM($BN293:BV293),0,IF($BL293-SUM($BN293:BV293)&gt;AA292+AL293-BJ293-AX293,AA292+AL293-BJ293-AX293,$BL293-SUM($BN293:BV293))))</f>
        <v>0</v>
      </c>
    </row>
    <row r="294" spans="1:75" ht="11.1" customHeight="1" x14ac:dyDescent="0.2">
      <c r="A294" s="20" t="str">
        <f t="shared" ca="1" si="206"/>
        <v/>
      </c>
      <c r="B294" s="5" t="e">
        <f t="shared" ca="1" si="207"/>
        <v>#N/A</v>
      </c>
      <c r="C294" s="69" t="str">
        <f ca="1">IF(A294="","",IF(snowball,IF(($E$5-AY294)&lt;0,0,$E$5-AY294),0)+D294)</f>
        <v/>
      </c>
      <c r="D294" s="56"/>
      <c r="E294" s="19">
        <f t="shared" ca="1" si="208"/>
        <v>0</v>
      </c>
      <c r="F294" s="19">
        <f t="shared" ca="1" si="209"/>
        <v>0</v>
      </c>
      <c r="G294" s="19">
        <f t="shared" ca="1" si="210"/>
        <v>0</v>
      </c>
      <c r="H294" s="19">
        <f t="shared" ca="1" si="211"/>
        <v>0</v>
      </c>
      <c r="I294" s="19">
        <f t="shared" ca="1" si="212"/>
        <v>0</v>
      </c>
      <c r="J294" s="19">
        <f t="shared" ca="1" si="213"/>
        <v>0</v>
      </c>
      <c r="K294" s="19">
        <f t="shared" ca="1" si="214"/>
        <v>0</v>
      </c>
      <c r="L294" s="19">
        <f t="shared" ca="1" si="215"/>
        <v>0</v>
      </c>
      <c r="M294" s="19">
        <f t="shared" ca="1" si="216"/>
        <v>0</v>
      </c>
      <c r="N294" s="19">
        <f t="shared" ca="1" si="217"/>
        <v>0</v>
      </c>
      <c r="O294" s="48"/>
      <c r="P294" s="19">
        <f t="shared" ca="1" si="205"/>
        <v>0</v>
      </c>
      <c r="Q294" s="73">
        <f t="shared" ca="1" si="218"/>
        <v>0</v>
      </c>
      <c r="R294" s="19">
        <f t="shared" ca="1" si="219"/>
        <v>0</v>
      </c>
      <c r="S294" s="19">
        <f t="shared" ca="1" si="220"/>
        <v>0</v>
      </c>
      <c r="T294" s="19">
        <f t="shared" ca="1" si="221"/>
        <v>0</v>
      </c>
      <c r="U294" s="19">
        <f t="shared" ca="1" si="222"/>
        <v>0</v>
      </c>
      <c r="V294" s="19">
        <f t="shared" ca="1" si="223"/>
        <v>0</v>
      </c>
      <c r="W294" s="19">
        <f t="shared" ca="1" si="224"/>
        <v>0</v>
      </c>
      <c r="X294" s="19">
        <f t="shared" ca="1" si="225"/>
        <v>0</v>
      </c>
      <c r="Y294" s="19">
        <f t="shared" ca="1" si="226"/>
        <v>0</v>
      </c>
      <c r="Z294" s="19">
        <f t="shared" ca="1" si="227"/>
        <v>0</v>
      </c>
      <c r="AA294" s="19">
        <f t="shared" ca="1" si="228"/>
        <v>0</v>
      </c>
      <c r="AB294" s="2"/>
      <c r="AC294" s="19">
        <f t="shared" ca="1" si="229"/>
        <v>0</v>
      </c>
      <c r="AD294" s="19">
        <f t="shared" ca="1" si="230"/>
        <v>0</v>
      </c>
      <c r="AE294" s="19">
        <f t="shared" ca="1" si="231"/>
        <v>0</v>
      </c>
      <c r="AF294" s="19">
        <f t="shared" ca="1" si="232"/>
        <v>0</v>
      </c>
      <c r="AG294" s="19">
        <f t="shared" ca="1" si="233"/>
        <v>0</v>
      </c>
      <c r="AH294" s="19">
        <f t="shared" ca="1" si="234"/>
        <v>0</v>
      </c>
      <c r="AI294" s="19">
        <f t="shared" ca="1" si="235"/>
        <v>0</v>
      </c>
      <c r="AJ294" s="19">
        <f t="shared" ca="1" si="236"/>
        <v>0</v>
      </c>
      <c r="AK294" s="19">
        <f t="shared" ca="1" si="237"/>
        <v>0</v>
      </c>
      <c r="AL294" s="19">
        <f t="shared" ca="1" si="238"/>
        <v>0</v>
      </c>
      <c r="AM294" s="23">
        <f t="shared" ca="1" si="239"/>
        <v>0</v>
      </c>
      <c r="AN294" s="7"/>
      <c r="AO294" s="19">
        <f t="shared" ca="1" si="240"/>
        <v>0</v>
      </c>
      <c r="AP294" s="19">
        <f t="shared" ca="1" si="241"/>
        <v>0</v>
      </c>
      <c r="AQ294" s="19">
        <f t="shared" ca="1" si="242"/>
        <v>0</v>
      </c>
      <c r="AR294" s="19">
        <f t="shared" ca="1" si="243"/>
        <v>0</v>
      </c>
      <c r="AS294" s="19">
        <f t="shared" ca="1" si="244"/>
        <v>0</v>
      </c>
      <c r="AT294" s="19">
        <f t="shared" ca="1" si="245"/>
        <v>0</v>
      </c>
      <c r="AU294" s="19">
        <f t="shared" ca="1" si="246"/>
        <v>0</v>
      </c>
      <c r="AV294" s="19">
        <f t="shared" ca="1" si="247"/>
        <v>0</v>
      </c>
      <c r="AW294" s="19">
        <f t="shared" ca="1" si="248"/>
        <v>0</v>
      </c>
      <c r="AX294" s="19">
        <f t="shared" ca="1" si="249"/>
        <v>0</v>
      </c>
      <c r="AY294" s="71">
        <f t="shared" ca="1" si="250"/>
        <v>0</v>
      </c>
      <c r="AZ294" s="23"/>
      <c r="BA294" s="55">
        <f ca="1">IF(NOT(snowball),0,IF(OR(E$9=0,R293+AC294-AO294&lt;=E$9),0,MIN(R293+AC294-AO294-E$9,$C294)))</f>
        <v>0</v>
      </c>
      <c r="BB294" s="19">
        <f ca="1">IF(NOT(snowball),0,IF(OR(F$9=0,S293+AD294-AP294&lt;=F$9),0,MIN(S293+AD294-AP294-F$9,$C294-SUM($BA294:BA294))))</f>
        <v>0</v>
      </c>
      <c r="BC294" s="19">
        <f ca="1">IF(NOT(snowball),0,IF(OR(G$9=0,T293+AE294-AQ294&lt;=G$9),0,MIN(T293+AE294-AQ294-G$9,$C294-SUM($BA294:BB294))))</f>
        <v>0</v>
      </c>
      <c r="BD294" s="19">
        <f ca="1">IF(NOT(snowball),0,IF(OR(H$9=0,U293+AF294-AR294&lt;=H$9),0,MIN(U293+AF294-AR294-H$9,$C294-SUM($BA294:BC294))))</f>
        <v>0</v>
      </c>
      <c r="BE294" s="19">
        <f ca="1">IF(NOT(snowball),0,IF(OR(I$9=0,V293+AG294-AS294&lt;=I$9),0,MIN(V293+AG294-AS294-I$9,$C294-SUM($BA294:BD294))))</f>
        <v>0</v>
      </c>
      <c r="BF294" s="19">
        <f ca="1">IF(NOT(snowball),0,IF(OR(J$9=0,W293+AH294-AT294&lt;=J$9),0,MIN(W293+AH294-AT294-J$9,$C294-SUM($BA294:BE294))))</f>
        <v>0</v>
      </c>
      <c r="BG294" s="19">
        <f ca="1">IF(NOT(snowball),0,IF(OR(K$9=0,X293+AI294-AU294&lt;=K$9),0,MIN(X293+AI294-AU294-K$9,$C294-SUM($BA294:BF294))))</f>
        <v>0</v>
      </c>
      <c r="BH294" s="19">
        <f ca="1">IF(NOT(snowball),0,IF(OR(L$9=0,Y293+AJ294-AV294&lt;=L$9),0,MIN(Y293+AJ294-AV294-L$9,$C294-SUM($BA294:BG294))))</f>
        <v>0</v>
      </c>
      <c r="BI294" s="19">
        <f ca="1">IF(NOT(snowball),0,IF(OR(M$9=0,Z293+AK294-AW294&lt;=M$9),0,MIN(Z293+AK294-AW294-M$9,$C294-SUM($BA294:BH294))))</f>
        <v>0</v>
      </c>
      <c r="BJ294" s="19">
        <f ca="1">IF(NOT(snowball),0,IF(OR(N$9=0,AA293+AL294-AX294&lt;=N$9),0,MIN(AA293+AL294-AX294-N$9,$C294-SUM($BA294:BI294))))</f>
        <v>0</v>
      </c>
      <c r="BK294" s="71">
        <f t="shared" ca="1" si="251"/>
        <v>0</v>
      </c>
      <c r="BL294" s="71">
        <f t="shared" ca="1" si="252"/>
        <v>0</v>
      </c>
      <c r="BN294" s="55">
        <f t="shared" ca="1" si="253"/>
        <v>0</v>
      </c>
      <c r="BO294" s="19">
        <f ca="1">IF(S293&lt;=0,0,IF($BL294&lt;=SUM($BN294:BN294),0,IF($BL294-SUM($BN294:BN294)&gt;S293+AD294-BB294-AP294,S293+AD294-BB294-AP294,$BL294-SUM($BN294:BN294))))</f>
        <v>0</v>
      </c>
      <c r="BP294" s="19">
        <f ca="1">IF(T293&lt;=0,0,IF($BL294&lt;=SUM($BN294:BO294),0,IF($BL294-SUM($BN294:BO294)&gt;T293+AE294-BC294-AQ294,T293+AE294-BC294-AQ294,$BL294-SUM($BN294:BO294))))</f>
        <v>0</v>
      </c>
      <c r="BQ294" s="19">
        <f ca="1">IF(U293&lt;=0,0,IF($BL294&lt;=SUM($BN294:BP294),0,IF($BL294-SUM($BN294:BP294)&gt;U293+AF294-BD294-AR294,U293+AF294-BD294-AR294,$BL294-SUM($BN294:BP294))))</f>
        <v>0</v>
      </c>
      <c r="BR294" s="19">
        <f ca="1">IF(V293&lt;=0,0,IF($BL294&lt;=SUM($BN294:BQ294),0,IF($BL294-SUM($BN294:BQ294)&gt;V293+AG294-BE294-AS294,V293+AG294-BE294-AS294,$BL294-SUM($BN294:BQ294))))</f>
        <v>0</v>
      </c>
      <c r="BS294" s="19">
        <f ca="1">IF(W293&lt;=0,0,IF($BL294&lt;=SUM($BN294:BR294),0,IF($BL294-SUM($BN294:BR294)&gt;W293+AH294-BF294-AT294,W293+AH294-BF294-AT294,$BL294-SUM($BN294:BR294))))</f>
        <v>0</v>
      </c>
      <c r="BT294" s="19">
        <f ca="1">IF(X293&lt;=0,0,IF($BL294&lt;=SUM($BN294:BS294),0,IF($BL294-SUM($BN294:BS294)&gt;X293+AI294-BG294-AU294,X293+AI294-BG294-AU294,$BL294-SUM($BN294:BS294))))</f>
        <v>0</v>
      </c>
      <c r="BU294" s="19">
        <f ca="1">IF(Y293&lt;=0,0,IF($BL294&lt;=SUM($BN294:BT294),0,IF($BL294-SUM($BN294:BT294)&gt;Y293+AJ294-BH294-AV294,Y293+AJ294-BH294-AV294,$BL294-SUM($BN294:BT294))))</f>
        <v>0</v>
      </c>
      <c r="BV294" s="19">
        <f ca="1">IF(Z293&lt;=0,0,IF($BL294&lt;=SUM($BN294:BU294),0,IF($BL294-SUM($BN294:BU294)&gt;Z293+AK294-BI294-AW294,Z293+AK294-BI294-AW294,$BL294-SUM($BN294:BU294))))</f>
        <v>0</v>
      </c>
      <c r="BW294" s="19">
        <f ca="1">IF(AA293&lt;=0,0,IF($BL294&lt;=SUM($BN294:BV294),0,IF($BL294-SUM($BN294:BV294)&gt;AA293+AL294-BJ294-AX294,AA293+AL294-BJ294-AX294,$BL294-SUM($BN294:BV294))))</f>
        <v>0</v>
      </c>
    </row>
    <row r="295" spans="1:75" ht="11.1" customHeight="1" x14ac:dyDescent="0.2">
      <c r="A295" s="20" t="str">
        <f t="shared" ca="1" si="206"/>
        <v/>
      </c>
      <c r="B295" s="5" t="e">
        <f t="shared" ca="1" si="207"/>
        <v>#N/A</v>
      </c>
      <c r="C295" s="69" t="str">
        <f ca="1">IF(A295="","",IF(snowball,IF(($E$5-AY295)&lt;0,0,$E$5-AY295),0)+D295)</f>
        <v/>
      </c>
      <c r="D295" s="56"/>
      <c r="E295" s="19">
        <f t="shared" ca="1" si="208"/>
        <v>0</v>
      </c>
      <c r="F295" s="19">
        <f t="shared" ca="1" si="209"/>
        <v>0</v>
      </c>
      <c r="G295" s="19">
        <f t="shared" ca="1" si="210"/>
        <v>0</v>
      </c>
      <c r="H295" s="19">
        <f t="shared" ca="1" si="211"/>
        <v>0</v>
      </c>
      <c r="I295" s="19">
        <f t="shared" ca="1" si="212"/>
        <v>0</v>
      </c>
      <c r="J295" s="19">
        <f t="shared" ca="1" si="213"/>
        <v>0</v>
      </c>
      <c r="K295" s="19">
        <f t="shared" ca="1" si="214"/>
        <v>0</v>
      </c>
      <c r="L295" s="19">
        <f t="shared" ca="1" si="215"/>
        <v>0</v>
      </c>
      <c r="M295" s="19">
        <f t="shared" ca="1" si="216"/>
        <v>0</v>
      </c>
      <c r="N295" s="19">
        <f t="shared" ca="1" si="217"/>
        <v>0</v>
      </c>
      <c r="O295" s="48"/>
      <c r="P295" s="19">
        <f t="shared" ca="1" si="205"/>
        <v>0</v>
      </c>
      <c r="Q295" s="73">
        <f t="shared" ca="1" si="218"/>
        <v>0</v>
      </c>
      <c r="R295" s="19">
        <f t="shared" ca="1" si="219"/>
        <v>0</v>
      </c>
      <c r="S295" s="19">
        <f t="shared" ca="1" si="220"/>
        <v>0</v>
      </c>
      <c r="T295" s="19">
        <f t="shared" ca="1" si="221"/>
        <v>0</v>
      </c>
      <c r="U295" s="19">
        <f t="shared" ca="1" si="222"/>
        <v>0</v>
      </c>
      <c r="V295" s="19">
        <f t="shared" ca="1" si="223"/>
        <v>0</v>
      </c>
      <c r="W295" s="19">
        <f t="shared" ca="1" si="224"/>
        <v>0</v>
      </c>
      <c r="X295" s="19">
        <f t="shared" ca="1" si="225"/>
        <v>0</v>
      </c>
      <c r="Y295" s="19">
        <f t="shared" ca="1" si="226"/>
        <v>0</v>
      </c>
      <c r="Z295" s="19">
        <f t="shared" ca="1" si="227"/>
        <v>0</v>
      </c>
      <c r="AA295" s="19">
        <f t="shared" ca="1" si="228"/>
        <v>0</v>
      </c>
      <c r="AB295" s="2"/>
      <c r="AC295" s="19">
        <f t="shared" ca="1" si="229"/>
        <v>0</v>
      </c>
      <c r="AD295" s="19">
        <f t="shared" ca="1" si="230"/>
        <v>0</v>
      </c>
      <c r="AE295" s="19">
        <f t="shared" ca="1" si="231"/>
        <v>0</v>
      </c>
      <c r="AF295" s="19">
        <f t="shared" ca="1" si="232"/>
        <v>0</v>
      </c>
      <c r="AG295" s="19">
        <f t="shared" ca="1" si="233"/>
        <v>0</v>
      </c>
      <c r="AH295" s="19">
        <f t="shared" ca="1" si="234"/>
        <v>0</v>
      </c>
      <c r="AI295" s="19">
        <f t="shared" ca="1" si="235"/>
        <v>0</v>
      </c>
      <c r="AJ295" s="19">
        <f t="shared" ca="1" si="236"/>
        <v>0</v>
      </c>
      <c r="AK295" s="19">
        <f t="shared" ca="1" si="237"/>
        <v>0</v>
      </c>
      <c r="AL295" s="19">
        <f t="shared" ca="1" si="238"/>
        <v>0</v>
      </c>
      <c r="AM295" s="23">
        <f t="shared" ca="1" si="239"/>
        <v>0</v>
      </c>
      <c r="AN295" s="7"/>
      <c r="AO295" s="19">
        <f t="shared" ca="1" si="240"/>
        <v>0</v>
      </c>
      <c r="AP295" s="19">
        <f t="shared" ca="1" si="241"/>
        <v>0</v>
      </c>
      <c r="AQ295" s="19">
        <f t="shared" ca="1" si="242"/>
        <v>0</v>
      </c>
      <c r="AR295" s="19">
        <f t="shared" ca="1" si="243"/>
        <v>0</v>
      </c>
      <c r="AS295" s="19">
        <f t="shared" ca="1" si="244"/>
        <v>0</v>
      </c>
      <c r="AT295" s="19">
        <f t="shared" ca="1" si="245"/>
        <v>0</v>
      </c>
      <c r="AU295" s="19">
        <f t="shared" ca="1" si="246"/>
        <v>0</v>
      </c>
      <c r="AV295" s="19">
        <f t="shared" ca="1" si="247"/>
        <v>0</v>
      </c>
      <c r="AW295" s="19">
        <f t="shared" ca="1" si="248"/>
        <v>0</v>
      </c>
      <c r="AX295" s="19">
        <f t="shared" ca="1" si="249"/>
        <v>0</v>
      </c>
      <c r="AY295" s="71">
        <f t="shared" ca="1" si="250"/>
        <v>0</v>
      </c>
      <c r="AZ295" s="23"/>
      <c r="BA295" s="55">
        <f ca="1">IF(NOT(snowball),0,IF(OR(E$9=0,R294+AC295-AO295&lt;=E$9),0,MIN(R294+AC295-AO295-E$9,$C295)))</f>
        <v>0</v>
      </c>
      <c r="BB295" s="19">
        <f ca="1">IF(NOT(snowball),0,IF(OR(F$9=0,S294+AD295-AP295&lt;=F$9),0,MIN(S294+AD295-AP295-F$9,$C295-SUM($BA295:BA295))))</f>
        <v>0</v>
      </c>
      <c r="BC295" s="19">
        <f ca="1">IF(NOT(snowball),0,IF(OR(G$9=0,T294+AE295-AQ295&lt;=G$9),0,MIN(T294+AE295-AQ295-G$9,$C295-SUM($BA295:BB295))))</f>
        <v>0</v>
      </c>
      <c r="BD295" s="19">
        <f ca="1">IF(NOT(snowball),0,IF(OR(H$9=0,U294+AF295-AR295&lt;=H$9),0,MIN(U294+AF295-AR295-H$9,$C295-SUM($BA295:BC295))))</f>
        <v>0</v>
      </c>
      <c r="BE295" s="19">
        <f ca="1">IF(NOT(snowball),0,IF(OR(I$9=0,V294+AG295-AS295&lt;=I$9),0,MIN(V294+AG295-AS295-I$9,$C295-SUM($BA295:BD295))))</f>
        <v>0</v>
      </c>
      <c r="BF295" s="19">
        <f ca="1">IF(NOT(snowball),0,IF(OR(J$9=0,W294+AH295-AT295&lt;=J$9),0,MIN(W294+AH295-AT295-J$9,$C295-SUM($BA295:BE295))))</f>
        <v>0</v>
      </c>
      <c r="BG295" s="19">
        <f ca="1">IF(NOT(snowball),0,IF(OR(K$9=0,X294+AI295-AU295&lt;=K$9),0,MIN(X294+AI295-AU295-K$9,$C295-SUM($BA295:BF295))))</f>
        <v>0</v>
      </c>
      <c r="BH295" s="19">
        <f ca="1">IF(NOT(snowball),0,IF(OR(L$9=0,Y294+AJ295-AV295&lt;=L$9),0,MIN(Y294+AJ295-AV295-L$9,$C295-SUM($BA295:BG295))))</f>
        <v>0</v>
      </c>
      <c r="BI295" s="19">
        <f ca="1">IF(NOT(snowball),0,IF(OR(M$9=0,Z294+AK295-AW295&lt;=M$9),0,MIN(Z294+AK295-AW295-M$9,$C295-SUM($BA295:BH295))))</f>
        <v>0</v>
      </c>
      <c r="BJ295" s="19">
        <f ca="1">IF(NOT(snowball),0,IF(OR(N$9=0,AA294+AL295-AX295&lt;=N$9),0,MIN(AA294+AL295-AX295-N$9,$C295-SUM($BA295:BI295))))</f>
        <v>0</v>
      </c>
      <c r="BK295" s="71">
        <f t="shared" ca="1" si="251"/>
        <v>0</v>
      </c>
      <c r="BL295" s="71">
        <f t="shared" ca="1" si="252"/>
        <v>0</v>
      </c>
      <c r="BN295" s="55">
        <f t="shared" ca="1" si="253"/>
        <v>0</v>
      </c>
      <c r="BO295" s="19">
        <f ca="1">IF(S294&lt;=0,0,IF($BL295&lt;=SUM($BN295:BN295),0,IF($BL295-SUM($BN295:BN295)&gt;S294+AD295-BB295-AP295,S294+AD295-BB295-AP295,$BL295-SUM($BN295:BN295))))</f>
        <v>0</v>
      </c>
      <c r="BP295" s="19">
        <f ca="1">IF(T294&lt;=0,0,IF($BL295&lt;=SUM($BN295:BO295),0,IF($BL295-SUM($BN295:BO295)&gt;T294+AE295-BC295-AQ295,T294+AE295-BC295-AQ295,$BL295-SUM($BN295:BO295))))</f>
        <v>0</v>
      </c>
      <c r="BQ295" s="19">
        <f ca="1">IF(U294&lt;=0,0,IF($BL295&lt;=SUM($BN295:BP295),0,IF($BL295-SUM($BN295:BP295)&gt;U294+AF295-BD295-AR295,U294+AF295-BD295-AR295,$BL295-SUM($BN295:BP295))))</f>
        <v>0</v>
      </c>
      <c r="BR295" s="19">
        <f ca="1">IF(V294&lt;=0,0,IF($BL295&lt;=SUM($BN295:BQ295),0,IF($BL295-SUM($BN295:BQ295)&gt;V294+AG295-BE295-AS295,V294+AG295-BE295-AS295,$BL295-SUM($BN295:BQ295))))</f>
        <v>0</v>
      </c>
      <c r="BS295" s="19">
        <f ca="1">IF(W294&lt;=0,0,IF($BL295&lt;=SUM($BN295:BR295),0,IF($BL295-SUM($BN295:BR295)&gt;W294+AH295-BF295-AT295,W294+AH295-BF295-AT295,$BL295-SUM($BN295:BR295))))</f>
        <v>0</v>
      </c>
      <c r="BT295" s="19">
        <f ca="1">IF(X294&lt;=0,0,IF($BL295&lt;=SUM($BN295:BS295),0,IF($BL295-SUM($BN295:BS295)&gt;X294+AI295-BG295-AU295,X294+AI295-BG295-AU295,$BL295-SUM($BN295:BS295))))</f>
        <v>0</v>
      </c>
      <c r="BU295" s="19">
        <f ca="1">IF(Y294&lt;=0,0,IF($BL295&lt;=SUM($BN295:BT295),0,IF($BL295-SUM($BN295:BT295)&gt;Y294+AJ295-BH295-AV295,Y294+AJ295-BH295-AV295,$BL295-SUM($BN295:BT295))))</f>
        <v>0</v>
      </c>
      <c r="BV295" s="19">
        <f ca="1">IF(Z294&lt;=0,0,IF($BL295&lt;=SUM($BN295:BU295),0,IF($BL295-SUM($BN295:BU295)&gt;Z294+AK295-BI295-AW295,Z294+AK295-BI295-AW295,$BL295-SUM($BN295:BU295))))</f>
        <v>0</v>
      </c>
      <c r="BW295" s="19">
        <f ca="1">IF(AA294&lt;=0,0,IF($BL295&lt;=SUM($BN295:BV295),0,IF($BL295-SUM($BN295:BV295)&gt;AA294+AL295-BJ295-AX295,AA294+AL295-BJ295-AX295,$BL295-SUM($BN295:BV295))))</f>
        <v>0</v>
      </c>
    </row>
    <row r="296" spans="1:75" ht="11.1" customHeight="1" x14ac:dyDescent="0.2">
      <c r="A296" s="20" t="str">
        <f t="shared" ca="1" si="206"/>
        <v/>
      </c>
      <c r="B296" s="5" t="e">
        <f t="shared" ca="1" si="207"/>
        <v>#N/A</v>
      </c>
      <c r="C296" s="69" t="str">
        <f ca="1">IF(A296="","",IF(snowball,IF(($E$5-AY296)&lt;0,0,$E$5-AY296),0)+D296)</f>
        <v/>
      </c>
      <c r="D296" s="56"/>
      <c r="E296" s="19">
        <f t="shared" ca="1" si="208"/>
        <v>0</v>
      </c>
      <c r="F296" s="19">
        <f t="shared" ca="1" si="209"/>
        <v>0</v>
      </c>
      <c r="G296" s="19">
        <f t="shared" ca="1" si="210"/>
        <v>0</v>
      </c>
      <c r="H296" s="19">
        <f t="shared" ca="1" si="211"/>
        <v>0</v>
      </c>
      <c r="I296" s="19">
        <f t="shared" ca="1" si="212"/>
        <v>0</v>
      </c>
      <c r="J296" s="19">
        <f t="shared" ca="1" si="213"/>
        <v>0</v>
      </c>
      <c r="K296" s="19">
        <f t="shared" ca="1" si="214"/>
        <v>0</v>
      </c>
      <c r="L296" s="19">
        <f t="shared" ca="1" si="215"/>
        <v>0</v>
      </c>
      <c r="M296" s="19">
        <f t="shared" ca="1" si="216"/>
        <v>0</v>
      </c>
      <c r="N296" s="19">
        <f t="shared" ca="1" si="217"/>
        <v>0</v>
      </c>
      <c r="O296" s="48"/>
      <c r="P296" s="19">
        <f t="shared" ca="1" si="205"/>
        <v>0</v>
      </c>
      <c r="Q296" s="73">
        <f t="shared" ca="1" si="218"/>
        <v>0</v>
      </c>
      <c r="R296" s="19">
        <f t="shared" ca="1" si="219"/>
        <v>0</v>
      </c>
      <c r="S296" s="19">
        <f t="shared" ca="1" si="220"/>
        <v>0</v>
      </c>
      <c r="T296" s="19">
        <f t="shared" ca="1" si="221"/>
        <v>0</v>
      </c>
      <c r="U296" s="19">
        <f t="shared" ca="1" si="222"/>
        <v>0</v>
      </c>
      <c r="V296" s="19">
        <f t="shared" ca="1" si="223"/>
        <v>0</v>
      </c>
      <c r="W296" s="19">
        <f t="shared" ca="1" si="224"/>
        <v>0</v>
      </c>
      <c r="X296" s="19">
        <f t="shared" ca="1" si="225"/>
        <v>0</v>
      </c>
      <c r="Y296" s="19">
        <f t="shared" ca="1" si="226"/>
        <v>0</v>
      </c>
      <c r="Z296" s="19">
        <f t="shared" ca="1" si="227"/>
        <v>0</v>
      </c>
      <c r="AA296" s="19">
        <f t="shared" ca="1" si="228"/>
        <v>0</v>
      </c>
      <c r="AB296" s="2"/>
      <c r="AC296" s="19">
        <f t="shared" ca="1" si="229"/>
        <v>0</v>
      </c>
      <c r="AD296" s="19">
        <f t="shared" ca="1" si="230"/>
        <v>0</v>
      </c>
      <c r="AE296" s="19">
        <f t="shared" ca="1" si="231"/>
        <v>0</v>
      </c>
      <c r="AF296" s="19">
        <f t="shared" ca="1" si="232"/>
        <v>0</v>
      </c>
      <c r="AG296" s="19">
        <f t="shared" ca="1" si="233"/>
        <v>0</v>
      </c>
      <c r="AH296" s="19">
        <f t="shared" ca="1" si="234"/>
        <v>0</v>
      </c>
      <c r="AI296" s="19">
        <f t="shared" ca="1" si="235"/>
        <v>0</v>
      </c>
      <c r="AJ296" s="19">
        <f t="shared" ca="1" si="236"/>
        <v>0</v>
      </c>
      <c r="AK296" s="19">
        <f t="shared" ca="1" si="237"/>
        <v>0</v>
      </c>
      <c r="AL296" s="19">
        <f t="shared" ca="1" si="238"/>
        <v>0</v>
      </c>
      <c r="AM296" s="23">
        <f t="shared" ca="1" si="239"/>
        <v>0</v>
      </c>
      <c r="AN296" s="7"/>
      <c r="AO296" s="19">
        <f t="shared" ca="1" si="240"/>
        <v>0</v>
      </c>
      <c r="AP296" s="19">
        <f t="shared" ca="1" si="241"/>
        <v>0</v>
      </c>
      <c r="AQ296" s="19">
        <f t="shared" ca="1" si="242"/>
        <v>0</v>
      </c>
      <c r="AR296" s="19">
        <f t="shared" ca="1" si="243"/>
        <v>0</v>
      </c>
      <c r="AS296" s="19">
        <f t="shared" ca="1" si="244"/>
        <v>0</v>
      </c>
      <c r="AT296" s="19">
        <f t="shared" ca="1" si="245"/>
        <v>0</v>
      </c>
      <c r="AU296" s="19">
        <f t="shared" ca="1" si="246"/>
        <v>0</v>
      </c>
      <c r="AV296" s="19">
        <f t="shared" ca="1" si="247"/>
        <v>0</v>
      </c>
      <c r="AW296" s="19">
        <f t="shared" ca="1" si="248"/>
        <v>0</v>
      </c>
      <c r="AX296" s="19">
        <f t="shared" ca="1" si="249"/>
        <v>0</v>
      </c>
      <c r="AY296" s="71">
        <f t="shared" ca="1" si="250"/>
        <v>0</v>
      </c>
      <c r="AZ296" s="23"/>
      <c r="BA296" s="55">
        <f ca="1">IF(NOT(snowball),0,IF(OR(E$9=0,R295+AC296-AO296&lt;=E$9),0,MIN(R295+AC296-AO296-E$9,$C296)))</f>
        <v>0</v>
      </c>
      <c r="BB296" s="19">
        <f ca="1">IF(NOT(snowball),0,IF(OR(F$9=0,S295+AD296-AP296&lt;=F$9),0,MIN(S295+AD296-AP296-F$9,$C296-SUM($BA296:BA296))))</f>
        <v>0</v>
      </c>
      <c r="BC296" s="19">
        <f ca="1">IF(NOT(snowball),0,IF(OR(G$9=0,T295+AE296-AQ296&lt;=G$9),0,MIN(T295+AE296-AQ296-G$9,$C296-SUM($BA296:BB296))))</f>
        <v>0</v>
      </c>
      <c r="BD296" s="19">
        <f ca="1">IF(NOT(snowball),0,IF(OR(H$9=0,U295+AF296-AR296&lt;=H$9),0,MIN(U295+AF296-AR296-H$9,$C296-SUM($BA296:BC296))))</f>
        <v>0</v>
      </c>
      <c r="BE296" s="19">
        <f ca="1">IF(NOT(snowball),0,IF(OR(I$9=0,V295+AG296-AS296&lt;=I$9),0,MIN(V295+AG296-AS296-I$9,$C296-SUM($BA296:BD296))))</f>
        <v>0</v>
      </c>
      <c r="BF296" s="19">
        <f ca="1">IF(NOT(snowball),0,IF(OR(J$9=0,W295+AH296-AT296&lt;=J$9),0,MIN(W295+AH296-AT296-J$9,$C296-SUM($BA296:BE296))))</f>
        <v>0</v>
      </c>
      <c r="BG296" s="19">
        <f ca="1">IF(NOT(snowball),0,IF(OR(K$9=0,X295+AI296-AU296&lt;=K$9),0,MIN(X295+AI296-AU296-K$9,$C296-SUM($BA296:BF296))))</f>
        <v>0</v>
      </c>
      <c r="BH296" s="19">
        <f ca="1">IF(NOT(snowball),0,IF(OR(L$9=0,Y295+AJ296-AV296&lt;=L$9),0,MIN(Y295+AJ296-AV296-L$9,$C296-SUM($BA296:BG296))))</f>
        <v>0</v>
      </c>
      <c r="BI296" s="19">
        <f ca="1">IF(NOT(snowball),0,IF(OR(M$9=0,Z295+AK296-AW296&lt;=M$9),0,MIN(Z295+AK296-AW296-M$9,$C296-SUM($BA296:BH296))))</f>
        <v>0</v>
      </c>
      <c r="BJ296" s="19">
        <f ca="1">IF(NOT(snowball),0,IF(OR(N$9=0,AA295+AL296-AX296&lt;=N$9),0,MIN(AA295+AL296-AX296-N$9,$C296-SUM($BA296:BI296))))</f>
        <v>0</v>
      </c>
      <c r="BK296" s="71">
        <f t="shared" ca="1" si="251"/>
        <v>0</v>
      </c>
      <c r="BL296" s="71">
        <f t="shared" ca="1" si="252"/>
        <v>0</v>
      </c>
      <c r="BN296" s="55">
        <f t="shared" ca="1" si="253"/>
        <v>0</v>
      </c>
      <c r="BO296" s="19">
        <f ca="1">IF(S295&lt;=0,0,IF($BL296&lt;=SUM($BN296:BN296),0,IF($BL296-SUM($BN296:BN296)&gt;S295+AD296-BB296-AP296,S295+AD296-BB296-AP296,$BL296-SUM($BN296:BN296))))</f>
        <v>0</v>
      </c>
      <c r="BP296" s="19">
        <f ca="1">IF(T295&lt;=0,0,IF($BL296&lt;=SUM($BN296:BO296),0,IF($BL296-SUM($BN296:BO296)&gt;T295+AE296-BC296-AQ296,T295+AE296-BC296-AQ296,$BL296-SUM($BN296:BO296))))</f>
        <v>0</v>
      </c>
      <c r="BQ296" s="19">
        <f ca="1">IF(U295&lt;=0,0,IF($BL296&lt;=SUM($BN296:BP296),0,IF($BL296-SUM($BN296:BP296)&gt;U295+AF296-BD296-AR296,U295+AF296-BD296-AR296,$BL296-SUM($BN296:BP296))))</f>
        <v>0</v>
      </c>
      <c r="BR296" s="19">
        <f ca="1">IF(V295&lt;=0,0,IF($BL296&lt;=SUM($BN296:BQ296),0,IF($BL296-SUM($BN296:BQ296)&gt;V295+AG296-BE296-AS296,V295+AG296-BE296-AS296,$BL296-SUM($BN296:BQ296))))</f>
        <v>0</v>
      </c>
      <c r="BS296" s="19">
        <f ca="1">IF(W295&lt;=0,0,IF($BL296&lt;=SUM($BN296:BR296),0,IF($BL296-SUM($BN296:BR296)&gt;W295+AH296-BF296-AT296,W295+AH296-BF296-AT296,$BL296-SUM($BN296:BR296))))</f>
        <v>0</v>
      </c>
      <c r="BT296" s="19">
        <f ca="1">IF(X295&lt;=0,0,IF($BL296&lt;=SUM($BN296:BS296),0,IF($BL296-SUM($BN296:BS296)&gt;X295+AI296-BG296-AU296,X295+AI296-BG296-AU296,$BL296-SUM($BN296:BS296))))</f>
        <v>0</v>
      </c>
      <c r="BU296" s="19">
        <f ca="1">IF(Y295&lt;=0,0,IF($BL296&lt;=SUM($BN296:BT296),0,IF($BL296-SUM($BN296:BT296)&gt;Y295+AJ296-BH296-AV296,Y295+AJ296-BH296-AV296,$BL296-SUM($BN296:BT296))))</f>
        <v>0</v>
      </c>
      <c r="BV296" s="19">
        <f ca="1">IF(Z295&lt;=0,0,IF($BL296&lt;=SUM($BN296:BU296),0,IF($BL296-SUM($BN296:BU296)&gt;Z295+AK296-BI296-AW296,Z295+AK296-BI296-AW296,$BL296-SUM($BN296:BU296))))</f>
        <v>0</v>
      </c>
      <c r="BW296" s="19">
        <f ca="1">IF(AA295&lt;=0,0,IF($BL296&lt;=SUM($BN296:BV296),0,IF($BL296-SUM($BN296:BV296)&gt;AA295+AL296-BJ296-AX296,AA295+AL296-BJ296-AX296,$BL296-SUM($BN296:BV296))))</f>
        <v>0</v>
      </c>
    </row>
    <row r="297" spans="1:75" ht="11.1" customHeight="1" x14ac:dyDescent="0.2">
      <c r="A297" s="20" t="str">
        <f t="shared" ca="1" si="206"/>
        <v/>
      </c>
      <c r="B297" s="5" t="e">
        <f t="shared" ca="1" si="207"/>
        <v>#N/A</v>
      </c>
      <c r="C297" s="69" t="str">
        <f ca="1">IF(A297="","",IF(snowball,IF(($E$5-AY297)&lt;0,0,$E$5-AY297),0)+D297)</f>
        <v/>
      </c>
      <c r="D297" s="56"/>
      <c r="E297" s="19">
        <f t="shared" ca="1" si="208"/>
        <v>0</v>
      </c>
      <c r="F297" s="19">
        <f t="shared" ca="1" si="209"/>
        <v>0</v>
      </c>
      <c r="G297" s="19">
        <f t="shared" ca="1" si="210"/>
        <v>0</v>
      </c>
      <c r="H297" s="19">
        <f t="shared" ca="1" si="211"/>
        <v>0</v>
      </c>
      <c r="I297" s="19">
        <f t="shared" ca="1" si="212"/>
        <v>0</v>
      </c>
      <c r="J297" s="19">
        <f t="shared" ca="1" si="213"/>
        <v>0</v>
      </c>
      <c r="K297" s="19">
        <f t="shared" ca="1" si="214"/>
        <v>0</v>
      </c>
      <c r="L297" s="19">
        <f t="shared" ca="1" si="215"/>
        <v>0</v>
      </c>
      <c r="M297" s="19">
        <f t="shared" ca="1" si="216"/>
        <v>0</v>
      </c>
      <c r="N297" s="19">
        <f t="shared" ca="1" si="217"/>
        <v>0</v>
      </c>
      <c r="O297" s="48"/>
      <c r="P297" s="19">
        <f t="shared" ca="1" si="205"/>
        <v>0</v>
      </c>
      <c r="Q297" s="73">
        <f t="shared" ca="1" si="218"/>
        <v>0</v>
      </c>
      <c r="R297" s="19">
        <f t="shared" ca="1" si="219"/>
        <v>0</v>
      </c>
      <c r="S297" s="19">
        <f t="shared" ca="1" si="220"/>
        <v>0</v>
      </c>
      <c r="T297" s="19">
        <f t="shared" ca="1" si="221"/>
        <v>0</v>
      </c>
      <c r="U297" s="19">
        <f t="shared" ca="1" si="222"/>
        <v>0</v>
      </c>
      <c r="V297" s="19">
        <f t="shared" ca="1" si="223"/>
        <v>0</v>
      </c>
      <c r="W297" s="19">
        <f t="shared" ca="1" si="224"/>
        <v>0</v>
      </c>
      <c r="X297" s="19">
        <f t="shared" ca="1" si="225"/>
        <v>0</v>
      </c>
      <c r="Y297" s="19">
        <f t="shared" ca="1" si="226"/>
        <v>0</v>
      </c>
      <c r="Z297" s="19">
        <f t="shared" ca="1" si="227"/>
        <v>0</v>
      </c>
      <c r="AA297" s="19">
        <f t="shared" ca="1" si="228"/>
        <v>0</v>
      </c>
      <c r="AB297" s="2"/>
      <c r="AC297" s="19">
        <f t="shared" ca="1" si="229"/>
        <v>0</v>
      </c>
      <c r="AD297" s="19">
        <f t="shared" ca="1" si="230"/>
        <v>0</v>
      </c>
      <c r="AE297" s="19">
        <f t="shared" ca="1" si="231"/>
        <v>0</v>
      </c>
      <c r="AF297" s="19">
        <f t="shared" ca="1" si="232"/>
        <v>0</v>
      </c>
      <c r="AG297" s="19">
        <f t="shared" ca="1" si="233"/>
        <v>0</v>
      </c>
      <c r="AH297" s="19">
        <f t="shared" ca="1" si="234"/>
        <v>0</v>
      </c>
      <c r="AI297" s="19">
        <f t="shared" ca="1" si="235"/>
        <v>0</v>
      </c>
      <c r="AJ297" s="19">
        <f t="shared" ca="1" si="236"/>
        <v>0</v>
      </c>
      <c r="AK297" s="19">
        <f t="shared" ca="1" si="237"/>
        <v>0</v>
      </c>
      <c r="AL297" s="19">
        <f t="shared" ca="1" si="238"/>
        <v>0</v>
      </c>
      <c r="AM297" s="23">
        <f t="shared" ca="1" si="239"/>
        <v>0</v>
      </c>
      <c r="AN297" s="7"/>
      <c r="AO297" s="19">
        <f t="shared" ca="1" si="240"/>
        <v>0</v>
      </c>
      <c r="AP297" s="19">
        <f t="shared" ca="1" si="241"/>
        <v>0</v>
      </c>
      <c r="AQ297" s="19">
        <f t="shared" ca="1" si="242"/>
        <v>0</v>
      </c>
      <c r="AR297" s="19">
        <f t="shared" ca="1" si="243"/>
        <v>0</v>
      </c>
      <c r="AS297" s="19">
        <f t="shared" ca="1" si="244"/>
        <v>0</v>
      </c>
      <c r="AT297" s="19">
        <f t="shared" ca="1" si="245"/>
        <v>0</v>
      </c>
      <c r="AU297" s="19">
        <f t="shared" ca="1" si="246"/>
        <v>0</v>
      </c>
      <c r="AV297" s="19">
        <f t="shared" ca="1" si="247"/>
        <v>0</v>
      </c>
      <c r="AW297" s="19">
        <f t="shared" ca="1" si="248"/>
        <v>0</v>
      </c>
      <c r="AX297" s="19">
        <f t="shared" ca="1" si="249"/>
        <v>0</v>
      </c>
      <c r="AY297" s="71">
        <f t="shared" ca="1" si="250"/>
        <v>0</v>
      </c>
      <c r="AZ297" s="23"/>
      <c r="BA297" s="55">
        <f ca="1">IF(NOT(snowball),0,IF(OR(E$9=0,R296+AC297-AO297&lt;=E$9),0,MIN(R296+AC297-AO297-E$9,$C297)))</f>
        <v>0</v>
      </c>
      <c r="BB297" s="19">
        <f ca="1">IF(NOT(snowball),0,IF(OR(F$9=0,S296+AD297-AP297&lt;=F$9),0,MIN(S296+AD297-AP297-F$9,$C297-SUM($BA297:BA297))))</f>
        <v>0</v>
      </c>
      <c r="BC297" s="19">
        <f ca="1">IF(NOT(snowball),0,IF(OR(G$9=0,T296+AE297-AQ297&lt;=G$9),0,MIN(T296+AE297-AQ297-G$9,$C297-SUM($BA297:BB297))))</f>
        <v>0</v>
      </c>
      <c r="BD297" s="19">
        <f ca="1">IF(NOT(snowball),0,IF(OR(H$9=0,U296+AF297-AR297&lt;=H$9),0,MIN(U296+AF297-AR297-H$9,$C297-SUM($BA297:BC297))))</f>
        <v>0</v>
      </c>
      <c r="BE297" s="19">
        <f ca="1">IF(NOT(snowball),0,IF(OR(I$9=0,V296+AG297-AS297&lt;=I$9),0,MIN(V296+AG297-AS297-I$9,$C297-SUM($BA297:BD297))))</f>
        <v>0</v>
      </c>
      <c r="BF297" s="19">
        <f ca="1">IF(NOT(snowball),0,IF(OR(J$9=0,W296+AH297-AT297&lt;=J$9),0,MIN(W296+AH297-AT297-J$9,$C297-SUM($BA297:BE297))))</f>
        <v>0</v>
      </c>
      <c r="BG297" s="19">
        <f ca="1">IF(NOT(snowball),0,IF(OR(K$9=0,X296+AI297-AU297&lt;=K$9),0,MIN(X296+AI297-AU297-K$9,$C297-SUM($BA297:BF297))))</f>
        <v>0</v>
      </c>
      <c r="BH297" s="19">
        <f ca="1">IF(NOT(snowball),0,IF(OR(L$9=0,Y296+AJ297-AV297&lt;=L$9),0,MIN(Y296+AJ297-AV297-L$9,$C297-SUM($BA297:BG297))))</f>
        <v>0</v>
      </c>
      <c r="BI297" s="19">
        <f ca="1">IF(NOT(snowball),0,IF(OR(M$9=0,Z296+AK297-AW297&lt;=M$9),0,MIN(Z296+AK297-AW297-M$9,$C297-SUM($BA297:BH297))))</f>
        <v>0</v>
      </c>
      <c r="BJ297" s="19">
        <f ca="1">IF(NOT(snowball),0,IF(OR(N$9=0,AA296+AL297-AX297&lt;=N$9),0,MIN(AA296+AL297-AX297-N$9,$C297-SUM($BA297:BI297))))</f>
        <v>0</v>
      </c>
      <c r="BK297" s="71">
        <f t="shared" ca="1" si="251"/>
        <v>0</v>
      </c>
      <c r="BL297" s="71">
        <f t="shared" ca="1" si="252"/>
        <v>0</v>
      </c>
      <c r="BN297" s="55">
        <f t="shared" ca="1" si="253"/>
        <v>0</v>
      </c>
      <c r="BO297" s="19">
        <f ca="1">IF(S296&lt;=0,0,IF($BL297&lt;=SUM($BN297:BN297),0,IF($BL297-SUM($BN297:BN297)&gt;S296+AD297-BB297-AP297,S296+AD297-BB297-AP297,$BL297-SUM($BN297:BN297))))</f>
        <v>0</v>
      </c>
      <c r="BP297" s="19">
        <f ca="1">IF(T296&lt;=0,0,IF($BL297&lt;=SUM($BN297:BO297),0,IF($BL297-SUM($BN297:BO297)&gt;T296+AE297-BC297-AQ297,T296+AE297-BC297-AQ297,$BL297-SUM($BN297:BO297))))</f>
        <v>0</v>
      </c>
      <c r="BQ297" s="19">
        <f ca="1">IF(U296&lt;=0,0,IF($BL297&lt;=SUM($BN297:BP297),0,IF($BL297-SUM($BN297:BP297)&gt;U296+AF297-BD297-AR297,U296+AF297-BD297-AR297,$BL297-SUM($BN297:BP297))))</f>
        <v>0</v>
      </c>
      <c r="BR297" s="19">
        <f ca="1">IF(V296&lt;=0,0,IF($BL297&lt;=SUM($BN297:BQ297),0,IF($BL297-SUM($BN297:BQ297)&gt;V296+AG297-BE297-AS297,V296+AG297-BE297-AS297,$BL297-SUM($BN297:BQ297))))</f>
        <v>0</v>
      </c>
      <c r="BS297" s="19">
        <f ca="1">IF(W296&lt;=0,0,IF($BL297&lt;=SUM($BN297:BR297),0,IF($BL297-SUM($BN297:BR297)&gt;W296+AH297-BF297-AT297,W296+AH297-BF297-AT297,$BL297-SUM($BN297:BR297))))</f>
        <v>0</v>
      </c>
      <c r="BT297" s="19">
        <f ca="1">IF(X296&lt;=0,0,IF($BL297&lt;=SUM($BN297:BS297),0,IF($BL297-SUM($BN297:BS297)&gt;X296+AI297-BG297-AU297,X296+AI297-BG297-AU297,$BL297-SUM($BN297:BS297))))</f>
        <v>0</v>
      </c>
      <c r="BU297" s="19">
        <f ca="1">IF(Y296&lt;=0,0,IF($BL297&lt;=SUM($BN297:BT297),0,IF($BL297-SUM($BN297:BT297)&gt;Y296+AJ297-BH297-AV297,Y296+AJ297-BH297-AV297,$BL297-SUM($BN297:BT297))))</f>
        <v>0</v>
      </c>
      <c r="BV297" s="19">
        <f ca="1">IF(Z296&lt;=0,0,IF($BL297&lt;=SUM($BN297:BU297),0,IF($BL297-SUM($BN297:BU297)&gt;Z296+AK297-BI297-AW297,Z296+AK297-BI297-AW297,$BL297-SUM($BN297:BU297))))</f>
        <v>0</v>
      </c>
      <c r="BW297" s="19">
        <f ca="1">IF(AA296&lt;=0,0,IF($BL297&lt;=SUM($BN297:BV297),0,IF($BL297-SUM($BN297:BV297)&gt;AA296+AL297-BJ297-AX297,AA296+AL297-BJ297-AX297,$BL297-SUM($BN297:BV297))))</f>
        <v>0</v>
      </c>
    </row>
    <row r="298" spans="1:75" ht="11.1" customHeight="1" x14ac:dyDescent="0.2">
      <c r="A298" s="20" t="str">
        <f t="shared" ca="1" si="206"/>
        <v/>
      </c>
      <c r="B298" s="5" t="e">
        <f t="shared" ca="1" si="207"/>
        <v>#N/A</v>
      </c>
      <c r="C298" s="69" t="str">
        <f ca="1">IF(A298="","",IF(snowball,IF(($E$5-AY298)&lt;0,0,$E$5-AY298),0)+D298)</f>
        <v/>
      </c>
      <c r="D298" s="56"/>
      <c r="E298" s="19">
        <f t="shared" ca="1" si="208"/>
        <v>0</v>
      </c>
      <c r="F298" s="19">
        <f t="shared" ca="1" si="209"/>
        <v>0</v>
      </c>
      <c r="G298" s="19">
        <f t="shared" ca="1" si="210"/>
        <v>0</v>
      </c>
      <c r="H298" s="19">
        <f t="shared" ca="1" si="211"/>
        <v>0</v>
      </c>
      <c r="I298" s="19">
        <f t="shared" ca="1" si="212"/>
        <v>0</v>
      </c>
      <c r="J298" s="19">
        <f t="shared" ca="1" si="213"/>
        <v>0</v>
      </c>
      <c r="K298" s="19">
        <f t="shared" ca="1" si="214"/>
        <v>0</v>
      </c>
      <c r="L298" s="19">
        <f t="shared" ca="1" si="215"/>
        <v>0</v>
      </c>
      <c r="M298" s="19">
        <f t="shared" ca="1" si="216"/>
        <v>0</v>
      </c>
      <c r="N298" s="19">
        <f t="shared" ca="1" si="217"/>
        <v>0</v>
      </c>
      <c r="O298" s="48"/>
      <c r="P298" s="19">
        <f t="shared" ca="1" si="205"/>
        <v>0</v>
      </c>
      <c r="Q298" s="73">
        <f t="shared" ca="1" si="218"/>
        <v>0</v>
      </c>
      <c r="R298" s="19">
        <f t="shared" ca="1" si="219"/>
        <v>0</v>
      </c>
      <c r="S298" s="19">
        <f t="shared" ca="1" si="220"/>
        <v>0</v>
      </c>
      <c r="T298" s="19">
        <f t="shared" ca="1" si="221"/>
        <v>0</v>
      </c>
      <c r="U298" s="19">
        <f t="shared" ca="1" si="222"/>
        <v>0</v>
      </c>
      <c r="V298" s="19">
        <f t="shared" ca="1" si="223"/>
        <v>0</v>
      </c>
      <c r="W298" s="19">
        <f t="shared" ca="1" si="224"/>
        <v>0</v>
      </c>
      <c r="X298" s="19">
        <f t="shared" ca="1" si="225"/>
        <v>0</v>
      </c>
      <c r="Y298" s="19">
        <f t="shared" ca="1" si="226"/>
        <v>0</v>
      </c>
      <c r="Z298" s="19">
        <f t="shared" ca="1" si="227"/>
        <v>0</v>
      </c>
      <c r="AA298" s="19">
        <f t="shared" ca="1" si="228"/>
        <v>0</v>
      </c>
      <c r="AB298" s="2"/>
      <c r="AC298" s="19">
        <f t="shared" ca="1" si="229"/>
        <v>0</v>
      </c>
      <c r="AD298" s="19">
        <f t="shared" ca="1" si="230"/>
        <v>0</v>
      </c>
      <c r="AE298" s="19">
        <f t="shared" ca="1" si="231"/>
        <v>0</v>
      </c>
      <c r="AF298" s="19">
        <f t="shared" ca="1" si="232"/>
        <v>0</v>
      </c>
      <c r="AG298" s="19">
        <f t="shared" ca="1" si="233"/>
        <v>0</v>
      </c>
      <c r="AH298" s="19">
        <f t="shared" ca="1" si="234"/>
        <v>0</v>
      </c>
      <c r="AI298" s="19">
        <f t="shared" ca="1" si="235"/>
        <v>0</v>
      </c>
      <c r="AJ298" s="19">
        <f t="shared" ca="1" si="236"/>
        <v>0</v>
      </c>
      <c r="AK298" s="19">
        <f t="shared" ca="1" si="237"/>
        <v>0</v>
      </c>
      <c r="AL298" s="19">
        <f t="shared" ca="1" si="238"/>
        <v>0</v>
      </c>
      <c r="AM298" s="23">
        <f t="shared" ca="1" si="239"/>
        <v>0</v>
      </c>
      <c r="AN298" s="7"/>
      <c r="AO298" s="19">
        <f t="shared" ca="1" si="240"/>
        <v>0</v>
      </c>
      <c r="AP298" s="19">
        <f t="shared" ca="1" si="241"/>
        <v>0</v>
      </c>
      <c r="AQ298" s="19">
        <f t="shared" ca="1" si="242"/>
        <v>0</v>
      </c>
      <c r="AR298" s="19">
        <f t="shared" ca="1" si="243"/>
        <v>0</v>
      </c>
      <c r="AS298" s="19">
        <f t="shared" ca="1" si="244"/>
        <v>0</v>
      </c>
      <c r="AT298" s="19">
        <f t="shared" ca="1" si="245"/>
        <v>0</v>
      </c>
      <c r="AU298" s="19">
        <f t="shared" ca="1" si="246"/>
        <v>0</v>
      </c>
      <c r="AV298" s="19">
        <f t="shared" ca="1" si="247"/>
        <v>0</v>
      </c>
      <c r="AW298" s="19">
        <f t="shared" ca="1" si="248"/>
        <v>0</v>
      </c>
      <c r="AX298" s="19">
        <f t="shared" ca="1" si="249"/>
        <v>0</v>
      </c>
      <c r="AY298" s="71">
        <f t="shared" ca="1" si="250"/>
        <v>0</v>
      </c>
      <c r="AZ298" s="23"/>
      <c r="BA298" s="55">
        <f ca="1">IF(NOT(snowball),0,IF(OR(E$9=0,R297+AC298-AO298&lt;=E$9),0,MIN(R297+AC298-AO298-E$9,$C298)))</f>
        <v>0</v>
      </c>
      <c r="BB298" s="19">
        <f ca="1">IF(NOT(snowball),0,IF(OR(F$9=0,S297+AD298-AP298&lt;=F$9),0,MIN(S297+AD298-AP298-F$9,$C298-SUM($BA298:BA298))))</f>
        <v>0</v>
      </c>
      <c r="BC298" s="19">
        <f ca="1">IF(NOT(snowball),0,IF(OR(G$9=0,T297+AE298-AQ298&lt;=G$9),0,MIN(T297+AE298-AQ298-G$9,$C298-SUM($BA298:BB298))))</f>
        <v>0</v>
      </c>
      <c r="BD298" s="19">
        <f ca="1">IF(NOT(snowball),0,IF(OR(H$9=0,U297+AF298-AR298&lt;=H$9),0,MIN(U297+AF298-AR298-H$9,$C298-SUM($BA298:BC298))))</f>
        <v>0</v>
      </c>
      <c r="BE298" s="19">
        <f ca="1">IF(NOT(snowball),0,IF(OR(I$9=0,V297+AG298-AS298&lt;=I$9),0,MIN(V297+AG298-AS298-I$9,$C298-SUM($BA298:BD298))))</f>
        <v>0</v>
      </c>
      <c r="BF298" s="19">
        <f ca="1">IF(NOT(snowball),0,IF(OR(J$9=0,W297+AH298-AT298&lt;=J$9),0,MIN(W297+AH298-AT298-J$9,$C298-SUM($BA298:BE298))))</f>
        <v>0</v>
      </c>
      <c r="BG298" s="19">
        <f ca="1">IF(NOT(snowball),0,IF(OR(K$9=0,X297+AI298-AU298&lt;=K$9),0,MIN(X297+AI298-AU298-K$9,$C298-SUM($BA298:BF298))))</f>
        <v>0</v>
      </c>
      <c r="BH298" s="19">
        <f ca="1">IF(NOT(snowball),0,IF(OR(L$9=0,Y297+AJ298-AV298&lt;=L$9),0,MIN(Y297+AJ298-AV298-L$9,$C298-SUM($BA298:BG298))))</f>
        <v>0</v>
      </c>
      <c r="BI298" s="19">
        <f ca="1">IF(NOT(snowball),0,IF(OR(M$9=0,Z297+AK298-AW298&lt;=M$9),0,MIN(Z297+AK298-AW298-M$9,$C298-SUM($BA298:BH298))))</f>
        <v>0</v>
      </c>
      <c r="BJ298" s="19">
        <f ca="1">IF(NOT(snowball),0,IF(OR(N$9=0,AA297+AL298-AX298&lt;=N$9),0,MIN(AA297+AL298-AX298-N$9,$C298-SUM($BA298:BI298))))</f>
        <v>0</v>
      </c>
      <c r="BK298" s="71">
        <f t="shared" ca="1" si="251"/>
        <v>0</v>
      </c>
      <c r="BL298" s="71">
        <f t="shared" ca="1" si="252"/>
        <v>0</v>
      </c>
      <c r="BN298" s="55">
        <f t="shared" ca="1" si="253"/>
        <v>0</v>
      </c>
      <c r="BO298" s="19">
        <f ca="1">IF(S297&lt;=0,0,IF($BL298&lt;=SUM($BN298:BN298),0,IF($BL298-SUM($BN298:BN298)&gt;S297+AD298-BB298-AP298,S297+AD298-BB298-AP298,$BL298-SUM($BN298:BN298))))</f>
        <v>0</v>
      </c>
      <c r="BP298" s="19">
        <f ca="1">IF(T297&lt;=0,0,IF($BL298&lt;=SUM($BN298:BO298),0,IF($BL298-SUM($BN298:BO298)&gt;T297+AE298-BC298-AQ298,T297+AE298-BC298-AQ298,$BL298-SUM($BN298:BO298))))</f>
        <v>0</v>
      </c>
      <c r="BQ298" s="19">
        <f ca="1">IF(U297&lt;=0,0,IF($BL298&lt;=SUM($BN298:BP298),0,IF($BL298-SUM($BN298:BP298)&gt;U297+AF298-BD298-AR298,U297+AF298-BD298-AR298,$BL298-SUM($BN298:BP298))))</f>
        <v>0</v>
      </c>
      <c r="BR298" s="19">
        <f ca="1">IF(V297&lt;=0,0,IF($BL298&lt;=SUM($BN298:BQ298),0,IF($BL298-SUM($BN298:BQ298)&gt;V297+AG298-BE298-AS298,V297+AG298-BE298-AS298,$BL298-SUM($BN298:BQ298))))</f>
        <v>0</v>
      </c>
      <c r="BS298" s="19">
        <f ca="1">IF(W297&lt;=0,0,IF($BL298&lt;=SUM($BN298:BR298),0,IF($BL298-SUM($BN298:BR298)&gt;W297+AH298-BF298-AT298,W297+AH298-BF298-AT298,$BL298-SUM($BN298:BR298))))</f>
        <v>0</v>
      </c>
      <c r="BT298" s="19">
        <f ca="1">IF(X297&lt;=0,0,IF($BL298&lt;=SUM($BN298:BS298),0,IF($BL298-SUM($BN298:BS298)&gt;X297+AI298-BG298-AU298,X297+AI298-BG298-AU298,$BL298-SUM($BN298:BS298))))</f>
        <v>0</v>
      </c>
      <c r="BU298" s="19">
        <f ca="1">IF(Y297&lt;=0,0,IF($BL298&lt;=SUM($BN298:BT298),0,IF($BL298-SUM($BN298:BT298)&gt;Y297+AJ298-BH298-AV298,Y297+AJ298-BH298-AV298,$BL298-SUM($BN298:BT298))))</f>
        <v>0</v>
      </c>
      <c r="BV298" s="19">
        <f ca="1">IF(Z297&lt;=0,0,IF($BL298&lt;=SUM($BN298:BU298),0,IF($BL298-SUM($BN298:BU298)&gt;Z297+AK298-BI298-AW298,Z297+AK298-BI298-AW298,$BL298-SUM($BN298:BU298))))</f>
        <v>0</v>
      </c>
      <c r="BW298" s="19">
        <f ca="1">IF(AA297&lt;=0,0,IF($BL298&lt;=SUM($BN298:BV298),0,IF($BL298-SUM($BN298:BV298)&gt;AA297+AL298-BJ298-AX298,AA297+AL298-BJ298-AX298,$BL298-SUM($BN298:BV298))))</f>
        <v>0</v>
      </c>
    </row>
    <row r="299" spans="1:75" ht="11.1" customHeight="1" x14ac:dyDescent="0.2">
      <c r="A299" s="20" t="str">
        <f t="shared" ca="1" si="206"/>
        <v/>
      </c>
      <c r="B299" s="5" t="e">
        <f t="shared" ca="1" si="207"/>
        <v>#N/A</v>
      </c>
      <c r="C299" s="69" t="str">
        <f ca="1">IF(A299="","",IF(snowball,IF(($E$5-AY299)&lt;0,0,$E$5-AY299),0)+D299)</f>
        <v/>
      </c>
      <c r="D299" s="56"/>
      <c r="E299" s="19">
        <f t="shared" ca="1" si="208"/>
        <v>0</v>
      </c>
      <c r="F299" s="19">
        <f t="shared" ca="1" si="209"/>
        <v>0</v>
      </c>
      <c r="G299" s="19">
        <f t="shared" ca="1" si="210"/>
        <v>0</v>
      </c>
      <c r="H299" s="19">
        <f t="shared" ca="1" si="211"/>
        <v>0</v>
      </c>
      <c r="I299" s="19">
        <f t="shared" ca="1" si="212"/>
        <v>0</v>
      </c>
      <c r="J299" s="19">
        <f t="shared" ca="1" si="213"/>
        <v>0</v>
      </c>
      <c r="K299" s="19">
        <f t="shared" ca="1" si="214"/>
        <v>0</v>
      </c>
      <c r="L299" s="19">
        <f t="shared" ca="1" si="215"/>
        <v>0</v>
      </c>
      <c r="M299" s="19">
        <f t="shared" ca="1" si="216"/>
        <v>0</v>
      </c>
      <c r="N299" s="19">
        <f t="shared" ca="1" si="217"/>
        <v>0</v>
      </c>
      <c r="O299" s="48"/>
      <c r="P299" s="19">
        <f t="shared" ca="1" si="205"/>
        <v>0</v>
      </c>
      <c r="Q299" s="73">
        <f t="shared" ca="1" si="218"/>
        <v>0</v>
      </c>
      <c r="R299" s="19">
        <f t="shared" ca="1" si="219"/>
        <v>0</v>
      </c>
      <c r="S299" s="19">
        <f t="shared" ca="1" si="220"/>
        <v>0</v>
      </c>
      <c r="T299" s="19">
        <f t="shared" ca="1" si="221"/>
        <v>0</v>
      </c>
      <c r="U299" s="19">
        <f t="shared" ca="1" si="222"/>
        <v>0</v>
      </c>
      <c r="V299" s="19">
        <f t="shared" ca="1" si="223"/>
        <v>0</v>
      </c>
      <c r="W299" s="19">
        <f t="shared" ca="1" si="224"/>
        <v>0</v>
      </c>
      <c r="X299" s="19">
        <f t="shared" ca="1" si="225"/>
        <v>0</v>
      </c>
      <c r="Y299" s="19">
        <f t="shared" ca="1" si="226"/>
        <v>0</v>
      </c>
      <c r="Z299" s="19">
        <f t="shared" ca="1" si="227"/>
        <v>0</v>
      </c>
      <c r="AA299" s="19">
        <f t="shared" ca="1" si="228"/>
        <v>0</v>
      </c>
      <c r="AB299" s="2"/>
      <c r="AC299" s="19">
        <f t="shared" ca="1" si="229"/>
        <v>0</v>
      </c>
      <c r="AD299" s="19">
        <f t="shared" ca="1" si="230"/>
        <v>0</v>
      </c>
      <c r="AE299" s="19">
        <f t="shared" ca="1" si="231"/>
        <v>0</v>
      </c>
      <c r="AF299" s="19">
        <f t="shared" ca="1" si="232"/>
        <v>0</v>
      </c>
      <c r="AG299" s="19">
        <f t="shared" ca="1" si="233"/>
        <v>0</v>
      </c>
      <c r="AH299" s="19">
        <f t="shared" ca="1" si="234"/>
        <v>0</v>
      </c>
      <c r="AI299" s="19">
        <f t="shared" ca="1" si="235"/>
        <v>0</v>
      </c>
      <c r="AJ299" s="19">
        <f t="shared" ca="1" si="236"/>
        <v>0</v>
      </c>
      <c r="AK299" s="19">
        <f t="shared" ca="1" si="237"/>
        <v>0</v>
      </c>
      <c r="AL299" s="19">
        <f t="shared" ca="1" si="238"/>
        <v>0</v>
      </c>
      <c r="AM299" s="23">
        <f t="shared" ca="1" si="239"/>
        <v>0</v>
      </c>
      <c r="AN299" s="7"/>
      <c r="AO299" s="19">
        <f t="shared" ca="1" si="240"/>
        <v>0</v>
      </c>
      <c r="AP299" s="19">
        <f t="shared" ca="1" si="241"/>
        <v>0</v>
      </c>
      <c r="AQ299" s="19">
        <f t="shared" ca="1" si="242"/>
        <v>0</v>
      </c>
      <c r="AR299" s="19">
        <f t="shared" ca="1" si="243"/>
        <v>0</v>
      </c>
      <c r="AS299" s="19">
        <f t="shared" ca="1" si="244"/>
        <v>0</v>
      </c>
      <c r="AT299" s="19">
        <f t="shared" ca="1" si="245"/>
        <v>0</v>
      </c>
      <c r="AU299" s="19">
        <f t="shared" ca="1" si="246"/>
        <v>0</v>
      </c>
      <c r="AV299" s="19">
        <f t="shared" ca="1" si="247"/>
        <v>0</v>
      </c>
      <c r="AW299" s="19">
        <f t="shared" ca="1" si="248"/>
        <v>0</v>
      </c>
      <c r="AX299" s="19">
        <f t="shared" ca="1" si="249"/>
        <v>0</v>
      </c>
      <c r="AY299" s="71">
        <f t="shared" ca="1" si="250"/>
        <v>0</v>
      </c>
      <c r="AZ299" s="23"/>
      <c r="BA299" s="55">
        <f ca="1">IF(NOT(snowball),0,IF(OR(E$9=0,R298+AC299-AO299&lt;=E$9),0,MIN(R298+AC299-AO299-E$9,$C299)))</f>
        <v>0</v>
      </c>
      <c r="BB299" s="19">
        <f ca="1">IF(NOT(snowball),0,IF(OR(F$9=0,S298+AD299-AP299&lt;=F$9),0,MIN(S298+AD299-AP299-F$9,$C299-SUM($BA299:BA299))))</f>
        <v>0</v>
      </c>
      <c r="BC299" s="19">
        <f ca="1">IF(NOT(snowball),0,IF(OR(G$9=0,T298+AE299-AQ299&lt;=G$9),0,MIN(T298+AE299-AQ299-G$9,$C299-SUM($BA299:BB299))))</f>
        <v>0</v>
      </c>
      <c r="BD299" s="19">
        <f ca="1">IF(NOT(snowball),0,IF(OR(H$9=0,U298+AF299-AR299&lt;=H$9),0,MIN(U298+AF299-AR299-H$9,$C299-SUM($BA299:BC299))))</f>
        <v>0</v>
      </c>
      <c r="BE299" s="19">
        <f ca="1">IF(NOT(snowball),0,IF(OR(I$9=0,V298+AG299-AS299&lt;=I$9),0,MIN(V298+AG299-AS299-I$9,$C299-SUM($BA299:BD299))))</f>
        <v>0</v>
      </c>
      <c r="BF299" s="19">
        <f ca="1">IF(NOT(snowball),0,IF(OR(J$9=0,W298+AH299-AT299&lt;=J$9),0,MIN(W298+AH299-AT299-J$9,$C299-SUM($BA299:BE299))))</f>
        <v>0</v>
      </c>
      <c r="BG299" s="19">
        <f ca="1">IF(NOT(snowball),0,IF(OR(K$9=0,X298+AI299-AU299&lt;=K$9),0,MIN(X298+AI299-AU299-K$9,$C299-SUM($BA299:BF299))))</f>
        <v>0</v>
      </c>
      <c r="BH299" s="19">
        <f ca="1">IF(NOT(snowball),0,IF(OR(L$9=0,Y298+AJ299-AV299&lt;=L$9),0,MIN(Y298+AJ299-AV299-L$9,$C299-SUM($BA299:BG299))))</f>
        <v>0</v>
      </c>
      <c r="BI299" s="19">
        <f ca="1">IF(NOT(snowball),0,IF(OR(M$9=0,Z298+AK299-AW299&lt;=M$9),0,MIN(Z298+AK299-AW299-M$9,$C299-SUM($BA299:BH299))))</f>
        <v>0</v>
      </c>
      <c r="BJ299" s="19">
        <f ca="1">IF(NOT(snowball),0,IF(OR(N$9=0,AA298+AL299-AX299&lt;=N$9),0,MIN(AA298+AL299-AX299-N$9,$C299-SUM($BA299:BI299))))</f>
        <v>0</v>
      </c>
      <c r="BK299" s="71">
        <f t="shared" ca="1" si="251"/>
        <v>0</v>
      </c>
      <c r="BL299" s="71">
        <f t="shared" ca="1" si="252"/>
        <v>0</v>
      </c>
      <c r="BN299" s="55">
        <f t="shared" ca="1" si="253"/>
        <v>0</v>
      </c>
      <c r="BO299" s="19">
        <f ca="1">IF(S298&lt;=0,0,IF($BL299&lt;=SUM($BN299:BN299),0,IF($BL299-SUM($BN299:BN299)&gt;S298+AD299-BB299-AP299,S298+AD299-BB299-AP299,$BL299-SUM($BN299:BN299))))</f>
        <v>0</v>
      </c>
      <c r="BP299" s="19">
        <f ca="1">IF(T298&lt;=0,0,IF($BL299&lt;=SUM($BN299:BO299),0,IF($BL299-SUM($BN299:BO299)&gt;T298+AE299-BC299-AQ299,T298+AE299-BC299-AQ299,$BL299-SUM($BN299:BO299))))</f>
        <v>0</v>
      </c>
      <c r="BQ299" s="19">
        <f ca="1">IF(U298&lt;=0,0,IF($BL299&lt;=SUM($BN299:BP299),0,IF($BL299-SUM($BN299:BP299)&gt;U298+AF299-BD299-AR299,U298+AF299-BD299-AR299,$BL299-SUM($BN299:BP299))))</f>
        <v>0</v>
      </c>
      <c r="BR299" s="19">
        <f ca="1">IF(V298&lt;=0,0,IF($BL299&lt;=SUM($BN299:BQ299),0,IF($BL299-SUM($BN299:BQ299)&gt;V298+AG299-BE299-AS299,V298+AG299-BE299-AS299,$BL299-SUM($BN299:BQ299))))</f>
        <v>0</v>
      </c>
      <c r="BS299" s="19">
        <f ca="1">IF(W298&lt;=0,0,IF($BL299&lt;=SUM($BN299:BR299),0,IF($BL299-SUM($BN299:BR299)&gt;W298+AH299-BF299-AT299,W298+AH299-BF299-AT299,$BL299-SUM($BN299:BR299))))</f>
        <v>0</v>
      </c>
      <c r="BT299" s="19">
        <f ca="1">IF(X298&lt;=0,0,IF($BL299&lt;=SUM($BN299:BS299),0,IF($BL299-SUM($BN299:BS299)&gt;X298+AI299-BG299-AU299,X298+AI299-BG299-AU299,$BL299-SUM($BN299:BS299))))</f>
        <v>0</v>
      </c>
      <c r="BU299" s="19">
        <f ca="1">IF(Y298&lt;=0,0,IF($BL299&lt;=SUM($BN299:BT299),0,IF($BL299-SUM($BN299:BT299)&gt;Y298+AJ299-BH299-AV299,Y298+AJ299-BH299-AV299,$BL299-SUM($BN299:BT299))))</f>
        <v>0</v>
      </c>
      <c r="BV299" s="19">
        <f ca="1">IF(Z298&lt;=0,0,IF($BL299&lt;=SUM($BN299:BU299),0,IF($BL299-SUM($BN299:BU299)&gt;Z298+AK299-BI299-AW299,Z298+AK299-BI299-AW299,$BL299-SUM($BN299:BU299))))</f>
        <v>0</v>
      </c>
      <c r="BW299" s="19">
        <f ca="1">IF(AA298&lt;=0,0,IF($BL299&lt;=SUM($BN299:BV299),0,IF($BL299-SUM($BN299:BV299)&gt;AA298+AL299-BJ299-AX299,AA298+AL299-BJ299-AX299,$BL299-SUM($BN299:BV299))))</f>
        <v>0</v>
      </c>
    </row>
    <row r="300" spans="1:75" ht="11.1" customHeight="1" x14ac:dyDescent="0.2">
      <c r="A300" s="20" t="str">
        <f t="shared" ca="1" si="206"/>
        <v/>
      </c>
      <c r="B300" s="5" t="e">
        <f t="shared" ca="1" si="207"/>
        <v>#N/A</v>
      </c>
      <c r="C300" s="69" t="str">
        <f ca="1">IF(A300="","",IF(snowball,IF(($E$5-AY300)&lt;0,0,$E$5-AY300),0)+D300)</f>
        <v/>
      </c>
      <c r="D300" s="56"/>
      <c r="E300" s="19">
        <f t="shared" ca="1" si="208"/>
        <v>0</v>
      </c>
      <c r="F300" s="19">
        <f t="shared" ca="1" si="209"/>
        <v>0</v>
      </c>
      <c r="G300" s="19">
        <f t="shared" ca="1" si="210"/>
        <v>0</v>
      </c>
      <c r="H300" s="19">
        <f t="shared" ca="1" si="211"/>
        <v>0</v>
      </c>
      <c r="I300" s="19">
        <f t="shared" ca="1" si="212"/>
        <v>0</v>
      </c>
      <c r="J300" s="19">
        <f t="shared" ca="1" si="213"/>
        <v>0</v>
      </c>
      <c r="K300" s="19">
        <f t="shared" ca="1" si="214"/>
        <v>0</v>
      </c>
      <c r="L300" s="19">
        <f t="shared" ca="1" si="215"/>
        <v>0</v>
      </c>
      <c r="M300" s="19">
        <f t="shared" ca="1" si="216"/>
        <v>0</v>
      </c>
      <c r="N300" s="19">
        <f t="shared" ca="1" si="217"/>
        <v>0</v>
      </c>
      <c r="O300" s="48"/>
      <c r="P300" s="19">
        <f t="shared" ca="1" si="205"/>
        <v>0</v>
      </c>
      <c r="Q300" s="73">
        <f t="shared" ca="1" si="218"/>
        <v>0</v>
      </c>
      <c r="R300" s="19">
        <f t="shared" ca="1" si="219"/>
        <v>0</v>
      </c>
      <c r="S300" s="19">
        <f t="shared" ca="1" si="220"/>
        <v>0</v>
      </c>
      <c r="T300" s="19">
        <f t="shared" ca="1" si="221"/>
        <v>0</v>
      </c>
      <c r="U300" s="19">
        <f t="shared" ca="1" si="222"/>
        <v>0</v>
      </c>
      <c r="V300" s="19">
        <f t="shared" ca="1" si="223"/>
        <v>0</v>
      </c>
      <c r="W300" s="19">
        <f t="shared" ca="1" si="224"/>
        <v>0</v>
      </c>
      <c r="X300" s="19">
        <f t="shared" ca="1" si="225"/>
        <v>0</v>
      </c>
      <c r="Y300" s="19">
        <f t="shared" ca="1" si="226"/>
        <v>0</v>
      </c>
      <c r="Z300" s="19">
        <f t="shared" ca="1" si="227"/>
        <v>0</v>
      </c>
      <c r="AA300" s="19">
        <f t="shared" ca="1" si="228"/>
        <v>0</v>
      </c>
      <c r="AB300" s="2"/>
      <c r="AC300" s="19">
        <f t="shared" ca="1" si="229"/>
        <v>0</v>
      </c>
      <c r="AD300" s="19">
        <f t="shared" ca="1" si="230"/>
        <v>0</v>
      </c>
      <c r="AE300" s="19">
        <f t="shared" ca="1" si="231"/>
        <v>0</v>
      </c>
      <c r="AF300" s="19">
        <f t="shared" ca="1" si="232"/>
        <v>0</v>
      </c>
      <c r="AG300" s="19">
        <f t="shared" ca="1" si="233"/>
        <v>0</v>
      </c>
      <c r="AH300" s="19">
        <f t="shared" ca="1" si="234"/>
        <v>0</v>
      </c>
      <c r="AI300" s="19">
        <f t="shared" ca="1" si="235"/>
        <v>0</v>
      </c>
      <c r="AJ300" s="19">
        <f t="shared" ca="1" si="236"/>
        <v>0</v>
      </c>
      <c r="AK300" s="19">
        <f t="shared" ca="1" si="237"/>
        <v>0</v>
      </c>
      <c r="AL300" s="19">
        <f t="shared" ca="1" si="238"/>
        <v>0</v>
      </c>
      <c r="AM300" s="23">
        <f t="shared" ca="1" si="239"/>
        <v>0</v>
      </c>
      <c r="AN300" s="7"/>
      <c r="AO300" s="19">
        <f t="shared" ca="1" si="240"/>
        <v>0</v>
      </c>
      <c r="AP300" s="19">
        <f t="shared" ca="1" si="241"/>
        <v>0</v>
      </c>
      <c r="AQ300" s="19">
        <f t="shared" ca="1" si="242"/>
        <v>0</v>
      </c>
      <c r="AR300" s="19">
        <f t="shared" ca="1" si="243"/>
        <v>0</v>
      </c>
      <c r="AS300" s="19">
        <f t="shared" ca="1" si="244"/>
        <v>0</v>
      </c>
      <c r="AT300" s="19">
        <f t="shared" ca="1" si="245"/>
        <v>0</v>
      </c>
      <c r="AU300" s="19">
        <f t="shared" ca="1" si="246"/>
        <v>0</v>
      </c>
      <c r="AV300" s="19">
        <f t="shared" ca="1" si="247"/>
        <v>0</v>
      </c>
      <c r="AW300" s="19">
        <f t="shared" ca="1" si="248"/>
        <v>0</v>
      </c>
      <c r="AX300" s="19">
        <f t="shared" ca="1" si="249"/>
        <v>0</v>
      </c>
      <c r="AY300" s="71">
        <f t="shared" ca="1" si="250"/>
        <v>0</v>
      </c>
      <c r="AZ300" s="23"/>
      <c r="BA300" s="55">
        <f ca="1">IF(NOT(snowball),0,IF(OR(E$9=0,R299+AC300-AO300&lt;=E$9),0,MIN(R299+AC300-AO300-E$9,$C300)))</f>
        <v>0</v>
      </c>
      <c r="BB300" s="19">
        <f ca="1">IF(NOT(snowball),0,IF(OR(F$9=0,S299+AD300-AP300&lt;=F$9),0,MIN(S299+AD300-AP300-F$9,$C300-SUM($BA300:BA300))))</f>
        <v>0</v>
      </c>
      <c r="BC300" s="19">
        <f ca="1">IF(NOT(snowball),0,IF(OR(G$9=0,T299+AE300-AQ300&lt;=G$9),0,MIN(T299+AE300-AQ300-G$9,$C300-SUM($BA300:BB300))))</f>
        <v>0</v>
      </c>
      <c r="BD300" s="19">
        <f ca="1">IF(NOT(snowball),0,IF(OR(H$9=0,U299+AF300-AR300&lt;=H$9),0,MIN(U299+AF300-AR300-H$9,$C300-SUM($BA300:BC300))))</f>
        <v>0</v>
      </c>
      <c r="BE300" s="19">
        <f ca="1">IF(NOT(snowball),0,IF(OR(I$9=0,V299+AG300-AS300&lt;=I$9),0,MIN(V299+AG300-AS300-I$9,$C300-SUM($BA300:BD300))))</f>
        <v>0</v>
      </c>
      <c r="BF300" s="19">
        <f ca="1">IF(NOT(snowball),0,IF(OR(J$9=0,W299+AH300-AT300&lt;=J$9),0,MIN(W299+AH300-AT300-J$9,$C300-SUM($BA300:BE300))))</f>
        <v>0</v>
      </c>
      <c r="BG300" s="19">
        <f ca="1">IF(NOT(snowball),0,IF(OR(K$9=0,X299+AI300-AU300&lt;=K$9),0,MIN(X299+AI300-AU300-K$9,$C300-SUM($BA300:BF300))))</f>
        <v>0</v>
      </c>
      <c r="BH300" s="19">
        <f ca="1">IF(NOT(snowball),0,IF(OR(L$9=0,Y299+AJ300-AV300&lt;=L$9),0,MIN(Y299+AJ300-AV300-L$9,$C300-SUM($BA300:BG300))))</f>
        <v>0</v>
      </c>
      <c r="BI300" s="19">
        <f ca="1">IF(NOT(snowball),0,IF(OR(M$9=0,Z299+AK300-AW300&lt;=M$9),0,MIN(Z299+AK300-AW300-M$9,$C300-SUM($BA300:BH300))))</f>
        <v>0</v>
      </c>
      <c r="BJ300" s="19">
        <f ca="1">IF(NOT(snowball),0,IF(OR(N$9=0,AA299+AL300-AX300&lt;=N$9),0,MIN(AA299+AL300-AX300-N$9,$C300-SUM($BA300:BI300))))</f>
        <v>0</v>
      </c>
      <c r="BK300" s="71">
        <f t="shared" ca="1" si="251"/>
        <v>0</v>
      </c>
      <c r="BL300" s="71">
        <f t="shared" ca="1" si="252"/>
        <v>0</v>
      </c>
      <c r="BN300" s="55">
        <f t="shared" ca="1" si="253"/>
        <v>0</v>
      </c>
      <c r="BO300" s="19">
        <f ca="1">IF(S299&lt;=0,0,IF($BL300&lt;=SUM($BN300:BN300),0,IF($BL300-SUM($BN300:BN300)&gt;S299+AD300-BB300-AP300,S299+AD300-BB300-AP300,$BL300-SUM($BN300:BN300))))</f>
        <v>0</v>
      </c>
      <c r="BP300" s="19">
        <f ca="1">IF(T299&lt;=0,0,IF($BL300&lt;=SUM($BN300:BO300),0,IF($BL300-SUM($BN300:BO300)&gt;T299+AE300-BC300-AQ300,T299+AE300-BC300-AQ300,$BL300-SUM($BN300:BO300))))</f>
        <v>0</v>
      </c>
      <c r="BQ300" s="19">
        <f ca="1">IF(U299&lt;=0,0,IF($BL300&lt;=SUM($BN300:BP300),0,IF($BL300-SUM($BN300:BP300)&gt;U299+AF300-BD300-AR300,U299+AF300-BD300-AR300,$BL300-SUM($BN300:BP300))))</f>
        <v>0</v>
      </c>
      <c r="BR300" s="19">
        <f ca="1">IF(V299&lt;=0,0,IF($BL300&lt;=SUM($BN300:BQ300),0,IF($BL300-SUM($BN300:BQ300)&gt;V299+AG300-BE300-AS300,V299+AG300-BE300-AS300,$BL300-SUM($BN300:BQ300))))</f>
        <v>0</v>
      </c>
      <c r="BS300" s="19">
        <f ca="1">IF(W299&lt;=0,0,IF($BL300&lt;=SUM($BN300:BR300),0,IF($BL300-SUM($BN300:BR300)&gt;W299+AH300-BF300-AT300,W299+AH300-BF300-AT300,$BL300-SUM($BN300:BR300))))</f>
        <v>0</v>
      </c>
      <c r="BT300" s="19">
        <f ca="1">IF(X299&lt;=0,0,IF($BL300&lt;=SUM($BN300:BS300),0,IF($BL300-SUM($BN300:BS300)&gt;X299+AI300-BG300-AU300,X299+AI300-BG300-AU300,$BL300-SUM($BN300:BS300))))</f>
        <v>0</v>
      </c>
      <c r="BU300" s="19">
        <f ca="1">IF(Y299&lt;=0,0,IF($BL300&lt;=SUM($BN300:BT300),0,IF($BL300-SUM($BN300:BT300)&gt;Y299+AJ300-BH300-AV300,Y299+AJ300-BH300-AV300,$BL300-SUM($BN300:BT300))))</f>
        <v>0</v>
      </c>
      <c r="BV300" s="19">
        <f ca="1">IF(Z299&lt;=0,0,IF($BL300&lt;=SUM($BN300:BU300),0,IF($BL300-SUM($BN300:BU300)&gt;Z299+AK300-BI300-AW300,Z299+AK300-BI300-AW300,$BL300-SUM($BN300:BU300))))</f>
        <v>0</v>
      </c>
      <c r="BW300" s="19">
        <f ca="1">IF(AA299&lt;=0,0,IF($BL300&lt;=SUM($BN300:BV300),0,IF($BL300-SUM($BN300:BV300)&gt;AA299+AL300-BJ300-AX300,AA299+AL300-BJ300-AX300,$BL300-SUM($BN300:BV300))))</f>
        <v>0</v>
      </c>
    </row>
    <row r="301" spans="1:75" ht="11.1" customHeight="1" x14ac:dyDescent="0.2">
      <c r="A301" s="20" t="str">
        <f t="shared" ca="1" si="206"/>
        <v/>
      </c>
      <c r="B301" s="5" t="e">
        <f t="shared" ca="1" si="207"/>
        <v>#N/A</v>
      </c>
      <c r="C301" s="69" t="str">
        <f ca="1">IF(A301="","",IF(snowball,IF(($E$5-AY301)&lt;0,0,$E$5-AY301),0)+D301)</f>
        <v/>
      </c>
      <c r="D301" s="56"/>
      <c r="E301" s="19">
        <f t="shared" ca="1" si="208"/>
        <v>0</v>
      </c>
      <c r="F301" s="19">
        <f t="shared" ca="1" si="209"/>
        <v>0</v>
      </c>
      <c r="G301" s="19">
        <f t="shared" ca="1" si="210"/>
        <v>0</v>
      </c>
      <c r="H301" s="19">
        <f t="shared" ca="1" si="211"/>
        <v>0</v>
      </c>
      <c r="I301" s="19">
        <f t="shared" ca="1" si="212"/>
        <v>0</v>
      </c>
      <c r="J301" s="19">
        <f t="shared" ca="1" si="213"/>
        <v>0</v>
      </c>
      <c r="K301" s="19">
        <f t="shared" ca="1" si="214"/>
        <v>0</v>
      </c>
      <c r="L301" s="19">
        <f t="shared" ca="1" si="215"/>
        <v>0</v>
      </c>
      <c r="M301" s="19">
        <f t="shared" ca="1" si="216"/>
        <v>0</v>
      </c>
      <c r="N301" s="19">
        <f t="shared" ca="1" si="217"/>
        <v>0</v>
      </c>
      <c r="O301" s="48"/>
      <c r="P301" s="19">
        <f t="shared" ca="1" si="205"/>
        <v>0</v>
      </c>
      <c r="Q301" s="73">
        <f t="shared" ca="1" si="218"/>
        <v>0</v>
      </c>
      <c r="R301" s="19">
        <f t="shared" ca="1" si="219"/>
        <v>0</v>
      </c>
      <c r="S301" s="19">
        <f t="shared" ca="1" si="220"/>
        <v>0</v>
      </c>
      <c r="T301" s="19">
        <f t="shared" ca="1" si="221"/>
        <v>0</v>
      </c>
      <c r="U301" s="19">
        <f t="shared" ca="1" si="222"/>
        <v>0</v>
      </c>
      <c r="V301" s="19">
        <f t="shared" ca="1" si="223"/>
        <v>0</v>
      </c>
      <c r="W301" s="19">
        <f t="shared" ca="1" si="224"/>
        <v>0</v>
      </c>
      <c r="X301" s="19">
        <f t="shared" ca="1" si="225"/>
        <v>0</v>
      </c>
      <c r="Y301" s="19">
        <f t="shared" ca="1" si="226"/>
        <v>0</v>
      </c>
      <c r="Z301" s="19">
        <f t="shared" ca="1" si="227"/>
        <v>0</v>
      </c>
      <c r="AA301" s="19">
        <f t="shared" ca="1" si="228"/>
        <v>0</v>
      </c>
      <c r="AB301" s="2"/>
      <c r="AC301" s="19">
        <f t="shared" ca="1" si="229"/>
        <v>0</v>
      </c>
      <c r="AD301" s="19">
        <f t="shared" ca="1" si="230"/>
        <v>0</v>
      </c>
      <c r="AE301" s="19">
        <f t="shared" ca="1" si="231"/>
        <v>0</v>
      </c>
      <c r="AF301" s="19">
        <f t="shared" ca="1" si="232"/>
        <v>0</v>
      </c>
      <c r="AG301" s="19">
        <f t="shared" ca="1" si="233"/>
        <v>0</v>
      </c>
      <c r="AH301" s="19">
        <f t="shared" ca="1" si="234"/>
        <v>0</v>
      </c>
      <c r="AI301" s="19">
        <f t="shared" ca="1" si="235"/>
        <v>0</v>
      </c>
      <c r="AJ301" s="19">
        <f t="shared" ca="1" si="236"/>
        <v>0</v>
      </c>
      <c r="AK301" s="19">
        <f t="shared" ca="1" si="237"/>
        <v>0</v>
      </c>
      <c r="AL301" s="19">
        <f t="shared" ca="1" si="238"/>
        <v>0</v>
      </c>
      <c r="AM301" s="23">
        <f t="shared" ca="1" si="239"/>
        <v>0</v>
      </c>
      <c r="AN301" s="7"/>
      <c r="AO301" s="19">
        <f t="shared" ca="1" si="240"/>
        <v>0</v>
      </c>
      <c r="AP301" s="19">
        <f t="shared" ca="1" si="241"/>
        <v>0</v>
      </c>
      <c r="AQ301" s="19">
        <f t="shared" ca="1" si="242"/>
        <v>0</v>
      </c>
      <c r="AR301" s="19">
        <f t="shared" ca="1" si="243"/>
        <v>0</v>
      </c>
      <c r="AS301" s="19">
        <f t="shared" ca="1" si="244"/>
        <v>0</v>
      </c>
      <c r="AT301" s="19">
        <f t="shared" ca="1" si="245"/>
        <v>0</v>
      </c>
      <c r="AU301" s="19">
        <f t="shared" ca="1" si="246"/>
        <v>0</v>
      </c>
      <c r="AV301" s="19">
        <f t="shared" ca="1" si="247"/>
        <v>0</v>
      </c>
      <c r="AW301" s="19">
        <f t="shared" ca="1" si="248"/>
        <v>0</v>
      </c>
      <c r="AX301" s="19">
        <f t="shared" ca="1" si="249"/>
        <v>0</v>
      </c>
      <c r="AY301" s="71">
        <f t="shared" ca="1" si="250"/>
        <v>0</v>
      </c>
      <c r="AZ301" s="23"/>
      <c r="BA301" s="55">
        <f ca="1">IF(NOT(snowball),0,IF(OR(E$9=0,R300+AC301-AO301&lt;=E$9),0,MIN(R300+AC301-AO301-E$9,$C301)))</f>
        <v>0</v>
      </c>
      <c r="BB301" s="19">
        <f ca="1">IF(NOT(snowball),0,IF(OR(F$9=0,S300+AD301-AP301&lt;=F$9),0,MIN(S300+AD301-AP301-F$9,$C301-SUM($BA301:BA301))))</f>
        <v>0</v>
      </c>
      <c r="BC301" s="19">
        <f ca="1">IF(NOT(snowball),0,IF(OR(G$9=0,T300+AE301-AQ301&lt;=G$9),0,MIN(T300+AE301-AQ301-G$9,$C301-SUM($BA301:BB301))))</f>
        <v>0</v>
      </c>
      <c r="BD301" s="19">
        <f ca="1">IF(NOT(snowball),0,IF(OR(H$9=0,U300+AF301-AR301&lt;=H$9),0,MIN(U300+AF301-AR301-H$9,$C301-SUM($BA301:BC301))))</f>
        <v>0</v>
      </c>
      <c r="BE301" s="19">
        <f ca="1">IF(NOT(snowball),0,IF(OR(I$9=0,V300+AG301-AS301&lt;=I$9),0,MIN(V300+AG301-AS301-I$9,$C301-SUM($BA301:BD301))))</f>
        <v>0</v>
      </c>
      <c r="BF301" s="19">
        <f ca="1">IF(NOT(snowball),0,IF(OR(J$9=0,W300+AH301-AT301&lt;=J$9),0,MIN(W300+AH301-AT301-J$9,$C301-SUM($BA301:BE301))))</f>
        <v>0</v>
      </c>
      <c r="BG301" s="19">
        <f ca="1">IF(NOT(snowball),0,IF(OR(K$9=0,X300+AI301-AU301&lt;=K$9),0,MIN(X300+AI301-AU301-K$9,$C301-SUM($BA301:BF301))))</f>
        <v>0</v>
      </c>
      <c r="BH301" s="19">
        <f ca="1">IF(NOT(snowball),0,IF(OR(L$9=0,Y300+AJ301-AV301&lt;=L$9),0,MIN(Y300+AJ301-AV301-L$9,$C301-SUM($BA301:BG301))))</f>
        <v>0</v>
      </c>
      <c r="BI301" s="19">
        <f ca="1">IF(NOT(snowball),0,IF(OR(M$9=0,Z300+AK301-AW301&lt;=M$9),0,MIN(Z300+AK301-AW301-M$9,$C301-SUM($BA301:BH301))))</f>
        <v>0</v>
      </c>
      <c r="BJ301" s="19">
        <f ca="1">IF(NOT(snowball),0,IF(OR(N$9=0,AA300+AL301-AX301&lt;=N$9),0,MIN(AA300+AL301-AX301-N$9,$C301-SUM($BA301:BI301))))</f>
        <v>0</v>
      </c>
      <c r="BK301" s="71">
        <f t="shared" ca="1" si="251"/>
        <v>0</v>
      </c>
      <c r="BL301" s="71">
        <f t="shared" ca="1" si="252"/>
        <v>0</v>
      </c>
      <c r="BN301" s="55">
        <f t="shared" ca="1" si="253"/>
        <v>0</v>
      </c>
      <c r="BO301" s="19">
        <f ca="1">IF(S300&lt;=0,0,IF($BL301&lt;=SUM($BN301:BN301),0,IF($BL301-SUM($BN301:BN301)&gt;S300+AD301-BB301-AP301,S300+AD301-BB301-AP301,$BL301-SUM($BN301:BN301))))</f>
        <v>0</v>
      </c>
      <c r="BP301" s="19">
        <f ca="1">IF(T300&lt;=0,0,IF($BL301&lt;=SUM($BN301:BO301),0,IF($BL301-SUM($BN301:BO301)&gt;T300+AE301-BC301-AQ301,T300+AE301-BC301-AQ301,$BL301-SUM($BN301:BO301))))</f>
        <v>0</v>
      </c>
      <c r="BQ301" s="19">
        <f ca="1">IF(U300&lt;=0,0,IF($BL301&lt;=SUM($BN301:BP301),0,IF($BL301-SUM($BN301:BP301)&gt;U300+AF301-BD301-AR301,U300+AF301-BD301-AR301,$BL301-SUM($BN301:BP301))))</f>
        <v>0</v>
      </c>
      <c r="BR301" s="19">
        <f ca="1">IF(V300&lt;=0,0,IF($BL301&lt;=SUM($BN301:BQ301),0,IF($BL301-SUM($BN301:BQ301)&gt;V300+AG301-BE301-AS301,V300+AG301-BE301-AS301,$BL301-SUM($BN301:BQ301))))</f>
        <v>0</v>
      </c>
      <c r="BS301" s="19">
        <f ca="1">IF(W300&lt;=0,0,IF($BL301&lt;=SUM($BN301:BR301),0,IF($BL301-SUM($BN301:BR301)&gt;W300+AH301-BF301-AT301,W300+AH301-BF301-AT301,$BL301-SUM($BN301:BR301))))</f>
        <v>0</v>
      </c>
      <c r="BT301" s="19">
        <f ca="1">IF(X300&lt;=0,0,IF($BL301&lt;=SUM($BN301:BS301),0,IF($BL301-SUM($BN301:BS301)&gt;X300+AI301-BG301-AU301,X300+AI301-BG301-AU301,$BL301-SUM($BN301:BS301))))</f>
        <v>0</v>
      </c>
      <c r="BU301" s="19">
        <f ca="1">IF(Y300&lt;=0,0,IF($BL301&lt;=SUM($BN301:BT301),0,IF($BL301-SUM($BN301:BT301)&gt;Y300+AJ301-BH301-AV301,Y300+AJ301-BH301-AV301,$BL301-SUM($BN301:BT301))))</f>
        <v>0</v>
      </c>
      <c r="BV301" s="19">
        <f ca="1">IF(Z300&lt;=0,0,IF($BL301&lt;=SUM($BN301:BU301),0,IF($BL301-SUM($BN301:BU301)&gt;Z300+AK301-BI301-AW301,Z300+AK301-BI301-AW301,$BL301-SUM($BN301:BU301))))</f>
        <v>0</v>
      </c>
      <c r="BW301" s="19">
        <f ca="1">IF(AA300&lt;=0,0,IF($BL301&lt;=SUM($BN301:BV301),0,IF($BL301-SUM($BN301:BV301)&gt;AA300+AL301-BJ301-AX301,AA300+AL301-BJ301-AX301,$BL301-SUM($BN301:BV301))))</f>
        <v>0</v>
      </c>
    </row>
    <row r="302" spans="1:75" ht="11.1" customHeight="1" x14ac:dyDescent="0.2">
      <c r="A302" s="20" t="str">
        <f t="shared" ca="1" si="206"/>
        <v/>
      </c>
      <c r="B302" s="5" t="e">
        <f t="shared" ca="1" si="207"/>
        <v>#N/A</v>
      </c>
      <c r="C302" s="69" t="str">
        <f ca="1">IF(A302="","",IF(snowball,IF(($E$5-AY302)&lt;0,0,$E$5-AY302),0)+D302)</f>
        <v/>
      </c>
      <c r="D302" s="56"/>
      <c r="E302" s="19">
        <f t="shared" ca="1" si="208"/>
        <v>0</v>
      </c>
      <c r="F302" s="19">
        <f t="shared" ca="1" si="209"/>
        <v>0</v>
      </c>
      <c r="G302" s="19">
        <f t="shared" ca="1" si="210"/>
        <v>0</v>
      </c>
      <c r="H302" s="19">
        <f t="shared" ca="1" si="211"/>
        <v>0</v>
      </c>
      <c r="I302" s="19">
        <f t="shared" ca="1" si="212"/>
        <v>0</v>
      </c>
      <c r="J302" s="19">
        <f t="shared" ca="1" si="213"/>
        <v>0</v>
      </c>
      <c r="K302" s="19">
        <f t="shared" ca="1" si="214"/>
        <v>0</v>
      </c>
      <c r="L302" s="19">
        <f t="shared" ca="1" si="215"/>
        <v>0</v>
      </c>
      <c r="M302" s="19">
        <f t="shared" ca="1" si="216"/>
        <v>0</v>
      </c>
      <c r="N302" s="19">
        <f t="shared" ca="1" si="217"/>
        <v>0</v>
      </c>
      <c r="O302" s="48"/>
      <c r="P302" s="19">
        <f t="shared" ca="1" si="205"/>
        <v>0</v>
      </c>
      <c r="Q302" s="73">
        <f t="shared" ca="1" si="218"/>
        <v>0</v>
      </c>
      <c r="R302" s="19">
        <f t="shared" ca="1" si="219"/>
        <v>0</v>
      </c>
      <c r="S302" s="19">
        <f t="shared" ca="1" si="220"/>
        <v>0</v>
      </c>
      <c r="T302" s="19">
        <f t="shared" ca="1" si="221"/>
        <v>0</v>
      </c>
      <c r="U302" s="19">
        <f t="shared" ca="1" si="222"/>
        <v>0</v>
      </c>
      <c r="V302" s="19">
        <f t="shared" ca="1" si="223"/>
        <v>0</v>
      </c>
      <c r="W302" s="19">
        <f t="shared" ca="1" si="224"/>
        <v>0</v>
      </c>
      <c r="X302" s="19">
        <f t="shared" ca="1" si="225"/>
        <v>0</v>
      </c>
      <c r="Y302" s="19">
        <f t="shared" ca="1" si="226"/>
        <v>0</v>
      </c>
      <c r="Z302" s="19">
        <f t="shared" ca="1" si="227"/>
        <v>0</v>
      </c>
      <c r="AA302" s="19">
        <f t="shared" ca="1" si="228"/>
        <v>0</v>
      </c>
      <c r="AB302" s="2"/>
      <c r="AC302" s="19">
        <f t="shared" ca="1" si="229"/>
        <v>0</v>
      </c>
      <c r="AD302" s="19">
        <f t="shared" ca="1" si="230"/>
        <v>0</v>
      </c>
      <c r="AE302" s="19">
        <f t="shared" ca="1" si="231"/>
        <v>0</v>
      </c>
      <c r="AF302" s="19">
        <f t="shared" ca="1" si="232"/>
        <v>0</v>
      </c>
      <c r="AG302" s="19">
        <f t="shared" ca="1" si="233"/>
        <v>0</v>
      </c>
      <c r="AH302" s="19">
        <f t="shared" ca="1" si="234"/>
        <v>0</v>
      </c>
      <c r="AI302" s="19">
        <f t="shared" ca="1" si="235"/>
        <v>0</v>
      </c>
      <c r="AJ302" s="19">
        <f t="shared" ca="1" si="236"/>
        <v>0</v>
      </c>
      <c r="AK302" s="19">
        <f t="shared" ca="1" si="237"/>
        <v>0</v>
      </c>
      <c r="AL302" s="19">
        <f t="shared" ca="1" si="238"/>
        <v>0</v>
      </c>
      <c r="AM302" s="23">
        <f t="shared" ca="1" si="239"/>
        <v>0</v>
      </c>
      <c r="AN302" s="7"/>
      <c r="AO302" s="19">
        <f t="shared" ca="1" si="240"/>
        <v>0</v>
      </c>
      <c r="AP302" s="19">
        <f t="shared" ca="1" si="241"/>
        <v>0</v>
      </c>
      <c r="AQ302" s="19">
        <f t="shared" ca="1" si="242"/>
        <v>0</v>
      </c>
      <c r="AR302" s="19">
        <f t="shared" ca="1" si="243"/>
        <v>0</v>
      </c>
      <c r="AS302" s="19">
        <f t="shared" ca="1" si="244"/>
        <v>0</v>
      </c>
      <c r="AT302" s="19">
        <f t="shared" ca="1" si="245"/>
        <v>0</v>
      </c>
      <c r="AU302" s="19">
        <f t="shared" ca="1" si="246"/>
        <v>0</v>
      </c>
      <c r="AV302" s="19">
        <f t="shared" ca="1" si="247"/>
        <v>0</v>
      </c>
      <c r="AW302" s="19">
        <f t="shared" ca="1" si="248"/>
        <v>0</v>
      </c>
      <c r="AX302" s="19">
        <f t="shared" ca="1" si="249"/>
        <v>0</v>
      </c>
      <c r="AY302" s="71">
        <f t="shared" ca="1" si="250"/>
        <v>0</v>
      </c>
      <c r="AZ302" s="23"/>
      <c r="BA302" s="55">
        <f ca="1">IF(NOT(snowball),0,IF(OR(E$9=0,R301+AC302-AO302&lt;=E$9),0,MIN(R301+AC302-AO302-E$9,$C302)))</f>
        <v>0</v>
      </c>
      <c r="BB302" s="19">
        <f ca="1">IF(NOT(snowball),0,IF(OR(F$9=0,S301+AD302-AP302&lt;=F$9),0,MIN(S301+AD302-AP302-F$9,$C302-SUM($BA302:BA302))))</f>
        <v>0</v>
      </c>
      <c r="BC302" s="19">
        <f ca="1">IF(NOT(snowball),0,IF(OR(G$9=0,T301+AE302-AQ302&lt;=G$9),0,MIN(T301+AE302-AQ302-G$9,$C302-SUM($BA302:BB302))))</f>
        <v>0</v>
      </c>
      <c r="BD302" s="19">
        <f ca="1">IF(NOT(snowball),0,IF(OR(H$9=0,U301+AF302-AR302&lt;=H$9),0,MIN(U301+AF302-AR302-H$9,$C302-SUM($BA302:BC302))))</f>
        <v>0</v>
      </c>
      <c r="BE302" s="19">
        <f ca="1">IF(NOT(snowball),0,IF(OR(I$9=0,V301+AG302-AS302&lt;=I$9),0,MIN(V301+AG302-AS302-I$9,$C302-SUM($BA302:BD302))))</f>
        <v>0</v>
      </c>
      <c r="BF302" s="19">
        <f ca="1">IF(NOT(snowball),0,IF(OR(J$9=0,W301+AH302-AT302&lt;=J$9),0,MIN(W301+AH302-AT302-J$9,$C302-SUM($BA302:BE302))))</f>
        <v>0</v>
      </c>
      <c r="BG302" s="19">
        <f ca="1">IF(NOT(snowball),0,IF(OR(K$9=0,X301+AI302-AU302&lt;=K$9),0,MIN(X301+AI302-AU302-K$9,$C302-SUM($BA302:BF302))))</f>
        <v>0</v>
      </c>
      <c r="BH302" s="19">
        <f ca="1">IF(NOT(snowball),0,IF(OR(L$9=0,Y301+AJ302-AV302&lt;=L$9),0,MIN(Y301+AJ302-AV302-L$9,$C302-SUM($BA302:BG302))))</f>
        <v>0</v>
      </c>
      <c r="BI302" s="19">
        <f ca="1">IF(NOT(snowball),0,IF(OR(M$9=0,Z301+AK302-AW302&lt;=M$9),0,MIN(Z301+AK302-AW302-M$9,$C302-SUM($BA302:BH302))))</f>
        <v>0</v>
      </c>
      <c r="BJ302" s="19">
        <f ca="1">IF(NOT(snowball),0,IF(OR(N$9=0,AA301+AL302-AX302&lt;=N$9),0,MIN(AA301+AL302-AX302-N$9,$C302-SUM($BA302:BI302))))</f>
        <v>0</v>
      </c>
      <c r="BK302" s="71">
        <f t="shared" ca="1" si="251"/>
        <v>0</v>
      </c>
      <c r="BL302" s="71">
        <f t="shared" ca="1" si="252"/>
        <v>0</v>
      </c>
      <c r="BN302" s="55">
        <f t="shared" ca="1" si="253"/>
        <v>0</v>
      </c>
      <c r="BO302" s="19">
        <f ca="1">IF(S301&lt;=0,0,IF($BL302&lt;=SUM($BN302:BN302),0,IF($BL302-SUM($BN302:BN302)&gt;S301+AD302-BB302-AP302,S301+AD302-BB302-AP302,$BL302-SUM($BN302:BN302))))</f>
        <v>0</v>
      </c>
      <c r="BP302" s="19">
        <f ca="1">IF(T301&lt;=0,0,IF($BL302&lt;=SUM($BN302:BO302),0,IF($BL302-SUM($BN302:BO302)&gt;T301+AE302-BC302-AQ302,T301+AE302-BC302-AQ302,$BL302-SUM($BN302:BO302))))</f>
        <v>0</v>
      </c>
      <c r="BQ302" s="19">
        <f ca="1">IF(U301&lt;=0,0,IF($BL302&lt;=SUM($BN302:BP302),0,IF($BL302-SUM($BN302:BP302)&gt;U301+AF302-BD302-AR302,U301+AF302-BD302-AR302,$BL302-SUM($BN302:BP302))))</f>
        <v>0</v>
      </c>
      <c r="BR302" s="19">
        <f ca="1">IF(V301&lt;=0,0,IF($BL302&lt;=SUM($BN302:BQ302),0,IF($BL302-SUM($BN302:BQ302)&gt;V301+AG302-BE302-AS302,V301+AG302-BE302-AS302,$BL302-SUM($BN302:BQ302))))</f>
        <v>0</v>
      </c>
      <c r="BS302" s="19">
        <f ca="1">IF(W301&lt;=0,0,IF($BL302&lt;=SUM($BN302:BR302),0,IF($BL302-SUM($BN302:BR302)&gt;W301+AH302-BF302-AT302,W301+AH302-BF302-AT302,$BL302-SUM($BN302:BR302))))</f>
        <v>0</v>
      </c>
      <c r="BT302" s="19">
        <f ca="1">IF(X301&lt;=0,0,IF($BL302&lt;=SUM($BN302:BS302),0,IF($BL302-SUM($BN302:BS302)&gt;X301+AI302-BG302-AU302,X301+AI302-BG302-AU302,$BL302-SUM($BN302:BS302))))</f>
        <v>0</v>
      </c>
      <c r="BU302" s="19">
        <f ca="1">IF(Y301&lt;=0,0,IF($BL302&lt;=SUM($BN302:BT302),0,IF($BL302-SUM($BN302:BT302)&gt;Y301+AJ302-BH302-AV302,Y301+AJ302-BH302-AV302,$BL302-SUM($BN302:BT302))))</f>
        <v>0</v>
      </c>
      <c r="BV302" s="19">
        <f ca="1">IF(Z301&lt;=0,0,IF($BL302&lt;=SUM($BN302:BU302),0,IF($BL302-SUM($BN302:BU302)&gt;Z301+AK302-BI302-AW302,Z301+AK302-BI302-AW302,$BL302-SUM($BN302:BU302))))</f>
        <v>0</v>
      </c>
      <c r="BW302" s="19">
        <f ca="1">IF(AA301&lt;=0,0,IF($BL302&lt;=SUM($BN302:BV302),0,IF($BL302-SUM($BN302:BV302)&gt;AA301+AL302-BJ302-AX302,AA301+AL302-BJ302-AX302,$BL302-SUM($BN302:BV302))))</f>
        <v>0</v>
      </c>
    </row>
    <row r="303" spans="1:75" ht="11.1" customHeight="1" x14ac:dyDescent="0.2">
      <c r="A303" s="20" t="str">
        <f t="shared" ca="1" si="206"/>
        <v/>
      </c>
      <c r="B303" s="5" t="e">
        <f t="shared" ca="1" si="207"/>
        <v>#N/A</v>
      </c>
      <c r="C303" s="69" t="str">
        <f ca="1">IF(A303="","",IF(snowball,IF(($E$5-AY303)&lt;0,0,$E$5-AY303),0)+D303)</f>
        <v/>
      </c>
      <c r="D303" s="56"/>
      <c r="E303" s="19">
        <f t="shared" ca="1" si="208"/>
        <v>0</v>
      </c>
      <c r="F303" s="19">
        <f t="shared" ca="1" si="209"/>
        <v>0</v>
      </c>
      <c r="G303" s="19">
        <f t="shared" ca="1" si="210"/>
        <v>0</v>
      </c>
      <c r="H303" s="19">
        <f t="shared" ca="1" si="211"/>
        <v>0</v>
      </c>
      <c r="I303" s="19">
        <f t="shared" ca="1" si="212"/>
        <v>0</v>
      </c>
      <c r="J303" s="19">
        <f t="shared" ca="1" si="213"/>
        <v>0</v>
      </c>
      <c r="K303" s="19">
        <f t="shared" ca="1" si="214"/>
        <v>0</v>
      </c>
      <c r="L303" s="19">
        <f t="shared" ca="1" si="215"/>
        <v>0</v>
      </c>
      <c r="M303" s="19">
        <f t="shared" ca="1" si="216"/>
        <v>0</v>
      </c>
      <c r="N303" s="19">
        <f t="shared" ca="1" si="217"/>
        <v>0</v>
      </c>
      <c r="O303" s="48"/>
      <c r="P303" s="19">
        <f t="shared" ca="1" si="205"/>
        <v>0</v>
      </c>
      <c r="Q303" s="73">
        <f t="shared" ca="1" si="218"/>
        <v>0</v>
      </c>
      <c r="R303" s="19">
        <f t="shared" ca="1" si="219"/>
        <v>0</v>
      </c>
      <c r="S303" s="19">
        <f t="shared" ca="1" si="220"/>
        <v>0</v>
      </c>
      <c r="T303" s="19">
        <f t="shared" ca="1" si="221"/>
        <v>0</v>
      </c>
      <c r="U303" s="19">
        <f t="shared" ca="1" si="222"/>
        <v>0</v>
      </c>
      <c r="V303" s="19">
        <f t="shared" ca="1" si="223"/>
        <v>0</v>
      </c>
      <c r="W303" s="19">
        <f t="shared" ca="1" si="224"/>
        <v>0</v>
      </c>
      <c r="X303" s="19">
        <f t="shared" ca="1" si="225"/>
        <v>0</v>
      </c>
      <c r="Y303" s="19">
        <f t="shared" ca="1" si="226"/>
        <v>0</v>
      </c>
      <c r="Z303" s="19">
        <f t="shared" ca="1" si="227"/>
        <v>0</v>
      </c>
      <c r="AA303" s="19">
        <f t="shared" ca="1" si="228"/>
        <v>0</v>
      </c>
      <c r="AB303" s="2"/>
      <c r="AC303" s="19">
        <f t="shared" ca="1" si="229"/>
        <v>0</v>
      </c>
      <c r="AD303" s="19">
        <f t="shared" ca="1" si="230"/>
        <v>0</v>
      </c>
      <c r="AE303" s="19">
        <f t="shared" ca="1" si="231"/>
        <v>0</v>
      </c>
      <c r="AF303" s="19">
        <f t="shared" ca="1" si="232"/>
        <v>0</v>
      </c>
      <c r="AG303" s="19">
        <f t="shared" ca="1" si="233"/>
        <v>0</v>
      </c>
      <c r="AH303" s="19">
        <f t="shared" ca="1" si="234"/>
        <v>0</v>
      </c>
      <c r="AI303" s="19">
        <f t="shared" ca="1" si="235"/>
        <v>0</v>
      </c>
      <c r="AJ303" s="19">
        <f t="shared" ca="1" si="236"/>
        <v>0</v>
      </c>
      <c r="AK303" s="19">
        <f t="shared" ca="1" si="237"/>
        <v>0</v>
      </c>
      <c r="AL303" s="19">
        <f t="shared" ca="1" si="238"/>
        <v>0</v>
      </c>
      <c r="AM303" s="23">
        <f t="shared" ca="1" si="239"/>
        <v>0</v>
      </c>
      <c r="AN303" s="7"/>
      <c r="AO303" s="19">
        <f t="shared" ca="1" si="240"/>
        <v>0</v>
      </c>
      <c r="AP303" s="19">
        <f t="shared" ca="1" si="241"/>
        <v>0</v>
      </c>
      <c r="AQ303" s="19">
        <f t="shared" ca="1" si="242"/>
        <v>0</v>
      </c>
      <c r="AR303" s="19">
        <f t="shared" ca="1" si="243"/>
        <v>0</v>
      </c>
      <c r="AS303" s="19">
        <f t="shared" ca="1" si="244"/>
        <v>0</v>
      </c>
      <c r="AT303" s="19">
        <f t="shared" ca="1" si="245"/>
        <v>0</v>
      </c>
      <c r="AU303" s="19">
        <f t="shared" ca="1" si="246"/>
        <v>0</v>
      </c>
      <c r="AV303" s="19">
        <f t="shared" ca="1" si="247"/>
        <v>0</v>
      </c>
      <c r="AW303" s="19">
        <f t="shared" ca="1" si="248"/>
        <v>0</v>
      </c>
      <c r="AX303" s="19">
        <f t="shared" ca="1" si="249"/>
        <v>0</v>
      </c>
      <c r="AY303" s="71">
        <f t="shared" ca="1" si="250"/>
        <v>0</v>
      </c>
      <c r="AZ303" s="23"/>
      <c r="BA303" s="55">
        <f ca="1">IF(NOT(snowball),0,IF(OR(E$9=0,R302+AC303-AO303&lt;=E$9),0,MIN(R302+AC303-AO303-E$9,$C303)))</f>
        <v>0</v>
      </c>
      <c r="BB303" s="19">
        <f ca="1">IF(NOT(snowball),0,IF(OR(F$9=0,S302+AD303-AP303&lt;=F$9),0,MIN(S302+AD303-AP303-F$9,$C303-SUM($BA303:BA303))))</f>
        <v>0</v>
      </c>
      <c r="BC303" s="19">
        <f ca="1">IF(NOT(snowball),0,IF(OR(G$9=0,T302+AE303-AQ303&lt;=G$9),0,MIN(T302+AE303-AQ303-G$9,$C303-SUM($BA303:BB303))))</f>
        <v>0</v>
      </c>
      <c r="BD303" s="19">
        <f ca="1">IF(NOT(snowball),0,IF(OR(H$9=0,U302+AF303-AR303&lt;=H$9),0,MIN(U302+AF303-AR303-H$9,$C303-SUM($BA303:BC303))))</f>
        <v>0</v>
      </c>
      <c r="BE303" s="19">
        <f ca="1">IF(NOT(snowball),0,IF(OR(I$9=0,V302+AG303-AS303&lt;=I$9),0,MIN(V302+AG303-AS303-I$9,$C303-SUM($BA303:BD303))))</f>
        <v>0</v>
      </c>
      <c r="BF303" s="19">
        <f ca="1">IF(NOT(snowball),0,IF(OR(J$9=0,W302+AH303-AT303&lt;=J$9),0,MIN(W302+AH303-AT303-J$9,$C303-SUM($BA303:BE303))))</f>
        <v>0</v>
      </c>
      <c r="BG303" s="19">
        <f ca="1">IF(NOT(snowball),0,IF(OR(K$9=0,X302+AI303-AU303&lt;=K$9),0,MIN(X302+AI303-AU303-K$9,$C303-SUM($BA303:BF303))))</f>
        <v>0</v>
      </c>
      <c r="BH303" s="19">
        <f ca="1">IF(NOT(snowball),0,IF(OR(L$9=0,Y302+AJ303-AV303&lt;=L$9),0,MIN(Y302+AJ303-AV303-L$9,$C303-SUM($BA303:BG303))))</f>
        <v>0</v>
      </c>
      <c r="BI303" s="19">
        <f ca="1">IF(NOT(snowball),0,IF(OR(M$9=0,Z302+AK303-AW303&lt;=M$9),0,MIN(Z302+AK303-AW303-M$9,$C303-SUM($BA303:BH303))))</f>
        <v>0</v>
      </c>
      <c r="BJ303" s="19">
        <f ca="1">IF(NOT(snowball),0,IF(OR(N$9=0,AA302+AL303-AX303&lt;=N$9),0,MIN(AA302+AL303-AX303-N$9,$C303-SUM($BA303:BI303))))</f>
        <v>0</v>
      </c>
      <c r="BK303" s="71">
        <f t="shared" ca="1" si="251"/>
        <v>0</v>
      </c>
      <c r="BL303" s="71">
        <f t="shared" ca="1" si="252"/>
        <v>0</v>
      </c>
      <c r="BN303" s="55">
        <f t="shared" ca="1" si="253"/>
        <v>0</v>
      </c>
      <c r="BO303" s="19">
        <f ca="1">IF(S302&lt;=0,0,IF($BL303&lt;=SUM($BN303:BN303),0,IF($BL303-SUM($BN303:BN303)&gt;S302+AD303-BB303-AP303,S302+AD303-BB303-AP303,$BL303-SUM($BN303:BN303))))</f>
        <v>0</v>
      </c>
      <c r="BP303" s="19">
        <f ca="1">IF(T302&lt;=0,0,IF($BL303&lt;=SUM($BN303:BO303),0,IF($BL303-SUM($BN303:BO303)&gt;T302+AE303-BC303-AQ303,T302+AE303-BC303-AQ303,$BL303-SUM($BN303:BO303))))</f>
        <v>0</v>
      </c>
      <c r="BQ303" s="19">
        <f ca="1">IF(U302&lt;=0,0,IF($BL303&lt;=SUM($BN303:BP303),0,IF($BL303-SUM($BN303:BP303)&gt;U302+AF303-BD303-AR303,U302+AF303-BD303-AR303,$BL303-SUM($BN303:BP303))))</f>
        <v>0</v>
      </c>
      <c r="BR303" s="19">
        <f ca="1">IF(V302&lt;=0,0,IF($BL303&lt;=SUM($BN303:BQ303),0,IF($BL303-SUM($BN303:BQ303)&gt;V302+AG303-BE303-AS303,V302+AG303-BE303-AS303,$BL303-SUM($BN303:BQ303))))</f>
        <v>0</v>
      </c>
      <c r="BS303" s="19">
        <f ca="1">IF(W302&lt;=0,0,IF($BL303&lt;=SUM($BN303:BR303),0,IF($BL303-SUM($BN303:BR303)&gt;W302+AH303-BF303-AT303,W302+AH303-BF303-AT303,$BL303-SUM($BN303:BR303))))</f>
        <v>0</v>
      </c>
      <c r="BT303" s="19">
        <f ca="1">IF(X302&lt;=0,0,IF($BL303&lt;=SUM($BN303:BS303),0,IF($BL303-SUM($BN303:BS303)&gt;X302+AI303-BG303-AU303,X302+AI303-BG303-AU303,$BL303-SUM($BN303:BS303))))</f>
        <v>0</v>
      </c>
      <c r="BU303" s="19">
        <f ca="1">IF(Y302&lt;=0,0,IF($BL303&lt;=SUM($BN303:BT303),0,IF($BL303-SUM($BN303:BT303)&gt;Y302+AJ303-BH303-AV303,Y302+AJ303-BH303-AV303,$BL303-SUM($BN303:BT303))))</f>
        <v>0</v>
      </c>
      <c r="BV303" s="19">
        <f ca="1">IF(Z302&lt;=0,0,IF($BL303&lt;=SUM($BN303:BU303),0,IF($BL303-SUM($BN303:BU303)&gt;Z302+AK303-BI303-AW303,Z302+AK303-BI303-AW303,$BL303-SUM($BN303:BU303))))</f>
        <v>0</v>
      </c>
      <c r="BW303" s="19">
        <f ca="1">IF(AA302&lt;=0,0,IF($BL303&lt;=SUM($BN303:BV303),0,IF($BL303-SUM($BN303:BV303)&gt;AA302+AL303-BJ303-AX303,AA302+AL303-BJ303-AX303,$BL303-SUM($BN303:BV303))))</f>
        <v>0</v>
      </c>
    </row>
    <row r="304" spans="1:75" ht="11.1" customHeight="1" x14ac:dyDescent="0.2">
      <c r="A304" s="20" t="str">
        <f t="shared" ca="1" si="206"/>
        <v/>
      </c>
      <c r="B304" s="5" t="e">
        <f t="shared" ca="1" si="207"/>
        <v>#N/A</v>
      </c>
      <c r="C304" s="69" t="str">
        <f ca="1">IF(A304="","",IF(snowball,IF(($E$5-AY304)&lt;0,0,$E$5-AY304),0)+D304)</f>
        <v/>
      </c>
      <c r="D304" s="56"/>
      <c r="E304" s="19">
        <f t="shared" ca="1" si="208"/>
        <v>0</v>
      </c>
      <c r="F304" s="19">
        <f t="shared" ca="1" si="209"/>
        <v>0</v>
      </c>
      <c r="G304" s="19">
        <f t="shared" ca="1" si="210"/>
        <v>0</v>
      </c>
      <c r="H304" s="19">
        <f t="shared" ca="1" si="211"/>
        <v>0</v>
      </c>
      <c r="I304" s="19">
        <f t="shared" ca="1" si="212"/>
        <v>0</v>
      </c>
      <c r="J304" s="19">
        <f t="shared" ca="1" si="213"/>
        <v>0</v>
      </c>
      <c r="K304" s="19">
        <f t="shared" ca="1" si="214"/>
        <v>0</v>
      </c>
      <c r="L304" s="19">
        <f t="shared" ca="1" si="215"/>
        <v>0</v>
      </c>
      <c r="M304" s="19">
        <f t="shared" ca="1" si="216"/>
        <v>0</v>
      </c>
      <c r="N304" s="19">
        <f t="shared" ca="1" si="217"/>
        <v>0</v>
      </c>
      <c r="O304" s="48"/>
      <c r="P304" s="19">
        <f t="shared" ca="1" si="205"/>
        <v>0</v>
      </c>
      <c r="Q304" s="73">
        <f t="shared" ca="1" si="218"/>
        <v>0</v>
      </c>
      <c r="R304" s="19">
        <f t="shared" ca="1" si="219"/>
        <v>0</v>
      </c>
      <c r="S304" s="19">
        <f t="shared" ca="1" si="220"/>
        <v>0</v>
      </c>
      <c r="T304" s="19">
        <f t="shared" ca="1" si="221"/>
        <v>0</v>
      </c>
      <c r="U304" s="19">
        <f t="shared" ca="1" si="222"/>
        <v>0</v>
      </c>
      <c r="V304" s="19">
        <f t="shared" ca="1" si="223"/>
        <v>0</v>
      </c>
      <c r="W304" s="19">
        <f t="shared" ca="1" si="224"/>
        <v>0</v>
      </c>
      <c r="X304" s="19">
        <f t="shared" ca="1" si="225"/>
        <v>0</v>
      </c>
      <c r="Y304" s="19">
        <f t="shared" ca="1" si="226"/>
        <v>0</v>
      </c>
      <c r="Z304" s="19">
        <f t="shared" ca="1" si="227"/>
        <v>0</v>
      </c>
      <c r="AA304" s="19">
        <f t="shared" ca="1" si="228"/>
        <v>0</v>
      </c>
      <c r="AB304" s="2"/>
      <c r="AC304" s="19">
        <f t="shared" ca="1" si="229"/>
        <v>0</v>
      </c>
      <c r="AD304" s="19">
        <f t="shared" ca="1" si="230"/>
        <v>0</v>
      </c>
      <c r="AE304" s="19">
        <f t="shared" ca="1" si="231"/>
        <v>0</v>
      </c>
      <c r="AF304" s="19">
        <f t="shared" ca="1" si="232"/>
        <v>0</v>
      </c>
      <c r="AG304" s="19">
        <f t="shared" ca="1" si="233"/>
        <v>0</v>
      </c>
      <c r="AH304" s="19">
        <f t="shared" ca="1" si="234"/>
        <v>0</v>
      </c>
      <c r="AI304" s="19">
        <f t="shared" ca="1" si="235"/>
        <v>0</v>
      </c>
      <c r="AJ304" s="19">
        <f t="shared" ca="1" si="236"/>
        <v>0</v>
      </c>
      <c r="AK304" s="19">
        <f t="shared" ca="1" si="237"/>
        <v>0</v>
      </c>
      <c r="AL304" s="19">
        <f t="shared" ca="1" si="238"/>
        <v>0</v>
      </c>
      <c r="AM304" s="23">
        <f t="shared" ca="1" si="239"/>
        <v>0</v>
      </c>
      <c r="AN304" s="7"/>
      <c r="AO304" s="19">
        <f t="shared" ca="1" si="240"/>
        <v>0</v>
      </c>
      <c r="AP304" s="19">
        <f t="shared" ca="1" si="241"/>
        <v>0</v>
      </c>
      <c r="AQ304" s="19">
        <f t="shared" ca="1" si="242"/>
        <v>0</v>
      </c>
      <c r="AR304" s="19">
        <f t="shared" ca="1" si="243"/>
        <v>0</v>
      </c>
      <c r="AS304" s="19">
        <f t="shared" ca="1" si="244"/>
        <v>0</v>
      </c>
      <c r="AT304" s="19">
        <f t="shared" ca="1" si="245"/>
        <v>0</v>
      </c>
      <c r="AU304" s="19">
        <f t="shared" ca="1" si="246"/>
        <v>0</v>
      </c>
      <c r="AV304" s="19">
        <f t="shared" ca="1" si="247"/>
        <v>0</v>
      </c>
      <c r="AW304" s="19">
        <f t="shared" ca="1" si="248"/>
        <v>0</v>
      </c>
      <c r="AX304" s="19">
        <f t="shared" ca="1" si="249"/>
        <v>0</v>
      </c>
      <c r="AY304" s="71">
        <f t="shared" ca="1" si="250"/>
        <v>0</v>
      </c>
      <c r="AZ304" s="23"/>
      <c r="BA304" s="55">
        <f ca="1">IF(NOT(snowball),0,IF(OR(E$9=0,R303+AC304-AO304&lt;=E$9),0,MIN(R303+AC304-AO304-E$9,$C304)))</f>
        <v>0</v>
      </c>
      <c r="BB304" s="19">
        <f ca="1">IF(NOT(snowball),0,IF(OR(F$9=0,S303+AD304-AP304&lt;=F$9),0,MIN(S303+AD304-AP304-F$9,$C304-SUM($BA304:BA304))))</f>
        <v>0</v>
      </c>
      <c r="BC304" s="19">
        <f ca="1">IF(NOT(snowball),0,IF(OR(G$9=0,T303+AE304-AQ304&lt;=G$9),0,MIN(T303+AE304-AQ304-G$9,$C304-SUM($BA304:BB304))))</f>
        <v>0</v>
      </c>
      <c r="BD304" s="19">
        <f ca="1">IF(NOT(snowball),0,IF(OR(H$9=0,U303+AF304-AR304&lt;=H$9),0,MIN(U303+AF304-AR304-H$9,$C304-SUM($BA304:BC304))))</f>
        <v>0</v>
      </c>
      <c r="BE304" s="19">
        <f ca="1">IF(NOT(snowball),0,IF(OR(I$9=0,V303+AG304-AS304&lt;=I$9),0,MIN(V303+AG304-AS304-I$9,$C304-SUM($BA304:BD304))))</f>
        <v>0</v>
      </c>
      <c r="BF304" s="19">
        <f ca="1">IF(NOT(snowball),0,IF(OR(J$9=0,W303+AH304-AT304&lt;=J$9),0,MIN(W303+AH304-AT304-J$9,$C304-SUM($BA304:BE304))))</f>
        <v>0</v>
      </c>
      <c r="BG304" s="19">
        <f ca="1">IF(NOT(snowball),0,IF(OR(K$9=0,X303+AI304-AU304&lt;=K$9),0,MIN(X303+AI304-AU304-K$9,$C304-SUM($BA304:BF304))))</f>
        <v>0</v>
      </c>
      <c r="BH304" s="19">
        <f ca="1">IF(NOT(snowball),0,IF(OR(L$9=0,Y303+AJ304-AV304&lt;=L$9),0,MIN(Y303+AJ304-AV304-L$9,$C304-SUM($BA304:BG304))))</f>
        <v>0</v>
      </c>
      <c r="BI304" s="19">
        <f ca="1">IF(NOT(snowball),0,IF(OR(M$9=0,Z303+AK304-AW304&lt;=M$9),0,MIN(Z303+AK304-AW304-M$9,$C304-SUM($BA304:BH304))))</f>
        <v>0</v>
      </c>
      <c r="BJ304" s="19">
        <f ca="1">IF(NOT(snowball),0,IF(OR(N$9=0,AA303+AL304-AX304&lt;=N$9),0,MIN(AA303+AL304-AX304-N$9,$C304-SUM($BA304:BI304))))</f>
        <v>0</v>
      </c>
      <c r="BK304" s="71">
        <f t="shared" ca="1" si="251"/>
        <v>0</v>
      </c>
      <c r="BL304" s="71">
        <f t="shared" ca="1" si="252"/>
        <v>0</v>
      </c>
      <c r="BN304" s="55">
        <f t="shared" ca="1" si="253"/>
        <v>0</v>
      </c>
      <c r="BO304" s="19">
        <f ca="1">IF(S303&lt;=0,0,IF($BL304&lt;=SUM($BN304:BN304),0,IF($BL304-SUM($BN304:BN304)&gt;S303+AD304-BB304-AP304,S303+AD304-BB304-AP304,$BL304-SUM($BN304:BN304))))</f>
        <v>0</v>
      </c>
      <c r="BP304" s="19">
        <f ca="1">IF(T303&lt;=0,0,IF($BL304&lt;=SUM($BN304:BO304),0,IF($BL304-SUM($BN304:BO304)&gt;T303+AE304-BC304-AQ304,T303+AE304-BC304-AQ304,$BL304-SUM($BN304:BO304))))</f>
        <v>0</v>
      </c>
      <c r="BQ304" s="19">
        <f ca="1">IF(U303&lt;=0,0,IF($BL304&lt;=SUM($BN304:BP304),0,IF($BL304-SUM($BN304:BP304)&gt;U303+AF304-BD304-AR304,U303+AF304-BD304-AR304,$BL304-SUM($BN304:BP304))))</f>
        <v>0</v>
      </c>
      <c r="BR304" s="19">
        <f ca="1">IF(V303&lt;=0,0,IF($BL304&lt;=SUM($BN304:BQ304),0,IF($BL304-SUM($BN304:BQ304)&gt;V303+AG304-BE304-AS304,V303+AG304-BE304-AS304,$BL304-SUM($BN304:BQ304))))</f>
        <v>0</v>
      </c>
      <c r="BS304" s="19">
        <f ca="1">IF(W303&lt;=0,0,IF($BL304&lt;=SUM($BN304:BR304),0,IF($BL304-SUM($BN304:BR304)&gt;W303+AH304-BF304-AT304,W303+AH304-BF304-AT304,$BL304-SUM($BN304:BR304))))</f>
        <v>0</v>
      </c>
      <c r="BT304" s="19">
        <f ca="1">IF(X303&lt;=0,0,IF($BL304&lt;=SUM($BN304:BS304),0,IF($BL304-SUM($BN304:BS304)&gt;X303+AI304-BG304-AU304,X303+AI304-BG304-AU304,$BL304-SUM($BN304:BS304))))</f>
        <v>0</v>
      </c>
      <c r="BU304" s="19">
        <f ca="1">IF(Y303&lt;=0,0,IF($BL304&lt;=SUM($BN304:BT304),0,IF($BL304-SUM($BN304:BT304)&gt;Y303+AJ304-BH304-AV304,Y303+AJ304-BH304-AV304,$BL304-SUM($BN304:BT304))))</f>
        <v>0</v>
      </c>
      <c r="BV304" s="19">
        <f ca="1">IF(Z303&lt;=0,0,IF($BL304&lt;=SUM($BN304:BU304),0,IF($BL304-SUM($BN304:BU304)&gt;Z303+AK304-BI304-AW304,Z303+AK304-BI304-AW304,$BL304-SUM($BN304:BU304))))</f>
        <v>0</v>
      </c>
      <c r="BW304" s="19">
        <f ca="1">IF(AA303&lt;=0,0,IF($BL304&lt;=SUM($BN304:BV304),0,IF($BL304-SUM($BN304:BV304)&gt;AA303+AL304-BJ304-AX304,AA303+AL304-BJ304-AX304,$BL304-SUM($BN304:BV304))))</f>
        <v>0</v>
      </c>
    </row>
    <row r="305" spans="1:75" ht="11.1" customHeight="1" x14ac:dyDescent="0.2">
      <c r="A305" s="20" t="str">
        <f t="shared" ca="1" si="206"/>
        <v/>
      </c>
      <c r="B305" s="5" t="e">
        <f t="shared" ca="1" si="207"/>
        <v>#N/A</v>
      </c>
      <c r="C305" s="69" t="str">
        <f ca="1">IF(A305="","",IF(snowball,IF(($E$5-AY305)&lt;0,0,$E$5-AY305),0)+D305)</f>
        <v/>
      </c>
      <c r="D305" s="56"/>
      <c r="E305" s="19">
        <f t="shared" ca="1" si="208"/>
        <v>0</v>
      </c>
      <c r="F305" s="19">
        <f t="shared" ca="1" si="209"/>
        <v>0</v>
      </c>
      <c r="G305" s="19">
        <f t="shared" ca="1" si="210"/>
        <v>0</v>
      </c>
      <c r="H305" s="19">
        <f t="shared" ca="1" si="211"/>
        <v>0</v>
      </c>
      <c r="I305" s="19">
        <f t="shared" ca="1" si="212"/>
        <v>0</v>
      </c>
      <c r="J305" s="19">
        <f t="shared" ca="1" si="213"/>
        <v>0</v>
      </c>
      <c r="K305" s="19">
        <f t="shared" ca="1" si="214"/>
        <v>0</v>
      </c>
      <c r="L305" s="19">
        <f t="shared" ca="1" si="215"/>
        <v>0</v>
      </c>
      <c r="M305" s="19">
        <f t="shared" ca="1" si="216"/>
        <v>0</v>
      </c>
      <c r="N305" s="19">
        <f t="shared" ca="1" si="217"/>
        <v>0</v>
      </c>
      <c r="O305" s="48"/>
      <c r="P305" s="19">
        <f t="shared" ca="1" si="205"/>
        <v>0</v>
      </c>
      <c r="Q305" s="73">
        <f t="shared" ca="1" si="218"/>
        <v>0</v>
      </c>
      <c r="R305" s="19">
        <f t="shared" ca="1" si="219"/>
        <v>0</v>
      </c>
      <c r="S305" s="19">
        <f t="shared" ca="1" si="220"/>
        <v>0</v>
      </c>
      <c r="T305" s="19">
        <f t="shared" ca="1" si="221"/>
        <v>0</v>
      </c>
      <c r="U305" s="19">
        <f t="shared" ca="1" si="222"/>
        <v>0</v>
      </c>
      <c r="V305" s="19">
        <f t="shared" ca="1" si="223"/>
        <v>0</v>
      </c>
      <c r="W305" s="19">
        <f t="shared" ca="1" si="224"/>
        <v>0</v>
      </c>
      <c r="X305" s="19">
        <f t="shared" ca="1" si="225"/>
        <v>0</v>
      </c>
      <c r="Y305" s="19">
        <f t="shared" ca="1" si="226"/>
        <v>0</v>
      </c>
      <c r="Z305" s="19">
        <f t="shared" ca="1" si="227"/>
        <v>0</v>
      </c>
      <c r="AA305" s="19">
        <f t="shared" ca="1" si="228"/>
        <v>0</v>
      </c>
      <c r="AB305" s="2"/>
      <c r="AC305" s="19">
        <f t="shared" ca="1" si="229"/>
        <v>0</v>
      </c>
      <c r="AD305" s="19">
        <f t="shared" ca="1" si="230"/>
        <v>0</v>
      </c>
      <c r="AE305" s="19">
        <f t="shared" ca="1" si="231"/>
        <v>0</v>
      </c>
      <c r="AF305" s="19">
        <f t="shared" ca="1" si="232"/>
        <v>0</v>
      </c>
      <c r="AG305" s="19">
        <f t="shared" ca="1" si="233"/>
        <v>0</v>
      </c>
      <c r="AH305" s="19">
        <f t="shared" ca="1" si="234"/>
        <v>0</v>
      </c>
      <c r="AI305" s="19">
        <f t="shared" ca="1" si="235"/>
        <v>0</v>
      </c>
      <c r="AJ305" s="19">
        <f t="shared" ca="1" si="236"/>
        <v>0</v>
      </c>
      <c r="AK305" s="19">
        <f t="shared" ca="1" si="237"/>
        <v>0</v>
      </c>
      <c r="AL305" s="19">
        <f t="shared" ca="1" si="238"/>
        <v>0</v>
      </c>
      <c r="AM305" s="23">
        <f t="shared" ca="1" si="239"/>
        <v>0</v>
      </c>
      <c r="AN305" s="7"/>
      <c r="AO305" s="19">
        <f t="shared" ca="1" si="240"/>
        <v>0</v>
      </c>
      <c r="AP305" s="19">
        <f t="shared" ca="1" si="241"/>
        <v>0</v>
      </c>
      <c r="AQ305" s="19">
        <f t="shared" ca="1" si="242"/>
        <v>0</v>
      </c>
      <c r="AR305" s="19">
        <f t="shared" ca="1" si="243"/>
        <v>0</v>
      </c>
      <c r="AS305" s="19">
        <f t="shared" ca="1" si="244"/>
        <v>0</v>
      </c>
      <c r="AT305" s="19">
        <f t="shared" ca="1" si="245"/>
        <v>0</v>
      </c>
      <c r="AU305" s="19">
        <f t="shared" ca="1" si="246"/>
        <v>0</v>
      </c>
      <c r="AV305" s="19">
        <f t="shared" ca="1" si="247"/>
        <v>0</v>
      </c>
      <c r="AW305" s="19">
        <f t="shared" ca="1" si="248"/>
        <v>0</v>
      </c>
      <c r="AX305" s="19">
        <f t="shared" ca="1" si="249"/>
        <v>0</v>
      </c>
      <c r="AY305" s="71">
        <f t="shared" ca="1" si="250"/>
        <v>0</v>
      </c>
      <c r="AZ305" s="23"/>
      <c r="BA305" s="55">
        <f ca="1">IF(NOT(snowball),0,IF(OR(E$9=0,R304+AC305-AO305&lt;=E$9),0,MIN(R304+AC305-AO305-E$9,$C305)))</f>
        <v>0</v>
      </c>
      <c r="BB305" s="19">
        <f ca="1">IF(NOT(snowball),0,IF(OR(F$9=0,S304+AD305-AP305&lt;=F$9),0,MIN(S304+AD305-AP305-F$9,$C305-SUM($BA305:BA305))))</f>
        <v>0</v>
      </c>
      <c r="BC305" s="19">
        <f ca="1">IF(NOT(snowball),0,IF(OR(G$9=0,T304+AE305-AQ305&lt;=G$9),0,MIN(T304+AE305-AQ305-G$9,$C305-SUM($BA305:BB305))))</f>
        <v>0</v>
      </c>
      <c r="BD305" s="19">
        <f ca="1">IF(NOT(snowball),0,IF(OR(H$9=0,U304+AF305-AR305&lt;=H$9),0,MIN(U304+AF305-AR305-H$9,$C305-SUM($BA305:BC305))))</f>
        <v>0</v>
      </c>
      <c r="BE305" s="19">
        <f ca="1">IF(NOT(snowball),0,IF(OR(I$9=0,V304+AG305-AS305&lt;=I$9),0,MIN(V304+AG305-AS305-I$9,$C305-SUM($BA305:BD305))))</f>
        <v>0</v>
      </c>
      <c r="BF305" s="19">
        <f ca="1">IF(NOT(snowball),0,IF(OR(J$9=0,W304+AH305-AT305&lt;=J$9),0,MIN(W304+AH305-AT305-J$9,$C305-SUM($BA305:BE305))))</f>
        <v>0</v>
      </c>
      <c r="BG305" s="19">
        <f ca="1">IF(NOT(snowball),0,IF(OR(K$9=0,X304+AI305-AU305&lt;=K$9),0,MIN(X304+AI305-AU305-K$9,$C305-SUM($BA305:BF305))))</f>
        <v>0</v>
      </c>
      <c r="BH305" s="19">
        <f ca="1">IF(NOT(snowball),0,IF(OR(L$9=0,Y304+AJ305-AV305&lt;=L$9),0,MIN(Y304+AJ305-AV305-L$9,$C305-SUM($BA305:BG305))))</f>
        <v>0</v>
      </c>
      <c r="BI305" s="19">
        <f ca="1">IF(NOT(snowball),0,IF(OR(M$9=0,Z304+AK305-AW305&lt;=M$9),0,MIN(Z304+AK305-AW305-M$9,$C305-SUM($BA305:BH305))))</f>
        <v>0</v>
      </c>
      <c r="BJ305" s="19">
        <f ca="1">IF(NOT(snowball),0,IF(OR(N$9=0,AA304+AL305-AX305&lt;=N$9),0,MIN(AA304+AL305-AX305-N$9,$C305-SUM($BA305:BI305))))</f>
        <v>0</v>
      </c>
      <c r="BK305" s="71">
        <f t="shared" ca="1" si="251"/>
        <v>0</v>
      </c>
      <c r="BL305" s="71">
        <f t="shared" ca="1" si="252"/>
        <v>0</v>
      </c>
      <c r="BN305" s="55">
        <f t="shared" ca="1" si="253"/>
        <v>0</v>
      </c>
      <c r="BO305" s="19">
        <f ca="1">IF(S304&lt;=0,0,IF($BL305&lt;=SUM($BN305:BN305),0,IF($BL305-SUM($BN305:BN305)&gt;S304+AD305-BB305-AP305,S304+AD305-BB305-AP305,$BL305-SUM($BN305:BN305))))</f>
        <v>0</v>
      </c>
      <c r="BP305" s="19">
        <f ca="1">IF(T304&lt;=0,0,IF($BL305&lt;=SUM($BN305:BO305),0,IF($BL305-SUM($BN305:BO305)&gt;T304+AE305-BC305-AQ305,T304+AE305-BC305-AQ305,$BL305-SUM($BN305:BO305))))</f>
        <v>0</v>
      </c>
      <c r="BQ305" s="19">
        <f ca="1">IF(U304&lt;=0,0,IF($BL305&lt;=SUM($BN305:BP305),0,IF($BL305-SUM($BN305:BP305)&gt;U304+AF305-BD305-AR305,U304+AF305-BD305-AR305,$BL305-SUM($BN305:BP305))))</f>
        <v>0</v>
      </c>
      <c r="BR305" s="19">
        <f ca="1">IF(V304&lt;=0,0,IF($BL305&lt;=SUM($BN305:BQ305),0,IF($BL305-SUM($BN305:BQ305)&gt;V304+AG305-BE305-AS305,V304+AG305-BE305-AS305,$BL305-SUM($BN305:BQ305))))</f>
        <v>0</v>
      </c>
      <c r="BS305" s="19">
        <f ca="1">IF(W304&lt;=0,0,IF($BL305&lt;=SUM($BN305:BR305),0,IF($BL305-SUM($BN305:BR305)&gt;W304+AH305-BF305-AT305,W304+AH305-BF305-AT305,$BL305-SUM($BN305:BR305))))</f>
        <v>0</v>
      </c>
      <c r="BT305" s="19">
        <f ca="1">IF(X304&lt;=0,0,IF($BL305&lt;=SUM($BN305:BS305),0,IF($BL305-SUM($BN305:BS305)&gt;X304+AI305-BG305-AU305,X304+AI305-BG305-AU305,$BL305-SUM($BN305:BS305))))</f>
        <v>0</v>
      </c>
      <c r="BU305" s="19">
        <f ca="1">IF(Y304&lt;=0,0,IF($BL305&lt;=SUM($BN305:BT305),0,IF($BL305-SUM($BN305:BT305)&gt;Y304+AJ305-BH305-AV305,Y304+AJ305-BH305-AV305,$BL305-SUM($BN305:BT305))))</f>
        <v>0</v>
      </c>
      <c r="BV305" s="19">
        <f ca="1">IF(Z304&lt;=0,0,IF($BL305&lt;=SUM($BN305:BU305),0,IF($BL305-SUM($BN305:BU305)&gt;Z304+AK305-BI305-AW305,Z304+AK305-BI305-AW305,$BL305-SUM($BN305:BU305))))</f>
        <v>0</v>
      </c>
      <c r="BW305" s="19">
        <f ca="1">IF(AA304&lt;=0,0,IF($BL305&lt;=SUM($BN305:BV305),0,IF($BL305-SUM($BN305:BV305)&gt;AA304+AL305-BJ305-AX305,AA304+AL305-BJ305-AX305,$BL305-SUM($BN305:BV305))))</f>
        <v>0</v>
      </c>
    </row>
    <row r="306" spans="1:75" ht="11.1" customHeight="1" x14ac:dyDescent="0.2">
      <c r="A306" s="20" t="str">
        <f t="shared" ca="1" si="206"/>
        <v/>
      </c>
      <c r="B306" s="5" t="e">
        <f t="shared" ca="1" si="207"/>
        <v>#N/A</v>
      </c>
      <c r="C306" s="69" t="str">
        <f ca="1">IF(A306="","",IF(snowball,IF(($E$5-AY306)&lt;0,0,$E$5-AY306),0)+D306)</f>
        <v/>
      </c>
      <c r="D306" s="56"/>
      <c r="E306" s="19">
        <f t="shared" ca="1" si="208"/>
        <v>0</v>
      </c>
      <c r="F306" s="19">
        <f t="shared" ca="1" si="209"/>
        <v>0</v>
      </c>
      <c r="G306" s="19">
        <f t="shared" ca="1" si="210"/>
        <v>0</v>
      </c>
      <c r="H306" s="19">
        <f t="shared" ca="1" si="211"/>
        <v>0</v>
      </c>
      <c r="I306" s="19">
        <f t="shared" ca="1" si="212"/>
        <v>0</v>
      </c>
      <c r="J306" s="19">
        <f t="shared" ca="1" si="213"/>
        <v>0</v>
      </c>
      <c r="K306" s="19">
        <f t="shared" ca="1" si="214"/>
        <v>0</v>
      </c>
      <c r="L306" s="19">
        <f t="shared" ca="1" si="215"/>
        <v>0</v>
      </c>
      <c r="M306" s="19">
        <f t="shared" ca="1" si="216"/>
        <v>0</v>
      </c>
      <c r="N306" s="19">
        <f t="shared" ca="1" si="217"/>
        <v>0</v>
      </c>
      <c r="O306" s="48"/>
      <c r="P306" s="19">
        <f t="shared" ca="1" si="205"/>
        <v>0</v>
      </c>
      <c r="Q306" s="73">
        <f t="shared" ca="1" si="218"/>
        <v>0</v>
      </c>
      <c r="R306" s="19">
        <f t="shared" ca="1" si="219"/>
        <v>0</v>
      </c>
      <c r="S306" s="19">
        <f t="shared" ca="1" si="220"/>
        <v>0</v>
      </c>
      <c r="T306" s="19">
        <f t="shared" ca="1" si="221"/>
        <v>0</v>
      </c>
      <c r="U306" s="19">
        <f t="shared" ca="1" si="222"/>
        <v>0</v>
      </c>
      <c r="V306" s="19">
        <f t="shared" ca="1" si="223"/>
        <v>0</v>
      </c>
      <c r="W306" s="19">
        <f t="shared" ca="1" si="224"/>
        <v>0</v>
      </c>
      <c r="X306" s="19">
        <f t="shared" ca="1" si="225"/>
        <v>0</v>
      </c>
      <c r="Y306" s="19">
        <f t="shared" ca="1" si="226"/>
        <v>0</v>
      </c>
      <c r="Z306" s="19">
        <f t="shared" ca="1" si="227"/>
        <v>0</v>
      </c>
      <c r="AA306" s="19">
        <f t="shared" ca="1" si="228"/>
        <v>0</v>
      </c>
      <c r="AB306" s="2"/>
      <c r="AC306" s="19">
        <f t="shared" ca="1" si="229"/>
        <v>0</v>
      </c>
      <c r="AD306" s="19">
        <f t="shared" ca="1" si="230"/>
        <v>0</v>
      </c>
      <c r="AE306" s="19">
        <f t="shared" ca="1" si="231"/>
        <v>0</v>
      </c>
      <c r="AF306" s="19">
        <f t="shared" ca="1" si="232"/>
        <v>0</v>
      </c>
      <c r="AG306" s="19">
        <f t="shared" ca="1" si="233"/>
        <v>0</v>
      </c>
      <c r="AH306" s="19">
        <f t="shared" ca="1" si="234"/>
        <v>0</v>
      </c>
      <c r="AI306" s="19">
        <f t="shared" ca="1" si="235"/>
        <v>0</v>
      </c>
      <c r="AJ306" s="19">
        <f t="shared" ca="1" si="236"/>
        <v>0</v>
      </c>
      <c r="AK306" s="19">
        <f t="shared" ca="1" si="237"/>
        <v>0</v>
      </c>
      <c r="AL306" s="19">
        <f t="shared" ca="1" si="238"/>
        <v>0</v>
      </c>
      <c r="AM306" s="23">
        <f t="shared" ca="1" si="239"/>
        <v>0</v>
      </c>
      <c r="AN306" s="7"/>
      <c r="AO306" s="19">
        <f t="shared" ca="1" si="240"/>
        <v>0</v>
      </c>
      <c r="AP306" s="19">
        <f t="shared" ca="1" si="241"/>
        <v>0</v>
      </c>
      <c r="AQ306" s="19">
        <f t="shared" ca="1" si="242"/>
        <v>0</v>
      </c>
      <c r="AR306" s="19">
        <f t="shared" ca="1" si="243"/>
        <v>0</v>
      </c>
      <c r="AS306" s="19">
        <f t="shared" ca="1" si="244"/>
        <v>0</v>
      </c>
      <c r="AT306" s="19">
        <f t="shared" ca="1" si="245"/>
        <v>0</v>
      </c>
      <c r="AU306" s="19">
        <f t="shared" ca="1" si="246"/>
        <v>0</v>
      </c>
      <c r="AV306" s="19">
        <f t="shared" ca="1" si="247"/>
        <v>0</v>
      </c>
      <c r="AW306" s="19">
        <f t="shared" ca="1" si="248"/>
        <v>0</v>
      </c>
      <c r="AX306" s="19">
        <f t="shared" ca="1" si="249"/>
        <v>0</v>
      </c>
      <c r="AY306" s="71">
        <f t="shared" ca="1" si="250"/>
        <v>0</v>
      </c>
      <c r="AZ306" s="23"/>
      <c r="BA306" s="55">
        <f ca="1">IF(NOT(snowball),0,IF(OR(E$9=0,R305+AC306-AO306&lt;=E$9),0,MIN(R305+AC306-AO306-E$9,$C306)))</f>
        <v>0</v>
      </c>
      <c r="BB306" s="19">
        <f ca="1">IF(NOT(snowball),0,IF(OR(F$9=0,S305+AD306-AP306&lt;=F$9),0,MIN(S305+AD306-AP306-F$9,$C306-SUM($BA306:BA306))))</f>
        <v>0</v>
      </c>
      <c r="BC306" s="19">
        <f ca="1">IF(NOT(snowball),0,IF(OR(G$9=0,T305+AE306-AQ306&lt;=G$9),0,MIN(T305+AE306-AQ306-G$9,$C306-SUM($BA306:BB306))))</f>
        <v>0</v>
      </c>
      <c r="BD306" s="19">
        <f ca="1">IF(NOT(snowball),0,IF(OR(H$9=0,U305+AF306-AR306&lt;=H$9),0,MIN(U305+AF306-AR306-H$9,$C306-SUM($BA306:BC306))))</f>
        <v>0</v>
      </c>
      <c r="BE306" s="19">
        <f ca="1">IF(NOT(snowball),0,IF(OR(I$9=0,V305+AG306-AS306&lt;=I$9),0,MIN(V305+AG306-AS306-I$9,$C306-SUM($BA306:BD306))))</f>
        <v>0</v>
      </c>
      <c r="BF306" s="19">
        <f ca="1">IF(NOT(snowball),0,IF(OR(J$9=0,W305+AH306-AT306&lt;=J$9),0,MIN(W305+AH306-AT306-J$9,$C306-SUM($BA306:BE306))))</f>
        <v>0</v>
      </c>
      <c r="BG306" s="19">
        <f ca="1">IF(NOT(snowball),0,IF(OR(K$9=0,X305+AI306-AU306&lt;=K$9),0,MIN(X305+AI306-AU306-K$9,$C306-SUM($BA306:BF306))))</f>
        <v>0</v>
      </c>
      <c r="BH306" s="19">
        <f ca="1">IF(NOT(snowball),0,IF(OR(L$9=0,Y305+AJ306-AV306&lt;=L$9),0,MIN(Y305+AJ306-AV306-L$9,$C306-SUM($BA306:BG306))))</f>
        <v>0</v>
      </c>
      <c r="BI306" s="19">
        <f ca="1">IF(NOT(snowball),0,IF(OR(M$9=0,Z305+AK306-AW306&lt;=M$9),0,MIN(Z305+AK306-AW306-M$9,$C306-SUM($BA306:BH306))))</f>
        <v>0</v>
      </c>
      <c r="BJ306" s="19">
        <f ca="1">IF(NOT(snowball),0,IF(OR(N$9=0,AA305+AL306-AX306&lt;=N$9),0,MIN(AA305+AL306-AX306-N$9,$C306-SUM($BA306:BI306))))</f>
        <v>0</v>
      </c>
      <c r="BK306" s="71">
        <f t="shared" ca="1" si="251"/>
        <v>0</v>
      </c>
      <c r="BL306" s="71">
        <f t="shared" ca="1" si="252"/>
        <v>0</v>
      </c>
      <c r="BN306" s="55">
        <f t="shared" ca="1" si="253"/>
        <v>0</v>
      </c>
      <c r="BO306" s="19">
        <f ca="1">IF(S305&lt;=0,0,IF($BL306&lt;=SUM($BN306:BN306),0,IF($BL306-SUM($BN306:BN306)&gt;S305+AD306-BB306-AP306,S305+AD306-BB306-AP306,$BL306-SUM($BN306:BN306))))</f>
        <v>0</v>
      </c>
      <c r="BP306" s="19">
        <f ca="1">IF(T305&lt;=0,0,IF($BL306&lt;=SUM($BN306:BO306),0,IF($BL306-SUM($BN306:BO306)&gt;T305+AE306-BC306-AQ306,T305+AE306-BC306-AQ306,$BL306-SUM($BN306:BO306))))</f>
        <v>0</v>
      </c>
      <c r="BQ306" s="19">
        <f ca="1">IF(U305&lt;=0,0,IF($BL306&lt;=SUM($BN306:BP306),0,IF($BL306-SUM($BN306:BP306)&gt;U305+AF306-BD306-AR306,U305+AF306-BD306-AR306,$BL306-SUM($BN306:BP306))))</f>
        <v>0</v>
      </c>
      <c r="BR306" s="19">
        <f ca="1">IF(V305&lt;=0,0,IF($BL306&lt;=SUM($BN306:BQ306),0,IF($BL306-SUM($BN306:BQ306)&gt;V305+AG306-BE306-AS306,V305+AG306-BE306-AS306,$BL306-SUM($BN306:BQ306))))</f>
        <v>0</v>
      </c>
      <c r="BS306" s="19">
        <f ca="1">IF(W305&lt;=0,0,IF($BL306&lt;=SUM($BN306:BR306),0,IF($BL306-SUM($BN306:BR306)&gt;W305+AH306-BF306-AT306,W305+AH306-BF306-AT306,$BL306-SUM($BN306:BR306))))</f>
        <v>0</v>
      </c>
      <c r="BT306" s="19">
        <f ca="1">IF(X305&lt;=0,0,IF($BL306&lt;=SUM($BN306:BS306),0,IF($BL306-SUM($BN306:BS306)&gt;X305+AI306-BG306-AU306,X305+AI306-BG306-AU306,$BL306-SUM($BN306:BS306))))</f>
        <v>0</v>
      </c>
      <c r="BU306" s="19">
        <f ca="1">IF(Y305&lt;=0,0,IF($BL306&lt;=SUM($BN306:BT306),0,IF($BL306-SUM($BN306:BT306)&gt;Y305+AJ306-BH306-AV306,Y305+AJ306-BH306-AV306,$BL306-SUM($BN306:BT306))))</f>
        <v>0</v>
      </c>
      <c r="BV306" s="19">
        <f ca="1">IF(Z305&lt;=0,0,IF($BL306&lt;=SUM($BN306:BU306),0,IF($BL306-SUM($BN306:BU306)&gt;Z305+AK306-BI306-AW306,Z305+AK306-BI306-AW306,$BL306-SUM($BN306:BU306))))</f>
        <v>0</v>
      </c>
      <c r="BW306" s="19">
        <f ca="1">IF(AA305&lt;=0,0,IF($BL306&lt;=SUM($BN306:BV306),0,IF($BL306-SUM($BN306:BV306)&gt;AA305+AL306-BJ306-AX306,AA305+AL306-BJ306-AX306,$BL306-SUM($BN306:BV306))))</f>
        <v>0</v>
      </c>
    </row>
    <row r="307" spans="1:75" ht="11.1" customHeight="1" x14ac:dyDescent="0.2">
      <c r="A307" s="20" t="str">
        <f t="shared" ca="1" si="206"/>
        <v/>
      </c>
      <c r="B307" s="5" t="e">
        <f t="shared" ca="1" si="207"/>
        <v>#N/A</v>
      </c>
      <c r="C307" s="69" t="str">
        <f ca="1">IF(A307="","",IF(snowball,IF(($E$5-AY307)&lt;0,0,$E$5-AY307),0)+D307)</f>
        <v/>
      </c>
      <c r="D307" s="56"/>
      <c r="E307" s="19">
        <f t="shared" ca="1" si="208"/>
        <v>0</v>
      </c>
      <c r="F307" s="19">
        <f t="shared" ca="1" si="209"/>
        <v>0</v>
      </c>
      <c r="G307" s="19">
        <f t="shared" ca="1" si="210"/>
        <v>0</v>
      </c>
      <c r="H307" s="19">
        <f t="shared" ca="1" si="211"/>
        <v>0</v>
      </c>
      <c r="I307" s="19">
        <f t="shared" ca="1" si="212"/>
        <v>0</v>
      </c>
      <c r="J307" s="19">
        <f t="shared" ca="1" si="213"/>
        <v>0</v>
      </c>
      <c r="K307" s="19">
        <f t="shared" ca="1" si="214"/>
        <v>0</v>
      </c>
      <c r="L307" s="19">
        <f t="shared" ca="1" si="215"/>
        <v>0</v>
      </c>
      <c r="M307" s="19">
        <f t="shared" ca="1" si="216"/>
        <v>0</v>
      </c>
      <c r="N307" s="19">
        <f t="shared" ca="1" si="217"/>
        <v>0</v>
      </c>
      <c r="O307" s="48"/>
      <c r="P307" s="19">
        <f t="shared" ca="1" si="205"/>
        <v>0</v>
      </c>
      <c r="Q307" s="73">
        <f t="shared" ca="1" si="218"/>
        <v>0</v>
      </c>
      <c r="R307" s="19">
        <f t="shared" ca="1" si="219"/>
        <v>0</v>
      </c>
      <c r="S307" s="19">
        <f t="shared" ca="1" si="220"/>
        <v>0</v>
      </c>
      <c r="T307" s="19">
        <f t="shared" ca="1" si="221"/>
        <v>0</v>
      </c>
      <c r="U307" s="19">
        <f t="shared" ca="1" si="222"/>
        <v>0</v>
      </c>
      <c r="V307" s="19">
        <f t="shared" ca="1" si="223"/>
        <v>0</v>
      </c>
      <c r="W307" s="19">
        <f t="shared" ca="1" si="224"/>
        <v>0</v>
      </c>
      <c r="X307" s="19">
        <f t="shared" ca="1" si="225"/>
        <v>0</v>
      </c>
      <c r="Y307" s="19">
        <f t="shared" ca="1" si="226"/>
        <v>0</v>
      </c>
      <c r="Z307" s="19">
        <f t="shared" ca="1" si="227"/>
        <v>0</v>
      </c>
      <c r="AA307" s="19">
        <f t="shared" ca="1" si="228"/>
        <v>0</v>
      </c>
      <c r="AB307" s="2"/>
      <c r="AC307" s="19">
        <f t="shared" ca="1" si="229"/>
        <v>0</v>
      </c>
      <c r="AD307" s="19">
        <f t="shared" ca="1" si="230"/>
        <v>0</v>
      </c>
      <c r="AE307" s="19">
        <f t="shared" ca="1" si="231"/>
        <v>0</v>
      </c>
      <c r="AF307" s="19">
        <f t="shared" ca="1" si="232"/>
        <v>0</v>
      </c>
      <c r="AG307" s="19">
        <f t="shared" ca="1" si="233"/>
        <v>0</v>
      </c>
      <c r="AH307" s="19">
        <f t="shared" ca="1" si="234"/>
        <v>0</v>
      </c>
      <c r="AI307" s="19">
        <f t="shared" ca="1" si="235"/>
        <v>0</v>
      </c>
      <c r="AJ307" s="19">
        <f t="shared" ca="1" si="236"/>
        <v>0</v>
      </c>
      <c r="AK307" s="19">
        <f t="shared" ca="1" si="237"/>
        <v>0</v>
      </c>
      <c r="AL307" s="19">
        <f t="shared" ca="1" si="238"/>
        <v>0</v>
      </c>
      <c r="AM307" s="23">
        <f t="shared" ca="1" si="239"/>
        <v>0</v>
      </c>
      <c r="AN307" s="7"/>
      <c r="AO307" s="19">
        <f t="shared" ca="1" si="240"/>
        <v>0</v>
      </c>
      <c r="AP307" s="19">
        <f t="shared" ca="1" si="241"/>
        <v>0</v>
      </c>
      <c r="AQ307" s="19">
        <f t="shared" ca="1" si="242"/>
        <v>0</v>
      </c>
      <c r="AR307" s="19">
        <f t="shared" ca="1" si="243"/>
        <v>0</v>
      </c>
      <c r="AS307" s="19">
        <f t="shared" ca="1" si="244"/>
        <v>0</v>
      </c>
      <c r="AT307" s="19">
        <f t="shared" ca="1" si="245"/>
        <v>0</v>
      </c>
      <c r="AU307" s="19">
        <f t="shared" ca="1" si="246"/>
        <v>0</v>
      </c>
      <c r="AV307" s="19">
        <f t="shared" ca="1" si="247"/>
        <v>0</v>
      </c>
      <c r="AW307" s="19">
        <f t="shared" ca="1" si="248"/>
        <v>0</v>
      </c>
      <c r="AX307" s="19">
        <f t="shared" ca="1" si="249"/>
        <v>0</v>
      </c>
      <c r="AY307" s="71">
        <f t="shared" ca="1" si="250"/>
        <v>0</v>
      </c>
      <c r="AZ307" s="23"/>
      <c r="BA307" s="55">
        <f ca="1">IF(NOT(snowball),0,IF(OR(E$9=0,R306+AC307-AO307&lt;=E$9),0,MIN(R306+AC307-AO307-E$9,$C307)))</f>
        <v>0</v>
      </c>
      <c r="BB307" s="19">
        <f ca="1">IF(NOT(snowball),0,IF(OR(F$9=0,S306+AD307-AP307&lt;=F$9),0,MIN(S306+AD307-AP307-F$9,$C307-SUM($BA307:BA307))))</f>
        <v>0</v>
      </c>
      <c r="BC307" s="19">
        <f ca="1">IF(NOT(snowball),0,IF(OR(G$9=0,T306+AE307-AQ307&lt;=G$9),0,MIN(T306+AE307-AQ307-G$9,$C307-SUM($BA307:BB307))))</f>
        <v>0</v>
      </c>
      <c r="BD307" s="19">
        <f ca="1">IF(NOT(snowball),0,IF(OR(H$9=0,U306+AF307-AR307&lt;=H$9),0,MIN(U306+AF307-AR307-H$9,$C307-SUM($BA307:BC307))))</f>
        <v>0</v>
      </c>
      <c r="BE307" s="19">
        <f ca="1">IF(NOT(snowball),0,IF(OR(I$9=0,V306+AG307-AS307&lt;=I$9),0,MIN(V306+AG307-AS307-I$9,$C307-SUM($BA307:BD307))))</f>
        <v>0</v>
      </c>
      <c r="BF307" s="19">
        <f ca="1">IF(NOT(snowball),0,IF(OR(J$9=0,W306+AH307-AT307&lt;=J$9),0,MIN(W306+AH307-AT307-J$9,$C307-SUM($BA307:BE307))))</f>
        <v>0</v>
      </c>
      <c r="BG307" s="19">
        <f ca="1">IF(NOT(snowball),0,IF(OR(K$9=0,X306+AI307-AU307&lt;=K$9),0,MIN(X306+AI307-AU307-K$9,$C307-SUM($BA307:BF307))))</f>
        <v>0</v>
      </c>
      <c r="BH307" s="19">
        <f ca="1">IF(NOT(snowball),0,IF(OR(L$9=0,Y306+AJ307-AV307&lt;=L$9),0,MIN(Y306+AJ307-AV307-L$9,$C307-SUM($BA307:BG307))))</f>
        <v>0</v>
      </c>
      <c r="BI307" s="19">
        <f ca="1">IF(NOT(snowball),0,IF(OR(M$9=0,Z306+AK307-AW307&lt;=M$9),0,MIN(Z306+AK307-AW307-M$9,$C307-SUM($BA307:BH307))))</f>
        <v>0</v>
      </c>
      <c r="BJ307" s="19">
        <f ca="1">IF(NOT(snowball),0,IF(OR(N$9=0,AA306+AL307-AX307&lt;=N$9),0,MIN(AA306+AL307-AX307-N$9,$C307-SUM($BA307:BI307))))</f>
        <v>0</v>
      </c>
      <c r="BK307" s="71">
        <f t="shared" ca="1" si="251"/>
        <v>0</v>
      </c>
      <c r="BL307" s="71">
        <f t="shared" ca="1" si="252"/>
        <v>0</v>
      </c>
      <c r="BN307" s="55">
        <f t="shared" ca="1" si="253"/>
        <v>0</v>
      </c>
      <c r="BO307" s="19">
        <f ca="1">IF(S306&lt;=0,0,IF($BL307&lt;=SUM($BN307:BN307),0,IF($BL307-SUM($BN307:BN307)&gt;S306+AD307-BB307-AP307,S306+AD307-BB307-AP307,$BL307-SUM($BN307:BN307))))</f>
        <v>0</v>
      </c>
      <c r="BP307" s="19">
        <f ca="1">IF(T306&lt;=0,0,IF($BL307&lt;=SUM($BN307:BO307),0,IF($BL307-SUM($BN307:BO307)&gt;T306+AE307-BC307-AQ307,T306+AE307-BC307-AQ307,$BL307-SUM($BN307:BO307))))</f>
        <v>0</v>
      </c>
      <c r="BQ307" s="19">
        <f ca="1">IF(U306&lt;=0,0,IF($BL307&lt;=SUM($BN307:BP307),0,IF($BL307-SUM($BN307:BP307)&gt;U306+AF307-BD307-AR307,U306+AF307-BD307-AR307,$BL307-SUM($BN307:BP307))))</f>
        <v>0</v>
      </c>
      <c r="BR307" s="19">
        <f ca="1">IF(V306&lt;=0,0,IF($BL307&lt;=SUM($BN307:BQ307),0,IF($BL307-SUM($BN307:BQ307)&gt;V306+AG307-BE307-AS307,V306+AG307-BE307-AS307,$BL307-SUM($BN307:BQ307))))</f>
        <v>0</v>
      </c>
      <c r="BS307" s="19">
        <f ca="1">IF(W306&lt;=0,0,IF($BL307&lt;=SUM($BN307:BR307),0,IF($BL307-SUM($BN307:BR307)&gt;W306+AH307-BF307-AT307,W306+AH307-BF307-AT307,$BL307-SUM($BN307:BR307))))</f>
        <v>0</v>
      </c>
      <c r="BT307" s="19">
        <f ca="1">IF(X306&lt;=0,0,IF($BL307&lt;=SUM($BN307:BS307),0,IF($BL307-SUM($BN307:BS307)&gt;X306+AI307-BG307-AU307,X306+AI307-BG307-AU307,$BL307-SUM($BN307:BS307))))</f>
        <v>0</v>
      </c>
      <c r="BU307" s="19">
        <f ca="1">IF(Y306&lt;=0,0,IF($BL307&lt;=SUM($BN307:BT307),0,IF($BL307-SUM($BN307:BT307)&gt;Y306+AJ307-BH307-AV307,Y306+AJ307-BH307-AV307,$BL307-SUM($BN307:BT307))))</f>
        <v>0</v>
      </c>
      <c r="BV307" s="19">
        <f ca="1">IF(Z306&lt;=0,0,IF($BL307&lt;=SUM($BN307:BU307),0,IF($BL307-SUM($BN307:BU307)&gt;Z306+AK307-BI307-AW307,Z306+AK307-BI307-AW307,$BL307-SUM($BN307:BU307))))</f>
        <v>0</v>
      </c>
      <c r="BW307" s="19">
        <f ca="1">IF(AA306&lt;=0,0,IF($BL307&lt;=SUM($BN307:BV307),0,IF($BL307-SUM($BN307:BV307)&gt;AA306+AL307-BJ307-AX307,AA306+AL307-BJ307-AX307,$BL307-SUM($BN307:BV307))))</f>
        <v>0</v>
      </c>
    </row>
    <row r="308" spans="1:75" ht="11.1" customHeight="1" x14ac:dyDescent="0.2">
      <c r="A308" s="20" t="str">
        <f t="shared" ca="1" si="206"/>
        <v/>
      </c>
      <c r="B308" s="5" t="e">
        <f t="shared" ca="1" si="207"/>
        <v>#N/A</v>
      </c>
      <c r="C308" s="69" t="str">
        <f ca="1">IF(A308="","",IF(snowball,IF(($E$5-AY308)&lt;0,0,$E$5-AY308),0)+D308)</f>
        <v/>
      </c>
      <c r="D308" s="56"/>
      <c r="E308" s="19">
        <f t="shared" ca="1" si="208"/>
        <v>0</v>
      </c>
      <c r="F308" s="19">
        <f t="shared" ca="1" si="209"/>
        <v>0</v>
      </c>
      <c r="G308" s="19">
        <f t="shared" ca="1" si="210"/>
        <v>0</v>
      </c>
      <c r="H308" s="19">
        <f t="shared" ca="1" si="211"/>
        <v>0</v>
      </c>
      <c r="I308" s="19">
        <f t="shared" ca="1" si="212"/>
        <v>0</v>
      </c>
      <c r="J308" s="19">
        <f t="shared" ca="1" si="213"/>
        <v>0</v>
      </c>
      <c r="K308" s="19">
        <f t="shared" ca="1" si="214"/>
        <v>0</v>
      </c>
      <c r="L308" s="19">
        <f t="shared" ca="1" si="215"/>
        <v>0</v>
      </c>
      <c r="M308" s="19">
        <f t="shared" ca="1" si="216"/>
        <v>0</v>
      </c>
      <c r="N308" s="19">
        <f t="shared" ca="1" si="217"/>
        <v>0</v>
      </c>
      <c r="O308" s="48"/>
      <c r="P308" s="19">
        <f t="shared" ca="1" si="205"/>
        <v>0</v>
      </c>
      <c r="Q308" s="73">
        <f t="shared" ca="1" si="218"/>
        <v>0</v>
      </c>
      <c r="R308" s="19">
        <f t="shared" ca="1" si="219"/>
        <v>0</v>
      </c>
      <c r="S308" s="19">
        <f t="shared" ca="1" si="220"/>
        <v>0</v>
      </c>
      <c r="T308" s="19">
        <f t="shared" ca="1" si="221"/>
        <v>0</v>
      </c>
      <c r="U308" s="19">
        <f t="shared" ca="1" si="222"/>
        <v>0</v>
      </c>
      <c r="V308" s="19">
        <f t="shared" ca="1" si="223"/>
        <v>0</v>
      </c>
      <c r="W308" s="19">
        <f t="shared" ca="1" si="224"/>
        <v>0</v>
      </c>
      <c r="X308" s="19">
        <f t="shared" ca="1" si="225"/>
        <v>0</v>
      </c>
      <c r="Y308" s="19">
        <f t="shared" ca="1" si="226"/>
        <v>0</v>
      </c>
      <c r="Z308" s="19">
        <f t="shared" ca="1" si="227"/>
        <v>0</v>
      </c>
      <c r="AA308" s="19">
        <f t="shared" ca="1" si="228"/>
        <v>0</v>
      </c>
      <c r="AB308" s="2"/>
      <c r="AC308" s="19">
        <f t="shared" ca="1" si="229"/>
        <v>0</v>
      </c>
      <c r="AD308" s="19">
        <f t="shared" ca="1" si="230"/>
        <v>0</v>
      </c>
      <c r="AE308" s="19">
        <f t="shared" ca="1" si="231"/>
        <v>0</v>
      </c>
      <c r="AF308" s="19">
        <f t="shared" ca="1" si="232"/>
        <v>0</v>
      </c>
      <c r="AG308" s="19">
        <f t="shared" ca="1" si="233"/>
        <v>0</v>
      </c>
      <c r="AH308" s="19">
        <f t="shared" ca="1" si="234"/>
        <v>0</v>
      </c>
      <c r="AI308" s="19">
        <f t="shared" ca="1" si="235"/>
        <v>0</v>
      </c>
      <c r="AJ308" s="19">
        <f t="shared" ca="1" si="236"/>
        <v>0</v>
      </c>
      <c r="AK308" s="19">
        <f t="shared" ca="1" si="237"/>
        <v>0</v>
      </c>
      <c r="AL308" s="19">
        <f t="shared" ca="1" si="238"/>
        <v>0</v>
      </c>
      <c r="AM308" s="23">
        <f t="shared" ca="1" si="239"/>
        <v>0</v>
      </c>
      <c r="AN308" s="7"/>
      <c r="AO308" s="19">
        <f t="shared" ca="1" si="240"/>
        <v>0</v>
      </c>
      <c r="AP308" s="19">
        <f t="shared" ca="1" si="241"/>
        <v>0</v>
      </c>
      <c r="AQ308" s="19">
        <f t="shared" ca="1" si="242"/>
        <v>0</v>
      </c>
      <c r="AR308" s="19">
        <f t="shared" ca="1" si="243"/>
        <v>0</v>
      </c>
      <c r="AS308" s="19">
        <f t="shared" ca="1" si="244"/>
        <v>0</v>
      </c>
      <c r="AT308" s="19">
        <f t="shared" ca="1" si="245"/>
        <v>0</v>
      </c>
      <c r="AU308" s="19">
        <f t="shared" ca="1" si="246"/>
        <v>0</v>
      </c>
      <c r="AV308" s="19">
        <f t="shared" ca="1" si="247"/>
        <v>0</v>
      </c>
      <c r="AW308" s="19">
        <f t="shared" ca="1" si="248"/>
        <v>0</v>
      </c>
      <c r="AX308" s="19">
        <f t="shared" ca="1" si="249"/>
        <v>0</v>
      </c>
      <c r="AY308" s="71">
        <f t="shared" ca="1" si="250"/>
        <v>0</v>
      </c>
      <c r="AZ308" s="23"/>
      <c r="BA308" s="55">
        <f ca="1">IF(NOT(snowball),0,IF(OR(E$9=0,R307+AC308-AO308&lt;=E$9),0,MIN(R307+AC308-AO308-E$9,$C308)))</f>
        <v>0</v>
      </c>
      <c r="BB308" s="19">
        <f ca="1">IF(NOT(snowball),0,IF(OR(F$9=0,S307+AD308-AP308&lt;=F$9),0,MIN(S307+AD308-AP308-F$9,$C308-SUM($BA308:BA308))))</f>
        <v>0</v>
      </c>
      <c r="BC308" s="19">
        <f ca="1">IF(NOT(snowball),0,IF(OR(G$9=0,T307+AE308-AQ308&lt;=G$9),0,MIN(T307+AE308-AQ308-G$9,$C308-SUM($BA308:BB308))))</f>
        <v>0</v>
      </c>
      <c r="BD308" s="19">
        <f ca="1">IF(NOT(snowball),0,IF(OR(H$9=0,U307+AF308-AR308&lt;=H$9),0,MIN(U307+AF308-AR308-H$9,$C308-SUM($BA308:BC308))))</f>
        <v>0</v>
      </c>
      <c r="BE308" s="19">
        <f ca="1">IF(NOT(snowball),0,IF(OR(I$9=0,V307+AG308-AS308&lt;=I$9),0,MIN(V307+AG308-AS308-I$9,$C308-SUM($BA308:BD308))))</f>
        <v>0</v>
      </c>
      <c r="BF308" s="19">
        <f ca="1">IF(NOT(snowball),0,IF(OR(J$9=0,W307+AH308-AT308&lt;=J$9),0,MIN(W307+AH308-AT308-J$9,$C308-SUM($BA308:BE308))))</f>
        <v>0</v>
      </c>
      <c r="BG308" s="19">
        <f ca="1">IF(NOT(snowball),0,IF(OR(K$9=0,X307+AI308-AU308&lt;=K$9),0,MIN(X307+AI308-AU308-K$9,$C308-SUM($BA308:BF308))))</f>
        <v>0</v>
      </c>
      <c r="BH308" s="19">
        <f ca="1">IF(NOT(snowball),0,IF(OR(L$9=0,Y307+AJ308-AV308&lt;=L$9),0,MIN(Y307+AJ308-AV308-L$9,$C308-SUM($BA308:BG308))))</f>
        <v>0</v>
      </c>
      <c r="BI308" s="19">
        <f ca="1">IF(NOT(snowball),0,IF(OR(M$9=0,Z307+AK308-AW308&lt;=M$9),0,MIN(Z307+AK308-AW308-M$9,$C308-SUM($BA308:BH308))))</f>
        <v>0</v>
      </c>
      <c r="BJ308" s="19">
        <f ca="1">IF(NOT(snowball),0,IF(OR(N$9=0,AA307+AL308-AX308&lt;=N$9),0,MIN(AA307+AL308-AX308-N$9,$C308-SUM($BA308:BI308))))</f>
        <v>0</v>
      </c>
      <c r="BK308" s="71">
        <f t="shared" ca="1" si="251"/>
        <v>0</v>
      </c>
      <c r="BL308" s="71">
        <f t="shared" ca="1" si="252"/>
        <v>0</v>
      </c>
      <c r="BN308" s="55">
        <f t="shared" ca="1" si="253"/>
        <v>0</v>
      </c>
      <c r="BO308" s="19">
        <f ca="1">IF(S307&lt;=0,0,IF($BL308&lt;=SUM($BN308:BN308),0,IF($BL308-SUM($BN308:BN308)&gt;S307+AD308-BB308-AP308,S307+AD308-BB308-AP308,$BL308-SUM($BN308:BN308))))</f>
        <v>0</v>
      </c>
      <c r="BP308" s="19">
        <f ca="1">IF(T307&lt;=0,0,IF($BL308&lt;=SUM($BN308:BO308),0,IF($BL308-SUM($BN308:BO308)&gt;T307+AE308-BC308-AQ308,T307+AE308-BC308-AQ308,$BL308-SUM($BN308:BO308))))</f>
        <v>0</v>
      </c>
      <c r="BQ308" s="19">
        <f ca="1">IF(U307&lt;=0,0,IF($BL308&lt;=SUM($BN308:BP308),0,IF($BL308-SUM($BN308:BP308)&gt;U307+AF308-BD308-AR308,U307+AF308-BD308-AR308,$BL308-SUM($BN308:BP308))))</f>
        <v>0</v>
      </c>
      <c r="BR308" s="19">
        <f ca="1">IF(V307&lt;=0,0,IF($BL308&lt;=SUM($BN308:BQ308),0,IF($BL308-SUM($BN308:BQ308)&gt;V307+AG308-BE308-AS308,V307+AG308-BE308-AS308,$BL308-SUM($BN308:BQ308))))</f>
        <v>0</v>
      </c>
      <c r="BS308" s="19">
        <f ca="1">IF(W307&lt;=0,0,IF($BL308&lt;=SUM($BN308:BR308),0,IF($BL308-SUM($BN308:BR308)&gt;W307+AH308-BF308-AT308,W307+AH308-BF308-AT308,$BL308-SUM($BN308:BR308))))</f>
        <v>0</v>
      </c>
      <c r="BT308" s="19">
        <f ca="1">IF(X307&lt;=0,0,IF($BL308&lt;=SUM($BN308:BS308),0,IF($BL308-SUM($BN308:BS308)&gt;X307+AI308-BG308-AU308,X307+AI308-BG308-AU308,$BL308-SUM($BN308:BS308))))</f>
        <v>0</v>
      </c>
      <c r="BU308" s="19">
        <f ca="1">IF(Y307&lt;=0,0,IF($BL308&lt;=SUM($BN308:BT308),0,IF($BL308-SUM($BN308:BT308)&gt;Y307+AJ308-BH308-AV308,Y307+AJ308-BH308-AV308,$BL308-SUM($BN308:BT308))))</f>
        <v>0</v>
      </c>
      <c r="BV308" s="19">
        <f ca="1">IF(Z307&lt;=0,0,IF($BL308&lt;=SUM($BN308:BU308),0,IF($BL308-SUM($BN308:BU308)&gt;Z307+AK308-BI308-AW308,Z307+AK308-BI308-AW308,$BL308-SUM($BN308:BU308))))</f>
        <v>0</v>
      </c>
      <c r="BW308" s="19">
        <f ca="1">IF(AA307&lt;=0,0,IF($BL308&lt;=SUM($BN308:BV308),0,IF($BL308-SUM($BN308:BV308)&gt;AA307+AL308-BJ308-AX308,AA307+AL308-BJ308-AX308,$BL308-SUM($BN308:BV308))))</f>
        <v>0</v>
      </c>
    </row>
    <row r="309" spans="1:75" ht="11.1" customHeight="1" x14ac:dyDescent="0.2">
      <c r="A309" s="20" t="str">
        <f t="shared" ca="1" si="206"/>
        <v/>
      </c>
      <c r="B309" s="5" t="e">
        <f t="shared" ca="1" si="207"/>
        <v>#N/A</v>
      </c>
      <c r="C309" s="69" t="str">
        <f ca="1">IF(A309="","",IF(snowball,IF(($E$5-AY309)&lt;0,0,$E$5-AY309),0)+D309)</f>
        <v/>
      </c>
      <c r="D309" s="56"/>
      <c r="E309" s="19">
        <f t="shared" ca="1" si="208"/>
        <v>0</v>
      </c>
      <c r="F309" s="19">
        <f t="shared" ca="1" si="209"/>
        <v>0</v>
      </c>
      <c r="G309" s="19">
        <f t="shared" ca="1" si="210"/>
        <v>0</v>
      </c>
      <c r="H309" s="19">
        <f t="shared" ca="1" si="211"/>
        <v>0</v>
      </c>
      <c r="I309" s="19">
        <f t="shared" ca="1" si="212"/>
        <v>0</v>
      </c>
      <c r="J309" s="19">
        <f t="shared" ca="1" si="213"/>
        <v>0</v>
      </c>
      <c r="K309" s="19">
        <f t="shared" ca="1" si="214"/>
        <v>0</v>
      </c>
      <c r="L309" s="19">
        <f t="shared" ca="1" si="215"/>
        <v>0</v>
      </c>
      <c r="M309" s="19">
        <f t="shared" ca="1" si="216"/>
        <v>0</v>
      </c>
      <c r="N309" s="19">
        <f t="shared" ca="1" si="217"/>
        <v>0</v>
      </c>
      <c r="O309" s="48"/>
      <c r="P309" s="19">
        <f t="shared" ca="1" si="205"/>
        <v>0</v>
      </c>
      <c r="Q309" s="73">
        <f t="shared" ca="1" si="218"/>
        <v>0</v>
      </c>
      <c r="R309" s="19">
        <f t="shared" ca="1" si="219"/>
        <v>0</v>
      </c>
      <c r="S309" s="19">
        <f t="shared" ca="1" si="220"/>
        <v>0</v>
      </c>
      <c r="T309" s="19">
        <f t="shared" ca="1" si="221"/>
        <v>0</v>
      </c>
      <c r="U309" s="19">
        <f t="shared" ca="1" si="222"/>
        <v>0</v>
      </c>
      <c r="V309" s="19">
        <f t="shared" ca="1" si="223"/>
        <v>0</v>
      </c>
      <c r="W309" s="19">
        <f t="shared" ca="1" si="224"/>
        <v>0</v>
      </c>
      <c r="X309" s="19">
        <f t="shared" ca="1" si="225"/>
        <v>0</v>
      </c>
      <c r="Y309" s="19">
        <f t="shared" ca="1" si="226"/>
        <v>0</v>
      </c>
      <c r="Z309" s="19">
        <f t="shared" ca="1" si="227"/>
        <v>0</v>
      </c>
      <c r="AA309" s="19">
        <f t="shared" ca="1" si="228"/>
        <v>0</v>
      </c>
      <c r="AB309" s="2"/>
      <c r="AC309" s="19">
        <f t="shared" ca="1" si="229"/>
        <v>0</v>
      </c>
      <c r="AD309" s="19">
        <f t="shared" ca="1" si="230"/>
        <v>0</v>
      </c>
      <c r="AE309" s="19">
        <f t="shared" ca="1" si="231"/>
        <v>0</v>
      </c>
      <c r="AF309" s="19">
        <f t="shared" ca="1" si="232"/>
        <v>0</v>
      </c>
      <c r="AG309" s="19">
        <f t="shared" ca="1" si="233"/>
        <v>0</v>
      </c>
      <c r="AH309" s="19">
        <f t="shared" ca="1" si="234"/>
        <v>0</v>
      </c>
      <c r="AI309" s="19">
        <f t="shared" ca="1" si="235"/>
        <v>0</v>
      </c>
      <c r="AJ309" s="19">
        <f t="shared" ca="1" si="236"/>
        <v>0</v>
      </c>
      <c r="AK309" s="19">
        <f t="shared" ca="1" si="237"/>
        <v>0</v>
      </c>
      <c r="AL309" s="19">
        <f t="shared" ca="1" si="238"/>
        <v>0</v>
      </c>
      <c r="AM309" s="23">
        <f t="shared" ca="1" si="239"/>
        <v>0</v>
      </c>
      <c r="AN309" s="7"/>
      <c r="AO309" s="19">
        <f t="shared" ca="1" si="240"/>
        <v>0</v>
      </c>
      <c r="AP309" s="19">
        <f t="shared" ca="1" si="241"/>
        <v>0</v>
      </c>
      <c r="AQ309" s="19">
        <f t="shared" ca="1" si="242"/>
        <v>0</v>
      </c>
      <c r="AR309" s="19">
        <f t="shared" ca="1" si="243"/>
        <v>0</v>
      </c>
      <c r="AS309" s="19">
        <f t="shared" ca="1" si="244"/>
        <v>0</v>
      </c>
      <c r="AT309" s="19">
        <f t="shared" ca="1" si="245"/>
        <v>0</v>
      </c>
      <c r="AU309" s="19">
        <f t="shared" ca="1" si="246"/>
        <v>0</v>
      </c>
      <c r="AV309" s="19">
        <f t="shared" ca="1" si="247"/>
        <v>0</v>
      </c>
      <c r="AW309" s="19">
        <f t="shared" ca="1" si="248"/>
        <v>0</v>
      </c>
      <c r="AX309" s="19">
        <f t="shared" ca="1" si="249"/>
        <v>0</v>
      </c>
      <c r="AY309" s="71">
        <f t="shared" ca="1" si="250"/>
        <v>0</v>
      </c>
      <c r="AZ309" s="23"/>
      <c r="BA309" s="55">
        <f ca="1">IF(NOT(snowball),0,IF(OR(E$9=0,R308+AC309-AO309&lt;=E$9),0,MIN(R308+AC309-AO309-E$9,$C309)))</f>
        <v>0</v>
      </c>
      <c r="BB309" s="19">
        <f ca="1">IF(NOT(snowball),0,IF(OR(F$9=0,S308+AD309-AP309&lt;=F$9),0,MIN(S308+AD309-AP309-F$9,$C309-SUM($BA309:BA309))))</f>
        <v>0</v>
      </c>
      <c r="BC309" s="19">
        <f ca="1">IF(NOT(snowball),0,IF(OR(G$9=0,T308+AE309-AQ309&lt;=G$9),0,MIN(T308+AE309-AQ309-G$9,$C309-SUM($BA309:BB309))))</f>
        <v>0</v>
      </c>
      <c r="BD309" s="19">
        <f ca="1">IF(NOT(snowball),0,IF(OR(H$9=0,U308+AF309-AR309&lt;=H$9),0,MIN(U308+AF309-AR309-H$9,$C309-SUM($BA309:BC309))))</f>
        <v>0</v>
      </c>
      <c r="BE309" s="19">
        <f ca="1">IF(NOT(snowball),0,IF(OR(I$9=0,V308+AG309-AS309&lt;=I$9),0,MIN(V308+AG309-AS309-I$9,$C309-SUM($BA309:BD309))))</f>
        <v>0</v>
      </c>
      <c r="BF309" s="19">
        <f ca="1">IF(NOT(snowball),0,IF(OR(J$9=0,W308+AH309-AT309&lt;=J$9),0,MIN(W308+AH309-AT309-J$9,$C309-SUM($BA309:BE309))))</f>
        <v>0</v>
      </c>
      <c r="BG309" s="19">
        <f ca="1">IF(NOT(snowball),0,IF(OR(K$9=0,X308+AI309-AU309&lt;=K$9),0,MIN(X308+AI309-AU309-K$9,$C309-SUM($BA309:BF309))))</f>
        <v>0</v>
      </c>
      <c r="BH309" s="19">
        <f ca="1">IF(NOT(snowball),0,IF(OR(L$9=0,Y308+AJ309-AV309&lt;=L$9),0,MIN(Y308+AJ309-AV309-L$9,$C309-SUM($BA309:BG309))))</f>
        <v>0</v>
      </c>
      <c r="BI309" s="19">
        <f ca="1">IF(NOT(snowball),0,IF(OR(M$9=0,Z308+AK309-AW309&lt;=M$9),0,MIN(Z308+AK309-AW309-M$9,$C309-SUM($BA309:BH309))))</f>
        <v>0</v>
      </c>
      <c r="BJ309" s="19">
        <f ca="1">IF(NOT(snowball),0,IF(OR(N$9=0,AA308+AL309-AX309&lt;=N$9),0,MIN(AA308+AL309-AX309-N$9,$C309-SUM($BA309:BI309))))</f>
        <v>0</v>
      </c>
      <c r="BK309" s="71">
        <f t="shared" ca="1" si="251"/>
        <v>0</v>
      </c>
      <c r="BL309" s="71">
        <f t="shared" ca="1" si="252"/>
        <v>0</v>
      </c>
      <c r="BN309" s="55">
        <f t="shared" ca="1" si="253"/>
        <v>0</v>
      </c>
      <c r="BO309" s="19">
        <f ca="1">IF(S308&lt;=0,0,IF($BL309&lt;=SUM($BN309:BN309),0,IF($BL309-SUM($BN309:BN309)&gt;S308+AD309-BB309-AP309,S308+AD309-BB309-AP309,$BL309-SUM($BN309:BN309))))</f>
        <v>0</v>
      </c>
      <c r="BP309" s="19">
        <f ca="1">IF(T308&lt;=0,0,IF($BL309&lt;=SUM($BN309:BO309),0,IF($BL309-SUM($BN309:BO309)&gt;T308+AE309-BC309-AQ309,T308+AE309-BC309-AQ309,$BL309-SUM($BN309:BO309))))</f>
        <v>0</v>
      </c>
      <c r="BQ309" s="19">
        <f ca="1">IF(U308&lt;=0,0,IF($BL309&lt;=SUM($BN309:BP309),0,IF($BL309-SUM($BN309:BP309)&gt;U308+AF309-BD309-AR309,U308+AF309-BD309-AR309,$BL309-SUM($BN309:BP309))))</f>
        <v>0</v>
      </c>
      <c r="BR309" s="19">
        <f ca="1">IF(V308&lt;=0,0,IF($BL309&lt;=SUM($BN309:BQ309),0,IF($BL309-SUM($BN309:BQ309)&gt;V308+AG309-BE309-AS309,V308+AG309-BE309-AS309,$BL309-SUM($BN309:BQ309))))</f>
        <v>0</v>
      </c>
      <c r="BS309" s="19">
        <f ca="1">IF(W308&lt;=0,0,IF($BL309&lt;=SUM($BN309:BR309),0,IF($BL309-SUM($BN309:BR309)&gt;W308+AH309-BF309-AT309,W308+AH309-BF309-AT309,$BL309-SUM($BN309:BR309))))</f>
        <v>0</v>
      </c>
      <c r="BT309" s="19">
        <f ca="1">IF(X308&lt;=0,0,IF($BL309&lt;=SUM($BN309:BS309),0,IF($BL309-SUM($BN309:BS309)&gt;X308+AI309-BG309-AU309,X308+AI309-BG309-AU309,$BL309-SUM($BN309:BS309))))</f>
        <v>0</v>
      </c>
      <c r="BU309" s="19">
        <f ca="1">IF(Y308&lt;=0,0,IF($BL309&lt;=SUM($BN309:BT309),0,IF($BL309-SUM($BN309:BT309)&gt;Y308+AJ309-BH309-AV309,Y308+AJ309-BH309-AV309,$BL309-SUM($BN309:BT309))))</f>
        <v>0</v>
      </c>
      <c r="BV309" s="19">
        <f ca="1">IF(Z308&lt;=0,0,IF($BL309&lt;=SUM($BN309:BU309),0,IF($BL309-SUM($BN309:BU309)&gt;Z308+AK309-BI309-AW309,Z308+AK309-BI309-AW309,$BL309-SUM($BN309:BU309))))</f>
        <v>0</v>
      </c>
      <c r="BW309" s="19">
        <f ca="1">IF(AA308&lt;=0,0,IF($BL309&lt;=SUM($BN309:BV309),0,IF($BL309-SUM($BN309:BV309)&gt;AA308+AL309-BJ309-AX309,AA308+AL309-BJ309-AX309,$BL309-SUM($BN309:BV309))))</f>
        <v>0</v>
      </c>
    </row>
    <row r="310" spans="1:75" ht="11.1" customHeight="1" x14ac:dyDescent="0.2">
      <c r="A310" s="20" t="str">
        <f t="shared" ca="1" si="206"/>
        <v/>
      </c>
      <c r="B310" s="5" t="e">
        <f t="shared" ca="1" si="207"/>
        <v>#N/A</v>
      </c>
      <c r="C310" s="69" t="str">
        <f ca="1">IF(A310="","",IF(snowball,IF(($E$5-AY310)&lt;0,0,$E$5-AY310),0)+D310)</f>
        <v/>
      </c>
      <c r="D310" s="56"/>
      <c r="E310" s="19">
        <f t="shared" ca="1" si="208"/>
        <v>0</v>
      </c>
      <c r="F310" s="19">
        <f t="shared" ca="1" si="209"/>
        <v>0</v>
      </c>
      <c r="G310" s="19">
        <f t="shared" ca="1" si="210"/>
        <v>0</v>
      </c>
      <c r="H310" s="19">
        <f t="shared" ca="1" si="211"/>
        <v>0</v>
      </c>
      <c r="I310" s="19">
        <f t="shared" ca="1" si="212"/>
        <v>0</v>
      </c>
      <c r="J310" s="19">
        <f t="shared" ca="1" si="213"/>
        <v>0</v>
      </c>
      <c r="K310" s="19">
        <f t="shared" ca="1" si="214"/>
        <v>0</v>
      </c>
      <c r="L310" s="19">
        <f t="shared" ca="1" si="215"/>
        <v>0</v>
      </c>
      <c r="M310" s="19">
        <f t="shared" ca="1" si="216"/>
        <v>0</v>
      </c>
      <c r="N310" s="19">
        <f t="shared" ca="1" si="217"/>
        <v>0</v>
      </c>
      <c r="O310" s="48"/>
      <c r="P310" s="19">
        <f t="shared" ca="1" si="205"/>
        <v>0</v>
      </c>
      <c r="Q310" s="73">
        <f t="shared" ca="1" si="218"/>
        <v>0</v>
      </c>
      <c r="R310" s="19">
        <f t="shared" ca="1" si="219"/>
        <v>0</v>
      </c>
      <c r="S310" s="19">
        <f t="shared" ca="1" si="220"/>
        <v>0</v>
      </c>
      <c r="T310" s="19">
        <f t="shared" ca="1" si="221"/>
        <v>0</v>
      </c>
      <c r="U310" s="19">
        <f t="shared" ca="1" si="222"/>
        <v>0</v>
      </c>
      <c r="V310" s="19">
        <f t="shared" ca="1" si="223"/>
        <v>0</v>
      </c>
      <c r="W310" s="19">
        <f t="shared" ca="1" si="224"/>
        <v>0</v>
      </c>
      <c r="X310" s="19">
        <f t="shared" ca="1" si="225"/>
        <v>0</v>
      </c>
      <c r="Y310" s="19">
        <f t="shared" ca="1" si="226"/>
        <v>0</v>
      </c>
      <c r="Z310" s="19">
        <f t="shared" ca="1" si="227"/>
        <v>0</v>
      </c>
      <c r="AA310" s="19">
        <f t="shared" ca="1" si="228"/>
        <v>0</v>
      </c>
      <c r="AB310" s="2"/>
      <c r="AC310" s="19">
        <f t="shared" ca="1" si="229"/>
        <v>0</v>
      </c>
      <c r="AD310" s="19">
        <f t="shared" ca="1" si="230"/>
        <v>0</v>
      </c>
      <c r="AE310" s="19">
        <f t="shared" ca="1" si="231"/>
        <v>0</v>
      </c>
      <c r="AF310" s="19">
        <f t="shared" ca="1" si="232"/>
        <v>0</v>
      </c>
      <c r="AG310" s="19">
        <f t="shared" ca="1" si="233"/>
        <v>0</v>
      </c>
      <c r="AH310" s="19">
        <f t="shared" ca="1" si="234"/>
        <v>0</v>
      </c>
      <c r="AI310" s="19">
        <f t="shared" ca="1" si="235"/>
        <v>0</v>
      </c>
      <c r="AJ310" s="19">
        <f t="shared" ca="1" si="236"/>
        <v>0</v>
      </c>
      <c r="AK310" s="19">
        <f t="shared" ca="1" si="237"/>
        <v>0</v>
      </c>
      <c r="AL310" s="19">
        <f t="shared" ca="1" si="238"/>
        <v>0</v>
      </c>
      <c r="AM310" s="23">
        <f t="shared" ca="1" si="239"/>
        <v>0</v>
      </c>
      <c r="AN310" s="7"/>
      <c r="AO310" s="19">
        <f t="shared" ca="1" si="240"/>
        <v>0</v>
      </c>
      <c r="AP310" s="19">
        <f t="shared" ca="1" si="241"/>
        <v>0</v>
      </c>
      <c r="AQ310" s="19">
        <f t="shared" ca="1" si="242"/>
        <v>0</v>
      </c>
      <c r="AR310" s="19">
        <f t="shared" ca="1" si="243"/>
        <v>0</v>
      </c>
      <c r="AS310" s="19">
        <f t="shared" ca="1" si="244"/>
        <v>0</v>
      </c>
      <c r="AT310" s="19">
        <f t="shared" ca="1" si="245"/>
        <v>0</v>
      </c>
      <c r="AU310" s="19">
        <f t="shared" ca="1" si="246"/>
        <v>0</v>
      </c>
      <c r="AV310" s="19">
        <f t="shared" ca="1" si="247"/>
        <v>0</v>
      </c>
      <c r="AW310" s="19">
        <f t="shared" ca="1" si="248"/>
        <v>0</v>
      </c>
      <c r="AX310" s="19">
        <f t="shared" ca="1" si="249"/>
        <v>0</v>
      </c>
      <c r="AY310" s="71">
        <f t="shared" ca="1" si="250"/>
        <v>0</v>
      </c>
      <c r="AZ310" s="23"/>
      <c r="BA310" s="55">
        <f ca="1">IF(NOT(snowball),0,IF(OR(E$9=0,R309+AC310-AO310&lt;=E$9),0,MIN(R309+AC310-AO310-E$9,$C310)))</f>
        <v>0</v>
      </c>
      <c r="BB310" s="19">
        <f ca="1">IF(NOT(snowball),0,IF(OR(F$9=0,S309+AD310-AP310&lt;=F$9),0,MIN(S309+AD310-AP310-F$9,$C310-SUM($BA310:BA310))))</f>
        <v>0</v>
      </c>
      <c r="BC310" s="19">
        <f ca="1">IF(NOT(snowball),0,IF(OR(G$9=0,T309+AE310-AQ310&lt;=G$9),0,MIN(T309+AE310-AQ310-G$9,$C310-SUM($BA310:BB310))))</f>
        <v>0</v>
      </c>
      <c r="BD310" s="19">
        <f ca="1">IF(NOT(snowball),0,IF(OR(H$9=0,U309+AF310-AR310&lt;=H$9),0,MIN(U309+AF310-AR310-H$9,$C310-SUM($BA310:BC310))))</f>
        <v>0</v>
      </c>
      <c r="BE310" s="19">
        <f ca="1">IF(NOT(snowball),0,IF(OR(I$9=0,V309+AG310-AS310&lt;=I$9),0,MIN(V309+AG310-AS310-I$9,$C310-SUM($BA310:BD310))))</f>
        <v>0</v>
      </c>
      <c r="BF310" s="19">
        <f ca="1">IF(NOT(snowball),0,IF(OR(J$9=0,W309+AH310-AT310&lt;=J$9),0,MIN(W309+AH310-AT310-J$9,$C310-SUM($BA310:BE310))))</f>
        <v>0</v>
      </c>
      <c r="BG310" s="19">
        <f ca="1">IF(NOT(snowball),0,IF(OR(K$9=0,X309+AI310-AU310&lt;=K$9),0,MIN(X309+AI310-AU310-K$9,$C310-SUM($BA310:BF310))))</f>
        <v>0</v>
      </c>
      <c r="BH310" s="19">
        <f ca="1">IF(NOT(snowball),0,IF(OR(L$9=0,Y309+AJ310-AV310&lt;=L$9),0,MIN(Y309+AJ310-AV310-L$9,$C310-SUM($BA310:BG310))))</f>
        <v>0</v>
      </c>
      <c r="BI310" s="19">
        <f ca="1">IF(NOT(snowball),0,IF(OR(M$9=0,Z309+AK310-AW310&lt;=M$9),0,MIN(Z309+AK310-AW310-M$9,$C310-SUM($BA310:BH310))))</f>
        <v>0</v>
      </c>
      <c r="BJ310" s="19">
        <f ca="1">IF(NOT(snowball),0,IF(OR(N$9=0,AA309+AL310-AX310&lt;=N$9),0,MIN(AA309+AL310-AX310-N$9,$C310-SUM($BA310:BI310))))</f>
        <v>0</v>
      </c>
      <c r="BK310" s="71">
        <f t="shared" ca="1" si="251"/>
        <v>0</v>
      </c>
      <c r="BL310" s="71">
        <f t="shared" ca="1" si="252"/>
        <v>0</v>
      </c>
      <c r="BN310" s="55">
        <f t="shared" ca="1" si="253"/>
        <v>0</v>
      </c>
      <c r="BO310" s="19">
        <f ca="1">IF(S309&lt;=0,0,IF($BL310&lt;=SUM($BN310:BN310),0,IF($BL310-SUM($BN310:BN310)&gt;S309+AD310-BB310-AP310,S309+AD310-BB310-AP310,$BL310-SUM($BN310:BN310))))</f>
        <v>0</v>
      </c>
      <c r="BP310" s="19">
        <f ca="1">IF(T309&lt;=0,0,IF($BL310&lt;=SUM($BN310:BO310),0,IF($BL310-SUM($BN310:BO310)&gt;T309+AE310-BC310-AQ310,T309+AE310-BC310-AQ310,$BL310-SUM($BN310:BO310))))</f>
        <v>0</v>
      </c>
      <c r="BQ310" s="19">
        <f ca="1">IF(U309&lt;=0,0,IF($BL310&lt;=SUM($BN310:BP310),0,IF($BL310-SUM($BN310:BP310)&gt;U309+AF310-BD310-AR310,U309+AF310-BD310-AR310,$BL310-SUM($BN310:BP310))))</f>
        <v>0</v>
      </c>
      <c r="BR310" s="19">
        <f ca="1">IF(V309&lt;=0,0,IF($BL310&lt;=SUM($BN310:BQ310),0,IF($BL310-SUM($BN310:BQ310)&gt;V309+AG310-BE310-AS310,V309+AG310-BE310-AS310,$BL310-SUM($BN310:BQ310))))</f>
        <v>0</v>
      </c>
      <c r="BS310" s="19">
        <f ca="1">IF(W309&lt;=0,0,IF($BL310&lt;=SUM($BN310:BR310),0,IF($BL310-SUM($BN310:BR310)&gt;W309+AH310-BF310-AT310,W309+AH310-BF310-AT310,$BL310-SUM($BN310:BR310))))</f>
        <v>0</v>
      </c>
      <c r="BT310" s="19">
        <f ca="1">IF(X309&lt;=0,0,IF($BL310&lt;=SUM($BN310:BS310),0,IF($BL310-SUM($BN310:BS310)&gt;X309+AI310-BG310-AU310,X309+AI310-BG310-AU310,$BL310-SUM($BN310:BS310))))</f>
        <v>0</v>
      </c>
      <c r="BU310" s="19">
        <f ca="1">IF(Y309&lt;=0,0,IF($BL310&lt;=SUM($BN310:BT310),0,IF($BL310-SUM($BN310:BT310)&gt;Y309+AJ310-BH310-AV310,Y309+AJ310-BH310-AV310,$BL310-SUM($BN310:BT310))))</f>
        <v>0</v>
      </c>
      <c r="BV310" s="19">
        <f ca="1">IF(Z309&lt;=0,0,IF($BL310&lt;=SUM($BN310:BU310),0,IF($BL310-SUM($BN310:BU310)&gt;Z309+AK310-BI310-AW310,Z309+AK310-BI310-AW310,$BL310-SUM($BN310:BU310))))</f>
        <v>0</v>
      </c>
      <c r="BW310" s="19">
        <f ca="1">IF(AA309&lt;=0,0,IF($BL310&lt;=SUM($BN310:BV310),0,IF($BL310-SUM($BN310:BV310)&gt;AA309+AL310-BJ310-AX310,AA309+AL310-BJ310-AX310,$BL310-SUM($BN310:BV310))))</f>
        <v>0</v>
      </c>
    </row>
    <row r="311" spans="1:75" ht="11.1" customHeight="1" x14ac:dyDescent="0.2">
      <c r="A311" s="20" t="str">
        <f t="shared" ca="1" si="206"/>
        <v/>
      </c>
      <c r="B311" s="5" t="e">
        <f t="shared" ca="1" si="207"/>
        <v>#N/A</v>
      </c>
      <c r="C311" s="69" t="str">
        <f ca="1">IF(A311="","",IF(snowball,IF(($E$5-AY311)&lt;0,0,$E$5-AY311),0)+D311)</f>
        <v/>
      </c>
      <c r="D311" s="56"/>
      <c r="E311" s="19">
        <f t="shared" ca="1" si="208"/>
        <v>0</v>
      </c>
      <c r="F311" s="19">
        <f t="shared" ca="1" si="209"/>
        <v>0</v>
      </c>
      <c r="G311" s="19">
        <f t="shared" ca="1" si="210"/>
        <v>0</v>
      </c>
      <c r="H311" s="19">
        <f t="shared" ca="1" si="211"/>
        <v>0</v>
      </c>
      <c r="I311" s="19">
        <f t="shared" ca="1" si="212"/>
        <v>0</v>
      </c>
      <c r="J311" s="19">
        <f t="shared" ca="1" si="213"/>
        <v>0</v>
      </c>
      <c r="K311" s="19">
        <f t="shared" ca="1" si="214"/>
        <v>0</v>
      </c>
      <c r="L311" s="19">
        <f t="shared" ca="1" si="215"/>
        <v>0</v>
      </c>
      <c r="M311" s="19">
        <f t="shared" ca="1" si="216"/>
        <v>0</v>
      </c>
      <c r="N311" s="19">
        <f t="shared" ca="1" si="217"/>
        <v>0</v>
      </c>
      <c r="O311" s="48"/>
      <c r="P311" s="19">
        <f t="shared" ca="1" si="205"/>
        <v>0</v>
      </c>
      <c r="Q311" s="73">
        <f t="shared" ca="1" si="218"/>
        <v>0</v>
      </c>
      <c r="R311" s="19">
        <f t="shared" ca="1" si="219"/>
        <v>0</v>
      </c>
      <c r="S311" s="19">
        <f t="shared" ca="1" si="220"/>
        <v>0</v>
      </c>
      <c r="T311" s="19">
        <f t="shared" ca="1" si="221"/>
        <v>0</v>
      </c>
      <c r="U311" s="19">
        <f t="shared" ca="1" si="222"/>
        <v>0</v>
      </c>
      <c r="V311" s="19">
        <f t="shared" ca="1" si="223"/>
        <v>0</v>
      </c>
      <c r="W311" s="19">
        <f t="shared" ca="1" si="224"/>
        <v>0</v>
      </c>
      <c r="X311" s="19">
        <f t="shared" ca="1" si="225"/>
        <v>0</v>
      </c>
      <c r="Y311" s="19">
        <f t="shared" ca="1" si="226"/>
        <v>0</v>
      </c>
      <c r="Z311" s="19">
        <f t="shared" ca="1" si="227"/>
        <v>0</v>
      </c>
      <c r="AA311" s="19">
        <f t="shared" ca="1" si="228"/>
        <v>0</v>
      </c>
      <c r="AB311" s="2"/>
      <c r="AC311" s="19">
        <f t="shared" ca="1" si="229"/>
        <v>0</v>
      </c>
      <c r="AD311" s="19">
        <f t="shared" ca="1" si="230"/>
        <v>0</v>
      </c>
      <c r="AE311" s="19">
        <f t="shared" ca="1" si="231"/>
        <v>0</v>
      </c>
      <c r="AF311" s="19">
        <f t="shared" ca="1" si="232"/>
        <v>0</v>
      </c>
      <c r="AG311" s="19">
        <f t="shared" ca="1" si="233"/>
        <v>0</v>
      </c>
      <c r="AH311" s="19">
        <f t="shared" ca="1" si="234"/>
        <v>0</v>
      </c>
      <c r="AI311" s="19">
        <f t="shared" ca="1" si="235"/>
        <v>0</v>
      </c>
      <c r="AJ311" s="19">
        <f t="shared" ca="1" si="236"/>
        <v>0</v>
      </c>
      <c r="AK311" s="19">
        <f t="shared" ca="1" si="237"/>
        <v>0</v>
      </c>
      <c r="AL311" s="19">
        <f t="shared" ca="1" si="238"/>
        <v>0</v>
      </c>
      <c r="AM311" s="23">
        <f t="shared" ca="1" si="239"/>
        <v>0</v>
      </c>
      <c r="AN311" s="7"/>
      <c r="AO311" s="19">
        <f t="shared" ca="1" si="240"/>
        <v>0</v>
      </c>
      <c r="AP311" s="19">
        <f t="shared" ca="1" si="241"/>
        <v>0</v>
      </c>
      <c r="AQ311" s="19">
        <f t="shared" ca="1" si="242"/>
        <v>0</v>
      </c>
      <c r="AR311" s="19">
        <f t="shared" ca="1" si="243"/>
        <v>0</v>
      </c>
      <c r="AS311" s="19">
        <f t="shared" ca="1" si="244"/>
        <v>0</v>
      </c>
      <c r="AT311" s="19">
        <f t="shared" ca="1" si="245"/>
        <v>0</v>
      </c>
      <c r="AU311" s="19">
        <f t="shared" ca="1" si="246"/>
        <v>0</v>
      </c>
      <c r="AV311" s="19">
        <f t="shared" ca="1" si="247"/>
        <v>0</v>
      </c>
      <c r="AW311" s="19">
        <f t="shared" ca="1" si="248"/>
        <v>0</v>
      </c>
      <c r="AX311" s="19">
        <f t="shared" ca="1" si="249"/>
        <v>0</v>
      </c>
      <c r="AY311" s="71">
        <f t="shared" ca="1" si="250"/>
        <v>0</v>
      </c>
      <c r="AZ311" s="23"/>
      <c r="BA311" s="55">
        <f ca="1">IF(NOT(snowball),0,IF(OR(E$9=0,R310+AC311-AO311&lt;=E$9),0,MIN(R310+AC311-AO311-E$9,$C311)))</f>
        <v>0</v>
      </c>
      <c r="BB311" s="19">
        <f ca="1">IF(NOT(snowball),0,IF(OR(F$9=0,S310+AD311-AP311&lt;=F$9),0,MIN(S310+AD311-AP311-F$9,$C311-SUM($BA311:BA311))))</f>
        <v>0</v>
      </c>
      <c r="BC311" s="19">
        <f ca="1">IF(NOT(snowball),0,IF(OR(G$9=0,T310+AE311-AQ311&lt;=G$9),0,MIN(T310+AE311-AQ311-G$9,$C311-SUM($BA311:BB311))))</f>
        <v>0</v>
      </c>
      <c r="BD311" s="19">
        <f ca="1">IF(NOT(snowball),0,IF(OR(H$9=0,U310+AF311-AR311&lt;=H$9),0,MIN(U310+AF311-AR311-H$9,$C311-SUM($BA311:BC311))))</f>
        <v>0</v>
      </c>
      <c r="BE311" s="19">
        <f ca="1">IF(NOT(snowball),0,IF(OR(I$9=0,V310+AG311-AS311&lt;=I$9),0,MIN(V310+AG311-AS311-I$9,$C311-SUM($BA311:BD311))))</f>
        <v>0</v>
      </c>
      <c r="BF311" s="19">
        <f ca="1">IF(NOT(snowball),0,IF(OR(J$9=0,W310+AH311-AT311&lt;=J$9),0,MIN(W310+AH311-AT311-J$9,$C311-SUM($BA311:BE311))))</f>
        <v>0</v>
      </c>
      <c r="BG311" s="19">
        <f ca="1">IF(NOT(snowball),0,IF(OR(K$9=0,X310+AI311-AU311&lt;=K$9),0,MIN(X310+AI311-AU311-K$9,$C311-SUM($BA311:BF311))))</f>
        <v>0</v>
      </c>
      <c r="BH311" s="19">
        <f ca="1">IF(NOT(snowball),0,IF(OR(L$9=0,Y310+AJ311-AV311&lt;=L$9),0,MIN(Y310+AJ311-AV311-L$9,$C311-SUM($BA311:BG311))))</f>
        <v>0</v>
      </c>
      <c r="BI311" s="19">
        <f ca="1">IF(NOT(snowball),0,IF(OR(M$9=0,Z310+AK311-AW311&lt;=M$9),0,MIN(Z310+AK311-AW311-M$9,$C311-SUM($BA311:BH311))))</f>
        <v>0</v>
      </c>
      <c r="BJ311" s="19">
        <f ca="1">IF(NOT(snowball),0,IF(OR(N$9=0,AA310+AL311-AX311&lt;=N$9),0,MIN(AA310+AL311-AX311-N$9,$C311-SUM($BA311:BI311))))</f>
        <v>0</v>
      </c>
      <c r="BK311" s="71">
        <f t="shared" ca="1" si="251"/>
        <v>0</v>
      </c>
      <c r="BL311" s="71">
        <f t="shared" ca="1" si="252"/>
        <v>0</v>
      </c>
      <c r="BN311" s="55">
        <f t="shared" ca="1" si="253"/>
        <v>0</v>
      </c>
      <c r="BO311" s="19">
        <f ca="1">IF(S310&lt;=0,0,IF($BL311&lt;=SUM($BN311:BN311),0,IF($BL311-SUM($BN311:BN311)&gt;S310+AD311-BB311-AP311,S310+AD311-BB311-AP311,$BL311-SUM($BN311:BN311))))</f>
        <v>0</v>
      </c>
      <c r="BP311" s="19">
        <f ca="1">IF(T310&lt;=0,0,IF($BL311&lt;=SUM($BN311:BO311),0,IF($BL311-SUM($BN311:BO311)&gt;T310+AE311-BC311-AQ311,T310+AE311-BC311-AQ311,$BL311-SUM($BN311:BO311))))</f>
        <v>0</v>
      </c>
      <c r="BQ311" s="19">
        <f ca="1">IF(U310&lt;=0,0,IF($BL311&lt;=SUM($BN311:BP311),0,IF($BL311-SUM($BN311:BP311)&gt;U310+AF311-BD311-AR311,U310+AF311-BD311-AR311,$BL311-SUM($BN311:BP311))))</f>
        <v>0</v>
      </c>
      <c r="BR311" s="19">
        <f ca="1">IF(V310&lt;=0,0,IF($BL311&lt;=SUM($BN311:BQ311),0,IF($BL311-SUM($BN311:BQ311)&gt;V310+AG311-BE311-AS311,V310+AG311-BE311-AS311,$BL311-SUM($BN311:BQ311))))</f>
        <v>0</v>
      </c>
      <c r="BS311" s="19">
        <f ca="1">IF(W310&lt;=0,0,IF($BL311&lt;=SUM($BN311:BR311),0,IF($BL311-SUM($BN311:BR311)&gt;W310+AH311-BF311-AT311,W310+AH311-BF311-AT311,$BL311-SUM($BN311:BR311))))</f>
        <v>0</v>
      </c>
      <c r="BT311" s="19">
        <f ca="1">IF(X310&lt;=0,0,IF($BL311&lt;=SUM($BN311:BS311),0,IF($BL311-SUM($BN311:BS311)&gt;X310+AI311-BG311-AU311,X310+AI311-BG311-AU311,$BL311-SUM($BN311:BS311))))</f>
        <v>0</v>
      </c>
      <c r="BU311" s="19">
        <f ca="1">IF(Y310&lt;=0,0,IF($BL311&lt;=SUM($BN311:BT311),0,IF($BL311-SUM($BN311:BT311)&gt;Y310+AJ311-BH311-AV311,Y310+AJ311-BH311-AV311,$BL311-SUM($BN311:BT311))))</f>
        <v>0</v>
      </c>
      <c r="BV311" s="19">
        <f ca="1">IF(Z310&lt;=0,0,IF($BL311&lt;=SUM($BN311:BU311),0,IF($BL311-SUM($BN311:BU311)&gt;Z310+AK311-BI311-AW311,Z310+AK311-BI311-AW311,$BL311-SUM($BN311:BU311))))</f>
        <v>0</v>
      </c>
      <c r="BW311" s="19">
        <f ca="1">IF(AA310&lt;=0,0,IF($BL311&lt;=SUM($BN311:BV311),0,IF($BL311-SUM($BN311:BV311)&gt;AA310+AL311-BJ311-AX311,AA310+AL311-BJ311-AX311,$BL311-SUM($BN311:BV311))))</f>
        <v>0</v>
      </c>
    </row>
    <row r="312" spans="1:75" ht="11.1" customHeight="1" x14ac:dyDescent="0.2">
      <c r="A312" s="20" t="str">
        <f t="shared" ca="1" si="206"/>
        <v/>
      </c>
      <c r="B312" s="5" t="e">
        <f t="shared" ca="1" si="207"/>
        <v>#N/A</v>
      </c>
      <c r="C312" s="69" t="str">
        <f ca="1">IF(A312="","",IF(snowball,IF(($E$5-AY312)&lt;0,0,$E$5-AY312),0)+D312)</f>
        <v/>
      </c>
      <c r="D312" s="56"/>
      <c r="E312" s="19">
        <f t="shared" ca="1" si="208"/>
        <v>0</v>
      </c>
      <c r="F312" s="19">
        <f t="shared" ca="1" si="209"/>
        <v>0</v>
      </c>
      <c r="G312" s="19">
        <f t="shared" ca="1" si="210"/>
        <v>0</v>
      </c>
      <c r="H312" s="19">
        <f t="shared" ca="1" si="211"/>
        <v>0</v>
      </c>
      <c r="I312" s="19">
        <f t="shared" ca="1" si="212"/>
        <v>0</v>
      </c>
      <c r="J312" s="19">
        <f t="shared" ca="1" si="213"/>
        <v>0</v>
      </c>
      <c r="K312" s="19">
        <f t="shared" ca="1" si="214"/>
        <v>0</v>
      </c>
      <c r="L312" s="19">
        <f t="shared" ca="1" si="215"/>
        <v>0</v>
      </c>
      <c r="M312" s="19">
        <f t="shared" ca="1" si="216"/>
        <v>0</v>
      </c>
      <c r="N312" s="19">
        <f t="shared" ca="1" si="217"/>
        <v>0</v>
      </c>
      <c r="O312" s="48"/>
      <c r="P312" s="19">
        <f t="shared" ca="1" si="205"/>
        <v>0</v>
      </c>
      <c r="Q312" s="73">
        <f t="shared" ca="1" si="218"/>
        <v>0</v>
      </c>
      <c r="R312" s="19">
        <f t="shared" ca="1" si="219"/>
        <v>0</v>
      </c>
      <c r="S312" s="19">
        <f t="shared" ca="1" si="220"/>
        <v>0</v>
      </c>
      <c r="T312" s="19">
        <f t="shared" ca="1" si="221"/>
        <v>0</v>
      </c>
      <c r="U312" s="19">
        <f t="shared" ca="1" si="222"/>
        <v>0</v>
      </c>
      <c r="V312" s="19">
        <f t="shared" ca="1" si="223"/>
        <v>0</v>
      </c>
      <c r="W312" s="19">
        <f t="shared" ca="1" si="224"/>
        <v>0</v>
      </c>
      <c r="X312" s="19">
        <f t="shared" ca="1" si="225"/>
        <v>0</v>
      </c>
      <c r="Y312" s="19">
        <f t="shared" ca="1" si="226"/>
        <v>0</v>
      </c>
      <c r="Z312" s="19">
        <f t="shared" ca="1" si="227"/>
        <v>0</v>
      </c>
      <c r="AA312" s="19">
        <f t="shared" ca="1" si="228"/>
        <v>0</v>
      </c>
      <c r="AB312" s="2"/>
      <c r="AC312" s="19">
        <f t="shared" ca="1" si="229"/>
        <v>0</v>
      </c>
      <c r="AD312" s="19">
        <f t="shared" ca="1" si="230"/>
        <v>0</v>
      </c>
      <c r="AE312" s="19">
        <f t="shared" ca="1" si="231"/>
        <v>0</v>
      </c>
      <c r="AF312" s="19">
        <f t="shared" ca="1" si="232"/>
        <v>0</v>
      </c>
      <c r="AG312" s="19">
        <f t="shared" ca="1" si="233"/>
        <v>0</v>
      </c>
      <c r="AH312" s="19">
        <f t="shared" ca="1" si="234"/>
        <v>0</v>
      </c>
      <c r="AI312" s="19">
        <f t="shared" ca="1" si="235"/>
        <v>0</v>
      </c>
      <c r="AJ312" s="19">
        <f t="shared" ca="1" si="236"/>
        <v>0</v>
      </c>
      <c r="AK312" s="19">
        <f t="shared" ca="1" si="237"/>
        <v>0</v>
      </c>
      <c r="AL312" s="19">
        <f t="shared" ca="1" si="238"/>
        <v>0</v>
      </c>
      <c r="AM312" s="23">
        <f t="shared" ca="1" si="239"/>
        <v>0</v>
      </c>
      <c r="AN312" s="7"/>
      <c r="AO312" s="19">
        <f t="shared" ca="1" si="240"/>
        <v>0</v>
      </c>
      <c r="AP312" s="19">
        <f t="shared" ca="1" si="241"/>
        <v>0</v>
      </c>
      <c r="AQ312" s="19">
        <f t="shared" ca="1" si="242"/>
        <v>0</v>
      </c>
      <c r="AR312" s="19">
        <f t="shared" ca="1" si="243"/>
        <v>0</v>
      </c>
      <c r="AS312" s="19">
        <f t="shared" ca="1" si="244"/>
        <v>0</v>
      </c>
      <c r="AT312" s="19">
        <f t="shared" ca="1" si="245"/>
        <v>0</v>
      </c>
      <c r="AU312" s="19">
        <f t="shared" ca="1" si="246"/>
        <v>0</v>
      </c>
      <c r="AV312" s="19">
        <f t="shared" ca="1" si="247"/>
        <v>0</v>
      </c>
      <c r="AW312" s="19">
        <f t="shared" ca="1" si="248"/>
        <v>0</v>
      </c>
      <c r="AX312" s="19">
        <f t="shared" ca="1" si="249"/>
        <v>0</v>
      </c>
      <c r="AY312" s="71">
        <f t="shared" ca="1" si="250"/>
        <v>0</v>
      </c>
      <c r="AZ312" s="23"/>
      <c r="BA312" s="55">
        <f ca="1">IF(NOT(snowball),0,IF(OR(E$9=0,R311+AC312-AO312&lt;=E$9),0,MIN(R311+AC312-AO312-E$9,$C312)))</f>
        <v>0</v>
      </c>
      <c r="BB312" s="19">
        <f ca="1">IF(NOT(snowball),0,IF(OR(F$9=0,S311+AD312-AP312&lt;=F$9),0,MIN(S311+AD312-AP312-F$9,$C312-SUM($BA312:BA312))))</f>
        <v>0</v>
      </c>
      <c r="BC312" s="19">
        <f ca="1">IF(NOT(snowball),0,IF(OR(G$9=0,T311+AE312-AQ312&lt;=G$9),0,MIN(T311+AE312-AQ312-G$9,$C312-SUM($BA312:BB312))))</f>
        <v>0</v>
      </c>
      <c r="BD312" s="19">
        <f ca="1">IF(NOT(snowball),0,IF(OR(H$9=0,U311+AF312-AR312&lt;=H$9),0,MIN(U311+AF312-AR312-H$9,$C312-SUM($BA312:BC312))))</f>
        <v>0</v>
      </c>
      <c r="BE312" s="19">
        <f ca="1">IF(NOT(snowball),0,IF(OR(I$9=0,V311+AG312-AS312&lt;=I$9),0,MIN(V311+AG312-AS312-I$9,$C312-SUM($BA312:BD312))))</f>
        <v>0</v>
      </c>
      <c r="BF312" s="19">
        <f ca="1">IF(NOT(snowball),0,IF(OR(J$9=0,W311+AH312-AT312&lt;=J$9),0,MIN(W311+AH312-AT312-J$9,$C312-SUM($BA312:BE312))))</f>
        <v>0</v>
      </c>
      <c r="BG312" s="19">
        <f ca="1">IF(NOT(snowball),0,IF(OR(K$9=0,X311+AI312-AU312&lt;=K$9),0,MIN(X311+AI312-AU312-K$9,$C312-SUM($BA312:BF312))))</f>
        <v>0</v>
      </c>
      <c r="BH312" s="19">
        <f ca="1">IF(NOT(snowball),0,IF(OR(L$9=0,Y311+AJ312-AV312&lt;=L$9),0,MIN(Y311+AJ312-AV312-L$9,$C312-SUM($BA312:BG312))))</f>
        <v>0</v>
      </c>
      <c r="BI312" s="19">
        <f ca="1">IF(NOT(snowball),0,IF(OR(M$9=0,Z311+AK312-AW312&lt;=M$9),0,MIN(Z311+AK312-AW312-M$9,$C312-SUM($BA312:BH312))))</f>
        <v>0</v>
      </c>
      <c r="BJ312" s="19">
        <f ca="1">IF(NOT(snowball),0,IF(OR(N$9=0,AA311+AL312-AX312&lt;=N$9),0,MIN(AA311+AL312-AX312-N$9,$C312-SUM($BA312:BI312))))</f>
        <v>0</v>
      </c>
      <c r="BK312" s="71">
        <f t="shared" ca="1" si="251"/>
        <v>0</v>
      </c>
      <c r="BL312" s="71">
        <f t="shared" ca="1" si="252"/>
        <v>0</v>
      </c>
      <c r="BN312" s="55">
        <f t="shared" ca="1" si="253"/>
        <v>0</v>
      </c>
      <c r="BO312" s="19">
        <f ca="1">IF(S311&lt;=0,0,IF($BL312&lt;=SUM($BN312:BN312),0,IF($BL312-SUM($BN312:BN312)&gt;S311+AD312-BB312-AP312,S311+AD312-BB312-AP312,$BL312-SUM($BN312:BN312))))</f>
        <v>0</v>
      </c>
      <c r="BP312" s="19">
        <f ca="1">IF(T311&lt;=0,0,IF($BL312&lt;=SUM($BN312:BO312),0,IF($BL312-SUM($BN312:BO312)&gt;T311+AE312-BC312-AQ312,T311+AE312-BC312-AQ312,$BL312-SUM($BN312:BO312))))</f>
        <v>0</v>
      </c>
      <c r="BQ312" s="19">
        <f ca="1">IF(U311&lt;=0,0,IF($BL312&lt;=SUM($BN312:BP312),0,IF($BL312-SUM($BN312:BP312)&gt;U311+AF312-BD312-AR312,U311+AF312-BD312-AR312,$BL312-SUM($BN312:BP312))))</f>
        <v>0</v>
      </c>
      <c r="BR312" s="19">
        <f ca="1">IF(V311&lt;=0,0,IF($BL312&lt;=SUM($BN312:BQ312),0,IF($BL312-SUM($BN312:BQ312)&gt;V311+AG312-BE312-AS312,V311+AG312-BE312-AS312,$BL312-SUM($BN312:BQ312))))</f>
        <v>0</v>
      </c>
      <c r="BS312" s="19">
        <f ca="1">IF(W311&lt;=0,0,IF($BL312&lt;=SUM($BN312:BR312),0,IF($BL312-SUM($BN312:BR312)&gt;W311+AH312-BF312-AT312,W311+AH312-BF312-AT312,$BL312-SUM($BN312:BR312))))</f>
        <v>0</v>
      </c>
      <c r="BT312" s="19">
        <f ca="1">IF(X311&lt;=0,0,IF($BL312&lt;=SUM($BN312:BS312),0,IF($BL312-SUM($BN312:BS312)&gt;X311+AI312-BG312-AU312,X311+AI312-BG312-AU312,$BL312-SUM($BN312:BS312))))</f>
        <v>0</v>
      </c>
      <c r="BU312" s="19">
        <f ca="1">IF(Y311&lt;=0,0,IF($BL312&lt;=SUM($BN312:BT312),0,IF($BL312-SUM($BN312:BT312)&gt;Y311+AJ312-BH312-AV312,Y311+AJ312-BH312-AV312,$BL312-SUM($BN312:BT312))))</f>
        <v>0</v>
      </c>
      <c r="BV312" s="19">
        <f ca="1">IF(Z311&lt;=0,0,IF($BL312&lt;=SUM($BN312:BU312),0,IF($BL312-SUM($BN312:BU312)&gt;Z311+AK312-BI312-AW312,Z311+AK312-BI312-AW312,$BL312-SUM($BN312:BU312))))</f>
        <v>0</v>
      </c>
      <c r="BW312" s="19">
        <f ca="1">IF(AA311&lt;=0,0,IF($BL312&lt;=SUM($BN312:BV312),0,IF($BL312-SUM($BN312:BV312)&gt;AA311+AL312-BJ312-AX312,AA311+AL312-BJ312-AX312,$BL312-SUM($BN312:BV312))))</f>
        <v>0</v>
      </c>
    </row>
    <row r="313" spans="1:75" ht="11.1" customHeight="1" x14ac:dyDescent="0.2">
      <c r="A313" s="20" t="str">
        <f t="shared" ca="1" si="206"/>
        <v/>
      </c>
      <c r="B313" s="5" t="e">
        <f t="shared" ca="1" si="207"/>
        <v>#N/A</v>
      </c>
      <c r="C313" s="69" t="str">
        <f ca="1">IF(A313="","",IF(snowball,IF(($E$5-AY313)&lt;0,0,$E$5-AY313),0)+D313)</f>
        <v/>
      </c>
      <c r="D313" s="56"/>
      <c r="E313" s="19">
        <f t="shared" ca="1" si="208"/>
        <v>0</v>
      </c>
      <c r="F313" s="19">
        <f t="shared" ca="1" si="209"/>
        <v>0</v>
      </c>
      <c r="G313" s="19">
        <f t="shared" ca="1" si="210"/>
        <v>0</v>
      </c>
      <c r="H313" s="19">
        <f t="shared" ca="1" si="211"/>
        <v>0</v>
      </c>
      <c r="I313" s="19">
        <f t="shared" ca="1" si="212"/>
        <v>0</v>
      </c>
      <c r="J313" s="19">
        <f t="shared" ca="1" si="213"/>
        <v>0</v>
      </c>
      <c r="K313" s="19">
        <f t="shared" ca="1" si="214"/>
        <v>0</v>
      </c>
      <c r="L313" s="19">
        <f t="shared" ca="1" si="215"/>
        <v>0</v>
      </c>
      <c r="M313" s="19">
        <f t="shared" ca="1" si="216"/>
        <v>0</v>
      </c>
      <c r="N313" s="19">
        <f t="shared" ca="1" si="217"/>
        <v>0</v>
      </c>
      <c r="O313" s="48"/>
      <c r="P313" s="19">
        <f t="shared" ca="1" si="205"/>
        <v>0</v>
      </c>
      <c r="Q313" s="73">
        <f t="shared" ca="1" si="218"/>
        <v>0</v>
      </c>
      <c r="R313" s="19">
        <f t="shared" ca="1" si="219"/>
        <v>0</v>
      </c>
      <c r="S313" s="19">
        <f t="shared" ca="1" si="220"/>
        <v>0</v>
      </c>
      <c r="T313" s="19">
        <f t="shared" ca="1" si="221"/>
        <v>0</v>
      </c>
      <c r="U313" s="19">
        <f t="shared" ca="1" si="222"/>
        <v>0</v>
      </c>
      <c r="V313" s="19">
        <f t="shared" ca="1" si="223"/>
        <v>0</v>
      </c>
      <c r="W313" s="19">
        <f t="shared" ca="1" si="224"/>
        <v>0</v>
      </c>
      <c r="X313" s="19">
        <f t="shared" ca="1" si="225"/>
        <v>0</v>
      </c>
      <c r="Y313" s="19">
        <f t="shared" ca="1" si="226"/>
        <v>0</v>
      </c>
      <c r="Z313" s="19">
        <f t="shared" ca="1" si="227"/>
        <v>0</v>
      </c>
      <c r="AA313" s="19">
        <f t="shared" ca="1" si="228"/>
        <v>0</v>
      </c>
      <c r="AB313" s="2"/>
      <c r="AC313" s="19">
        <f t="shared" ca="1" si="229"/>
        <v>0</v>
      </c>
      <c r="AD313" s="19">
        <f t="shared" ca="1" si="230"/>
        <v>0</v>
      </c>
      <c r="AE313" s="19">
        <f t="shared" ca="1" si="231"/>
        <v>0</v>
      </c>
      <c r="AF313" s="19">
        <f t="shared" ca="1" si="232"/>
        <v>0</v>
      </c>
      <c r="AG313" s="19">
        <f t="shared" ca="1" si="233"/>
        <v>0</v>
      </c>
      <c r="AH313" s="19">
        <f t="shared" ca="1" si="234"/>
        <v>0</v>
      </c>
      <c r="AI313" s="19">
        <f t="shared" ca="1" si="235"/>
        <v>0</v>
      </c>
      <c r="AJ313" s="19">
        <f t="shared" ca="1" si="236"/>
        <v>0</v>
      </c>
      <c r="AK313" s="19">
        <f t="shared" ca="1" si="237"/>
        <v>0</v>
      </c>
      <c r="AL313" s="19">
        <f t="shared" ca="1" si="238"/>
        <v>0</v>
      </c>
      <c r="AM313" s="23">
        <f t="shared" ca="1" si="239"/>
        <v>0</v>
      </c>
      <c r="AN313" s="7"/>
      <c r="AO313" s="19">
        <f t="shared" ca="1" si="240"/>
        <v>0</v>
      </c>
      <c r="AP313" s="19">
        <f t="shared" ca="1" si="241"/>
        <v>0</v>
      </c>
      <c r="AQ313" s="19">
        <f t="shared" ca="1" si="242"/>
        <v>0</v>
      </c>
      <c r="AR313" s="19">
        <f t="shared" ca="1" si="243"/>
        <v>0</v>
      </c>
      <c r="AS313" s="19">
        <f t="shared" ca="1" si="244"/>
        <v>0</v>
      </c>
      <c r="AT313" s="19">
        <f t="shared" ca="1" si="245"/>
        <v>0</v>
      </c>
      <c r="AU313" s="19">
        <f t="shared" ca="1" si="246"/>
        <v>0</v>
      </c>
      <c r="AV313" s="19">
        <f t="shared" ca="1" si="247"/>
        <v>0</v>
      </c>
      <c r="AW313" s="19">
        <f t="shared" ca="1" si="248"/>
        <v>0</v>
      </c>
      <c r="AX313" s="19">
        <f t="shared" ca="1" si="249"/>
        <v>0</v>
      </c>
      <c r="AY313" s="71">
        <f t="shared" ca="1" si="250"/>
        <v>0</v>
      </c>
      <c r="AZ313" s="23"/>
      <c r="BA313" s="55">
        <f ca="1">IF(NOT(snowball),0,IF(OR(E$9=0,R312+AC313-AO313&lt;=E$9),0,MIN(R312+AC313-AO313-E$9,$C313)))</f>
        <v>0</v>
      </c>
      <c r="BB313" s="19">
        <f ca="1">IF(NOT(snowball),0,IF(OR(F$9=0,S312+AD313-AP313&lt;=F$9),0,MIN(S312+AD313-AP313-F$9,$C313-SUM($BA313:BA313))))</f>
        <v>0</v>
      </c>
      <c r="BC313" s="19">
        <f ca="1">IF(NOT(snowball),0,IF(OR(G$9=0,T312+AE313-AQ313&lt;=G$9),0,MIN(T312+AE313-AQ313-G$9,$C313-SUM($BA313:BB313))))</f>
        <v>0</v>
      </c>
      <c r="BD313" s="19">
        <f ca="1">IF(NOT(snowball),0,IF(OR(H$9=0,U312+AF313-AR313&lt;=H$9),0,MIN(U312+AF313-AR313-H$9,$C313-SUM($BA313:BC313))))</f>
        <v>0</v>
      </c>
      <c r="BE313" s="19">
        <f ca="1">IF(NOT(snowball),0,IF(OR(I$9=0,V312+AG313-AS313&lt;=I$9),0,MIN(V312+AG313-AS313-I$9,$C313-SUM($BA313:BD313))))</f>
        <v>0</v>
      </c>
      <c r="BF313" s="19">
        <f ca="1">IF(NOT(snowball),0,IF(OR(J$9=0,W312+AH313-AT313&lt;=J$9),0,MIN(W312+AH313-AT313-J$9,$C313-SUM($BA313:BE313))))</f>
        <v>0</v>
      </c>
      <c r="BG313" s="19">
        <f ca="1">IF(NOT(snowball),0,IF(OR(K$9=0,X312+AI313-AU313&lt;=K$9),0,MIN(X312+AI313-AU313-K$9,$C313-SUM($BA313:BF313))))</f>
        <v>0</v>
      </c>
      <c r="BH313" s="19">
        <f ca="1">IF(NOT(snowball),0,IF(OR(L$9=0,Y312+AJ313-AV313&lt;=L$9),0,MIN(Y312+AJ313-AV313-L$9,$C313-SUM($BA313:BG313))))</f>
        <v>0</v>
      </c>
      <c r="BI313" s="19">
        <f ca="1">IF(NOT(snowball),0,IF(OR(M$9=0,Z312+AK313-AW313&lt;=M$9),0,MIN(Z312+AK313-AW313-M$9,$C313-SUM($BA313:BH313))))</f>
        <v>0</v>
      </c>
      <c r="BJ313" s="19">
        <f ca="1">IF(NOT(snowball),0,IF(OR(N$9=0,AA312+AL313-AX313&lt;=N$9),0,MIN(AA312+AL313-AX313-N$9,$C313-SUM($BA313:BI313))))</f>
        <v>0</v>
      </c>
      <c r="BK313" s="71">
        <f t="shared" ca="1" si="251"/>
        <v>0</v>
      </c>
      <c r="BL313" s="71">
        <f t="shared" ca="1" si="252"/>
        <v>0</v>
      </c>
      <c r="BN313" s="55">
        <f t="shared" ca="1" si="253"/>
        <v>0</v>
      </c>
      <c r="BO313" s="19">
        <f ca="1">IF(S312&lt;=0,0,IF($BL313&lt;=SUM($BN313:BN313),0,IF($BL313-SUM($BN313:BN313)&gt;S312+AD313-BB313-AP313,S312+AD313-BB313-AP313,$BL313-SUM($BN313:BN313))))</f>
        <v>0</v>
      </c>
      <c r="BP313" s="19">
        <f ca="1">IF(T312&lt;=0,0,IF($BL313&lt;=SUM($BN313:BO313),0,IF($BL313-SUM($BN313:BO313)&gt;T312+AE313-BC313-AQ313,T312+AE313-BC313-AQ313,$BL313-SUM($BN313:BO313))))</f>
        <v>0</v>
      </c>
      <c r="BQ313" s="19">
        <f ca="1">IF(U312&lt;=0,0,IF($BL313&lt;=SUM($BN313:BP313),0,IF($BL313-SUM($BN313:BP313)&gt;U312+AF313-BD313-AR313,U312+AF313-BD313-AR313,$BL313-SUM($BN313:BP313))))</f>
        <v>0</v>
      </c>
      <c r="BR313" s="19">
        <f ca="1">IF(V312&lt;=0,0,IF($BL313&lt;=SUM($BN313:BQ313),0,IF($BL313-SUM($BN313:BQ313)&gt;V312+AG313-BE313-AS313,V312+AG313-BE313-AS313,$BL313-SUM($BN313:BQ313))))</f>
        <v>0</v>
      </c>
      <c r="BS313" s="19">
        <f ca="1">IF(W312&lt;=0,0,IF($BL313&lt;=SUM($BN313:BR313),0,IF($BL313-SUM($BN313:BR313)&gt;W312+AH313-BF313-AT313,W312+AH313-BF313-AT313,$BL313-SUM($BN313:BR313))))</f>
        <v>0</v>
      </c>
      <c r="BT313" s="19">
        <f ca="1">IF(X312&lt;=0,0,IF($BL313&lt;=SUM($BN313:BS313),0,IF($BL313-SUM($BN313:BS313)&gt;X312+AI313-BG313-AU313,X312+AI313-BG313-AU313,$BL313-SUM($BN313:BS313))))</f>
        <v>0</v>
      </c>
      <c r="BU313" s="19">
        <f ca="1">IF(Y312&lt;=0,0,IF($BL313&lt;=SUM($BN313:BT313),0,IF($BL313-SUM($BN313:BT313)&gt;Y312+AJ313-BH313-AV313,Y312+AJ313-BH313-AV313,$BL313-SUM($BN313:BT313))))</f>
        <v>0</v>
      </c>
      <c r="BV313" s="19">
        <f ca="1">IF(Z312&lt;=0,0,IF($BL313&lt;=SUM($BN313:BU313),0,IF($BL313-SUM($BN313:BU313)&gt;Z312+AK313-BI313-AW313,Z312+AK313-BI313-AW313,$BL313-SUM($BN313:BU313))))</f>
        <v>0</v>
      </c>
      <c r="BW313" s="19">
        <f ca="1">IF(AA312&lt;=0,0,IF($BL313&lt;=SUM($BN313:BV313),0,IF($BL313-SUM($BN313:BV313)&gt;AA312+AL313-BJ313-AX313,AA312+AL313-BJ313-AX313,$BL313-SUM($BN313:BV313))))</f>
        <v>0</v>
      </c>
    </row>
    <row r="314" spans="1:75" ht="11.1" customHeight="1" x14ac:dyDescent="0.2">
      <c r="A314" s="20" t="str">
        <f t="shared" ca="1" si="206"/>
        <v/>
      </c>
      <c r="B314" s="5" t="e">
        <f t="shared" ca="1" si="207"/>
        <v>#N/A</v>
      </c>
      <c r="C314" s="69" t="str">
        <f ca="1">IF(A314="","",IF(snowball,IF(($E$5-AY314)&lt;0,0,$E$5-AY314),0)+D314)</f>
        <v/>
      </c>
      <c r="D314" s="56"/>
      <c r="E314" s="19">
        <f t="shared" ca="1" si="208"/>
        <v>0</v>
      </c>
      <c r="F314" s="19">
        <f t="shared" ca="1" si="209"/>
        <v>0</v>
      </c>
      <c r="G314" s="19">
        <f t="shared" ca="1" si="210"/>
        <v>0</v>
      </c>
      <c r="H314" s="19">
        <f t="shared" ca="1" si="211"/>
        <v>0</v>
      </c>
      <c r="I314" s="19">
        <f t="shared" ca="1" si="212"/>
        <v>0</v>
      </c>
      <c r="J314" s="19">
        <f t="shared" ca="1" si="213"/>
        <v>0</v>
      </c>
      <c r="K314" s="19">
        <f t="shared" ca="1" si="214"/>
        <v>0</v>
      </c>
      <c r="L314" s="19">
        <f t="shared" ca="1" si="215"/>
        <v>0</v>
      </c>
      <c r="M314" s="19">
        <f t="shared" ca="1" si="216"/>
        <v>0</v>
      </c>
      <c r="N314" s="19">
        <f t="shared" ca="1" si="217"/>
        <v>0</v>
      </c>
      <c r="O314" s="48"/>
      <c r="P314" s="19">
        <f t="shared" ca="1" si="205"/>
        <v>0</v>
      </c>
      <c r="Q314" s="73">
        <f t="shared" ca="1" si="218"/>
        <v>0</v>
      </c>
      <c r="R314" s="19">
        <f t="shared" ca="1" si="219"/>
        <v>0</v>
      </c>
      <c r="S314" s="19">
        <f t="shared" ca="1" si="220"/>
        <v>0</v>
      </c>
      <c r="T314" s="19">
        <f t="shared" ca="1" si="221"/>
        <v>0</v>
      </c>
      <c r="U314" s="19">
        <f t="shared" ca="1" si="222"/>
        <v>0</v>
      </c>
      <c r="V314" s="19">
        <f t="shared" ca="1" si="223"/>
        <v>0</v>
      </c>
      <c r="W314" s="19">
        <f t="shared" ca="1" si="224"/>
        <v>0</v>
      </c>
      <c r="X314" s="19">
        <f t="shared" ca="1" si="225"/>
        <v>0</v>
      </c>
      <c r="Y314" s="19">
        <f t="shared" ca="1" si="226"/>
        <v>0</v>
      </c>
      <c r="Z314" s="19">
        <f t="shared" ca="1" si="227"/>
        <v>0</v>
      </c>
      <c r="AA314" s="19">
        <f t="shared" ca="1" si="228"/>
        <v>0</v>
      </c>
      <c r="AB314" s="2"/>
      <c r="AC314" s="19">
        <f t="shared" ca="1" si="229"/>
        <v>0</v>
      </c>
      <c r="AD314" s="19">
        <f t="shared" ca="1" si="230"/>
        <v>0</v>
      </c>
      <c r="AE314" s="19">
        <f t="shared" ca="1" si="231"/>
        <v>0</v>
      </c>
      <c r="AF314" s="19">
        <f t="shared" ca="1" si="232"/>
        <v>0</v>
      </c>
      <c r="AG314" s="19">
        <f t="shared" ca="1" si="233"/>
        <v>0</v>
      </c>
      <c r="AH314" s="19">
        <f t="shared" ca="1" si="234"/>
        <v>0</v>
      </c>
      <c r="AI314" s="19">
        <f t="shared" ca="1" si="235"/>
        <v>0</v>
      </c>
      <c r="AJ314" s="19">
        <f t="shared" ca="1" si="236"/>
        <v>0</v>
      </c>
      <c r="AK314" s="19">
        <f t="shared" ca="1" si="237"/>
        <v>0</v>
      </c>
      <c r="AL314" s="19">
        <f t="shared" ca="1" si="238"/>
        <v>0</v>
      </c>
      <c r="AM314" s="23">
        <f t="shared" ca="1" si="239"/>
        <v>0</v>
      </c>
      <c r="AN314" s="7"/>
      <c r="AO314" s="19">
        <f t="shared" ca="1" si="240"/>
        <v>0</v>
      </c>
      <c r="AP314" s="19">
        <f t="shared" ca="1" si="241"/>
        <v>0</v>
      </c>
      <c r="AQ314" s="19">
        <f t="shared" ca="1" si="242"/>
        <v>0</v>
      </c>
      <c r="AR314" s="19">
        <f t="shared" ca="1" si="243"/>
        <v>0</v>
      </c>
      <c r="AS314" s="19">
        <f t="shared" ca="1" si="244"/>
        <v>0</v>
      </c>
      <c r="AT314" s="19">
        <f t="shared" ca="1" si="245"/>
        <v>0</v>
      </c>
      <c r="AU314" s="19">
        <f t="shared" ca="1" si="246"/>
        <v>0</v>
      </c>
      <c r="AV314" s="19">
        <f t="shared" ca="1" si="247"/>
        <v>0</v>
      </c>
      <c r="AW314" s="19">
        <f t="shared" ca="1" si="248"/>
        <v>0</v>
      </c>
      <c r="AX314" s="19">
        <f t="shared" ca="1" si="249"/>
        <v>0</v>
      </c>
      <c r="AY314" s="71">
        <f t="shared" ca="1" si="250"/>
        <v>0</v>
      </c>
      <c r="AZ314" s="23"/>
      <c r="BA314" s="55">
        <f ca="1">IF(NOT(snowball),0,IF(OR(E$9=0,R313+AC314-AO314&lt;=E$9),0,MIN(R313+AC314-AO314-E$9,$C314)))</f>
        <v>0</v>
      </c>
      <c r="BB314" s="19">
        <f ca="1">IF(NOT(snowball),0,IF(OR(F$9=0,S313+AD314-AP314&lt;=F$9),0,MIN(S313+AD314-AP314-F$9,$C314-SUM($BA314:BA314))))</f>
        <v>0</v>
      </c>
      <c r="BC314" s="19">
        <f ca="1">IF(NOT(snowball),0,IF(OR(G$9=0,T313+AE314-AQ314&lt;=G$9),0,MIN(T313+AE314-AQ314-G$9,$C314-SUM($BA314:BB314))))</f>
        <v>0</v>
      </c>
      <c r="BD314" s="19">
        <f ca="1">IF(NOT(snowball),0,IF(OR(H$9=0,U313+AF314-AR314&lt;=H$9),0,MIN(U313+AF314-AR314-H$9,$C314-SUM($BA314:BC314))))</f>
        <v>0</v>
      </c>
      <c r="BE314" s="19">
        <f ca="1">IF(NOT(snowball),0,IF(OR(I$9=0,V313+AG314-AS314&lt;=I$9),0,MIN(V313+AG314-AS314-I$9,$C314-SUM($BA314:BD314))))</f>
        <v>0</v>
      </c>
      <c r="BF314" s="19">
        <f ca="1">IF(NOT(snowball),0,IF(OR(J$9=0,W313+AH314-AT314&lt;=J$9),0,MIN(W313+AH314-AT314-J$9,$C314-SUM($BA314:BE314))))</f>
        <v>0</v>
      </c>
      <c r="BG314" s="19">
        <f ca="1">IF(NOT(snowball),0,IF(OR(K$9=0,X313+AI314-AU314&lt;=K$9),0,MIN(X313+AI314-AU314-K$9,$C314-SUM($BA314:BF314))))</f>
        <v>0</v>
      </c>
      <c r="BH314" s="19">
        <f ca="1">IF(NOT(snowball),0,IF(OR(L$9=0,Y313+AJ314-AV314&lt;=L$9),0,MIN(Y313+AJ314-AV314-L$9,$C314-SUM($BA314:BG314))))</f>
        <v>0</v>
      </c>
      <c r="BI314" s="19">
        <f ca="1">IF(NOT(snowball),0,IF(OR(M$9=0,Z313+AK314-AW314&lt;=M$9),0,MIN(Z313+AK314-AW314-M$9,$C314-SUM($BA314:BH314))))</f>
        <v>0</v>
      </c>
      <c r="BJ314" s="19">
        <f ca="1">IF(NOT(snowball),0,IF(OR(N$9=0,AA313+AL314-AX314&lt;=N$9),0,MIN(AA313+AL314-AX314-N$9,$C314-SUM($BA314:BI314))))</f>
        <v>0</v>
      </c>
      <c r="BK314" s="71">
        <f t="shared" ca="1" si="251"/>
        <v>0</v>
      </c>
      <c r="BL314" s="71">
        <f t="shared" ca="1" si="252"/>
        <v>0</v>
      </c>
      <c r="BN314" s="55">
        <f t="shared" ca="1" si="253"/>
        <v>0</v>
      </c>
      <c r="BO314" s="19">
        <f ca="1">IF(S313&lt;=0,0,IF($BL314&lt;=SUM($BN314:BN314),0,IF($BL314-SUM($BN314:BN314)&gt;S313+AD314-BB314-AP314,S313+AD314-BB314-AP314,$BL314-SUM($BN314:BN314))))</f>
        <v>0</v>
      </c>
      <c r="BP314" s="19">
        <f ca="1">IF(T313&lt;=0,0,IF($BL314&lt;=SUM($BN314:BO314),0,IF($BL314-SUM($BN314:BO314)&gt;T313+AE314-BC314-AQ314,T313+AE314-BC314-AQ314,$BL314-SUM($BN314:BO314))))</f>
        <v>0</v>
      </c>
      <c r="BQ314" s="19">
        <f ca="1">IF(U313&lt;=0,0,IF($BL314&lt;=SUM($BN314:BP314),0,IF($BL314-SUM($BN314:BP314)&gt;U313+AF314-BD314-AR314,U313+AF314-BD314-AR314,$BL314-SUM($BN314:BP314))))</f>
        <v>0</v>
      </c>
      <c r="BR314" s="19">
        <f ca="1">IF(V313&lt;=0,0,IF($BL314&lt;=SUM($BN314:BQ314),0,IF($BL314-SUM($BN314:BQ314)&gt;V313+AG314-BE314-AS314,V313+AG314-BE314-AS314,$BL314-SUM($BN314:BQ314))))</f>
        <v>0</v>
      </c>
      <c r="BS314" s="19">
        <f ca="1">IF(W313&lt;=0,0,IF($BL314&lt;=SUM($BN314:BR314),0,IF($BL314-SUM($BN314:BR314)&gt;W313+AH314-BF314-AT314,W313+AH314-BF314-AT314,$BL314-SUM($BN314:BR314))))</f>
        <v>0</v>
      </c>
      <c r="BT314" s="19">
        <f ca="1">IF(X313&lt;=0,0,IF($BL314&lt;=SUM($BN314:BS314),0,IF($BL314-SUM($BN314:BS314)&gt;X313+AI314-BG314-AU314,X313+AI314-BG314-AU314,$BL314-SUM($BN314:BS314))))</f>
        <v>0</v>
      </c>
      <c r="BU314" s="19">
        <f ca="1">IF(Y313&lt;=0,0,IF($BL314&lt;=SUM($BN314:BT314),0,IF($BL314-SUM($BN314:BT314)&gt;Y313+AJ314-BH314-AV314,Y313+AJ314-BH314-AV314,$BL314-SUM($BN314:BT314))))</f>
        <v>0</v>
      </c>
      <c r="BV314" s="19">
        <f ca="1">IF(Z313&lt;=0,0,IF($BL314&lt;=SUM($BN314:BU314),0,IF($BL314-SUM($BN314:BU314)&gt;Z313+AK314-BI314-AW314,Z313+AK314-BI314-AW314,$BL314-SUM($BN314:BU314))))</f>
        <v>0</v>
      </c>
      <c r="BW314" s="19">
        <f ca="1">IF(AA313&lt;=0,0,IF($BL314&lt;=SUM($BN314:BV314),0,IF($BL314-SUM($BN314:BV314)&gt;AA313+AL314-BJ314-AX314,AA313+AL314-BJ314-AX314,$BL314-SUM($BN314:BV314))))</f>
        <v>0</v>
      </c>
    </row>
    <row r="315" spans="1:75" ht="11.1" customHeight="1" x14ac:dyDescent="0.2">
      <c r="A315" s="20" t="str">
        <f t="shared" ca="1" si="206"/>
        <v/>
      </c>
      <c r="B315" s="5" t="e">
        <f t="shared" ca="1" si="207"/>
        <v>#N/A</v>
      </c>
      <c r="C315" s="69" t="str">
        <f ca="1">IF(A315="","",IF(snowball,IF(($E$5-AY315)&lt;0,0,$E$5-AY315),0)+D315)</f>
        <v/>
      </c>
      <c r="D315" s="56"/>
      <c r="E315" s="19">
        <f t="shared" ca="1" si="208"/>
        <v>0</v>
      </c>
      <c r="F315" s="19">
        <f t="shared" ca="1" si="209"/>
        <v>0</v>
      </c>
      <c r="G315" s="19">
        <f t="shared" ca="1" si="210"/>
        <v>0</v>
      </c>
      <c r="H315" s="19">
        <f t="shared" ca="1" si="211"/>
        <v>0</v>
      </c>
      <c r="I315" s="19">
        <f t="shared" ca="1" si="212"/>
        <v>0</v>
      </c>
      <c r="J315" s="19">
        <f t="shared" ca="1" si="213"/>
        <v>0</v>
      </c>
      <c r="K315" s="19">
        <f t="shared" ca="1" si="214"/>
        <v>0</v>
      </c>
      <c r="L315" s="19">
        <f t="shared" ca="1" si="215"/>
        <v>0</v>
      </c>
      <c r="M315" s="19">
        <f t="shared" ca="1" si="216"/>
        <v>0</v>
      </c>
      <c r="N315" s="19">
        <f t="shared" ca="1" si="217"/>
        <v>0</v>
      </c>
      <c r="O315" s="48"/>
      <c r="P315" s="19">
        <f t="shared" ca="1" si="205"/>
        <v>0</v>
      </c>
      <c r="Q315" s="73">
        <f t="shared" ca="1" si="218"/>
        <v>0</v>
      </c>
      <c r="R315" s="19">
        <f t="shared" ca="1" si="219"/>
        <v>0</v>
      </c>
      <c r="S315" s="19">
        <f t="shared" ca="1" si="220"/>
        <v>0</v>
      </c>
      <c r="T315" s="19">
        <f t="shared" ca="1" si="221"/>
        <v>0</v>
      </c>
      <c r="U315" s="19">
        <f t="shared" ca="1" si="222"/>
        <v>0</v>
      </c>
      <c r="V315" s="19">
        <f t="shared" ca="1" si="223"/>
        <v>0</v>
      </c>
      <c r="W315" s="19">
        <f t="shared" ca="1" si="224"/>
        <v>0</v>
      </c>
      <c r="X315" s="19">
        <f t="shared" ca="1" si="225"/>
        <v>0</v>
      </c>
      <c r="Y315" s="19">
        <f t="shared" ca="1" si="226"/>
        <v>0</v>
      </c>
      <c r="Z315" s="19">
        <f t="shared" ca="1" si="227"/>
        <v>0</v>
      </c>
      <c r="AA315" s="19">
        <f t="shared" ca="1" si="228"/>
        <v>0</v>
      </c>
      <c r="AB315" s="2"/>
      <c r="AC315" s="19">
        <f t="shared" ca="1" si="229"/>
        <v>0</v>
      </c>
      <c r="AD315" s="19">
        <f t="shared" ca="1" si="230"/>
        <v>0</v>
      </c>
      <c r="AE315" s="19">
        <f t="shared" ca="1" si="231"/>
        <v>0</v>
      </c>
      <c r="AF315" s="19">
        <f t="shared" ca="1" si="232"/>
        <v>0</v>
      </c>
      <c r="AG315" s="19">
        <f t="shared" ca="1" si="233"/>
        <v>0</v>
      </c>
      <c r="AH315" s="19">
        <f t="shared" ca="1" si="234"/>
        <v>0</v>
      </c>
      <c r="AI315" s="19">
        <f t="shared" ca="1" si="235"/>
        <v>0</v>
      </c>
      <c r="AJ315" s="19">
        <f t="shared" ca="1" si="236"/>
        <v>0</v>
      </c>
      <c r="AK315" s="19">
        <f t="shared" ca="1" si="237"/>
        <v>0</v>
      </c>
      <c r="AL315" s="19">
        <f t="shared" ca="1" si="238"/>
        <v>0</v>
      </c>
      <c r="AM315" s="23">
        <f t="shared" ca="1" si="239"/>
        <v>0</v>
      </c>
      <c r="AN315" s="7"/>
      <c r="AO315" s="19">
        <f t="shared" ca="1" si="240"/>
        <v>0</v>
      </c>
      <c r="AP315" s="19">
        <f t="shared" ca="1" si="241"/>
        <v>0</v>
      </c>
      <c r="AQ315" s="19">
        <f t="shared" ca="1" si="242"/>
        <v>0</v>
      </c>
      <c r="AR315" s="19">
        <f t="shared" ca="1" si="243"/>
        <v>0</v>
      </c>
      <c r="AS315" s="19">
        <f t="shared" ca="1" si="244"/>
        <v>0</v>
      </c>
      <c r="AT315" s="19">
        <f t="shared" ca="1" si="245"/>
        <v>0</v>
      </c>
      <c r="AU315" s="19">
        <f t="shared" ca="1" si="246"/>
        <v>0</v>
      </c>
      <c r="AV315" s="19">
        <f t="shared" ca="1" si="247"/>
        <v>0</v>
      </c>
      <c r="AW315" s="19">
        <f t="shared" ca="1" si="248"/>
        <v>0</v>
      </c>
      <c r="AX315" s="19">
        <f t="shared" ca="1" si="249"/>
        <v>0</v>
      </c>
      <c r="AY315" s="71">
        <f t="shared" ca="1" si="250"/>
        <v>0</v>
      </c>
      <c r="AZ315" s="23"/>
      <c r="BA315" s="55">
        <f ca="1">IF(NOT(snowball),0,IF(OR(E$9=0,R314+AC315-AO315&lt;=E$9),0,MIN(R314+AC315-AO315-E$9,$C315)))</f>
        <v>0</v>
      </c>
      <c r="BB315" s="19">
        <f ca="1">IF(NOT(snowball),0,IF(OR(F$9=0,S314+AD315-AP315&lt;=F$9),0,MIN(S314+AD315-AP315-F$9,$C315-SUM($BA315:BA315))))</f>
        <v>0</v>
      </c>
      <c r="BC315" s="19">
        <f ca="1">IF(NOT(snowball),0,IF(OR(G$9=0,T314+AE315-AQ315&lt;=G$9),0,MIN(T314+AE315-AQ315-G$9,$C315-SUM($BA315:BB315))))</f>
        <v>0</v>
      </c>
      <c r="BD315" s="19">
        <f ca="1">IF(NOT(snowball),0,IF(OR(H$9=0,U314+AF315-AR315&lt;=H$9),0,MIN(U314+AF315-AR315-H$9,$C315-SUM($BA315:BC315))))</f>
        <v>0</v>
      </c>
      <c r="BE315" s="19">
        <f ca="1">IF(NOT(snowball),0,IF(OR(I$9=0,V314+AG315-AS315&lt;=I$9),0,MIN(V314+AG315-AS315-I$9,$C315-SUM($BA315:BD315))))</f>
        <v>0</v>
      </c>
      <c r="BF315" s="19">
        <f ca="1">IF(NOT(snowball),0,IF(OR(J$9=0,W314+AH315-AT315&lt;=J$9),0,MIN(W314+AH315-AT315-J$9,$C315-SUM($BA315:BE315))))</f>
        <v>0</v>
      </c>
      <c r="BG315" s="19">
        <f ca="1">IF(NOT(snowball),0,IF(OR(K$9=0,X314+AI315-AU315&lt;=K$9),0,MIN(X314+AI315-AU315-K$9,$C315-SUM($BA315:BF315))))</f>
        <v>0</v>
      </c>
      <c r="BH315" s="19">
        <f ca="1">IF(NOT(snowball),0,IF(OR(L$9=0,Y314+AJ315-AV315&lt;=L$9),0,MIN(Y314+AJ315-AV315-L$9,$C315-SUM($BA315:BG315))))</f>
        <v>0</v>
      </c>
      <c r="BI315" s="19">
        <f ca="1">IF(NOT(snowball),0,IF(OR(M$9=0,Z314+AK315-AW315&lt;=M$9),0,MIN(Z314+AK315-AW315-M$9,$C315-SUM($BA315:BH315))))</f>
        <v>0</v>
      </c>
      <c r="BJ315" s="19">
        <f ca="1">IF(NOT(snowball),0,IF(OR(N$9=0,AA314+AL315-AX315&lt;=N$9),0,MIN(AA314+AL315-AX315-N$9,$C315-SUM($BA315:BI315))))</f>
        <v>0</v>
      </c>
      <c r="BK315" s="71">
        <f t="shared" ca="1" si="251"/>
        <v>0</v>
      </c>
      <c r="BL315" s="71">
        <f t="shared" ca="1" si="252"/>
        <v>0</v>
      </c>
      <c r="BN315" s="55">
        <f t="shared" ca="1" si="253"/>
        <v>0</v>
      </c>
      <c r="BO315" s="19">
        <f ca="1">IF(S314&lt;=0,0,IF($BL315&lt;=SUM($BN315:BN315),0,IF($BL315-SUM($BN315:BN315)&gt;S314+AD315-BB315-AP315,S314+AD315-BB315-AP315,$BL315-SUM($BN315:BN315))))</f>
        <v>0</v>
      </c>
      <c r="BP315" s="19">
        <f ca="1">IF(T314&lt;=0,0,IF($BL315&lt;=SUM($BN315:BO315),0,IF($BL315-SUM($BN315:BO315)&gt;T314+AE315-BC315-AQ315,T314+AE315-BC315-AQ315,$BL315-SUM($BN315:BO315))))</f>
        <v>0</v>
      </c>
      <c r="BQ315" s="19">
        <f ca="1">IF(U314&lt;=0,0,IF($BL315&lt;=SUM($BN315:BP315),0,IF($BL315-SUM($BN315:BP315)&gt;U314+AF315-BD315-AR315,U314+AF315-BD315-AR315,$BL315-SUM($BN315:BP315))))</f>
        <v>0</v>
      </c>
      <c r="BR315" s="19">
        <f ca="1">IF(V314&lt;=0,0,IF($BL315&lt;=SUM($BN315:BQ315),0,IF($BL315-SUM($BN315:BQ315)&gt;V314+AG315-BE315-AS315,V314+AG315-BE315-AS315,$BL315-SUM($BN315:BQ315))))</f>
        <v>0</v>
      </c>
      <c r="BS315" s="19">
        <f ca="1">IF(W314&lt;=0,0,IF($BL315&lt;=SUM($BN315:BR315),0,IF($BL315-SUM($BN315:BR315)&gt;W314+AH315-BF315-AT315,W314+AH315-BF315-AT315,$BL315-SUM($BN315:BR315))))</f>
        <v>0</v>
      </c>
      <c r="BT315" s="19">
        <f ca="1">IF(X314&lt;=0,0,IF($BL315&lt;=SUM($BN315:BS315),0,IF($BL315-SUM($BN315:BS315)&gt;X314+AI315-BG315-AU315,X314+AI315-BG315-AU315,$BL315-SUM($BN315:BS315))))</f>
        <v>0</v>
      </c>
      <c r="BU315" s="19">
        <f ca="1">IF(Y314&lt;=0,0,IF($BL315&lt;=SUM($BN315:BT315),0,IF($BL315-SUM($BN315:BT315)&gt;Y314+AJ315-BH315-AV315,Y314+AJ315-BH315-AV315,$BL315-SUM($BN315:BT315))))</f>
        <v>0</v>
      </c>
      <c r="BV315" s="19">
        <f ca="1">IF(Z314&lt;=0,0,IF($BL315&lt;=SUM($BN315:BU315),0,IF($BL315-SUM($BN315:BU315)&gt;Z314+AK315-BI315-AW315,Z314+AK315-BI315-AW315,$BL315-SUM($BN315:BU315))))</f>
        <v>0</v>
      </c>
      <c r="BW315" s="19">
        <f ca="1">IF(AA314&lt;=0,0,IF($BL315&lt;=SUM($BN315:BV315),0,IF($BL315-SUM($BN315:BV315)&gt;AA314+AL315-BJ315-AX315,AA314+AL315-BJ315-AX315,$BL315-SUM($BN315:BV315))))</f>
        <v>0</v>
      </c>
    </row>
    <row r="316" spans="1:75" ht="11.1" customHeight="1" x14ac:dyDescent="0.2">
      <c r="A316" s="20" t="str">
        <f t="shared" ca="1" si="206"/>
        <v/>
      </c>
      <c r="B316" s="5" t="e">
        <f t="shared" ca="1" si="207"/>
        <v>#N/A</v>
      </c>
      <c r="C316" s="69" t="str">
        <f ca="1">IF(A316="","",IF(snowball,IF(($E$5-AY316)&lt;0,0,$E$5-AY316),0)+D316)</f>
        <v/>
      </c>
      <c r="D316" s="56"/>
      <c r="E316" s="19">
        <f t="shared" ca="1" si="208"/>
        <v>0</v>
      </c>
      <c r="F316" s="19">
        <f t="shared" ca="1" si="209"/>
        <v>0</v>
      </c>
      <c r="G316" s="19">
        <f t="shared" ca="1" si="210"/>
        <v>0</v>
      </c>
      <c r="H316" s="19">
        <f t="shared" ca="1" si="211"/>
        <v>0</v>
      </c>
      <c r="I316" s="19">
        <f t="shared" ca="1" si="212"/>
        <v>0</v>
      </c>
      <c r="J316" s="19">
        <f t="shared" ca="1" si="213"/>
        <v>0</v>
      </c>
      <c r="K316" s="19">
        <f t="shared" ca="1" si="214"/>
        <v>0</v>
      </c>
      <c r="L316" s="19">
        <f t="shared" ca="1" si="215"/>
        <v>0</v>
      </c>
      <c r="M316" s="19">
        <f t="shared" ca="1" si="216"/>
        <v>0</v>
      </c>
      <c r="N316" s="19">
        <f t="shared" ca="1" si="217"/>
        <v>0</v>
      </c>
      <c r="O316" s="48"/>
      <c r="P316" s="19">
        <f t="shared" ca="1" si="205"/>
        <v>0</v>
      </c>
      <c r="Q316" s="73">
        <f t="shared" ca="1" si="218"/>
        <v>0</v>
      </c>
      <c r="R316" s="19">
        <f t="shared" ca="1" si="219"/>
        <v>0</v>
      </c>
      <c r="S316" s="19">
        <f t="shared" ca="1" si="220"/>
        <v>0</v>
      </c>
      <c r="T316" s="19">
        <f t="shared" ca="1" si="221"/>
        <v>0</v>
      </c>
      <c r="U316" s="19">
        <f t="shared" ca="1" si="222"/>
        <v>0</v>
      </c>
      <c r="V316" s="19">
        <f t="shared" ca="1" si="223"/>
        <v>0</v>
      </c>
      <c r="W316" s="19">
        <f t="shared" ca="1" si="224"/>
        <v>0</v>
      </c>
      <c r="X316" s="19">
        <f t="shared" ca="1" si="225"/>
        <v>0</v>
      </c>
      <c r="Y316" s="19">
        <f t="shared" ca="1" si="226"/>
        <v>0</v>
      </c>
      <c r="Z316" s="19">
        <f t="shared" ca="1" si="227"/>
        <v>0</v>
      </c>
      <c r="AA316" s="19">
        <f t="shared" ca="1" si="228"/>
        <v>0</v>
      </c>
      <c r="AB316" s="2"/>
      <c r="AC316" s="19">
        <f t="shared" ca="1" si="229"/>
        <v>0</v>
      </c>
      <c r="AD316" s="19">
        <f t="shared" ca="1" si="230"/>
        <v>0</v>
      </c>
      <c r="AE316" s="19">
        <f t="shared" ca="1" si="231"/>
        <v>0</v>
      </c>
      <c r="AF316" s="19">
        <f t="shared" ca="1" si="232"/>
        <v>0</v>
      </c>
      <c r="AG316" s="19">
        <f t="shared" ca="1" si="233"/>
        <v>0</v>
      </c>
      <c r="AH316" s="19">
        <f t="shared" ca="1" si="234"/>
        <v>0</v>
      </c>
      <c r="AI316" s="19">
        <f t="shared" ca="1" si="235"/>
        <v>0</v>
      </c>
      <c r="AJ316" s="19">
        <f t="shared" ca="1" si="236"/>
        <v>0</v>
      </c>
      <c r="AK316" s="19">
        <f t="shared" ca="1" si="237"/>
        <v>0</v>
      </c>
      <c r="AL316" s="19">
        <f t="shared" ca="1" si="238"/>
        <v>0</v>
      </c>
      <c r="AM316" s="23">
        <f t="shared" ca="1" si="239"/>
        <v>0</v>
      </c>
      <c r="AN316" s="7"/>
      <c r="AO316" s="19">
        <f t="shared" ca="1" si="240"/>
        <v>0</v>
      </c>
      <c r="AP316" s="19">
        <f t="shared" ca="1" si="241"/>
        <v>0</v>
      </c>
      <c r="AQ316" s="19">
        <f t="shared" ca="1" si="242"/>
        <v>0</v>
      </c>
      <c r="AR316" s="19">
        <f t="shared" ca="1" si="243"/>
        <v>0</v>
      </c>
      <c r="AS316" s="19">
        <f t="shared" ca="1" si="244"/>
        <v>0</v>
      </c>
      <c r="AT316" s="19">
        <f t="shared" ca="1" si="245"/>
        <v>0</v>
      </c>
      <c r="AU316" s="19">
        <f t="shared" ca="1" si="246"/>
        <v>0</v>
      </c>
      <c r="AV316" s="19">
        <f t="shared" ca="1" si="247"/>
        <v>0</v>
      </c>
      <c r="AW316" s="19">
        <f t="shared" ca="1" si="248"/>
        <v>0</v>
      </c>
      <c r="AX316" s="19">
        <f t="shared" ca="1" si="249"/>
        <v>0</v>
      </c>
      <c r="AY316" s="71">
        <f t="shared" ca="1" si="250"/>
        <v>0</v>
      </c>
      <c r="AZ316" s="23"/>
      <c r="BA316" s="55">
        <f ca="1">IF(NOT(snowball),0,IF(OR(E$9=0,R315+AC316-AO316&lt;=E$9),0,MIN(R315+AC316-AO316-E$9,$C316)))</f>
        <v>0</v>
      </c>
      <c r="BB316" s="19">
        <f ca="1">IF(NOT(snowball),0,IF(OR(F$9=0,S315+AD316-AP316&lt;=F$9),0,MIN(S315+AD316-AP316-F$9,$C316-SUM($BA316:BA316))))</f>
        <v>0</v>
      </c>
      <c r="BC316" s="19">
        <f ca="1">IF(NOT(snowball),0,IF(OR(G$9=0,T315+AE316-AQ316&lt;=G$9),0,MIN(T315+AE316-AQ316-G$9,$C316-SUM($BA316:BB316))))</f>
        <v>0</v>
      </c>
      <c r="BD316" s="19">
        <f ca="1">IF(NOT(snowball),0,IF(OR(H$9=0,U315+AF316-AR316&lt;=H$9),0,MIN(U315+AF316-AR316-H$9,$C316-SUM($BA316:BC316))))</f>
        <v>0</v>
      </c>
      <c r="BE316" s="19">
        <f ca="1">IF(NOT(snowball),0,IF(OR(I$9=0,V315+AG316-AS316&lt;=I$9),0,MIN(V315+AG316-AS316-I$9,$C316-SUM($BA316:BD316))))</f>
        <v>0</v>
      </c>
      <c r="BF316" s="19">
        <f ca="1">IF(NOT(snowball),0,IF(OR(J$9=0,W315+AH316-AT316&lt;=J$9),0,MIN(W315+AH316-AT316-J$9,$C316-SUM($BA316:BE316))))</f>
        <v>0</v>
      </c>
      <c r="BG316" s="19">
        <f ca="1">IF(NOT(snowball),0,IF(OR(K$9=0,X315+AI316-AU316&lt;=K$9),0,MIN(X315+AI316-AU316-K$9,$C316-SUM($BA316:BF316))))</f>
        <v>0</v>
      </c>
      <c r="BH316" s="19">
        <f ca="1">IF(NOT(snowball),0,IF(OR(L$9=0,Y315+AJ316-AV316&lt;=L$9),0,MIN(Y315+AJ316-AV316-L$9,$C316-SUM($BA316:BG316))))</f>
        <v>0</v>
      </c>
      <c r="BI316" s="19">
        <f ca="1">IF(NOT(snowball),0,IF(OR(M$9=0,Z315+AK316-AW316&lt;=M$9),0,MIN(Z315+AK316-AW316-M$9,$C316-SUM($BA316:BH316))))</f>
        <v>0</v>
      </c>
      <c r="BJ316" s="19">
        <f ca="1">IF(NOT(snowball),0,IF(OR(N$9=0,AA315+AL316-AX316&lt;=N$9),0,MIN(AA315+AL316-AX316-N$9,$C316-SUM($BA316:BI316))))</f>
        <v>0</v>
      </c>
      <c r="BK316" s="71">
        <f t="shared" ca="1" si="251"/>
        <v>0</v>
      </c>
      <c r="BL316" s="71">
        <f t="shared" ca="1" si="252"/>
        <v>0</v>
      </c>
      <c r="BN316" s="55">
        <f t="shared" ca="1" si="253"/>
        <v>0</v>
      </c>
      <c r="BO316" s="19">
        <f ca="1">IF(S315&lt;=0,0,IF($BL316&lt;=SUM($BN316:BN316),0,IF($BL316-SUM($BN316:BN316)&gt;S315+AD316-BB316-AP316,S315+AD316-BB316-AP316,$BL316-SUM($BN316:BN316))))</f>
        <v>0</v>
      </c>
      <c r="BP316" s="19">
        <f ca="1">IF(T315&lt;=0,0,IF($BL316&lt;=SUM($BN316:BO316),0,IF($BL316-SUM($BN316:BO316)&gt;T315+AE316-BC316-AQ316,T315+AE316-BC316-AQ316,$BL316-SUM($BN316:BO316))))</f>
        <v>0</v>
      </c>
      <c r="BQ316" s="19">
        <f ca="1">IF(U315&lt;=0,0,IF($BL316&lt;=SUM($BN316:BP316),0,IF($BL316-SUM($BN316:BP316)&gt;U315+AF316-BD316-AR316,U315+AF316-BD316-AR316,$BL316-SUM($BN316:BP316))))</f>
        <v>0</v>
      </c>
      <c r="BR316" s="19">
        <f ca="1">IF(V315&lt;=0,0,IF($BL316&lt;=SUM($BN316:BQ316),0,IF($BL316-SUM($BN316:BQ316)&gt;V315+AG316-BE316-AS316,V315+AG316-BE316-AS316,$BL316-SUM($BN316:BQ316))))</f>
        <v>0</v>
      </c>
      <c r="BS316" s="19">
        <f ca="1">IF(W315&lt;=0,0,IF($BL316&lt;=SUM($BN316:BR316),0,IF($BL316-SUM($BN316:BR316)&gt;W315+AH316-BF316-AT316,W315+AH316-BF316-AT316,$BL316-SUM($BN316:BR316))))</f>
        <v>0</v>
      </c>
      <c r="BT316" s="19">
        <f ca="1">IF(X315&lt;=0,0,IF($BL316&lt;=SUM($BN316:BS316),0,IF($BL316-SUM($BN316:BS316)&gt;X315+AI316-BG316-AU316,X315+AI316-BG316-AU316,$BL316-SUM($BN316:BS316))))</f>
        <v>0</v>
      </c>
      <c r="BU316" s="19">
        <f ca="1">IF(Y315&lt;=0,0,IF($BL316&lt;=SUM($BN316:BT316),0,IF($BL316-SUM($BN316:BT316)&gt;Y315+AJ316-BH316-AV316,Y315+AJ316-BH316-AV316,$BL316-SUM($BN316:BT316))))</f>
        <v>0</v>
      </c>
      <c r="BV316" s="19">
        <f ca="1">IF(Z315&lt;=0,0,IF($BL316&lt;=SUM($BN316:BU316),0,IF($BL316-SUM($BN316:BU316)&gt;Z315+AK316-BI316-AW316,Z315+AK316-BI316-AW316,$BL316-SUM($BN316:BU316))))</f>
        <v>0</v>
      </c>
      <c r="BW316" s="19">
        <f ca="1">IF(AA315&lt;=0,0,IF($BL316&lt;=SUM($BN316:BV316),0,IF($BL316-SUM($BN316:BV316)&gt;AA315+AL316-BJ316-AX316,AA315+AL316-BJ316-AX316,$BL316-SUM($BN316:BV316))))</f>
        <v>0</v>
      </c>
    </row>
    <row r="317" spans="1:75" ht="11.1" customHeight="1" x14ac:dyDescent="0.2">
      <c r="A317" s="20" t="str">
        <f t="shared" ca="1" si="206"/>
        <v/>
      </c>
      <c r="B317" s="5" t="e">
        <f t="shared" ca="1" si="207"/>
        <v>#N/A</v>
      </c>
      <c r="C317" s="69" t="str">
        <f ca="1">IF(A317="","",IF(snowball,IF(($E$5-AY317)&lt;0,0,$E$5-AY317),0)+D317)</f>
        <v/>
      </c>
      <c r="D317" s="56"/>
      <c r="E317" s="19">
        <f t="shared" ca="1" si="208"/>
        <v>0</v>
      </c>
      <c r="F317" s="19">
        <f t="shared" ca="1" si="209"/>
        <v>0</v>
      </c>
      <c r="G317" s="19">
        <f t="shared" ca="1" si="210"/>
        <v>0</v>
      </c>
      <c r="H317" s="19">
        <f t="shared" ca="1" si="211"/>
        <v>0</v>
      </c>
      <c r="I317" s="19">
        <f t="shared" ca="1" si="212"/>
        <v>0</v>
      </c>
      <c r="J317" s="19">
        <f t="shared" ca="1" si="213"/>
        <v>0</v>
      </c>
      <c r="K317" s="19">
        <f t="shared" ca="1" si="214"/>
        <v>0</v>
      </c>
      <c r="L317" s="19">
        <f t="shared" ca="1" si="215"/>
        <v>0</v>
      </c>
      <c r="M317" s="19">
        <f t="shared" ca="1" si="216"/>
        <v>0</v>
      </c>
      <c r="N317" s="19">
        <f t="shared" ca="1" si="217"/>
        <v>0</v>
      </c>
      <c r="O317" s="48"/>
      <c r="P317" s="19">
        <f t="shared" ca="1" si="205"/>
        <v>0</v>
      </c>
      <c r="Q317" s="73">
        <f t="shared" ca="1" si="218"/>
        <v>0</v>
      </c>
      <c r="R317" s="19">
        <f t="shared" ca="1" si="219"/>
        <v>0</v>
      </c>
      <c r="S317" s="19">
        <f t="shared" ca="1" si="220"/>
        <v>0</v>
      </c>
      <c r="T317" s="19">
        <f t="shared" ca="1" si="221"/>
        <v>0</v>
      </c>
      <c r="U317" s="19">
        <f t="shared" ca="1" si="222"/>
        <v>0</v>
      </c>
      <c r="V317" s="19">
        <f t="shared" ca="1" si="223"/>
        <v>0</v>
      </c>
      <c r="W317" s="19">
        <f t="shared" ca="1" si="224"/>
        <v>0</v>
      </c>
      <c r="X317" s="19">
        <f t="shared" ca="1" si="225"/>
        <v>0</v>
      </c>
      <c r="Y317" s="19">
        <f t="shared" ca="1" si="226"/>
        <v>0</v>
      </c>
      <c r="Z317" s="19">
        <f t="shared" ca="1" si="227"/>
        <v>0</v>
      </c>
      <c r="AA317" s="19">
        <f t="shared" ca="1" si="228"/>
        <v>0</v>
      </c>
      <c r="AB317" s="2"/>
      <c r="AC317" s="19">
        <f t="shared" ca="1" si="229"/>
        <v>0</v>
      </c>
      <c r="AD317" s="19">
        <f t="shared" ca="1" si="230"/>
        <v>0</v>
      </c>
      <c r="AE317" s="19">
        <f t="shared" ca="1" si="231"/>
        <v>0</v>
      </c>
      <c r="AF317" s="19">
        <f t="shared" ca="1" si="232"/>
        <v>0</v>
      </c>
      <c r="AG317" s="19">
        <f t="shared" ca="1" si="233"/>
        <v>0</v>
      </c>
      <c r="AH317" s="19">
        <f t="shared" ca="1" si="234"/>
        <v>0</v>
      </c>
      <c r="AI317" s="19">
        <f t="shared" ca="1" si="235"/>
        <v>0</v>
      </c>
      <c r="AJ317" s="19">
        <f t="shared" ca="1" si="236"/>
        <v>0</v>
      </c>
      <c r="AK317" s="19">
        <f t="shared" ca="1" si="237"/>
        <v>0</v>
      </c>
      <c r="AL317" s="19">
        <f t="shared" ca="1" si="238"/>
        <v>0</v>
      </c>
      <c r="AM317" s="23">
        <f t="shared" ca="1" si="239"/>
        <v>0</v>
      </c>
      <c r="AN317" s="7"/>
      <c r="AO317" s="19">
        <f t="shared" ca="1" si="240"/>
        <v>0</v>
      </c>
      <c r="AP317" s="19">
        <f t="shared" ca="1" si="241"/>
        <v>0</v>
      </c>
      <c r="AQ317" s="19">
        <f t="shared" ca="1" si="242"/>
        <v>0</v>
      </c>
      <c r="AR317" s="19">
        <f t="shared" ca="1" si="243"/>
        <v>0</v>
      </c>
      <c r="AS317" s="19">
        <f t="shared" ca="1" si="244"/>
        <v>0</v>
      </c>
      <c r="AT317" s="19">
        <f t="shared" ca="1" si="245"/>
        <v>0</v>
      </c>
      <c r="AU317" s="19">
        <f t="shared" ca="1" si="246"/>
        <v>0</v>
      </c>
      <c r="AV317" s="19">
        <f t="shared" ca="1" si="247"/>
        <v>0</v>
      </c>
      <c r="AW317" s="19">
        <f t="shared" ca="1" si="248"/>
        <v>0</v>
      </c>
      <c r="AX317" s="19">
        <f t="shared" ca="1" si="249"/>
        <v>0</v>
      </c>
      <c r="AY317" s="71">
        <f t="shared" ca="1" si="250"/>
        <v>0</v>
      </c>
      <c r="AZ317" s="23"/>
      <c r="BA317" s="55">
        <f ca="1">IF(NOT(snowball),0,IF(OR(E$9=0,R316+AC317-AO317&lt;=E$9),0,MIN(R316+AC317-AO317-E$9,$C317)))</f>
        <v>0</v>
      </c>
      <c r="BB317" s="19">
        <f ca="1">IF(NOT(snowball),0,IF(OR(F$9=0,S316+AD317-AP317&lt;=F$9),0,MIN(S316+AD317-AP317-F$9,$C317-SUM($BA317:BA317))))</f>
        <v>0</v>
      </c>
      <c r="BC317" s="19">
        <f ca="1">IF(NOT(snowball),0,IF(OR(G$9=0,T316+AE317-AQ317&lt;=G$9),0,MIN(T316+AE317-AQ317-G$9,$C317-SUM($BA317:BB317))))</f>
        <v>0</v>
      </c>
      <c r="BD317" s="19">
        <f ca="1">IF(NOT(snowball),0,IF(OR(H$9=0,U316+AF317-AR317&lt;=H$9),0,MIN(U316+AF317-AR317-H$9,$C317-SUM($BA317:BC317))))</f>
        <v>0</v>
      </c>
      <c r="BE317" s="19">
        <f ca="1">IF(NOT(snowball),0,IF(OR(I$9=0,V316+AG317-AS317&lt;=I$9),0,MIN(V316+AG317-AS317-I$9,$C317-SUM($BA317:BD317))))</f>
        <v>0</v>
      </c>
      <c r="BF317" s="19">
        <f ca="1">IF(NOT(snowball),0,IF(OR(J$9=0,W316+AH317-AT317&lt;=J$9),0,MIN(W316+AH317-AT317-J$9,$C317-SUM($BA317:BE317))))</f>
        <v>0</v>
      </c>
      <c r="BG317" s="19">
        <f ca="1">IF(NOT(snowball),0,IF(OR(K$9=0,X316+AI317-AU317&lt;=K$9),0,MIN(X316+AI317-AU317-K$9,$C317-SUM($BA317:BF317))))</f>
        <v>0</v>
      </c>
      <c r="BH317" s="19">
        <f ca="1">IF(NOT(snowball),0,IF(OR(L$9=0,Y316+AJ317-AV317&lt;=L$9),0,MIN(Y316+AJ317-AV317-L$9,$C317-SUM($BA317:BG317))))</f>
        <v>0</v>
      </c>
      <c r="BI317" s="19">
        <f ca="1">IF(NOT(snowball),0,IF(OR(M$9=0,Z316+AK317-AW317&lt;=M$9),0,MIN(Z316+AK317-AW317-M$9,$C317-SUM($BA317:BH317))))</f>
        <v>0</v>
      </c>
      <c r="BJ317" s="19">
        <f ca="1">IF(NOT(snowball),0,IF(OR(N$9=0,AA316+AL317-AX317&lt;=N$9),0,MIN(AA316+AL317-AX317-N$9,$C317-SUM($BA317:BI317))))</f>
        <v>0</v>
      </c>
      <c r="BK317" s="71">
        <f t="shared" ca="1" si="251"/>
        <v>0</v>
      </c>
      <c r="BL317" s="71">
        <f t="shared" ca="1" si="252"/>
        <v>0</v>
      </c>
      <c r="BN317" s="55">
        <f t="shared" ca="1" si="253"/>
        <v>0</v>
      </c>
      <c r="BO317" s="19">
        <f ca="1">IF(S316&lt;=0,0,IF($BL317&lt;=SUM($BN317:BN317),0,IF($BL317-SUM($BN317:BN317)&gt;S316+AD317-BB317-AP317,S316+AD317-BB317-AP317,$BL317-SUM($BN317:BN317))))</f>
        <v>0</v>
      </c>
      <c r="BP317" s="19">
        <f ca="1">IF(T316&lt;=0,0,IF($BL317&lt;=SUM($BN317:BO317),0,IF($BL317-SUM($BN317:BO317)&gt;T316+AE317-BC317-AQ317,T316+AE317-BC317-AQ317,$BL317-SUM($BN317:BO317))))</f>
        <v>0</v>
      </c>
      <c r="BQ317" s="19">
        <f ca="1">IF(U316&lt;=0,0,IF($BL317&lt;=SUM($BN317:BP317),0,IF($BL317-SUM($BN317:BP317)&gt;U316+AF317-BD317-AR317,U316+AF317-BD317-AR317,$BL317-SUM($BN317:BP317))))</f>
        <v>0</v>
      </c>
      <c r="BR317" s="19">
        <f ca="1">IF(V316&lt;=0,0,IF($BL317&lt;=SUM($BN317:BQ317),0,IF($BL317-SUM($BN317:BQ317)&gt;V316+AG317-BE317-AS317,V316+AG317-BE317-AS317,$BL317-SUM($BN317:BQ317))))</f>
        <v>0</v>
      </c>
      <c r="BS317" s="19">
        <f ca="1">IF(W316&lt;=0,0,IF($BL317&lt;=SUM($BN317:BR317),0,IF($BL317-SUM($BN317:BR317)&gt;W316+AH317-BF317-AT317,W316+AH317-BF317-AT317,$BL317-SUM($BN317:BR317))))</f>
        <v>0</v>
      </c>
      <c r="BT317" s="19">
        <f ca="1">IF(X316&lt;=0,0,IF($BL317&lt;=SUM($BN317:BS317),0,IF($BL317-SUM($BN317:BS317)&gt;X316+AI317-BG317-AU317,X316+AI317-BG317-AU317,$BL317-SUM($BN317:BS317))))</f>
        <v>0</v>
      </c>
      <c r="BU317" s="19">
        <f ca="1">IF(Y316&lt;=0,0,IF($BL317&lt;=SUM($BN317:BT317),0,IF($BL317-SUM($BN317:BT317)&gt;Y316+AJ317-BH317-AV317,Y316+AJ317-BH317-AV317,$BL317-SUM($BN317:BT317))))</f>
        <v>0</v>
      </c>
      <c r="BV317" s="19">
        <f ca="1">IF(Z316&lt;=0,0,IF($BL317&lt;=SUM($BN317:BU317),0,IF($BL317-SUM($BN317:BU317)&gt;Z316+AK317-BI317-AW317,Z316+AK317-BI317-AW317,$BL317-SUM($BN317:BU317))))</f>
        <v>0</v>
      </c>
      <c r="BW317" s="19">
        <f ca="1">IF(AA316&lt;=0,0,IF($BL317&lt;=SUM($BN317:BV317),0,IF($BL317-SUM($BN317:BV317)&gt;AA316+AL317-BJ317-AX317,AA316+AL317-BJ317-AX317,$BL317-SUM($BN317:BV317))))</f>
        <v>0</v>
      </c>
    </row>
    <row r="318" spans="1:75" ht="11.1" customHeight="1" x14ac:dyDescent="0.2">
      <c r="A318" s="20" t="str">
        <f t="shared" ca="1" si="206"/>
        <v/>
      </c>
      <c r="B318" s="5" t="e">
        <f t="shared" ca="1" si="207"/>
        <v>#N/A</v>
      </c>
      <c r="C318" s="69" t="str">
        <f ca="1">IF(A318="","",IF(snowball,IF(($E$5-AY318)&lt;0,0,$E$5-AY318),0)+D318)</f>
        <v/>
      </c>
      <c r="D318" s="56"/>
      <c r="E318" s="19">
        <f t="shared" ca="1" si="208"/>
        <v>0</v>
      </c>
      <c r="F318" s="19">
        <f t="shared" ca="1" si="209"/>
        <v>0</v>
      </c>
      <c r="G318" s="19">
        <f t="shared" ca="1" si="210"/>
        <v>0</v>
      </c>
      <c r="H318" s="19">
        <f t="shared" ca="1" si="211"/>
        <v>0</v>
      </c>
      <c r="I318" s="19">
        <f t="shared" ca="1" si="212"/>
        <v>0</v>
      </c>
      <c r="J318" s="19">
        <f t="shared" ca="1" si="213"/>
        <v>0</v>
      </c>
      <c r="K318" s="19">
        <f t="shared" ca="1" si="214"/>
        <v>0</v>
      </c>
      <c r="L318" s="19">
        <f t="shared" ca="1" si="215"/>
        <v>0</v>
      </c>
      <c r="M318" s="19">
        <f t="shared" ca="1" si="216"/>
        <v>0</v>
      </c>
      <c r="N318" s="19">
        <f t="shared" ca="1" si="217"/>
        <v>0</v>
      </c>
      <c r="O318" s="48"/>
      <c r="P318" s="19">
        <f t="shared" ca="1" si="205"/>
        <v>0</v>
      </c>
      <c r="Q318" s="73">
        <f t="shared" ca="1" si="218"/>
        <v>0</v>
      </c>
      <c r="R318" s="19">
        <f t="shared" ca="1" si="219"/>
        <v>0</v>
      </c>
      <c r="S318" s="19">
        <f t="shared" ca="1" si="220"/>
        <v>0</v>
      </c>
      <c r="T318" s="19">
        <f t="shared" ca="1" si="221"/>
        <v>0</v>
      </c>
      <c r="U318" s="19">
        <f t="shared" ca="1" si="222"/>
        <v>0</v>
      </c>
      <c r="V318" s="19">
        <f t="shared" ca="1" si="223"/>
        <v>0</v>
      </c>
      <c r="W318" s="19">
        <f t="shared" ca="1" si="224"/>
        <v>0</v>
      </c>
      <c r="X318" s="19">
        <f t="shared" ca="1" si="225"/>
        <v>0</v>
      </c>
      <c r="Y318" s="19">
        <f t="shared" ca="1" si="226"/>
        <v>0</v>
      </c>
      <c r="Z318" s="19">
        <f t="shared" ca="1" si="227"/>
        <v>0</v>
      </c>
      <c r="AA318" s="19">
        <f t="shared" ca="1" si="228"/>
        <v>0</v>
      </c>
      <c r="AB318" s="2"/>
      <c r="AC318" s="19">
        <f t="shared" ca="1" si="229"/>
        <v>0</v>
      </c>
      <c r="AD318" s="19">
        <f t="shared" ca="1" si="230"/>
        <v>0</v>
      </c>
      <c r="AE318" s="19">
        <f t="shared" ca="1" si="231"/>
        <v>0</v>
      </c>
      <c r="AF318" s="19">
        <f t="shared" ca="1" si="232"/>
        <v>0</v>
      </c>
      <c r="AG318" s="19">
        <f t="shared" ca="1" si="233"/>
        <v>0</v>
      </c>
      <c r="AH318" s="19">
        <f t="shared" ca="1" si="234"/>
        <v>0</v>
      </c>
      <c r="AI318" s="19">
        <f t="shared" ca="1" si="235"/>
        <v>0</v>
      </c>
      <c r="AJ318" s="19">
        <f t="shared" ca="1" si="236"/>
        <v>0</v>
      </c>
      <c r="AK318" s="19">
        <f t="shared" ca="1" si="237"/>
        <v>0</v>
      </c>
      <c r="AL318" s="19">
        <f t="shared" ca="1" si="238"/>
        <v>0</v>
      </c>
      <c r="AM318" s="23">
        <f t="shared" ca="1" si="239"/>
        <v>0</v>
      </c>
      <c r="AN318" s="7"/>
      <c r="AO318" s="19">
        <f t="shared" ca="1" si="240"/>
        <v>0</v>
      </c>
      <c r="AP318" s="19">
        <f t="shared" ca="1" si="241"/>
        <v>0</v>
      </c>
      <c r="AQ318" s="19">
        <f t="shared" ca="1" si="242"/>
        <v>0</v>
      </c>
      <c r="AR318" s="19">
        <f t="shared" ca="1" si="243"/>
        <v>0</v>
      </c>
      <c r="AS318" s="19">
        <f t="shared" ca="1" si="244"/>
        <v>0</v>
      </c>
      <c r="AT318" s="19">
        <f t="shared" ca="1" si="245"/>
        <v>0</v>
      </c>
      <c r="AU318" s="19">
        <f t="shared" ca="1" si="246"/>
        <v>0</v>
      </c>
      <c r="AV318" s="19">
        <f t="shared" ca="1" si="247"/>
        <v>0</v>
      </c>
      <c r="AW318" s="19">
        <f t="shared" ca="1" si="248"/>
        <v>0</v>
      </c>
      <c r="AX318" s="19">
        <f t="shared" ca="1" si="249"/>
        <v>0</v>
      </c>
      <c r="AY318" s="71">
        <f t="shared" ca="1" si="250"/>
        <v>0</v>
      </c>
      <c r="AZ318" s="23"/>
      <c r="BA318" s="55">
        <f ca="1">IF(NOT(snowball),0,IF(OR(E$9=0,R317+AC318-AO318&lt;=E$9),0,MIN(R317+AC318-AO318-E$9,$C318)))</f>
        <v>0</v>
      </c>
      <c r="BB318" s="19">
        <f ca="1">IF(NOT(snowball),0,IF(OR(F$9=0,S317+AD318-AP318&lt;=F$9),0,MIN(S317+AD318-AP318-F$9,$C318-SUM($BA318:BA318))))</f>
        <v>0</v>
      </c>
      <c r="BC318" s="19">
        <f ca="1">IF(NOT(snowball),0,IF(OR(G$9=0,T317+AE318-AQ318&lt;=G$9),0,MIN(T317+AE318-AQ318-G$9,$C318-SUM($BA318:BB318))))</f>
        <v>0</v>
      </c>
      <c r="BD318" s="19">
        <f ca="1">IF(NOT(snowball),0,IF(OR(H$9=0,U317+AF318-AR318&lt;=H$9),0,MIN(U317+AF318-AR318-H$9,$C318-SUM($BA318:BC318))))</f>
        <v>0</v>
      </c>
      <c r="BE318" s="19">
        <f ca="1">IF(NOT(snowball),0,IF(OR(I$9=0,V317+AG318-AS318&lt;=I$9),0,MIN(V317+AG318-AS318-I$9,$C318-SUM($BA318:BD318))))</f>
        <v>0</v>
      </c>
      <c r="BF318" s="19">
        <f ca="1">IF(NOT(snowball),0,IF(OR(J$9=0,W317+AH318-AT318&lt;=J$9),0,MIN(W317+AH318-AT318-J$9,$C318-SUM($BA318:BE318))))</f>
        <v>0</v>
      </c>
      <c r="BG318" s="19">
        <f ca="1">IF(NOT(snowball),0,IF(OR(K$9=0,X317+AI318-AU318&lt;=K$9),0,MIN(X317+AI318-AU318-K$9,$C318-SUM($BA318:BF318))))</f>
        <v>0</v>
      </c>
      <c r="BH318" s="19">
        <f ca="1">IF(NOT(snowball),0,IF(OR(L$9=0,Y317+AJ318-AV318&lt;=L$9),0,MIN(Y317+AJ318-AV318-L$9,$C318-SUM($BA318:BG318))))</f>
        <v>0</v>
      </c>
      <c r="BI318" s="19">
        <f ca="1">IF(NOT(snowball),0,IF(OR(M$9=0,Z317+AK318-AW318&lt;=M$9),0,MIN(Z317+AK318-AW318-M$9,$C318-SUM($BA318:BH318))))</f>
        <v>0</v>
      </c>
      <c r="BJ318" s="19">
        <f ca="1">IF(NOT(snowball),0,IF(OR(N$9=0,AA317+AL318-AX318&lt;=N$9),0,MIN(AA317+AL318-AX318-N$9,$C318-SUM($BA318:BI318))))</f>
        <v>0</v>
      </c>
      <c r="BK318" s="71">
        <f t="shared" ca="1" si="251"/>
        <v>0</v>
      </c>
      <c r="BL318" s="71">
        <f t="shared" ca="1" si="252"/>
        <v>0</v>
      </c>
      <c r="BN318" s="55">
        <f t="shared" ca="1" si="253"/>
        <v>0</v>
      </c>
      <c r="BO318" s="19">
        <f ca="1">IF(S317&lt;=0,0,IF($BL318&lt;=SUM($BN318:BN318),0,IF($BL318-SUM($BN318:BN318)&gt;S317+AD318-BB318-AP318,S317+AD318-BB318-AP318,$BL318-SUM($BN318:BN318))))</f>
        <v>0</v>
      </c>
      <c r="BP318" s="19">
        <f ca="1">IF(T317&lt;=0,0,IF($BL318&lt;=SUM($BN318:BO318),0,IF($BL318-SUM($BN318:BO318)&gt;T317+AE318-BC318-AQ318,T317+AE318-BC318-AQ318,$BL318-SUM($BN318:BO318))))</f>
        <v>0</v>
      </c>
      <c r="BQ318" s="19">
        <f ca="1">IF(U317&lt;=0,0,IF($BL318&lt;=SUM($BN318:BP318),0,IF($BL318-SUM($BN318:BP318)&gt;U317+AF318-BD318-AR318,U317+AF318-BD318-AR318,$BL318-SUM($BN318:BP318))))</f>
        <v>0</v>
      </c>
      <c r="BR318" s="19">
        <f ca="1">IF(V317&lt;=0,0,IF($BL318&lt;=SUM($BN318:BQ318),0,IF($BL318-SUM($BN318:BQ318)&gt;V317+AG318-BE318-AS318,V317+AG318-BE318-AS318,$BL318-SUM($BN318:BQ318))))</f>
        <v>0</v>
      </c>
      <c r="BS318" s="19">
        <f ca="1">IF(W317&lt;=0,0,IF($BL318&lt;=SUM($BN318:BR318),0,IF($BL318-SUM($BN318:BR318)&gt;W317+AH318-BF318-AT318,W317+AH318-BF318-AT318,$BL318-SUM($BN318:BR318))))</f>
        <v>0</v>
      </c>
      <c r="BT318" s="19">
        <f ca="1">IF(X317&lt;=0,0,IF($BL318&lt;=SUM($BN318:BS318),0,IF($BL318-SUM($BN318:BS318)&gt;X317+AI318-BG318-AU318,X317+AI318-BG318-AU318,$BL318-SUM($BN318:BS318))))</f>
        <v>0</v>
      </c>
      <c r="BU318" s="19">
        <f ca="1">IF(Y317&lt;=0,0,IF($BL318&lt;=SUM($BN318:BT318),0,IF($BL318-SUM($BN318:BT318)&gt;Y317+AJ318-BH318-AV318,Y317+AJ318-BH318-AV318,$BL318-SUM($BN318:BT318))))</f>
        <v>0</v>
      </c>
      <c r="BV318" s="19">
        <f ca="1">IF(Z317&lt;=0,0,IF($BL318&lt;=SUM($BN318:BU318),0,IF($BL318-SUM($BN318:BU318)&gt;Z317+AK318-BI318-AW318,Z317+AK318-BI318-AW318,$BL318-SUM($BN318:BU318))))</f>
        <v>0</v>
      </c>
      <c r="BW318" s="19">
        <f ca="1">IF(AA317&lt;=0,0,IF($BL318&lt;=SUM($BN318:BV318),0,IF($BL318-SUM($BN318:BV318)&gt;AA317+AL318-BJ318-AX318,AA317+AL318-BJ318-AX318,$BL318-SUM($BN318:BV318))))</f>
        <v>0</v>
      </c>
    </row>
    <row r="319" spans="1:75" ht="11.1" customHeight="1" x14ac:dyDescent="0.2">
      <c r="A319" s="20" t="str">
        <f t="shared" ca="1" si="206"/>
        <v/>
      </c>
      <c r="B319" s="5" t="e">
        <f t="shared" ca="1" si="207"/>
        <v>#N/A</v>
      </c>
      <c r="C319" s="69" t="str">
        <f ca="1">IF(A319="","",IF(snowball,IF(($E$5-AY319)&lt;0,0,$E$5-AY319),0)+D319)</f>
        <v/>
      </c>
      <c r="D319" s="56"/>
      <c r="E319" s="19">
        <f t="shared" ca="1" si="208"/>
        <v>0</v>
      </c>
      <c r="F319" s="19">
        <f t="shared" ca="1" si="209"/>
        <v>0</v>
      </c>
      <c r="G319" s="19">
        <f t="shared" ca="1" si="210"/>
        <v>0</v>
      </c>
      <c r="H319" s="19">
        <f t="shared" ca="1" si="211"/>
        <v>0</v>
      </c>
      <c r="I319" s="19">
        <f t="shared" ca="1" si="212"/>
        <v>0</v>
      </c>
      <c r="J319" s="19">
        <f t="shared" ca="1" si="213"/>
        <v>0</v>
      </c>
      <c r="K319" s="19">
        <f t="shared" ca="1" si="214"/>
        <v>0</v>
      </c>
      <c r="L319" s="19">
        <f t="shared" ca="1" si="215"/>
        <v>0</v>
      </c>
      <c r="M319" s="19">
        <f t="shared" ca="1" si="216"/>
        <v>0</v>
      </c>
      <c r="N319" s="19">
        <f t="shared" ca="1" si="217"/>
        <v>0</v>
      </c>
      <c r="O319" s="48"/>
      <c r="P319" s="19">
        <f t="shared" ca="1" si="205"/>
        <v>0</v>
      </c>
      <c r="Q319" s="73">
        <f t="shared" ca="1" si="218"/>
        <v>0</v>
      </c>
      <c r="R319" s="19">
        <f t="shared" ca="1" si="219"/>
        <v>0</v>
      </c>
      <c r="S319" s="19">
        <f t="shared" ca="1" si="220"/>
        <v>0</v>
      </c>
      <c r="T319" s="19">
        <f t="shared" ca="1" si="221"/>
        <v>0</v>
      </c>
      <c r="U319" s="19">
        <f t="shared" ca="1" si="222"/>
        <v>0</v>
      </c>
      <c r="V319" s="19">
        <f t="shared" ca="1" si="223"/>
        <v>0</v>
      </c>
      <c r="W319" s="19">
        <f t="shared" ca="1" si="224"/>
        <v>0</v>
      </c>
      <c r="X319" s="19">
        <f t="shared" ca="1" si="225"/>
        <v>0</v>
      </c>
      <c r="Y319" s="19">
        <f t="shared" ca="1" si="226"/>
        <v>0</v>
      </c>
      <c r="Z319" s="19">
        <f t="shared" ca="1" si="227"/>
        <v>0</v>
      </c>
      <c r="AA319" s="19">
        <f t="shared" ca="1" si="228"/>
        <v>0</v>
      </c>
      <c r="AB319" s="2"/>
      <c r="AC319" s="19">
        <f t="shared" ca="1" si="229"/>
        <v>0</v>
      </c>
      <c r="AD319" s="19">
        <f t="shared" ca="1" si="230"/>
        <v>0</v>
      </c>
      <c r="AE319" s="19">
        <f t="shared" ca="1" si="231"/>
        <v>0</v>
      </c>
      <c r="AF319" s="19">
        <f t="shared" ca="1" si="232"/>
        <v>0</v>
      </c>
      <c r="AG319" s="19">
        <f t="shared" ca="1" si="233"/>
        <v>0</v>
      </c>
      <c r="AH319" s="19">
        <f t="shared" ca="1" si="234"/>
        <v>0</v>
      </c>
      <c r="AI319" s="19">
        <f t="shared" ca="1" si="235"/>
        <v>0</v>
      </c>
      <c r="AJ319" s="19">
        <f t="shared" ca="1" si="236"/>
        <v>0</v>
      </c>
      <c r="AK319" s="19">
        <f t="shared" ca="1" si="237"/>
        <v>0</v>
      </c>
      <c r="AL319" s="19">
        <f t="shared" ca="1" si="238"/>
        <v>0</v>
      </c>
      <c r="AM319" s="23">
        <f t="shared" ca="1" si="239"/>
        <v>0</v>
      </c>
      <c r="AN319" s="7"/>
      <c r="AO319" s="19">
        <f t="shared" ca="1" si="240"/>
        <v>0</v>
      </c>
      <c r="AP319" s="19">
        <f t="shared" ca="1" si="241"/>
        <v>0</v>
      </c>
      <c r="AQ319" s="19">
        <f t="shared" ca="1" si="242"/>
        <v>0</v>
      </c>
      <c r="AR319" s="19">
        <f t="shared" ca="1" si="243"/>
        <v>0</v>
      </c>
      <c r="AS319" s="19">
        <f t="shared" ca="1" si="244"/>
        <v>0</v>
      </c>
      <c r="AT319" s="19">
        <f t="shared" ca="1" si="245"/>
        <v>0</v>
      </c>
      <c r="AU319" s="19">
        <f t="shared" ca="1" si="246"/>
        <v>0</v>
      </c>
      <c r="AV319" s="19">
        <f t="shared" ca="1" si="247"/>
        <v>0</v>
      </c>
      <c r="AW319" s="19">
        <f t="shared" ca="1" si="248"/>
        <v>0</v>
      </c>
      <c r="AX319" s="19">
        <f t="shared" ca="1" si="249"/>
        <v>0</v>
      </c>
      <c r="AY319" s="71">
        <f t="shared" ca="1" si="250"/>
        <v>0</v>
      </c>
      <c r="AZ319" s="23"/>
      <c r="BA319" s="55">
        <f ca="1">IF(NOT(snowball),0,IF(OR(E$9=0,R318+AC319-AO319&lt;=E$9),0,MIN(R318+AC319-AO319-E$9,$C319)))</f>
        <v>0</v>
      </c>
      <c r="BB319" s="19">
        <f ca="1">IF(NOT(snowball),0,IF(OR(F$9=0,S318+AD319-AP319&lt;=F$9),0,MIN(S318+AD319-AP319-F$9,$C319-SUM($BA319:BA319))))</f>
        <v>0</v>
      </c>
      <c r="BC319" s="19">
        <f ca="1">IF(NOT(snowball),0,IF(OR(G$9=0,T318+AE319-AQ319&lt;=G$9),0,MIN(T318+AE319-AQ319-G$9,$C319-SUM($BA319:BB319))))</f>
        <v>0</v>
      </c>
      <c r="BD319" s="19">
        <f ca="1">IF(NOT(snowball),0,IF(OR(H$9=0,U318+AF319-AR319&lt;=H$9),0,MIN(U318+AF319-AR319-H$9,$C319-SUM($BA319:BC319))))</f>
        <v>0</v>
      </c>
      <c r="BE319" s="19">
        <f ca="1">IF(NOT(snowball),0,IF(OR(I$9=0,V318+AG319-AS319&lt;=I$9),0,MIN(V318+AG319-AS319-I$9,$C319-SUM($BA319:BD319))))</f>
        <v>0</v>
      </c>
      <c r="BF319" s="19">
        <f ca="1">IF(NOT(snowball),0,IF(OR(J$9=0,W318+AH319-AT319&lt;=J$9),0,MIN(W318+AH319-AT319-J$9,$C319-SUM($BA319:BE319))))</f>
        <v>0</v>
      </c>
      <c r="BG319" s="19">
        <f ca="1">IF(NOT(snowball),0,IF(OR(K$9=0,X318+AI319-AU319&lt;=K$9),0,MIN(X318+AI319-AU319-K$9,$C319-SUM($BA319:BF319))))</f>
        <v>0</v>
      </c>
      <c r="BH319" s="19">
        <f ca="1">IF(NOT(snowball),0,IF(OR(L$9=0,Y318+AJ319-AV319&lt;=L$9),0,MIN(Y318+AJ319-AV319-L$9,$C319-SUM($BA319:BG319))))</f>
        <v>0</v>
      </c>
      <c r="BI319" s="19">
        <f ca="1">IF(NOT(snowball),0,IF(OR(M$9=0,Z318+AK319-AW319&lt;=M$9),0,MIN(Z318+AK319-AW319-M$9,$C319-SUM($BA319:BH319))))</f>
        <v>0</v>
      </c>
      <c r="BJ319" s="19">
        <f ca="1">IF(NOT(snowball),0,IF(OR(N$9=0,AA318+AL319-AX319&lt;=N$9),0,MIN(AA318+AL319-AX319-N$9,$C319-SUM($BA319:BI319))))</f>
        <v>0</v>
      </c>
      <c r="BK319" s="71">
        <f t="shared" ca="1" si="251"/>
        <v>0</v>
      </c>
      <c r="BL319" s="71">
        <f t="shared" ca="1" si="252"/>
        <v>0</v>
      </c>
      <c r="BN319" s="55">
        <f t="shared" ca="1" si="253"/>
        <v>0</v>
      </c>
      <c r="BO319" s="19">
        <f ca="1">IF(S318&lt;=0,0,IF($BL319&lt;=SUM($BN319:BN319),0,IF($BL319-SUM($BN319:BN319)&gt;S318+AD319-BB319-AP319,S318+AD319-BB319-AP319,$BL319-SUM($BN319:BN319))))</f>
        <v>0</v>
      </c>
      <c r="BP319" s="19">
        <f ca="1">IF(T318&lt;=0,0,IF($BL319&lt;=SUM($BN319:BO319),0,IF($BL319-SUM($BN319:BO319)&gt;T318+AE319-BC319-AQ319,T318+AE319-BC319-AQ319,$BL319-SUM($BN319:BO319))))</f>
        <v>0</v>
      </c>
      <c r="BQ319" s="19">
        <f ca="1">IF(U318&lt;=0,0,IF($BL319&lt;=SUM($BN319:BP319),0,IF($BL319-SUM($BN319:BP319)&gt;U318+AF319-BD319-AR319,U318+AF319-BD319-AR319,$BL319-SUM($BN319:BP319))))</f>
        <v>0</v>
      </c>
      <c r="BR319" s="19">
        <f ca="1">IF(V318&lt;=0,0,IF($BL319&lt;=SUM($BN319:BQ319),0,IF($BL319-SUM($BN319:BQ319)&gt;V318+AG319-BE319-AS319,V318+AG319-BE319-AS319,$BL319-SUM($BN319:BQ319))))</f>
        <v>0</v>
      </c>
      <c r="BS319" s="19">
        <f ca="1">IF(W318&lt;=0,0,IF($BL319&lt;=SUM($BN319:BR319),0,IF($BL319-SUM($BN319:BR319)&gt;W318+AH319-BF319-AT319,W318+AH319-BF319-AT319,$BL319-SUM($BN319:BR319))))</f>
        <v>0</v>
      </c>
      <c r="BT319" s="19">
        <f ca="1">IF(X318&lt;=0,0,IF($BL319&lt;=SUM($BN319:BS319),0,IF($BL319-SUM($BN319:BS319)&gt;X318+AI319-BG319-AU319,X318+AI319-BG319-AU319,$BL319-SUM($BN319:BS319))))</f>
        <v>0</v>
      </c>
      <c r="BU319" s="19">
        <f ca="1">IF(Y318&lt;=0,0,IF($BL319&lt;=SUM($BN319:BT319),0,IF($BL319-SUM($BN319:BT319)&gt;Y318+AJ319-BH319-AV319,Y318+AJ319-BH319-AV319,$BL319-SUM($BN319:BT319))))</f>
        <v>0</v>
      </c>
      <c r="BV319" s="19">
        <f ca="1">IF(Z318&lt;=0,0,IF($BL319&lt;=SUM($BN319:BU319),0,IF($BL319-SUM($BN319:BU319)&gt;Z318+AK319-BI319-AW319,Z318+AK319-BI319-AW319,$BL319-SUM($BN319:BU319))))</f>
        <v>0</v>
      </c>
      <c r="BW319" s="19">
        <f ca="1">IF(AA318&lt;=0,0,IF($BL319&lt;=SUM($BN319:BV319),0,IF($BL319-SUM($BN319:BV319)&gt;AA318+AL319-BJ319-AX319,AA318+AL319-BJ319-AX319,$BL319-SUM($BN319:BV319))))</f>
        <v>0</v>
      </c>
    </row>
    <row r="320" spans="1:75" ht="11.1" customHeight="1" x14ac:dyDescent="0.2">
      <c r="A320" s="20" t="str">
        <f t="shared" ca="1" si="206"/>
        <v/>
      </c>
      <c r="B320" s="5" t="e">
        <f t="shared" ca="1" si="207"/>
        <v>#N/A</v>
      </c>
      <c r="C320" s="69" t="str">
        <f ca="1">IF(A320="","",IF(snowball,IF(($E$5-AY320)&lt;0,0,$E$5-AY320),0)+D320)</f>
        <v/>
      </c>
      <c r="D320" s="56"/>
      <c r="E320" s="19">
        <f t="shared" ca="1" si="208"/>
        <v>0</v>
      </c>
      <c r="F320" s="19">
        <f t="shared" ca="1" si="209"/>
        <v>0</v>
      </c>
      <c r="G320" s="19">
        <f t="shared" ca="1" si="210"/>
        <v>0</v>
      </c>
      <c r="H320" s="19">
        <f t="shared" ca="1" si="211"/>
        <v>0</v>
      </c>
      <c r="I320" s="19">
        <f t="shared" ca="1" si="212"/>
        <v>0</v>
      </c>
      <c r="J320" s="19">
        <f t="shared" ca="1" si="213"/>
        <v>0</v>
      </c>
      <c r="K320" s="19">
        <f t="shared" ca="1" si="214"/>
        <v>0</v>
      </c>
      <c r="L320" s="19">
        <f t="shared" ca="1" si="215"/>
        <v>0</v>
      </c>
      <c r="M320" s="19">
        <f t="shared" ca="1" si="216"/>
        <v>0</v>
      </c>
      <c r="N320" s="19">
        <f t="shared" ca="1" si="217"/>
        <v>0</v>
      </c>
      <c r="O320" s="48"/>
      <c r="P320" s="19">
        <f t="shared" ca="1" si="205"/>
        <v>0</v>
      </c>
      <c r="Q320" s="73">
        <f t="shared" ca="1" si="218"/>
        <v>0</v>
      </c>
      <c r="R320" s="19">
        <f t="shared" ca="1" si="219"/>
        <v>0</v>
      </c>
      <c r="S320" s="19">
        <f t="shared" ca="1" si="220"/>
        <v>0</v>
      </c>
      <c r="T320" s="19">
        <f t="shared" ca="1" si="221"/>
        <v>0</v>
      </c>
      <c r="U320" s="19">
        <f t="shared" ca="1" si="222"/>
        <v>0</v>
      </c>
      <c r="V320" s="19">
        <f t="shared" ca="1" si="223"/>
        <v>0</v>
      </c>
      <c r="W320" s="19">
        <f t="shared" ca="1" si="224"/>
        <v>0</v>
      </c>
      <c r="X320" s="19">
        <f t="shared" ca="1" si="225"/>
        <v>0</v>
      </c>
      <c r="Y320" s="19">
        <f t="shared" ca="1" si="226"/>
        <v>0</v>
      </c>
      <c r="Z320" s="19">
        <f t="shared" ca="1" si="227"/>
        <v>0</v>
      </c>
      <c r="AA320" s="19">
        <f t="shared" ca="1" si="228"/>
        <v>0</v>
      </c>
      <c r="AB320" s="2"/>
      <c r="AC320" s="19">
        <f t="shared" ca="1" si="229"/>
        <v>0</v>
      </c>
      <c r="AD320" s="19">
        <f t="shared" ca="1" si="230"/>
        <v>0</v>
      </c>
      <c r="AE320" s="19">
        <f t="shared" ca="1" si="231"/>
        <v>0</v>
      </c>
      <c r="AF320" s="19">
        <f t="shared" ca="1" si="232"/>
        <v>0</v>
      </c>
      <c r="AG320" s="19">
        <f t="shared" ca="1" si="233"/>
        <v>0</v>
      </c>
      <c r="AH320" s="19">
        <f t="shared" ca="1" si="234"/>
        <v>0</v>
      </c>
      <c r="AI320" s="19">
        <f t="shared" ca="1" si="235"/>
        <v>0</v>
      </c>
      <c r="AJ320" s="19">
        <f t="shared" ca="1" si="236"/>
        <v>0</v>
      </c>
      <c r="AK320" s="19">
        <f t="shared" ca="1" si="237"/>
        <v>0</v>
      </c>
      <c r="AL320" s="19">
        <f t="shared" ca="1" si="238"/>
        <v>0</v>
      </c>
      <c r="AM320" s="23">
        <f t="shared" ca="1" si="239"/>
        <v>0</v>
      </c>
      <c r="AN320" s="7"/>
      <c r="AO320" s="19">
        <f t="shared" ca="1" si="240"/>
        <v>0</v>
      </c>
      <c r="AP320" s="19">
        <f t="shared" ca="1" si="241"/>
        <v>0</v>
      </c>
      <c r="AQ320" s="19">
        <f t="shared" ca="1" si="242"/>
        <v>0</v>
      </c>
      <c r="AR320" s="19">
        <f t="shared" ca="1" si="243"/>
        <v>0</v>
      </c>
      <c r="AS320" s="19">
        <f t="shared" ca="1" si="244"/>
        <v>0</v>
      </c>
      <c r="AT320" s="19">
        <f t="shared" ca="1" si="245"/>
        <v>0</v>
      </c>
      <c r="AU320" s="19">
        <f t="shared" ca="1" si="246"/>
        <v>0</v>
      </c>
      <c r="AV320" s="19">
        <f t="shared" ca="1" si="247"/>
        <v>0</v>
      </c>
      <c r="AW320" s="19">
        <f t="shared" ca="1" si="248"/>
        <v>0</v>
      </c>
      <c r="AX320" s="19">
        <f t="shared" ca="1" si="249"/>
        <v>0</v>
      </c>
      <c r="AY320" s="71">
        <f t="shared" ca="1" si="250"/>
        <v>0</v>
      </c>
      <c r="AZ320" s="23"/>
      <c r="BA320" s="55">
        <f ca="1">IF(NOT(snowball),0,IF(OR(E$9=0,R319+AC320-AO320&lt;=E$9),0,MIN(R319+AC320-AO320-E$9,$C320)))</f>
        <v>0</v>
      </c>
      <c r="BB320" s="19">
        <f ca="1">IF(NOT(snowball),0,IF(OR(F$9=0,S319+AD320-AP320&lt;=F$9),0,MIN(S319+AD320-AP320-F$9,$C320-SUM($BA320:BA320))))</f>
        <v>0</v>
      </c>
      <c r="BC320" s="19">
        <f ca="1">IF(NOT(snowball),0,IF(OR(G$9=0,T319+AE320-AQ320&lt;=G$9),0,MIN(T319+AE320-AQ320-G$9,$C320-SUM($BA320:BB320))))</f>
        <v>0</v>
      </c>
      <c r="BD320" s="19">
        <f ca="1">IF(NOT(snowball),0,IF(OR(H$9=0,U319+AF320-AR320&lt;=H$9),0,MIN(U319+AF320-AR320-H$9,$C320-SUM($BA320:BC320))))</f>
        <v>0</v>
      </c>
      <c r="BE320" s="19">
        <f ca="1">IF(NOT(snowball),0,IF(OR(I$9=0,V319+AG320-AS320&lt;=I$9),0,MIN(V319+AG320-AS320-I$9,$C320-SUM($BA320:BD320))))</f>
        <v>0</v>
      </c>
      <c r="BF320" s="19">
        <f ca="1">IF(NOT(snowball),0,IF(OR(J$9=0,W319+AH320-AT320&lt;=J$9),0,MIN(W319+AH320-AT320-J$9,$C320-SUM($BA320:BE320))))</f>
        <v>0</v>
      </c>
      <c r="BG320" s="19">
        <f ca="1">IF(NOT(snowball),0,IF(OR(K$9=0,X319+AI320-AU320&lt;=K$9),0,MIN(X319+AI320-AU320-K$9,$C320-SUM($BA320:BF320))))</f>
        <v>0</v>
      </c>
      <c r="BH320" s="19">
        <f ca="1">IF(NOT(snowball),0,IF(OR(L$9=0,Y319+AJ320-AV320&lt;=L$9),0,MIN(Y319+AJ320-AV320-L$9,$C320-SUM($BA320:BG320))))</f>
        <v>0</v>
      </c>
      <c r="BI320" s="19">
        <f ca="1">IF(NOT(snowball),0,IF(OR(M$9=0,Z319+AK320-AW320&lt;=M$9),0,MIN(Z319+AK320-AW320-M$9,$C320-SUM($BA320:BH320))))</f>
        <v>0</v>
      </c>
      <c r="BJ320" s="19">
        <f ca="1">IF(NOT(snowball),0,IF(OR(N$9=0,AA319+AL320-AX320&lt;=N$9),0,MIN(AA319+AL320-AX320-N$9,$C320-SUM($BA320:BI320))))</f>
        <v>0</v>
      </c>
      <c r="BK320" s="71">
        <f t="shared" ca="1" si="251"/>
        <v>0</v>
      </c>
      <c r="BL320" s="71">
        <f t="shared" ca="1" si="252"/>
        <v>0</v>
      </c>
      <c r="BN320" s="55">
        <f t="shared" ca="1" si="253"/>
        <v>0</v>
      </c>
      <c r="BO320" s="19">
        <f ca="1">IF(S319&lt;=0,0,IF($BL320&lt;=SUM($BN320:BN320),0,IF($BL320-SUM($BN320:BN320)&gt;S319+AD320-BB320-AP320,S319+AD320-BB320-AP320,$BL320-SUM($BN320:BN320))))</f>
        <v>0</v>
      </c>
      <c r="BP320" s="19">
        <f ca="1">IF(T319&lt;=0,0,IF($BL320&lt;=SUM($BN320:BO320),0,IF($BL320-SUM($BN320:BO320)&gt;T319+AE320-BC320-AQ320,T319+AE320-BC320-AQ320,$BL320-SUM($BN320:BO320))))</f>
        <v>0</v>
      </c>
      <c r="BQ320" s="19">
        <f ca="1">IF(U319&lt;=0,0,IF($BL320&lt;=SUM($BN320:BP320),0,IF($BL320-SUM($BN320:BP320)&gt;U319+AF320-BD320-AR320,U319+AF320-BD320-AR320,$BL320-SUM($BN320:BP320))))</f>
        <v>0</v>
      </c>
      <c r="BR320" s="19">
        <f ca="1">IF(V319&lt;=0,0,IF($BL320&lt;=SUM($BN320:BQ320),0,IF($BL320-SUM($BN320:BQ320)&gt;V319+AG320-BE320-AS320,V319+AG320-BE320-AS320,$BL320-SUM($BN320:BQ320))))</f>
        <v>0</v>
      </c>
      <c r="BS320" s="19">
        <f ca="1">IF(W319&lt;=0,0,IF($BL320&lt;=SUM($BN320:BR320),0,IF($BL320-SUM($BN320:BR320)&gt;W319+AH320-BF320-AT320,W319+AH320-BF320-AT320,$BL320-SUM($BN320:BR320))))</f>
        <v>0</v>
      </c>
      <c r="BT320" s="19">
        <f ca="1">IF(X319&lt;=0,0,IF($BL320&lt;=SUM($BN320:BS320),0,IF($BL320-SUM($BN320:BS320)&gt;X319+AI320-BG320-AU320,X319+AI320-BG320-AU320,$BL320-SUM($BN320:BS320))))</f>
        <v>0</v>
      </c>
      <c r="BU320" s="19">
        <f ca="1">IF(Y319&lt;=0,0,IF($BL320&lt;=SUM($BN320:BT320),0,IF($BL320-SUM($BN320:BT320)&gt;Y319+AJ320-BH320-AV320,Y319+AJ320-BH320-AV320,$BL320-SUM($BN320:BT320))))</f>
        <v>0</v>
      </c>
      <c r="BV320" s="19">
        <f ca="1">IF(Z319&lt;=0,0,IF($BL320&lt;=SUM($BN320:BU320),0,IF($BL320-SUM($BN320:BU320)&gt;Z319+AK320-BI320-AW320,Z319+AK320-BI320-AW320,$BL320-SUM($BN320:BU320))))</f>
        <v>0</v>
      </c>
      <c r="BW320" s="19">
        <f ca="1">IF(AA319&lt;=0,0,IF($BL320&lt;=SUM($BN320:BV320),0,IF($BL320-SUM($BN320:BV320)&gt;AA319+AL320-BJ320-AX320,AA319+AL320-BJ320-AX320,$BL320-SUM($BN320:BV320))))</f>
        <v>0</v>
      </c>
    </row>
    <row r="321" spans="1:75" ht="11.1" customHeight="1" x14ac:dyDescent="0.2">
      <c r="A321" s="20" t="str">
        <f t="shared" ca="1" si="206"/>
        <v/>
      </c>
      <c r="B321" s="5" t="e">
        <f t="shared" ca="1" si="207"/>
        <v>#N/A</v>
      </c>
      <c r="C321" s="69" t="str">
        <f ca="1">IF(A321="","",IF(snowball,IF(($E$5-AY321)&lt;0,0,$E$5-AY321),0)+D321)</f>
        <v/>
      </c>
      <c r="D321" s="56"/>
      <c r="E321" s="19">
        <f t="shared" ca="1" si="208"/>
        <v>0</v>
      </c>
      <c r="F321" s="19">
        <f t="shared" ca="1" si="209"/>
        <v>0</v>
      </c>
      <c r="G321" s="19">
        <f t="shared" ca="1" si="210"/>
        <v>0</v>
      </c>
      <c r="H321" s="19">
        <f t="shared" ca="1" si="211"/>
        <v>0</v>
      </c>
      <c r="I321" s="19">
        <f t="shared" ca="1" si="212"/>
        <v>0</v>
      </c>
      <c r="J321" s="19">
        <f t="shared" ca="1" si="213"/>
        <v>0</v>
      </c>
      <c r="K321" s="19">
        <f t="shared" ca="1" si="214"/>
        <v>0</v>
      </c>
      <c r="L321" s="19">
        <f t="shared" ca="1" si="215"/>
        <v>0</v>
      </c>
      <c r="M321" s="19">
        <f t="shared" ca="1" si="216"/>
        <v>0</v>
      </c>
      <c r="N321" s="19">
        <f t="shared" ca="1" si="217"/>
        <v>0</v>
      </c>
      <c r="O321" s="48"/>
      <c r="P321" s="19">
        <f t="shared" ca="1" si="205"/>
        <v>0</v>
      </c>
      <c r="Q321" s="73">
        <f t="shared" ca="1" si="218"/>
        <v>0</v>
      </c>
      <c r="R321" s="19">
        <f t="shared" ca="1" si="219"/>
        <v>0</v>
      </c>
      <c r="S321" s="19">
        <f t="shared" ca="1" si="220"/>
        <v>0</v>
      </c>
      <c r="T321" s="19">
        <f t="shared" ca="1" si="221"/>
        <v>0</v>
      </c>
      <c r="U321" s="19">
        <f t="shared" ca="1" si="222"/>
        <v>0</v>
      </c>
      <c r="V321" s="19">
        <f t="shared" ca="1" si="223"/>
        <v>0</v>
      </c>
      <c r="W321" s="19">
        <f t="shared" ca="1" si="224"/>
        <v>0</v>
      </c>
      <c r="X321" s="19">
        <f t="shared" ca="1" si="225"/>
        <v>0</v>
      </c>
      <c r="Y321" s="19">
        <f t="shared" ca="1" si="226"/>
        <v>0</v>
      </c>
      <c r="Z321" s="19">
        <f t="shared" ca="1" si="227"/>
        <v>0</v>
      </c>
      <c r="AA321" s="19">
        <f t="shared" ca="1" si="228"/>
        <v>0</v>
      </c>
      <c r="AB321" s="2"/>
      <c r="AC321" s="19">
        <f t="shared" ca="1" si="229"/>
        <v>0</v>
      </c>
      <c r="AD321" s="19">
        <f t="shared" ca="1" si="230"/>
        <v>0</v>
      </c>
      <c r="AE321" s="19">
        <f t="shared" ca="1" si="231"/>
        <v>0</v>
      </c>
      <c r="AF321" s="19">
        <f t="shared" ca="1" si="232"/>
        <v>0</v>
      </c>
      <c r="AG321" s="19">
        <f t="shared" ca="1" si="233"/>
        <v>0</v>
      </c>
      <c r="AH321" s="19">
        <f t="shared" ca="1" si="234"/>
        <v>0</v>
      </c>
      <c r="AI321" s="19">
        <f t="shared" ca="1" si="235"/>
        <v>0</v>
      </c>
      <c r="AJ321" s="19">
        <f t="shared" ca="1" si="236"/>
        <v>0</v>
      </c>
      <c r="AK321" s="19">
        <f t="shared" ca="1" si="237"/>
        <v>0</v>
      </c>
      <c r="AL321" s="19">
        <f t="shared" ca="1" si="238"/>
        <v>0</v>
      </c>
      <c r="AM321" s="23">
        <f t="shared" ca="1" si="239"/>
        <v>0</v>
      </c>
      <c r="AN321" s="7"/>
      <c r="AO321" s="19">
        <f t="shared" ca="1" si="240"/>
        <v>0</v>
      </c>
      <c r="AP321" s="19">
        <f t="shared" ca="1" si="241"/>
        <v>0</v>
      </c>
      <c r="AQ321" s="19">
        <f t="shared" ca="1" si="242"/>
        <v>0</v>
      </c>
      <c r="AR321" s="19">
        <f t="shared" ca="1" si="243"/>
        <v>0</v>
      </c>
      <c r="AS321" s="19">
        <f t="shared" ca="1" si="244"/>
        <v>0</v>
      </c>
      <c r="AT321" s="19">
        <f t="shared" ca="1" si="245"/>
        <v>0</v>
      </c>
      <c r="AU321" s="19">
        <f t="shared" ca="1" si="246"/>
        <v>0</v>
      </c>
      <c r="AV321" s="19">
        <f t="shared" ca="1" si="247"/>
        <v>0</v>
      </c>
      <c r="AW321" s="19">
        <f t="shared" ca="1" si="248"/>
        <v>0</v>
      </c>
      <c r="AX321" s="19">
        <f t="shared" ca="1" si="249"/>
        <v>0</v>
      </c>
      <c r="AY321" s="71">
        <f t="shared" ca="1" si="250"/>
        <v>0</v>
      </c>
      <c r="AZ321" s="23"/>
      <c r="BA321" s="55">
        <f ca="1">IF(NOT(snowball),0,IF(OR(E$9=0,R320+AC321-AO321&lt;=E$9),0,MIN(R320+AC321-AO321-E$9,$C321)))</f>
        <v>0</v>
      </c>
      <c r="BB321" s="19">
        <f ca="1">IF(NOT(snowball),0,IF(OR(F$9=0,S320+AD321-AP321&lt;=F$9),0,MIN(S320+AD321-AP321-F$9,$C321-SUM($BA321:BA321))))</f>
        <v>0</v>
      </c>
      <c r="BC321" s="19">
        <f ca="1">IF(NOT(snowball),0,IF(OR(G$9=0,T320+AE321-AQ321&lt;=G$9),0,MIN(T320+AE321-AQ321-G$9,$C321-SUM($BA321:BB321))))</f>
        <v>0</v>
      </c>
      <c r="BD321" s="19">
        <f ca="1">IF(NOT(snowball),0,IF(OR(H$9=0,U320+AF321-AR321&lt;=H$9),0,MIN(U320+AF321-AR321-H$9,$C321-SUM($BA321:BC321))))</f>
        <v>0</v>
      </c>
      <c r="BE321" s="19">
        <f ca="1">IF(NOT(snowball),0,IF(OR(I$9=0,V320+AG321-AS321&lt;=I$9),0,MIN(V320+AG321-AS321-I$9,$C321-SUM($BA321:BD321))))</f>
        <v>0</v>
      </c>
      <c r="BF321" s="19">
        <f ca="1">IF(NOT(snowball),0,IF(OR(J$9=0,W320+AH321-AT321&lt;=J$9),0,MIN(W320+AH321-AT321-J$9,$C321-SUM($BA321:BE321))))</f>
        <v>0</v>
      </c>
      <c r="BG321" s="19">
        <f ca="1">IF(NOT(snowball),0,IF(OR(K$9=0,X320+AI321-AU321&lt;=K$9),0,MIN(X320+AI321-AU321-K$9,$C321-SUM($BA321:BF321))))</f>
        <v>0</v>
      </c>
      <c r="BH321" s="19">
        <f ca="1">IF(NOT(snowball),0,IF(OR(L$9=0,Y320+AJ321-AV321&lt;=L$9),0,MIN(Y320+AJ321-AV321-L$9,$C321-SUM($BA321:BG321))))</f>
        <v>0</v>
      </c>
      <c r="BI321" s="19">
        <f ca="1">IF(NOT(snowball),0,IF(OR(M$9=0,Z320+AK321-AW321&lt;=M$9),0,MIN(Z320+AK321-AW321-M$9,$C321-SUM($BA321:BH321))))</f>
        <v>0</v>
      </c>
      <c r="BJ321" s="19">
        <f ca="1">IF(NOT(snowball),0,IF(OR(N$9=0,AA320+AL321-AX321&lt;=N$9),0,MIN(AA320+AL321-AX321-N$9,$C321-SUM($BA321:BI321))))</f>
        <v>0</v>
      </c>
      <c r="BK321" s="71">
        <f t="shared" ca="1" si="251"/>
        <v>0</v>
      </c>
      <c r="BL321" s="71">
        <f t="shared" ca="1" si="252"/>
        <v>0</v>
      </c>
      <c r="BN321" s="55">
        <f t="shared" ca="1" si="253"/>
        <v>0</v>
      </c>
      <c r="BO321" s="19">
        <f ca="1">IF(S320&lt;=0,0,IF($BL321&lt;=SUM($BN321:BN321),0,IF($BL321-SUM($BN321:BN321)&gt;S320+AD321-BB321-AP321,S320+AD321-BB321-AP321,$BL321-SUM($BN321:BN321))))</f>
        <v>0</v>
      </c>
      <c r="BP321" s="19">
        <f ca="1">IF(T320&lt;=0,0,IF($BL321&lt;=SUM($BN321:BO321),0,IF($BL321-SUM($BN321:BO321)&gt;T320+AE321-BC321-AQ321,T320+AE321-BC321-AQ321,$BL321-SUM($BN321:BO321))))</f>
        <v>0</v>
      </c>
      <c r="BQ321" s="19">
        <f ca="1">IF(U320&lt;=0,0,IF($BL321&lt;=SUM($BN321:BP321),0,IF($BL321-SUM($BN321:BP321)&gt;U320+AF321-BD321-AR321,U320+AF321-BD321-AR321,$BL321-SUM($BN321:BP321))))</f>
        <v>0</v>
      </c>
      <c r="BR321" s="19">
        <f ca="1">IF(V320&lt;=0,0,IF($BL321&lt;=SUM($BN321:BQ321),0,IF($BL321-SUM($BN321:BQ321)&gt;V320+AG321-BE321-AS321,V320+AG321-BE321-AS321,$BL321-SUM($BN321:BQ321))))</f>
        <v>0</v>
      </c>
      <c r="BS321" s="19">
        <f ca="1">IF(W320&lt;=0,0,IF($BL321&lt;=SUM($BN321:BR321),0,IF($BL321-SUM($BN321:BR321)&gt;W320+AH321-BF321-AT321,W320+AH321-BF321-AT321,$BL321-SUM($BN321:BR321))))</f>
        <v>0</v>
      </c>
      <c r="BT321" s="19">
        <f ca="1">IF(X320&lt;=0,0,IF($BL321&lt;=SUM($BN321:BS321),0,IF($BL321-SUM($BN321:BS321)&gt;X320+AI321-BG321-AU321,X320+AI321-BG321-AU321,$BL321-SUM($BN321:BS321))))</f>
        <v>0</v>
      </c>
      <c r="BU321" s="19">
        <f ca="1">IF(Y320&lt;=0,0,IF($BL321&lt;=SUM($BN321:BT321),0,IF($BL321-SUM($BN321:BT321)&gt;Y320+AJ321-BH321-AV321,Y320+AJ321-BH321-AV321,$BL321-SUM($BN321:BT321))))</f>
        <v>0</v>
      </c>
      <c r="BV321" s="19">
        <f ca="1">IF(Z320&lt;=0,0,IF($BL321&lt;=SUM($BN321:BU321),0,IF($BL321-SUM($BN321:BU321)&gt;Z320+AK321-BI321-AW321,Z320+AK321-BI321-AW321,$BL321-SUM($BN321:BU321))))</f>
        <v>0</v>
      </c>
      <c r="BW321" s="19">
        <f ca="1">IF(AA320&lt;=0,0,IF($BL321&lt;=SUM($BN321:BV321),0,IF($BL321-SUM($BN321:BV321)&gt;AA320+AL321-BJ321-AX321,AA320+AL321-BJ321-AX321,$BL321-SUM($BN321:BV321))))</f>
        <v>0</v>
      </c>
    </row>
    <row r="322" spans="1:75" ht="11.1" customHeight="1" x14ac:dyDescent="0.2">
      <c r="A322" s="20" t="str">
        <f t="shared" ca="1" si="206"/>
        <v/>
      </c>
      <c r="B322" s="5" t="e">
        <f t="shared" ca="1" si="207"/>
        <v>#N/A</v>
      </c>
      <c r="C322" s="69" t="str">
        <f ca="1">IF(A322="","",IF(snowball,IF(($E$5-AY322)&lt;0,0,$E$5-AY322),0)+D322)</f>
        <v/>
      </c>
      <c r="D322" s="56"/>
      <c r="E322" s="19">
        <f t="shared" ca="1" si="208"/>
        <v>0</v>
      </c>
      <c r="F322" s="19">
        <f t="shared" ca="1" si="209"/>
        <v>0</v>
      </c>
      <c r="G322" s="19">
        <f t="shared" ca="1" si="210"/>
        <v>0</v>
      </c>
      <c r="H322" s="19">
        <f t="shared" ca="1" si="211"/>
        <v>0</v>
      </c>
      <c r="I322" s="19">
        <f t="shared" ca="1" si="212"/>
        <v>0</v>
      </c>
      <c r="J322" s="19">
        <f t="shared" ca="1" si="213"/>
        <v>0</v>
      </c>
      <c r="K322" s="19">
        <f t="shared" ca="1" si="214"/>
        <v>0</v>
      </c>
      <c r="L322" s="19">
        <f t="shared" ca="1" si="215"/>
        <v>0</v>
      </c>
      <c r="M322" s="19">
        <f t="shared" ca="1" si="216"/>
        <v>0</v>
      </c>
      <c r="N322" s="19">
        <f t="shared" ca="1" si="217"/>
        <v>0</v>
      </c>
      <c r="O322" s="48"/>
      <c r="P322" s="19">
        <f t="shared" ca="1" si="205"/>
        <v>0</v>
      </c>
      <c r="Q322" s="73">
        <f t="shared" ca="1" si="218"/>
        <v>0</v>
      </c>
      <c r="R322" s="19">
        <f t="shared" ca="1" si="219"/>
        <v>0</v>
      </c>
      <c r="S322" s="19">
        <f t="shared" ca="1" si="220"/>
        <v>0</v>
      </c>
      <c r="T322" s="19">
        <f t="shared" ca="1" si="221"/>
        <v>0</v>
      </c>
      <c r="U322" s="19">
        <f t="shared" ca="1" si="222"/>
        <v>0</v>
      </c>
      <c r="V322" s="19">
        <f t="shared" ca="1" si="223"/>
        <v>0</v>
      </c>
      <c r="W322" s="19">
        <f t="shared" ca="1" si="224"/>
        <v>0</v>
      </c>
      <c r="X322" s="19">
        <f t="shared" ca="1" si="225"/>
        <v>0</v>
      </c>
      <c r="Y322" s="19">
        <f t="shared" ca="1" si="226"/>
        <v>0</v>
      </c>
      <c r="Z322" s="19">
        <f t="shared" ca="1" si="227"/>
        <v>0</v>
      </c>
      <c r="AA322" s="19">
        <f t="shared" ca="1" si="228"/>
        <v>0</v>
      </c>
      <c r="AB322" s="2"/>
      <c r="AC322" s="19">
        <f t="shared" ca="1" si="229"/>
        <v>0</v>
      </c>
      <c r="AD322" s="19">
        <f t="shared" ca="1" si="230"/>
        <v>0</v>
      </c>
      <c r="AE322" s="19">
        <f t="shared" ca="1" si="231"/>
        <v>0</v>
      </c>
      <c r="AF322" s="19">
        <f t="shared" ca="1" si="232"/>
        <v>0</v>
      </c>
      <c r="AG322" s="19">
        <f t="shared" ca="1" si="233"/>
        <v>0</v>
      </c>
      <c r="AH322" s="19">
        <f t="shared" ca="1" si="234"/>
        <v>0</v>
      </c>
      <c r="AI322" s="19">
        <f t="shared" ca="1" si="235"/>
        <v>0</v>
      </c>
      <c r="AJ322" s="19">
        <f t="shared" ca="1" si="236"/>
        <v>0</v>
      </c>
      <c r="AK322" s="19">
        <f t="shared" ca="1" si="237"/>
        <v>0</v>
      </c>
      <c r="AL322" s="19">
        <f t="shared" ca="1" si="238"/>
        <v>0</v>
      </c>
      <c r="AM322" s="23">
        <f t="shared" ca="1" si="239"/>
        <v>0</v>
      </c>
      <c r="AN322" s="7"/>
      <c r="AO322" s="19">
        <f t="shared" ca="1" si="240"/>
        <v>0</v>
      </c>
      <c r="AP322" s="19">
        <f t="shared" ca="1" si="241"/>
        <v>0</v>
      </c>
      <c r="AQ322" s="19">
        <f t="shared" ca="1" si="242"/>
        <v>0</v>
      </c>
      <c r="AR322" s="19">
        <f t="shared" ca="1" si="243"/>
        <v>0</v>
      </c>
      <c r="AS322" s="19">
        <f t="shared" ca="1" si="244"/>
        <v>0</v>
      </c>
      <c r="AT322" s="19">
        <f t="shared" ca="1" si="245"/>
        <v>0</v>
      </c>
      <c r="AU322" s="19">
        <f t="shared" ca="1" si="246"/>
        <v>0</v>
      </c>
      <c r="AV322" s="19">
        <f t="shared" ca="1" si="247"/>
        <v>0</v>
      </c>
      <c r="AW322" s="19">
        <f t="shared" ca="1" si="248"/>
        <v>0</v>
      </c>
      <c r="AX322" s="19">
        <f t="shared" ca="1" si="249"/>
        <v>0</v>
      </c>
      <c r="AY322" s="71">
        <f t="shared" ca="1" si="250"/>
        <v>0</v>
      </c>
      <c r="AZ322" s="23"/>
      <c r="BA322" s="55">
        <f ca="1">IF(NOT(snowball),0,IF(OR(E$9=0,R321+AC322-AO322&lt;=E$9),0,MIN(R321+AC322-AO322-E$9,$C322)))</f>
        <v>0</v>
      </c>
      <c r="BB322" s="19">
        <f ca="1">IF(NOT(snowball),0,IF(OR(F$9=0,S321+AD322-AP322&lt;=F$9),0,MIN(S321+AD322-AP322-F$9,$C322-SUM($BA322:BA322))))</f>
        <v>0</v>
      </c>
      <c r="BC322" s="19">
        <f ca="1">IF(NOT(snowball),0,IF(OR(G$9=0,T321+AE322-AQ322&lt;=G$9),0,MIN(T321+AE322-AQ322-G$9,$C322-SUM($BA322:BB322))))</f>
        <v>0</v>
      </c>
      <c r="BD322" s="19">
        <f ca="1">IF(NOT(snowball),0,IF(OR(H$9=0,U321+AF322-AR322&lt;=H$9),0,MIN(U321+AF322-AR322-H$9,$C322-SUM($BA322:BC322))))</f>
        <v>0</v>
      </c>
      <c r="BE322" s="19">
        <f ca="1">IF(NOT(snowball),0,IF(OR(I$9=0,V321+AG322-AS322&lt;=I$9),0,MIN(V321+AG322-AS322-I$9,$C322-SUM($BA322:BD322))))</f>
        <v>0</v>
      </c>
      <c r="BF322" s="19">
        <f ca="1">IF(NOT(snowball),0,IF(OR(J$9=0,W321+AH322-AT322&lt;=J$9),0,MIN(W321+AH322-AT322-J$9,$C322-SUM($BA322:BE322))))</f>
        <v>0</v>
      </c>
      <c r="BG322" s="19">
        <f ca="1">IF(NOT(snowball),0,IF(OR(K$9=0,X321+AI322-AU322&lt;=K$9),0,MIN(X321+AI322-AU322-K$9,$C322-SUM($BA322:BF322))))</f>
        <v>0</v>
      </c>
      <c r="BH322" s="19">
        <f ca="1">IF(NOT(snowball),0,IF(OR(L$9=0,Y321+AJ322-AV322&lt;=L$9),0,MIN(Y321+AJ322-AV322-L$9,$C322-SUM($BA322:BG322))))</f>
        <v>0</v>
      </c>
      <c r="BI322" s="19">
        <f ca="1">IF(NOT(snowball),0,IF(OR(M$9=0,Z321+AK322-AW322&lt;=M$9),0,MIN(Z321+AK322-AW322-M$9,$C322-SUM($BA322:BH322))))</f>
        <v>0</v>
      </c>
      <c r="BJ322" s="19">
        <f ca="1">IF(NOT(snowball),0,IF(OR(N$9=0,AA321+AL322-AX322&lt;=N$9),0,MIN(AA321+AL322-AX322-N$9,$C322-SUM($BA322:BI322))))</f>
        <v>0</v>
      </c>
      <c r="BK322" s="71">
        <f t="shared" ca="1" si="251"/>
        <v>0</v>
      </c>
      <c r="BL322" s="71">
        <f t="shared" ca="1" si="252"/>
        <v>0</v>
      </c>
      <c r="BN322" s="55">
        <f t="shared" ca="1" si="253"/>
        <v>0</v>
      </c>
      <c r="BO322" s="19">
        <f ca="1">IF(S321&lt;=0,0,IF($BL322&lt;=SUM($BN322:BN322),0,IF($BL322-SUM($BN322:BN322)&gt;S321+AD322-BB322-AP322,S321+AD322-BB322-AP322,$BL322-SUM($BN322:BN322))))</f>
        <v>0</v>
      </c>
      <c r="BP322" s="19">
        <f ca="1">IF(T321&lt;=0,0,IF($BL322&lt;=SUM($BN322:BO322),0,IF($BL322-SUM($BN322:BO322)&gt;T321+AE322-BC322-AQ322,T321+AE322-BC322-AQ322,$BL322-SUM($BN322:BO322))))</f>
        <v>0</v>
      </c>
      <c r="BQ322" s="19">
        <f ca="1">IF(U321&lt;=0,0,IF($BL322&lt;=SUM($BN322:BP322),0,IF($BL322-SUM($BN322:BP322)&gt;U321+AF322-BD322-AR322,U321+AF322-BD322-AR322,$BL322-SUM($BN322:BP322))))</f>
        <v>0</v>
      </c>
      <c r="BR322" s="19">
        <f ca="1">IF(V321&lt;=0,0,IF($BL322&lt;=SUM($BN322:BQ322),0,IF($BL322-SUM($BN322:BQ322)&gt;V321+AG322-BE322-AS322,V321+AG322-BE322-AS322,$BL322-SUM($BN322:BQ322))))</f>
        <v>0</v>
      </c>
      <c r="BS322" s="19">
        <f ca="1">IF(W321&lt;=0,0,IF($BL322&lt;=SUM($BN322:BR322),0,IF($BL322-SUM($BN322:BR322)&gt;W321+AH322-BF322-AT322,W321+AH322-BF322-AT322,$BL322-SUM($BN322:BR322))))</f>
        <v>0</v>
      </c>
      <c r="BT322" s="19">
        <f ca="1">IF(X321&lt;=0,0,IF($BL322&lt;=SUM($BN322:BS322),0,IF($BL322-SUM($BN322:BS322)&gt;X321+AI322-BG322-AU322,X321+AI322-BG322-AU322,$BL322-SUM($BN322:BS322))))</f>
        <v>0</v>
      </c>
      <c r="BU322" s="19">
        <f ca="1">IF(Y321&lt;=0,0,IF($BL322&lt;=SUM($BN322:BT322),0,IF($BL322-SUM($BN322:BT322)&gt;Y321+AJ322-BH322-AV322,Y321+AJ322-BH322-AV322,$BL322-SUM($BN322:BT322))))</f>
        <v>0</v>
      </c>
      <c r="BV322" s="19">
        <f ca="1">IF(Z321&lt;=0,0,IF($BL322&lt;=SUM($BN322:BU322),0,IF($BL322-SUM($BN322:BU322)&gt;Z321+AK322-BI322-AW322,Z321+AK322-BI322-AW322,$BL322-SUM($BN322:BU322))))</f>
        <v>0</v>
      </c>
      <c r="BW322" s="19">
        <f ca="1">IF(AA321&lt;=0,0,IF($BL322&lt;=SUM($BN322:BV322),0,IF($BL322-SUM($BN322:BV322)&gt;AA321+AL322-BJ322-AX322,AA321+AL322-BJ322-AX322,$BL322-SUM($BN322:BV322))))</f>
        <v>0</v>
      </c>
    </row>
    <row r="323" spans="1:75" ht="11.1" customHeight="1" x14ac:dyDescent="0.2">
      <c r="A323" s="20" t="str">
        <f t="shared" ca="1" si="206"/>
        <v/>
      </c>
      <c r="B323" s="5" t="e">
        <f t="shared" ca="1" si="207"/>
        <v>#N/A</v>
      </c>
      <c r="C323" s="69" t="str">
        <f ca="1">IF(A323="","",IF(snowball,IF(($E$5-AY323)&lt;0,0,$E$5-AY323),0)+D323)</f>
        <v/>
      </c>
      <c r="D323" s="56"/>
      <c r="E323" s="19">
        <f t="shared" ca="1" si="208"/>
        <v>0</v>
      </c>
      <c r="F323" s="19">
        <f t="shared" ca="1" si="209"/>
        <v>0</v>
      </c>
      <c r="G323" s="19">
        <f t="shared" ca="1" si="210"/>
        <v>0</v>
      </c>
      <c r="H323" s="19">
        <f t="shared" ca="1" si="211"/>
        <v>0</v>
      </c>
      <c r="I323" s="19">
        <f t="shared" ca="1" si="212"/>
        <v>0</v>
      </c>
      <c r="J323" s="19">
        <f t="shared" ca="1" si="213"/>
        <v>0</v>
      </c>
      <c r="K323" s="19">
        <f t="shared" ca="1" si="214"/>
        <v>0</v>
      </c>
      <c r="L323" s="19">
        <f t="shared" ca="1" si="215"/>
        <v>0</v>
      </c>
      <c r="M323" s="19">
        <f t="shared" ca="1" si="216"/>
        <v>0</v>
      </c>
      <c r="N323" s="19">
        <f t="shared" ca="1" si="217"/>
        <v>0</v>
      </c>
      <c r="O323" s="48"/>
      <c r="P323" s="19">
        <f t="shared" ca="1" si="205"/>
        <v>0</v>
      </c>
      <c r="Q323" s="73">
        <f t="shared" ca="1" si="218"/>
        <v>0</v>
      </c>
      <c r="R323" s="19">
        <f t="shared" ca="1" si="219"/>
        <v>0</v>
      </c>
      <c r="S323" s="19">
        <f t="shared" ca="1" si="220"/>
        <v>0</v>
      </c>
      <c r="T323" s="19">
        <f t="shared" ca="1" si="221"/>
        <v>0</v>
      </c>
      <c r="U323" s="19">
        <f t="shared" ca="1" si="222"/>
        <v>0</v>
      </c>
      <c r="V323" s="19">
        <f t="shared" ca="1" si="223"/>
        <v>0</v>
      </c>
      <c r="W323" s="19">
        <f t="shared" ca="1" si="224"/>
        <v>0</v>
      </c>
      <c r="X323" s="19">
        <f t="shared" ca="1" si="225"/>
        <v>0</v>
      </c>
      <c r="Y323" s="19">
        <f t="shared" ca="1" si="226"/>
        <v>0</v>
      </c>
      <c r="Z323" s="19">
        <f t="shared" ca="1" si="227"/>
        <v>0</v>
      </c>
      <c r="AA323" s="19">
        <f t="shared" ca="1" si="228"/>
        <v>0</v>
      </c>
      <c r="AB323" s="2"/>
      <c r="AC323" s="19">
        <f t="shared" ca="1" si="229"/>
        <v>0</v>
      </c>
      <c r="AD323" s="19">
        <f t="shared" ca="1" si="230"/>
        <v>0</v>
      </c>
      <c r="AE323" s="19">
        <f t="shared" ca="1" si="231"/>
        <v>0</v>
      </c>
      <c r="AF323" s="19">
        <f t="shared" ca="1" si="232"/>
        <v>0</v>
      </c>
      <c r="AG323" s="19">
        <f t="shared" ca="1" si="233"/>
        <v>0</v>
      </c>
      <c r="AH323" s="19">
        <f t="shared" ca="1" si="234"/>
        <v>0</v>
      </c>
      <c r="AI323" s="19">
        <f t="shared" ca="1" si="235"/>
        <v>0</v>
      </c>
      <c r="AJ323" s="19">
        <f t="shared" ca="1" si="236"/>
        <v>0</v>
      </c>
      <c r="AK323" s="19">
        <f t="shared" ca="1" si="237"/>
        <v>0</v>
      </c>
      <c r="AL323" s="19">
        <f t="shared" ca="1" si="238"/>
        <v>0</v>
      </c>
      <c r="AM323" s="23">
        <f t="shared" ca="1" si="239"/>
        <v>0</v>
      </c>
      <c r="AN323" s="7"/>
      <c r="AO323" s="19">
        <f t="shared" ca="1" si="240"/>
        <v>0</v>
      </c>
      <c r="AP323" s="19">
        <f t="shared" ca="1" si="241"/>
        <v>0</v>
      </c>
      <c r="AQ323" s="19">
        <f t="shared" ca="1" si="242"/>
        <v>0</v>
      </c>
      <c r="AR323" s="19">
        <f t="shared" ca="1" si="243"/>
        <v>0</v>
      </c>
      <c r="AS323" s="19">
        <f t="shared" ca="1" si="244"/>
        <v>0</v>
      </c>
      <c r="AT323" s="19">
        <f t="shared" ca="1" si="245"/>
        <v>0</v>
      </c>
      <c r="AU323" s="19">
        <f t="shared" ca="1" si="246"/>
        <v>0</v>
      </c>
      <c r="AV323" s="19">
        <f t="shared" ca="1" si="247"/>
        <v>0</v>
      </c>
      <c r="AW323" s="19">
        <f t="shared" ca="1" si="248"/>
        <v>0</v>
      </c>
      <c r="AX323" s="19">
        <f t="shared" ca="1" si="249"/>
        <v>0</v>
      </c>
      <c r="AY323" s="71">
        <f t="shared" ca="1" si="250"/>
        <v>0</v>
      </c>
      <c r="AZ323" s="23"/>
      <c r="BA323" s="55">
        <f ca="1">IF(NOT(snowball),0,IF(OR(E$9=0,R322+AC323-AO323&lt;=E$9),0,MIN(R322+AC323-AO323-E$9,$C323)))</f>
        <v>0</v>
      </c>
      <c r="BB323" s="19">
        <f ca="1">IF(NOT(snowball),0,IF(OR(F$9=0,S322+AD323-AP323&lt;=F$9),0,MIN(S322+AD323-AP323-F$9,$C323-SUM($BA323:BA323))))</f>
        <v>0</v>
      </c>
      <c r="BC323" s="19">
        <f ca="1">IF(NOT(snowball),0,IF(OR(G$9=0,T322+AE323-AQ323&lt;=G$9),0,MIN(T322+AE323-AQ323-G$9,$C323-SUM($BA323:BB323))))</f>
        <v>0</v>
      </c>
      <c r="BD323" s="19">
        <f ca="1">IF(NOT(snowball),0,IF(OR(H$9=0,U322+AF323-AR323&lt;=H$9),0,MIN(U322+AF323-AR323-H$9,$C323-SUM($BA323:BC323))))</f>
        <v>0</v>
      </c>
      <c r="BE323" s="19">
        <f ca="1">IF(NOT(snowball),0,IF(OR(I$9=0,V322+AG323-AS323&lt;=I$9),0,MIN(V322+AG323-AS323-I$9,$C323-SUM($BA323:BD323))))</f>
        <v>0</v>
      </c>
      <c r="BF323" s="19">
        <f ca="1">IF(NOT(snowball),0,IF(OR(J$9=0,W322+AH323-AT323&lt;=J$9),0,MIN(W322+AH323-AT323-J$9,$C323-SUM($BA323:BE323))))</f>
        <v>0</v>
      </c>
      <c r="BG323" s="19">
        <f ca="1">IF(NOT(snowball),0,IF(OR(K$9=0,X322+AI323-AU323&lt;=K$9),0,MIN(X322+AI323-AU323-K$9,$C323-SUM($BA323:BF323))))</f>
        <v>0</v>
      </c>
      <c r="BH323" s="19">
        <f ca="1">IF(NOT(snowball),0,IF(OR(L$9=0,Y322+AJ323-AV323&lt;=L$9),0,MIN(Y322+AJ323-AV323-L$9,$C323-SUM($BA323:BG323))))</f>
        <v>0</v>
      </c>
      <c r="BI323" s="19">
        <f ca="1">IF(NOT(snowball),0,IF(OR(M$9=0,Z322+AK323-AW323&lt;=M$9),0,MIN(Z322+AK323-AW323-M$9,$C323-SUM($BA323:BH323))))</f>
        <v>0</v>
      </c>
      <c r="BJ323" s="19">
        <f ca="1">IF(NOT(snowball),0,IF(OR(N$9=0,AA322+AL323-AX323&lt;=N$9),0,MIN(AA322+AL323-AX323-N$9,$C323-SUM($BA323:BI323))))</f>
        <v>0</v>
      </c>
      <c r="BK323" s="71">
        <f t="shared" ca="1" si="251"/>
        <v>0</v>
      </c>
      <c r="BL323" s="71">
        <f t="shared" ca="1" si="252"/>
        <v>0</v>
      </c>
      <c r="BN323" s="55">
        <f t="shared" ca="1" si="253"/>
        <v>0</v>
      </c>
      <c r="BO323" s="19">
        <f ca="1">IF(S322&lt;=0,0,IF($BL323&lt;=SUM($BN323:BN323),0,IF($BL323-SUM($BN323:BN323)&gt;S322+AD323-BB323-AP323,S322+AD323-BB323-AP323,$BL323-SUM($BN323:BN323))))</f>
        <v>0</v>
      </c>
      <c r="BP323" s="19">
        <f ca="1">IF(T322&lt;=0,0,IF($BL323&lt;=SUM($BN323:BO323),0,IF($BL323-SUM($BN323:BO323)&gt;T322+AE323-BC323-AQ323,T322+AE323-BC323-AQ323,$BL323-SUM($BN323:BO323))))</f>
        <v>0</v>
      </c>
      <c r="BQ323" s="19">
        <f ca="1">IF(U322&lt;=0,0,IF($BL323&lt;=SUM($BN323:BP323),0,IF($BL323-SUM($BN323:BP323)&gt;U322+AF323-BD323-AR323,U322+AF323-BD323-AR323,$BL323-SUM($BN323:BP323))))</f>
        <v>0</v>
      </c>
      <c r="BR323" s="19">
        <f ca="1">IF(V322&lt;=0,0,IF($BL323&lt;=SUM($BN323:BQ323),0,IF($BL323-SUM($BN323:BQ323)&gt;V322+AG323-BE323-AS323,V322+AG323-BE323-AS323,$BL323-SUM($BN323:BQ323))))</f>
        <v>0</v>
      </c>
      <c r="BS323" s="19">
        <f ca="1">IF(W322&lt;=0,0,IF($BL323&lt;=SUM($BN323:BR323),0,IF($BL323-SUM($BN323:BR323)&gt;W322+AH323-BF323-AT323,W322+AH323-BF323-AT323,$BL323-SUM($BN323:BR323))))</f>
        <v>0</v>
      </c>
      <c r="BT323" s="19">
        <f ca="1">IF(X322&lt;=0,0,IF($BL323&lt;=SUM($BN323:BS323),0,IF($BL323-SUM($BN323:BS323)&gt;X322+AI323-BG323-AU323,X322+AI323-BG323-AU323,$BL323-SUM($BN323:BS323))))</f>
        <v>0</v>
      </c>
      <c r="BU323" s="19">
        <f ca="1">IF(Y322&lt;=0,0,IF($BL323&lt;=SUM($BN323:BT323),0,IF($BL323-SUM($BN323:BT323)&gt;Y322+AJ323-BH323-AV323,Y322+AJ323-BH323-AV323,$BL323-SUM($BN323:BT323))))</f>
        <v>0</v>
      </c>
      <c r="BV323" s="19">
        <f ca="1">IF(Z322&lt;=0,0,IF($BL323&lt;=SUM($BN323:BU323),0,IF($BL323-SUM($BN323:BU323)&gt;Z322+AK323-BI323-AW323,Z322+AK323-BI323-AW323,$BL323-SUM($BN323:BU323))))</f>
        <v>0</v>
      </c>
      <c r="BW323" s="19">
        <f ca="1">IF(AA322&lt;=0,0,IF($BL323&lt;=SUM($BN323:BV323),0,IF($BL323-SUM($BN323:BV323)&gt;AA322+AL323-BJ323-AX323,AA322+AL323-BJ323-AX323,$BL323-SUM($BN323:BV323))))</f>
        <v>0</v>
      </c>
    </row>
    <row r="324" spans="1:75" ht="11.1" customHeight="1" x14ac:dyDescent="0.2">
      <c r="A324" s="20" t="str">
        <f t="shared" ca="1" si="206"/>
        <v/>
      </c>
      <c r="B324" s="5" t="e">
        <f t="shared" ca="1" si="207"/>
        <v>#N/A</v>
      </c>
      <c r="C324" s="69" t="str">
        <f ca="1">IF(A324="","",IF(snowball,IF(($E$5-AY324)&lt;0,0,$E$5-AY324),0)+D324)</f>
        <v/>
      </c>
      <c r="D324" s="56"/>
      <c r="E324" s="19">
        <f t="shared" ca="1" si="208"/>
        <v>0</v>
      </c>
      <c r="F324" s="19">
        <f t="shared" ca="1" si="209"/>
        <v>0</v>
      </c>
      <c r="G324" s="19">
        <f t="shared" ca="1" si="210"/>
        <v>0</v>
      </c>
      <c r="H324" s="19">
        <f t="shared" ca="1" si="211"/>
        <v>0</v>
      </c>
      <c r="I324" s="19">
        <f t="shared" ca="1" si="212"/>
        <v>0</v>
      </c>
      <c r="J324" s="19">
        <f t="shared" ca="1" si="213"/>
        <v>0</v>
      </c>
      <c r="K324" s="19">
        <f t="shared" ca="1" si="214"/>
        <v>0</v>
      </c>
      <c r="L324" s="19">
        <f t="shared" ca="1" si="215"/>
        <v>0</v>
      </c>
      <c r="M324" s="19">
        <f t="shared" ca="1" si="216"/>
        <v>0</v>
      </c>
      <c r="N324" s="19">
        <f t="shared" ca="1" si="217"/>
        <v>0</v>
      </c>
      <c r="O324" s="48"/>
      <c r="P324" s="19">
        <f t="shared" ca="1" si="205"/>
        <v>0</v>
      </c>
      <c r="Q324" s="73">
        <f t="shared" ca="1" si="218"/>
        <v>0</v>
      </c>
      <c r="R324" s="19">
        <f t="shared" ca="1" si="219"/>
        <v>0</v>
      </c>
      <c r="S324" s="19">
        <f t="shared" ca="1" si="220"/>
        <v>0</v>
      </c>
      <c r="T324" s="19">
        <f t="shared" ca="1" si="221"/>
        <v>0</v>
      </c>
      <c r="U324" s="19">
        <f t="shared" ca="1" si="222"/>
        <v>0</v>
      </c>
      <c r="V324" s="19">
        <f t="shared" ca="1" si="223"/>
        <v>0</v>
      </c>
      <c r="W324" s="19">
        <f t="shared" ca="1" si="224"/>
        <v>0</v>
      </c>
      <c r="X324" s="19">
        <f t="shared" ca="1" si="225"/>
        <v>0</v>
      </c>
      <c r="Y324" s="19">
        <f t="shared" ca="1" si="226"/>
        <v>0</v>
      </c>
      <c r="Z324" s="19">
        <f t="shared" ca="1" si="227"/>
        <v>0</v>
      </c>
      <c r="AA324" s="19">
        <f t="shared" ca="1" si="228"/>
        <v>0</v>
      </c>
      <c r="AB324" s="2"/>
      <c r="AC324" s="19">
        <f t="shared" ca="1" si="229"/>
        <v>0</v>
      </c>
      <c r="AD324" s="19">
        <f t="shared" ca="1" si="230"/>
        <v>0</v>
      </c>
      <c r="AE324" s="19">
        <f t="shared" ca="1" si="231"/>
        <v>0</v>
      </c>
      <c r="AF324" s="19">
        <f t="shared" ca="1" si="232"/>
        <v>0</v>
      </c>
      <c r="AG324" s="19">
        <f t="shared" ca="1" si="233"/>
        <v>0</v>
      </c>
      <c r="AH324" s="19">
        <f t="shared" ca="1" si="234"/>
        <v>0</v>
      </c>
      <c r="AI324" s="19">
        <f t="shared" ca="1" si="235"/>
        <v>0</v>
      </c>
      <c r="AJ324" s="19">
        <f t="shared" ca="1" si="236"/>
        <v>0</v>
      </c>
      <c r="AK324" s="19">
        <f t="shared" ca="1" si="237"/>
        <v>0</v>
      </c>
      <c r="AL324" s="19">
        <f t="shared" ca="1" si="238"/>
        <v>0</v>
      </c>
      <c r="AM324" s="23">
        <f t="shared" ca="1" si="239"/>
        <v>0</v>
      </c>
      <c r="AN324" s="7"/>
      <c r="AO324" s="19">
        <f t="shared" ca="1" si="240"/>
        <v>0</v>
      </c>
      <c r="AP324" s="19">
        <f t="shared" ca="1" si="241"/>
        <v>0</v>
      </c>
      <c r="AQ324" s="19">
        <f t="shared" ca="1" si="242"/>
        <v>0</v>
      </c>
      <c r="AR324" s="19">
        <f t="shared" ca="1" si="243"/>
        <v>0</v>
      </c>
      <c r="AS324" s="19">
        <f t="shared" ca="1" si="244"/>
        <v>0</v>
      </c>
      <c r="AT324" s="19">
        <f t="shared" ca="1" si="245"/>
        <v>0</v>
      </c>
      <c r="AU324" s="19">
        <f t="shared" ca="1" si="246"/>
        <v>0</v>
      </c>
      <c r="AV324" s="19">
        <f t="shared" ca="1" si="247"/>
        <v>0</v>
      </c>
      <c r="AW324" s="19">
        <f t="shared" ca="1" si="248"/>
        <v>0</v>
      </c>
      <c r="AX324" s="19">
        <f t="shared" ca="1" si="249"/>
        <v>0</v>
      </c>
      <c r="AY324" s="71">
        <f t="shared" ca="1" si="250"/>
        <v>0</v>
      </c>
      <c r="AZ324" s="23"/>
      <c r="BA324" s="55">
        <f ca="1">IF(NOT(snowball),0,IF(OR(E$9=0,R323+AC324-AO324&lt;=E$9),0,MIN(R323+AC324-AO324-E$9,$C324)))</f>
        <v>0</v>
      </c>
      <c r="BB324" s="19">
        <f ca="1">IF(NOT(snowball),0,IF(OR(F$9=0,S323+AD324-AP324&lt;=F$9),0,MIN(S323+AD324-AP324-F$9,$C324-SUM($BA324:BA324))))</f>
        <v>0</v>
      </c>
      <c r="BC324" s="19">
        <f ca="1">IF(NOT(snowball),0,IF(OR(G$9=0,T323+AE324-AQ324&lt;=G$9),0,MIN(T323+AE324-AQ324-G$9,$C324-SUM($BA324:BB324))))</f>
        <v>0</v>
      </c>
      <c r="BD324" s="19">
        <f ca="1">IF(NOT(snowball),0,IF(OR(H$9=0,U323+AF324-AR324&lt;=H$9),0,MIN(U323+AF324-AR324-H$9,$C324-SUM($BA324:BC324))))</f>
        <v>0</v>
      </c>
      <c r="BE324" s="19">
        <f ca="1">IF(NOT(snowball),0,IF(OR(I$9=0,V323+AG324-AS324&lt;=I$9),0,MIN(V323+AG324-AS324-I$9,$C324-SUM($BA324:BD324))))</f>
        <v>0</v>
      </c>
      <c r="BF324" s="19">
        <f ca="1">IF(NOT(snowball),0,IF(OR(J$9=0,W323+AH324-AT324&lt;=J$9),0,MIN(W323+AH324-AT324-J$9,$C324-SUM($BA324:BE324))))</f>
        <v>0</v>
      </c>
      <c r="BG324" s="19">
        <f ca="1">IF(NOT(snowball),0,IF(OR(K$9=0,X323+AI324-AU324&lt;=K$9),0,MIN(X323+AI324-AU324-K$9,$C324-SUM($BA324:BF324))))</f>
        <v>0</v>
      </c>
      <c r="BH324" s="19">
        <f ca="1">IF(NOT(snowball),0,IF(OR(L$9=0,Y323+AJ324-AV324&lt;=L$9),0,MIN(Y323+AJ324-AV324-L$9,$C324-SUM($BA324:BG324))))</f>
        <v>0</v>
      </c>
      <c r="BI324" s="19">
        <f ca="1">IF(NOT(snowball),0,IF(OR(M$9=0,Z323+AK324-AW324&lt;=M$9),0,MIN(Z323+AK324-AW324-M$9,$C324-SUM($BA324:BH324))))</f>
        <v>0</v>
      </c>
      <c r="BJ324" s="19">
        <f ca="1">IF(NOT(snowball),0,IF(OR(N$9=0,AA323+AL324-AX324&lt;=N$9),0,MIN(AA323+AL324-AX324-N$9,$C324-SUM($BA324:BI324))))</f>
        <v>0</v>
      </c>
      <c r="BK324" s="71">
        <f t="shared" ca="1" si="251"/>
        <v>0</v>
      </c>
      <c r="BL324" s="71">
        <f t="shared" ca="1" si="252"/>
        <v>0</v>
      </c>
      <c r="BN324" s="55">
        <f t="shared" ca="1" si="253"/>
        <v>0</v>
      </c>
      <c r="BO324" s="19">
        <f ca="1">IF(S323&lt;=0,0,IF($BL324&lt;=SUM($BN324:BN324),0,IF($BL324-SUM($BN324:BN324)&gt;S323+AD324-BB324-AP324,S323+AD324-BB324-AP324,$BL324-SUM($BN324:BN324))))</f>
        <v>0</v>
      </c>
      <c r="BP324" s="19">
        <f ca="1">IF(T323&lt;=0,0,IF($BL324&lt;=SUM($BN324:BO324),0,IF($BL324-SUM($BN324:BO324)&gt;T323+AE324-BC324-AQ324,T323+AE324-BC324-AQ324,$BL324-SUM($BN324:BO324))))</f>
        <v>0</v>
      </c>
      <c r="BQ324" s="19">
        <f ca="1">IF(U323&lt;=0,0,IF($BL324&lt;=SUM($BN324:BP324),0,IF($BL324-SUM($BN324:BP324)&gt;U323+AF324-BD324-AR324,U323+AF324-BD324-AR324,$BL324-SUM($BN324:BP324))))</f>
        <v>0</v>
      </c>
      <c r="BR324" s="19">
        <f ca="1">IF(V323&lt;=0,0,IF($BL324&lt;=SUM($BN324:BQ324),0,IF($BL324-SUM($BN324:BQ324)&gt;V323+AG324-BE324-AS324,V323+AG324-BE324-AS324,$BL324-SUM($BN324:BQ324))))</f>
        <v>0</v>
      </c>
      <c r="BS324" s="19">
        <f ca="1">IF(W323&lt;=0,0,IF($BL324&lt;=SUM($BN324:BR324),0,IF($BL324-SUM($BN324:BR324)&gt;W323+AH324-BF324-AT324,W323+AH324-BF324-AT324,$BL324-SUM($BN324:BR324))))</f>
        <v>0</v>
      </c>
      <c r="BT324" s="19">
        <f ca="1">IF(X323&lt;=0,0,IF($BL324&lt;=SUM($BN324:BS324),0,IF($BL324-SUM($BN324:BS324)&gt;X323+AI324-BG324-AU324,X323+AI324-BG324-AU324,$BL324-SUM($BN324:BS324))))</f>
        <v>0</v>
      </c>
      <c r="BU324" s="19">
        <f ca="1">IF(Y323&lt;=0,0,IF($BL324&lt;=SUM($BN324:BT324),0,IF($BL324-SUM($BN324:BT324)&gt;Y323+AJ324-BH324-AV324,Y323+AJ324-BH324-AV324,$BL324-SUM($BN324:BT324))))</f>
        <v>0</v>
      </c>
      <c r="BV324" s="19">
        <f ca="1">IF(Z323&lt;=0,0,IF($BL324&lt;=SUM($BN324:BU324),0,IF($BL324-SUM($BN324:BU324)&gt;Z323+AK324-BI324-AW324,Z323+AK324-BI324-AW324,$BL324-SUM($BN324:BU324))))</f>
        <v>0</v>
      </c>
      <c r="BW324" s="19">
        <f ca="1">IF(AA323&lt;=0,0,IF($BL324&lt;=SUM($BN324:BV324),0,IF($BL324-SUM($BN324:BV324)&gt;AA323+AL324-BJ324-AX324,AA323+AL324-BJ324-AX324,$BL324-SUM($BN324:BV324))))</f>
        <v>0</v>
      </c>
    </row>
    <row r="325" spans="1:75" ht="11.1" customHeight="1" x14ac:dyDescent="0.2">
      <c r="A325" s="20" t="str">
        <f t="shared" ca="1" si="206"/>
        <v/>
      </c>
      <c r="B325" s="5" t="e">
        <f t="shared" ca="1" si="207"/>
        <v>#N/A</v>
      </c>
      <c r="C325" s="69" t="str">
        <f ca="1">IF(A325="","",IF(snowball,IF(($E$5-AY325)&lt;0,0,$E$5-AY325),0)+D325)</f>
        <v/>
      </c>
      <c r="D325" s="56"/>
      <c r="E325" s="19">
        <f t="shared" ca="1" si="208"/>
        <v>0</v>
      </c>
      <c r="F325" s="19">
        <f t="shared" ca="1" si="209"/>
        <v>0</v>
      </c>
      <c r="G325" s="19">
        <f t="shared" ca="1" si="210"/>
        <v>0</v>
      </c>
      <c r="H325" s="19">
        <f t="shared" ca="1" si="211"/>
        <v>0</v>
      </c>
      <c r="I325" s="19">
        <f t="shared" ca="1" si="212"/>
        <v>0</v>
      </c>
      <c r="J325" s="19">
        <f t="shared" ca="1" si="213"/>
        <v>0</v>
      </c>
      <c r="K325" s="19">
        <f t="shared" ca="1" si="214"/>
        <v>0</v>
      </c>
      <c r="L325" s="19">
        <f t="shared" ca="1" si="215"/>
        <v>0</v>
      </c>
      <c r="M325" s="19">
        <f t="shared" ca="1" si="216"/>
        <v>0</v>
      </c>
      <c r="N325" s="19">
        <f t="shared" ca="1" si="217"/>
        <v>0</v>
      </c>
      <c r="O325" s="48"/>
      <c r="P325" s="19">
        <f t="shared" ca="1" si="205"/>
        <v>0</v>
      </c>
      <c r="Q325" s="73">
        <f t="shared" ca="1" si="218"/>
        <v>0</v>
      </c>
      <c r="R325" s="19">
        <f t="shared" ca="1" si="219"/>
        <v>0</v>
      </c>
      <c r="S325" s="19">
        <f t="shared" ca="1" si="220"/>
        <v>0</v>
      </c>
      <c r="T325" s="19">
        <f t="shared" ca="1" si="221"/>
        <v>0</v>
      </c>
      <c r="U325" s="19">
        <f t="shared" ca="1" si="222"/>
        <v>0</v>
      </c>
      <c r="V325" s="19">
        <f t="shared" ca="1" si="223"/>
        <v>0</v>
      </c>
      <c r="W325" s="19">
        <f t="shared" ca="1" si="224"/>
        <v>0</v>
      </c>
      <c r="X325" s="19">
        <f t="shared" ca="1" si="225"/>
        <v>0</v>
      </c>
      <c r="Y325" s="19">
        <f t="shared" ca="1" si="226"/>
        <v>0</v>
      </c>
      <c r="Z325" s="19">
        <f t="shared" ca="1" si="227"/>
        <v>0</v>
      </c>
      <c r="AA325" s="19">
        <f t="shared" ca="1" si="228"/>
        <v>0</v>
      </c>
      <c r="AB325" s="2"/>
      <c r="AC325" s="19">
        <f t="shared" ca="1" si="229"/>
        <v>0</v>
      </c>
      <c r="AD325" s="19">
        <f t="shared" ca="1" si="230"/>
        <v>0</v>
      </c>
      <c r="AE325" s="19">
        <f t="shared" ca="1" si="231"/>
        <v>0</v>
      </c>
      <c r="AF325" s="19">
        <f t="shared" ca="1" si="232"/>
        <v>0</v>
      </c>
      <c r="AG325" s="19">
        <f t="shared" ca="1" si="233"/>
        <v>0</v>
      </c>
      <c r="AH325" s="19">
        <f t="shared" ca="1" si="234"/>
        <v>0</v>
      </c>
      <c r="AI325" s="19">
        <f t="shared" ca="1" si="235"/>
        <v>0</v>
      </c>
      <c r="AJ325" s="19">
        <f t="shared" ca="1" si="236"/>
        <v>0</v>
      </c>
      <c r="AK325" s="19">
        <f t="shared" ca="1" si="237"/>
        <v>0</v>
      </c>
      <c r="AL325" s="19">
        <f t="shared" ca="1" si="238"/>
        <v>0</v>
      </c>
      <c r="AM325" s="23">
        <f t="shared" ca="1" si="239"/>
        <v>0</v>
      </c>
      <c r="AN325" s="7"/>
      <c r="AO325" s="19">
        <f t="shared" ca="1" si="240"/>
        <v>0</v>
      </c>
      <c r="AP325" s="19">
        <f t="shared" ca="1" si="241"/>
        <v>0</v>
      </c>
      <c r="AQ325" s="19">
        <f t="shared" ca="1" si="242"/>
        <v>0</v>
      </c>
      <c r="AR325" s="19">
        <f t="shared" ca="1" si="243"/>
        <v>0</v>
      </c>
      <c r="AS325" s="19">
        <f t="shared" ca="1" si="244"/>
        <v>0</v>
      </c>
      <c r="AT325" s="19">
        <f t="shared" ca="1" si="245"/>
        <v>0</v>
      </c>
      <c r="AU325" s="19">
        <f t="shared" ca="1" si="246"/>
        <v>0</v>
      </c>
      <c r="AV325" s="19">
        <f t="shared" ca="1" si="247"/>
        <v>0</v>
      </c>
      <c r="AW325" s="19">
        <f t="shared" ca="1" si="248"/>
        <v>0</v>
      </c>
      <c r="AX325" s="19">
        <f t="shared" ca="1" si="249"/>
        <v>0</v>
      </c>
      <c r="AY325" s="71">
        <f t="shared" ca="1" si="250"/>
        <v>0</v>
      </c>
      <c r="AZ325" s="23"/>
      <c r="BA325" s="55">
        <f ca="1">IF(NOT(snowball),0,IF(OR(E$9=0,R324+AC325-AO325&lt;=E$9),0,MIN(R324+AC325-AO325-E$9,$C325)))</f>
        <v>0</v>
      </c>
      <c r="BB325" s="19">
        <f ca="1">IF(NOT(snowball),0,IF(OR(F$9=0,S324+AD325-AP325&lt;=F$9),0,MIN(S324+AD325-AP325-F$9,$C325-SUM($BA325:BA325))))</f>
        <v>0</v>
      </c>
      <c r="BC325" s="19">
        <f ca="1">IF(NOT(snowball),0,IF(OR(G$9=0,T324+AE325-AQ325&lt;=G$9),0,MIN(T324+AE325-AQ325-G$9,$C325-SUM($BA325:BB325))))</f>
        <v>0</v>
      </c>
      <c r="BD325" s="19">
        <f ca="1">IF(NOT(snowball),0,IF(OR(H$9=0,U324+AF325-AR325&lt;=H$9),0,MIN(U324+AF325-AR325-H$9,$C325-SUM($BA325:BC325))))</f>
        <v>0</v>
      </c>
      <c r="BE325" s="19">
        <f ca="1">IF(NOT(snowball),0,IF(OR(I$9=0,V324+AG325-AS325&lt;=I$9),0,MIN(V324+AG325-AS325-I$9,$C325-SUM($BA325:BD325))))</f>
        <v>0</v>
      </c>
      <c r="BF325" s="19">
        <f ca="1">IF(NOT(snowball),0,IF(OR(J$9=0,W324+AH325-AT325&lt;=J$9),0,MIN(W324+AH325-AT325-J$9,$C325-SUM($BA325:BE325))))</f>
        <v>0</v>
      </c>
      <c r="BG325" s="19">
        <f ca="1">IF(NOT(snowball),0,IF(OR(K$9=0,X324+AI325-AU325&lt;=K$9),0,MIN(X324+AI325-AU325-K$9,$C325-SUM($BA325:BF325))))</f>
        <v>0</v>
      </c>
      <c r="BH325" s="19">
        <f ca="1">IF(NOT(snowball),0,IF(OR(L$9=0,Y324+AJ325-AV325&lt;=L$9),0,MIN(Y324+AJ325-AV325-L$9,$C325-SUM($BA325:BG325))))</f>
        <v>0</v>
      </c>
      <c r="BI325" s="19">
        <f ca="1">IF(NOT(snowball),0,IF(OR(M$9=0,Z324+AK325-AW325&lt;=M$9),0,MIN(Z324+AK325-AW325-M$9,$C325-SUM($BA325:BH325))))</f>
        <v>0</v>
      </c>
      <c r="BJ325" s="19">
        <f ca="1">IF(NOT(snowball),0,IF(OR(N$9=0,AA324+AL325-AX325&lt;=N$9),0,MIN(AA324+AL325-AX325-N$9,$C325-SUM($BA325:BI325))))</f>
        <v>0</v>
      </c>
      <c r="BK325" s="71">
        <f t="shared" ca="1" si="251"/>
        <v>0</v>
      </c>
      <c r="BL325" s="71">
        <f t="shared" ca="1" si="252"/>
        <v>0</v>
      </c>
      <c r="BN325" s="55">
        <f t="shared" ca="1" si="253"/>
        <v>0</v>
      </c>
      <c r="BO325" s="19">
        <f ca="1">IF(S324&lt;=0,0,IF($BL325&lt;=SUM($BN325:BN325),0,IF($BL325-SUM($BN325:BN325)&gt;S324+AD325-BB325-AP325,S324+AD325-BB325-AP325,$BL325-SUM($BN325:BN325))))</f>
        <v>0</v>
      </c>
      <c r="BP325" s="19">
        <f ca="1">IF(T324&lt;=0,0,IF($BL325&lt;=SUM($BN325:BO325),0,IF($BL325-SUM($BN325:BO325)&gt;T324+AE325-BC325-AQ325,T324+AE325-BC325-AQ325,$BL325-SUM($BN325:BO325))))</f>
        <v>0</v>
      </c>
      <c r="BQ325" s="19">
        <f ca="1">IF(U324&lt;=0,0,IF($BL325&lt;=SUM($BN325:BP325),0,IF($BL325-SUM($BN325:BP325)&gt;U324+AF325-BD325-AR325,U324+AF325-BD325-AR325,$BL325-SUM($BN325:BP325))))</f>
        <v>0</v>
      </c>
      <c r="BR325" s="19">
        <f ca="1">IF(V324&lt;=0,0,IF($BL325&lt;=SUM($BN325:BQ325),0,IF($BL325-SUM($BN325:BQ325)&gt;V324+AG325-BE325-AS325,V324+AG325-BE325-AS325,$BL325-SUM($BN325:BQ325))))</f>
        <v>0</v>
      </c>
      <c r="BS325" s="19">
        <f ca="1">IF(W324&lt;=0,0,IF($BL325&lt;=SUM($BN325:BR325),0,IF($BL325-SUM($BN325:BR325)&gt;W324+AH325-BF325-AT325,W324+AH325-BF325-AT325,$BL325-SUM($BN325:BR325))))</f>
        <v>0</v>
      </c>
      <c r="BT325" s="19">
        <f ca="1">IF(X324&lt;=0,0,IF($BL325&lt;=SUM($BN325:BS325),0,IF($BL325-SUM($BN325:BS325)&gt;X324+AI325-BG325-AU325,X324+AI325-BG325-AU325,$BL325-SUM($BN325:BS325))))</f>
        <v>0</v>
      </c>
      <c r="BU325" s="19">
        <f ca="1">IF(Y324&lt;=0,0,IF($BL325&lt;=SUM($BN325:BT325),0,IF($BL325-SUM($BN325:BT325)&gt;Y324+AJ325-BH325-AV325,Y324+AJ325-BH325-AV325,$BL325-SUM($BN325:BT325))))</f>
        <v>0</v>
      </c>
      <c r="BV325" s="19">
        <f ca="1">IF(Z324&lt;=0,0,IF($BL325&lt;=SUM($BN325:BU325),0,IF($BL325-SUM($BN325:BU325)&gt;Z324+AK325-BI325-AW325,Z324+AK325-BI325-AW325,$BL325-SUM($BN325:BU325))))</f>
        <v>0</v>
      </c>
      <c r="BW325" s="19">
        <f ca="1">IF(AA324&lt;=0,0,IF($BL325&lt;=SUM($BN325:BV325),0,IF($BL325-SUM($BN325:BV325)&gt;AA324+AL325-BJ325-AX325,AA324+AL325-BJ325-AX325,$BL325-SUM($BN325:BV325))))</f>
        <v>0</v>
      </c>
    </row>
    <row r="326" spans="1:75" ht="11.1" customHeight="1" x14ac:dyDescent="0.2">
      <c r="A326" s="20" t="str">
        <f t="shared" ca="1" si="206"/>
        <v/>
      </c>
      <c r="B326" s="5" t="e">
        <f t="shared" ca="1" si="207"/>
        <v>#N/A</v>
      </c>
      <c r="C326" s="69" t="str">
        <f ca="1">IF(A326="","",IF(snowball,IF(($E$5-AY326)&lt;0,0,$E$5-AY326),0)+D326)</f>
        <v/>
      </c>
      <c r="D326" s="56"/>
      <c r="E326" s="19">
        <f t="shared" ca="1" si="208"/>
        <v>0</v>
      </c>
      <c r="F326" s="19">
        <f t="shared" ca="1" si="209"/>
        <v>0</v>
      </c>
      <c r="G326" s="19">
        <f t="shared" ca="1" si="210"/>
        <v>0</v>
      </c>
      <c r="H326" s="19">
        <f t="shared" ca="1" si="211"/>
        <v>0</v>
      </c>
      <c r="I326" s="19">
        <f t="shared" ca="1" si="212"/>
        <v>0</v>
      </c>
      <c r="J326" s="19">
        <f t="shared" ca="1" si="213"/>
        <v>0</v>
      </c>
      <c r="K326" s="19">
        <f t="shared" ca="1" si="214"/>
        <v>0</v>
      </c>
      <c r="L326" s="19">
        <f t="shared" ca="1" si="215"/>
        <v>0</v>
      </c>
      <c r="M326" s="19">
        <f t="shared" ca="1" si="216"/>
        <v>0</v>
      </c>
      <c r="N326" s="19">
        <f t="shared" ca="1" si="217"/>
        <v>0</v>
      </c>
      <c r="O326" s="48"/>
      <c r="P326" s="19">
        <f t="shared" ca="1" si="205"/>
        <v>0</v>
      </c>
      <c r="Q326" s="73">
        <f t="shared" ca="1" si="218"/>
        <v>0</v>
      </c>
      <c r="R326" s="19">
        <f t="shared" ca="1" si="219"/>
        <v>0</v>
      </c>
      <c r="S326" s="19">
        <f t="shared" ca="1" si="220"/>
        <v>0</v>
      </c>
      <c r="T326" s="19">
        <f t="shared" ca="1" si="221"/>
        <v>0</v>
      </c>
      <c r="U326" s="19">
        <f t="shared" ca="1" si="222"/>
        <v>0</v>
      </c>
      <c r="V326" s="19">
        <f t="shared" ca="1" si="223"/>
        <v>0</v>
      </c>
      <c r="W326" s="19">
        <f t="shared" ca="1" si="224"/>
        <v>0</v>
      </c>
      <c r="X326" s="19">
        <f t="shared" ca="1" si="225"/>
        <v>0</v>
      </c>
      <c r="Y326" s="19">
        <f t="shared" ca="1" si="226"/>
        <v>0</v>
      </c>
      <c r="Z326" s="19">
        <f t="shared" ca="1" si="227"/>
        <v>0</v>
      </c>
      <c r="AA326" s="19">
        <f t="shared" ca="1" si="228"/>
        <v>0</v>
      </c>
      <c r="AB326" s="2"/>
      <c r="AC326" s="19">
        <f t="shared" ca="1" si="229"/>
        <v>0</v>
      </c>
      <c r="AD326" s="19">
        <f t="shared" ca="1" si="230"/>
        <v>0</v>
      </c>
      <c r="AE326" s="19">
        <f t="shared" ca="1" si="231"/>
        <v>0</v>
      </c>
      <c r="AF326" s="19">
        <f t="shared" ca="1" si="232"/>
        <v>0</v>
      </c>
      <c r="AG326" s="19">
        <f t="shared" ca="1" si="233"/>
        <v>0</v>
      </c>
      <c r="AH326" s="19">
        <f t="shared" ca="1" si="234"/>
        <v>0</v>
      </c>
      <c r="AI326" s="19">
        <f t="shared" ca="1" si="235"/>
        <v>0</v>
      </c>
      <c r="AJ326" s="19">
        <f t="shared" ca="1" si="236"/>
        <v>0</v>
      </c>
      <c r="AK326" s="19">
        <f t="shared" ca="1" si="237"/>
        <v>0</v>
      </c>
      <c r="AL326" s="19">
        <f t="shared" ca="1" si="238"/>
        <v>0</v>
      </c>
      <c r="AM326" s="23">
        <f t="shared" ca="1" si="239"/>
        <v>0</v>
      </c>
      <c r="AN326" s="7"/>
      <c r="AO326" s="19">
        <f t="shared" ca="1" si="240"/>
        <v>0</v>
      </c>
      <c r="AP326" s="19">
        <f t="shared" ca="1" si="241"/>
        <v>0</v>
      </c>
      <c r="AQ326" s="19">
        <f t="shared" ca="1" si="242"/>
        <v>0</v>
      </c>
      <c r="AR326" s="19">
        <f t="shared" ca="1" si="243"/>
        <v>0</v>
      </c>
      <c r="AS326" s="19">
        <f t="shared" ca="1" si="244"/>
        <v>0</v>
      </c>
      <c r="AT326" s="19">
        <f t="shared" ca="1" si="245"/>
        <v>0</v>
      </c>
      <c r="AU326" s="19">
        <f t="shared" ca="1" si="246"/>
        <v>0</v>
      </c>
      <c r="AV326" s="19">
        <f t="shared" ca="1" si="247"/>
        <v>0</v>
      </c>
      <c r="AW326" s="19">
        <f t="shared" ca="1" si="248"/>
        <v>0</v>
      </c>
      <c r="AX326" s="19">
        <f t="shared" ca="1" si="249"/>
        <v>0</v>
      </c>
      <c r="AY326" s="71">
        <f t="shared" ca="1" si="250"/>
        <v>0</v>
      </c>
      <c r="AZ326" s="23"/>
      <c r="BA326" s="55">
        <f ca="1">IF(NOT(snowball),0,IF(OR(E$9=0,R325+AC326-AO326&lt;=E$9),0,MIN(R325+AC326-AO326-E$9,$C326)))</f>
        <v>0</v>
      </c>
      <c r="BB326" s="19">
        <f ca="1">IF(NOT(snowball),0,IF(OR(F$9=0,S325+AD326-AP326&lt;=F$9),0,MIN(S325+AD326-AP326-F$9,$C326-SUM($BA326:BA326))))</f>
        <v>0</v>
      </c>
      <c r="BC326" s="19">
        <f ca="1">IF(NOT(snowball),0,IF(OR(G$9=0,T325+AE326-AQ326&lt;=G$9),0,MIN(T325+AE326-AQ326-G$9,$C326-SUM($BA326:BB326))))</f>
        <v>0</v>
      </c>
      <c r="BD326" s="19">
        <f ca="1">IF(NOT(snowball),0,IF(OR(H$9=0,U325+AF326-AR326&lt;=H$9),0,MIN(U325+AF326-AR326-H$9,$C326-SUM($BA326:BC326))))</f>
        <v>0</v>
      </c>
      <c r="BE326" s="19">
        <f ca="1">IF(NOT(snowball),0,IF(OR(I$9=0,V325+AG326-AS326&lt;=I$9),0,MIN(V325+AG326-AS326-I$9,$C326-SUM($BA326:BD326))))</f>
        <v>0</v>
      </c>
      <c r="BF326" s="19">
        <f ca="1">IF(NOT(snowball),0,IF(OR(J$9=0,W325+AH326-AT326&lt;=J$9),0,MIN(W325+AH326-AT326-J$9,$C326-SUM($BA326:BE326))))</f>
        <v>0</v>
      </c>
      <c r="BG326" s="19">
        <f ca="1">IF(NOT(snowball),0,IF(OR(K$9=0,X325+AI326-AU326&lt;=K$9),0,MIN(X325+AI326-AU326-K$9,$C326-SUM($BA326:BF326))))</f>
        <v>0</v>
      </c>
      <c r="BH326" s="19">
        <f ca="1">IF(NOT(snowball),0,IF(OR(L$9=0,Y325+AJ326-AV326&lt;=L$9),0,MIN(Y325+AJ326-AV326-L$9,$C326-SUM($BA326:BG326))))</f>
        <v>0</v>
      </c>
      <c r="BI326" s="19">
        <f ca="1">IF(NOT(snowball),0,IF(OR(M$9=0,Z325+AK326-AW326&lt;=M$9),0,MIN(Z325+AK326-AW326-M$9,$C326-SUM($BA326:BH326))))</f>
        <v>0</v>
      </c>
      <c r="BJ326" s="19">
        <f ca="1">IF(NOT(snowball),0,IF(OR(N$9=0,AA325+AL326-AX326&lt;=N$9),0,MIN(AA325+AL326-AX326-N$9,$C326-SUM($BA326:BI326))))</f>
        <v>0</v>
      </c>
      <c r="BK326" s="71">
        <f t="shared" ca="1" si="251"/>
        <v>0</v>
      </c>
      <c r="BL326" s="71">
        <f t="shared" ca="1" si="252"/>
        <v>0</v>
      </c>
      <c r="BN326" s="55">
        <f t="shared" ca="1" si="253"/>
        <v>0</v>
      </c>
      <c r="BO326" s="19">
        <f ca="1">IF(S325&lt;=0,0,IF($BL326&lt;=SUM($BN326:BN326),0,IF($BL326-SUM($BN326:BN326)&gt;S325+AD326-BB326-AP326,S325+AD326-BB326-AP326,$BL326-SUM($BN326:BN326))))</f>
        <v>0</v>
      </c>
      <c r="BP326" s="19">
        <f ca="1">IF(T325&lt;=0,0,IF($BL326&lt;=SUM($BN326:BO326),0,IF($BL326-SUM($BN326:BO326)&gt;T325+AE326-BC326-AQ326,T325+AE326-BC326-AQ326,$BL326-SUM($BN326:BO326))))</f>
        <v>0</v>
      </c>
      <c r="BQ326" s="19">
        <f ca="1">IF(U325&lt;=0,0,IF($BL326&lt;=SUM($BN326:BP326),0,IF($BL326-SUM($BN326:BP326)&gt;U325+AF326-BD326-AR326,U325+AF326-BD326-AR326,$BL326-SUM($BN326:BP326))))</f>
        <v>0</v>
      </c>
      <c r="BR326" s="19">
        <f ca="1">IF(V325&lt;=0,0,IF($BL326&lt;=SUM($BN326:BQ326),0,IF($BL326-SUM($BN326:BQ326)&gt;V325+AG326-BE326-AS326,V325+AG326-BE326-AS326,$BL326-SUM($BN326:BQ326))))</f>
        <v>0</v>
      </c>
      <c r="BS326" s="19">
        <f ca="1">IF(W325&lt;=0,0,IF($BL326&lt;=SUM($BN326:BR326),0,IF($BL326-SUM($BN326:BR326)&gt;W325+AH326-BF326-AT326,W325+AH326-BF326-AT326,$BL326-SUM($BN326:BR326))))</f>
        <v>0</v>
      </c>
      <c r="BT326" s="19">
        <f ca="1">IF(X325&lt;=0,0,IF($BL326&lt;=SUM($BN326:BS326),0,IF($BL326-SUM($BN326:BS326)&gt;X325+AI326-BG326-AU326,X325+AI326-BG326-AU326,$BL326-SUM($BN326:BS326))))</f>
        <v>0</v>
      </c>
      <c r="BU326" s="19">
        <f ca="1">IF(Y325&lt;=0,0,IF($BL326&lt;=SUM($BN326:BT326),0,IF($BL326-SUM($BN326:BT326)&gt;Y325+AJ326-BH326-AV326,Y325+AJ326-BH326-AV326,$BL326-SUM($BN326:BT326))))</f>
        <v>0</v>
      </c>
      <c r="BV326" s="19">
        <f ca="1">IF(Z325&lt;=0,0,IF($BL326&lt;=SUM($BN326:BU326),0,IF($BL326-SUM($BN326:BU326)&gt;Z325+AK326-BI326-AW326,Z325+AK326-BI326-AW326,$BL326-SUM($BN326:BU326))))</f>
        <v>0</v>
      </c>
      <c r="BW326" s="19">
        <f ca="1">IF(AA325&lt;=0,0,IF($BL326&lt;=SUM($BN326:BV326),0,IF($BL326-SUM($BN326:BV326)&gt;AA325+AL326-BJ326-AX326,AA325+AL326-BJ326-AX326,$BL326-SUM($BN326:BV326))))</f>
        <v>0</v>
      </c>
    </row>
    <row r="327" spans="1:75" ht="11.1" customHeight="1" x14ac:dyDescent="0.2">
      <c r="A327" s="20" t="str">
        <f t="shared" ca="1" si="206"/>
        <v/>
      </c>
      <c r="B327" s="5" t="e">
        <f t="shared" ca="1" si="207"/>
        <v>#N/A</v>
      </c>
      <c r="C327" s="69" t="str">
        <f ca="1">IF(A327="","",IF(snowball,IF(($E$5-AY327)&lt;0,0,$E$5-AY327),0)+D327)</f>
        <v/>
      </c>
      <c r="D327" s="56"/>
      <c r="E327" s="19">
        <f t="shared" ca="1" si="208"/>
        <v>0</v>
      </c>
      <c r="F327" s="19">
        <f t="shared" ca="1" si="209"/>
        <v>0</v>
      </c>
      <c r="G327" s="19">
        <f t="shared" ca="1" si="210"/>
        <v>0</v>
      </c>
      <c r="H327" s="19">
        <f t="shared" ca="1" si="211"/>
        <v>0</v>
      </c>
      <c r="I327" s="19">
        <f t="shared" ca="1" si="212"/>
        <v>0</v>
      </c>
      <c r="J327" s="19">
        <f t="shared" ca="1" si="213"/>
        <v>0</v>
      </c>
      <c r="K327" s="19">
        <f t="shared" ca="1" si="214"/>
        <v>0</v>
      </c>
      <c r="L327" s="19">
        <f t="shared" ca="1" si="215"/>
        <v>0</v>
      </c>
      <c r="M327" s="19">
        <f t="shared" ca="1" si="216"/>
        <v>0</v>
      </c>
      <c r="N327" s="19">
        <f t="shared" ca="1" si="217"/>
        <v>0</v>
      </c>
      <c r="O327" s="48"/>
      <c r="P327" s="19">
        <f t="shared" ca="1" si="205"/>
        <v>0</v>
      </c>
      <c r="Q327" s="73">
        <f t="shared" ca="1" si="218"/>
        <v>0</v>
      </c>
      <c r="R327" s="19">
        <f t="shared" ca="1" si="219"/>
        <v>0</v>
      </c>
      <c r="S327" s="19">
        <f t="shared" ca="1" si="220"/>
        <v>0</v>
      </c>
      <c r="T327" s="19">
        <f t="shared" ca="1" si="221"/>
        <v>0</v>
      </c>
      <c r="U327" s="19">
        <f t="shared" ca="1" si="222"/>
        <v>0</v>
      </c>
      <c r="V327" s="19">
        <f t="shared" ca="1" si="223"/>
        <v>0</v>
      </c>
      <c r="W327" s="19">
        <f t="shared" ca="1" si="224"/>
        <v>0</v>
      </c>
      <c r="X327" s="19">
        <f t="shared" ca="1" si="225"/>
        <v>0</v>
      </c>
      <c r="Y327" s="19">
        <f t="shared" ca="1" si="226"/>
        <v>0</v>
      </c>
      <c r="Z327" s="19">
        <f t="shared" ca="1" si="227"/>
        <v>0</v>
      </c>
      <c r="AA327" s="19">
        <f t="shared" ca="1" si="228"/>
        <v>0</v>
      </c>
      <c r="AB327" s="2"/>
      <c r="AC327" s="19">
        <f t="shared" ca="1" si="229"/>
        <v>0</v>
      </c>
      <c r="AD327" s="19">
        <f t="shared" ca="1" si="230"/>
        <v>0</v>
      </c>
      <c r="AE327" s="19">
        <f t="shared" ca="1" si="231"/>
        <v>0</v>
      </c>
      <c r="AF327" s="19">
        <f t="shared" ca="1" si="232"/>
        <v>0</v>
      </c>
      <c r="AG327" s="19">
        <f t="shared" ca="1" si="233"/>
        <v>0</v>
      </c>
      <c r="AH327" s="19">
        <f t="shared" ca="1" si="234"/>
        <v>0</v>
      </c>
      <c r="AI327" s="19">
        <f t="shared" ca="1" si="235"/>
        <v>0</v>
      </c>
      <c r="AJ327" s="19">
        <f t="shared" ca="1" si="236"/>
        <v>0</v>
      </c>
      <c r="AK327" s="19">
        <f t="shared" ca="1" si="237"/>
        <v>0</v>
      </c>
      <c r="AL327" s="19">
        <f t="shared" ca="1" si="238"/>
        <v>0</v>
      </c>
      <c r="AM327" s="23">
        <f t="shared" ca="1" si="239"/>
        <v>0</v>
      </c>
      <c r="AN327" s="7"/>
      <c r="AO327" s="19">
        <f t="shared" ca="1" si="240"/>
        <v>0</v>
      </c>
      <c r="AP327" s="19">
        <f t="shared" ca="1" si="241"/>
        <v>0</v>
      </c>
      <c r="AQ327" s="19">
        <f t="shared" ca="1" si="242"/>
        <v>0</v>
      </c>
      <c r="AR327" s="19">
        <f t="shared" ca="1" si="243"/>
        <v>0</v>
      </c>
      <c r="AS327" s="19">
        <f t="shared" ca="1" si="244"/>
        <v>0</v>
      </c>
      <c r="AT327" s="19">
        <f t="shared" ca="1" si="245"/>
        <v>0</v>
      </c>
      <c r="AU327" s="19">
        <f t="shared" ca="1" si="246"/>
        <v>0</v>
      </c>
      <c r="AV327" s="19">
        <f t="shared" ca="1" si="247"/>
        <v>0</v>
      </c>
      <c r="AW327" s="19">
        <f t="shared" ca="1" si="248"/>
        <v>0</v>
      </c>
      <c r="AX327" s="19">
        <f t="shared" ca="1" si="249"/>
        <v>0</v>
      </c>
      <c r="AY327" s="71">
        <f t="shared" ca="1" si="250"/>
        <v>0</v>
      </c>
      <c r="AZ327" s="23"/>
      <c r="BA327" s="55">
        <f ca="1">IF(NOT(snowball),0,IF(OR(E$9=0,R326+AC327-AO327&lt;=E$9),0,MIN(R326+AC327-AO327-E$9,$C327)))</f>
        <v>0</v>
      </c>
      <c r="BB327" s="19">
        <f ca="1">IF(NOT(snowball),0,IF(OR(F$9=0,S326+AD327-AP327&lt;=F$9),0,MIN(S326+AD327-AP327-F$9,$C327-SUM($BA327:BA327))))</f>
        <v>0</v>
      </c>
      <c r="BC327" s="19">
        <f ca="1">IF(NOT(snowball),0,IF(OR(G$9=0,T326+AE327-AQ327&lt;=G$9),0,MIN(T326+AE327-AQ327-G$9,$C327-SUM($BA327:BB327))))</f>
        <v>0</v>
      </c>
      <c r="BD327" s="19">
        <f ca="1">IF(NOT(snowball),0,IF(OR(H$9=0,U326+AF327-AR327&lt;=H$9),0,MIN(U326+AF327-AR327-H$9,$C327-SUM($BA327:BC327))))</f>
        <v>0</v>
      </c>
      <c r="BE327" s="19">
        <f ca="1">IF(NOT(snowball),0,IF(OR(I$9=0,V326+AG327-AS327&lt;=I$9),0,MIN(V326+AG327-AS327-I$9,$C327-SUM($BA327:BD327))))</f>
        <v>0</v>
      </c>
      <c r="BF327" s="19">
        <f ca="1">IF(NOT(snowball),0,IF(OR(J$9=0,W326+AH327-AT327&lt;=J$9),0,MIN(W326+AH327-AT327-J$9,$C327-SUM($BA327:BE327))))</f>
        <v>0</v>
      </c>
      <c r="BG327" s="19">
        <f ca="1">IF(NOT(snowball),0,IF(OR(K$9=0,X326+AI327-AU327&lt;=K$9),0,MIN(X326+AI327-AU327-K$9,$C327-SUM($BA327:BF327))))</f>
        <v>0</v>
      </c>
      <c r="BH327" s="19">
        <f ca="1">IF(NOT(snowball),0,IF(OR(L$9=0,Y326+AJ327-AV327&lt;=L$9),0,MIN(Y326+AJ327-AV327-L$9,$C327-SUM($BA327:BG327))))</f>
        <v>0</v>
      </c>
      <c r="BI327" s="19">
        <f ca="1">IF(NOT(snowball),0,IF(OR(M$9=0,Z326+AK327-AW327&lt;=M$9),0,MIN(Z326+AK327-AW327-M$9,$C327-SUM($BA327:BH327))))</f>
        <v>0</v>
      </c>
      <c r="BJ327" s="19">
        <f ca="1">IF(NOT(snowball),0,IF(OR(N$9=0,AA326+AL327-AX327&lt;=N$9),0,MIN(AA326+AL327-AX327-N$9,$C327-SUM($BA327:BI327))))</f>
        <v>0</v>
      </c>
      <c r="BK327" s="71">
        <f t="shared" ca="1" si="251"/>
        <v>0</v>
      </c>
      <c r="BL327" s="71">
        <f t="shared" ca="1" si="252"/>
        <v>0</v>
      </c>
      <c r="BN327" s="55">
        <f t="shared" ca="1" si="253"/>
        <v>0</v>
      </c>
      <c r="BO327" s="19">
        <f ca="1">IF(S326&lt;=0,0,IF($BL327&lt;=SUM($BN327:BN327),0,IF($BL327-SUM($BN327:BN327)&gt;S326+AD327-BB327-AP327,S326+AD327-BB327-AP327,$BL327-SUM($BN327:BN327))))</f>
        <v>0</v>
      </c>
      <c r="BP327" s="19">
        <f ca="1">IF(T326&lt;=0,0,IF($BL327&lt;=SUM($BN327:BO327),0,IF($BL327-SUM($BN327:BO327)&gt;T326+AE327-BC327-AQ327,T326+AE327-BC327-AQ327,$BL327-SUM($BN327:BO327))))</f>
        <v>0</v>
      </c>
      <c r="BQ327" s="19">
        <f ca="1">IF(U326&lt;=0,0,IF($BL327&lt;=SUM($BN327:BP327),0,IF($BL327-SUM($BN327:BP327)&gt;U326+AF327-BD327-AR327,U326+AF327-BD327-AR327,$BL327-SUM($BN327:BP327))))</f>
        <v>0</v>
      </c>
      <c r="BR327" s="19">
        <f ca="1">IF(V326&lt;=0,0,IF($BL327&lt;=SUM($BN327:BQ327),0,IF($BL327-SUM($BN327:BQ327)&gt;V326+AG327-BE327-AS327,V326+AG327-BE327-AS327,$BL327-SUM($BN327:BQ327))))</f>
        <v>0</v>
      </c>
      <c r="BS327" s="19">
        <f ca="1">IF(W326&lt;=0,0,IF($BL327&lt;=SUM($BN327:BR327),0,IF($BL327-SUM($BN327:BR327)&gt;W326+AH327-BF327-AT327,W326+AH327-BF327-AT327,$BL327-SUM($BN327:BR327))))</f>
        <v>0</v>
      </c>
      <c r="BT327" s="19">
        <f ca="1">IF(X326&lt;=0,0,IF($BL327&lt;=SUM($BN327:BS327),0,IF($BL327-SUM($BN327:BS327)&gt;X326+AI327-BG327-AU327,X326+AI327-BG327-AU327,$BL327-SUM($BN327:BS327))))</f>
        <v>0</v>
      </c>
      <c r="BU327" s="19">
        <f ca="1">IF(Y326&lt;=0,0,IF($BL327&lt;=SUM($BN327:BT327),0,IF($BL327-SUM($BN327:BT327)&gt;Y326+AJ327-BH327-AV327,Y326+AJ327-BH327-AV327,$BL327-SUM($BN327:BT327))))</f>
        <v>0</v>
      </c>
      <c r="BV327" s="19">
        <f ca="1">IF(Z326&lt;=0,0,IF($BL327&lt;=SUM($BN327:BU327),0,IF($BL327-SUM($BN327:BU327)&gt;Z326+AK327-BI327-AW327,Z326+AK327-BI327-AW327,$BL327-SUM($BN327:BU327))))</f>
        <v>0</v>
      </c>
      <c r="BW327" s="19">
        <f ca="1">IF(AA326&lt;=0,0,IF($BL327&lt;=SUM($BN327:BV327),0,IF($BL327-SUM($BN327:BV327)&gt;AA326+AL327-BJ327-AX327,AA326+AL327-BJ327-AX327,$BL327-SUM($BN327:BV327))))</f>
        <v>0</v>
      </c>
    </row>
    <row r="328" spans="1:75" ht="11.1" customHeight="1" x14ac:dyDescent="0.2">
      <c r="A328" s="20" t="str">
        <f t="shared" ca="1" si="206"/>
        <v/>
      </c>
      <c r="B328" s="5" t="e">
        <f t="shared" ca="1" si="207"/>
        <v>#N/A</v>
      </c>
      <c r="C328" s="69" t="str">
        <f ca="1">IF(A328="","",IF(snowball,IF(($E$5-AY328)&lt;0,0,$E$5-AY328),0)+D328)</f>
        <v/>
      </c>
      <c r="D328" s="56"/>
      <c r="E328" s="19">
        <f t="shared" ca="1" si="208"/>
        <v>0</v>
      </c>
      <c r="F328" s="19">
        <f t="shared" ca="1" si="209"/>
        <v>0</v>
      </c>
      <c r="G328" s="19">
        <f t="shared" ca="1" si="210"/>
        <v>0</v>
      </c>
      <c r="H328" s="19">
        <f t="shared" ca="1" si="211"/>
        <v>0</v>
      </c>
      <c r="I328" s="19">
        <f t="shared" ca="1" si="212"/>
        <v>0</v>
      </c>
      <c r="J328" s="19">
        <f t="shared" ca="1" si="213"/>
        <v>0</v>
      </c>
      <c r="K328" s="19">
        <f t="shared" ca="1" si="214"/>
        <v>0</v>
      </c>
      <c r="L328" s="19">
        <f t="shared" ca="1" si="215"/>
        <v>0</v>
      </c>
      <c r="M328" s="19">
        <f t="shared" ca="1" si="216"/>
        <v>0</v>
      </c>
      <c r="N328" s="19">
        <f t="shared" ca="1" si="217"/>
        <v>0</v>
      </c>
      <c r="O328" s="48"/>
      <c r="P328" s="19">
        <f t="shared" ca="1" si="205"/>
        <v>0</v>
      </c>
      <c r="Q328" s="73">
        <f t="shared" ca="1" si="218"/>
        <v>0</v>
      </c>
      <c r="R328" s="19">
        <f t="shared" ca="1" si="219"/>
        <v>0</v>
      </c>
      <c r="S328" s="19">
        <f t="shared" ca="1" si="220"/>
        <v>0</v>
      </c>
      <c r="T328" s="19">
        <f t="shared" ca="1" si="221"/>
        <v>0</v>
      </c>
      <c r="U328" s="19">
        <f t="shared" ca="1" si="222"/>
        <v>0</v>
      </c>
      <c r="V328" s="19">
        <f t="shared" ca="1" si="223"/>
        <v>0</v>
      </c>
      <c r="W328" s="19">
        <f t="shared" ca="1" si="224"/>
        <v>0</v>
      </c>
      <c r="X328" s="19">
        <f t="shared" ca="1" si="225"/>
        <v>0</v>
      </c>
      <c r="Y328" s="19">
        <f t="shared" ca="1" si="226"/>
        <v>0</v>
      </c>
      <c r="Z328" s="19">
        <f t="shared" ca="1" si="227"/>
        <v>0</v>
      </c>
      <c r="AA328" s="19">
        <f t="shared" ca="1" si="228"/>
        <v>0</v>
      </c>
      <c r="AB328" s="2"/>
      <c r="AC328" s="19">
        <f t="shared" ca="1" si="229"/>
        <v>0</v>
      </c>
      <c r="AD328" s="19">
        <f t="shared" ca="1" si="230"/>
        <v>0</v>
      </c>
      <c r="AE328" s="19">
        <f t="shared" ca="1" si="231"/>
        <v>0</v>
      </c>
      <c r="AF328" s="19">
        <f t="shared" ca="1" si="232"/>
        <v>0</v>
      </c>
      <c r="AG328" s="19">
        <f t="shared" ca="1" si="233"/>
        <v>0</v>
      </c>
      <c r="AH328" s="19">
        <f t="shared" ca="1" si="234"/>
        <v>0</v>
      </c>
      <c r="AI328" s="19">
        <f t="shared" ca="1" si="235"/>
        <v>0</v>
      </c>
      <c r="AJ328" s="19">
        <f t="shared" ca="1" si="236"/>
        <v>0</v>
      </c>
      <c r="AK328" s="19">
        <f t="shared" ca="1" si="237"/>
        <v>0</v>
      </c>
      <c r="AL328" s="19">
        <f t="shared" ca="1" si="238"/>
        <v>0</v>
      </c>
      <c r="AM328" s="23">
        <f t="shared" ca="1" si="239"/>
        <v>0</v>
      </c>
      <c r="AN328" s="7"/>
      <c r="AO328" s="19">
        <f t="shared" ca="1" si="240"/>
        <v>0</v>
      </c>
      <c r="AP328" s="19">
        <f t="shared" ca="1" si="241"/>
        <v>0</v>
      </c>
      <c r="AQ328" s="19">
        <f t="shared" ca="1" si="242"/>
        <v>0</v>
      </c>
      <c r="AR328" s="19">
        <f t="shared" ca="1" si="243"/>
        <v>0</v>
      </c>
      <c r="AS328" s="19">
        <f t="shared" ca="1" si="244"/>
        <v>0</v>
      </c>
      <c r="AT328" s="19">
        <f t="shared" ca="1" si="245"/>
        <v>0</v>
      </c>
      <c r="AU328" s="19">
        <f t="shared" ca="1" si="246"/>
        <v>0</v>
      </c>
      <c r="AV328" s="19">
        <f t="shared" ca="1" si="247"/>
        <v>0</v>
      </c>
      <c r="AW328" s="19">
        <f t="shared" ca="1" si="248"/>
        <v>0</v>
      </c>
      <c r="AX328" s="19">
        <f t="shared" ca="1" si="249"/>
        <v>0</v>
      </c>
      <c r="AY328" s="71">
        <f t="shared" ca="1" si="250"/>
        <v>0</v>
      </c>
      <c r="AZ328" s="23"/>
      <c r="BA328" s="55">
        <f ca="1">IF(NOT(snowball),0,IF(OR(E$9=0,R327+AC328-AO328&lt;=E$9),0,MIN(R327+AC328-AO328-E$9,$C328)))</f>
        <v>0</v>
      </c>
      <c r="BB328" s="19">
        <f ca="1">IF(NOT(snowball),0,IF(OR(F$9=0,S327+AD328-AP328&lt;=F$9),0,MIN(S327+AD328-AP328-F$9,$C328-SUM($BA328:BA328))))</f>
        <v>0</v>
      </c>
      <c r="BC328" s="19">
        <f ca="1">IF(NOT(snowball),0,IF(OR(G$9=0,T327+AE328-AQ328&lt;=G$9),0,MIN(T327+AE328-AQ328-G$9,$C328-SUM($BA328:BB328))))</f>
        <v>0</v>
      </c>
      <c r="BD328" s="19">
        <f ca="1">IF(NOT(snowball),0,IF(OR(H$9=0,U327+AF328-AR328&lt;=H$9),0,MIN(U327+AF328-AR328-H$9,$C328-SUM($BA328:BC328))))</f>
        <v>0</v>
      </c>
      <c r="BE328" s="19">
        <f ca="1">IF(NOT(snowball),0,IF(OR(I$9=0,V327+AG328-AS328&lt;=I$9),0,MIN(V327+AG328-AS328-I$9,$C328-SUM($BA328:BD328))))</f>
        <v>0</v>
      </c>
      <c r="BF328" s="19">
        <f ca="1">IF(NOT(snowball),0,IF(OR(J$9=0,W327+AH328-AT328&lt;=J$9),0,MIN(W327+AH328-AT328-J$9,$C328-SUM($BA328:BE328))))</f>
        <v>0</v>
      </c>
      <c r="BG328" s="19">
        <f ca="1">IF(NOT(snowball),0,IF(OR(K$9=0,X327+AI328-AU328&lt;=K$9),0,MIN(X327+AI328-AU328-K$9,$C328-SUM($BA328:BF328))))</f>
        <v>0</v>
      </c>
      <c r="BH328" s="19">
        <f ca="1">IF(NOT(snowball),0,IF(OR(L$9=0,Y327+AJ328-AV328&lt;=L$9),0,MIN(Y327+AJ328-AV328-L$9,$C328-SUM($BA328:BG328))))</f>
        <v>0</v>
      </c>
      <c r="BI328" s="19">
        <f ca="1">IF(NOT(snowball),0,IF(OR(M$9=0,Z327+AK328-AW328&lt;=M$9),0,MIN(Z327+AK328-AW328-M$9,$C328-SUM($BA328:BH328))))</f>
        <v>0</v>
      </c>
      <c r="BJ328" s="19">
        <f ca="1">IF(NOT(snowball),0,IF(OR(N$9=0,AA327+AL328-AX328&lt;=N$9),0,MIN(AA327+AL328-AX328-N$9,$C328-SUM($BA328:BI328))))</f>
        <v>0</v>
      </c>
      <c r="BK328" s="71">
        <f t="shared" ca="1" si="251"/>
        <v>0</v>
      </c>
      <c r="BL328" s="71">
        <f t="shared" ca="1" si="252"/>
        <v>0</v>
      </c>
      <c r="BN328" s="55">
        <f t="shared" ca="1" si="253"/>
        <v>0</v>
      </c>
      <c r="BO328" s="19">
        <f ca="1">IF(S327&lt;=0,0,IF($BL328&lt;=SUM($BN328:BN328),0,IF($BL328-SUM($BN328:BN328)&gt;S327+AD328-BB328-AP328,S327+AD328-BB328-AP328,$BL328-SUM($BN328:BN328))))</f>
        <v>0</v>
      </c>
      <c r="BP328" s="19">
        <f ca="1">IF(T327&lt;=0,0,IF($BL328&lt;=SUM($BN328:BO328),0,IF($BL328-SUM($BN328:BO328)&gt;T327+AE328-BC328-AQ328,T327+AE328-BC328-AQ328,$BL328-SUM($BN328:BO328))))</f>
        <v>0</v>
      </c>
      <c r="BQ328" s="19">
        <f ca="1">IF(U327&lt;=0,0,IF($BL328&lt;=SUM($BN328:BP328),0,IF($BL328-SUM($BN328:BP328)&gt;U327+AF328-BD328-AR328,U327+AF328-BD328-AR328,$BL328-SUM($BN328:BP328))))</f>
        <v>0</v>
      </c>
      <c r="BR328" s="19">
        <f ca="1">IF(V327&lt;=0,0,IF($BL328&lt;=SUM($BN328:BQ328),0,IF($BL328-SUM($BN328:BQ328)&gt;V327+AG328-BE328-AS328,V327+AG328-BE328-AS328,$BL328-SUM($BN328:BQ328))))</f>
        <v>0</v>
      </c>
      <c r="BS328" s="19">
        <f ca="1">IF(W327&lt;=0,0,IF($BL328&lt;=SUM($BN328:BR328),0,IF($BL328-SUM($BN328:BR328)&gt;W327+AH328-BF328-AT328,W327+AH328-BF328-AT328,$BL328-SUM($BN328:BR328))))</f>
        <v>0</v>
      </c>
      <c r="BT328" s="19">
        <f ca="1">IF(X327&lt;=0,0,IF($BL328&lt;=SUM($BN328:BS328),0,IF($BL328-SUM($BN328:BS328)&gt;X327+AI328-BG328-AU328,X327+AI328-BG328-AU328,$BL328-SUM($BN328:BS328))))</f>
        <v>0</v>
      </c>
      <c r="BU328" s="19">
        <f ca="1">IF(Y327&lt;=0,0,IF($BL328&lt;=SUM($BN328:BT328),0,IF($BL328-SUM($BN328:BT328)&gt;Y327+AJ328-BH328-AV328,Y327+AJ328-BH328-AV328,$BL328-SUM($BN328:BT328))))</f>
        <v>0</v>
      </c>
      <c r="BV328" s="19">
        <f ca="1">IF(Z327&lt;=0,0,IF($BL328&lt;=SUM($BN328:BU328),0,IF($BL328-SUM($BN328:BU328)&gt;Z327+AK328-BI328-AW328,Z327+AK328-BI328-AW328,$BL328-SUM($BN328:BU328))))</f>
        <v>0</v>
      </c>
      <c r="BW328" s="19">
        <f ca="1">IF(AA327&lt;=0,0,IF($BL328&lt;=SUM($BN328:BV328),0,IF($BL328-SUM($BN328:BV328)&gt;AA327+AL328-BJ328-AX328,AA327+AL328-BJ328-AX328,$BL328-SUM($BN328:BV328))))</f>
        <v>0</v>
      </c>
    </row>
    <row r="329" spans="1:75" ht="11.1" customHeight="1" x14ac:dyDescent="0.2">
      <c r="A329" s="20" t="str">
        <f t="shared" ca="1" si="206"/>
        <v/>
      </c>
      <c r="B329" s="5" t="e">
        <f t="shared" ca="1" si="207"/>
        <v>#N/A</v>
      </c>
      <c r="C329" s="69" t="str">
        <f ca="1">IF(A329="","",IF(snowball,IF(($E$5-AY329)&lt;0,0,$E$5-AY329),0)+D329)</f>
        <v/>
      </c>
      <c r="D329" s="56"/>
      <c r="E329" s="19">
        <f t="shared" ca="1" si="208"/>
        <v>0</v>
      </c>
      <c r="F329" s="19">
        <f t="shared" ca="1" si="209"/>
        <v>0</v>
      </c>
      <c r="G329" s="19">
        <f t="shared" ca="1" si="210"/>
        <v>0</v>
      </c>
      <c r="H329" s="19">
        <f t="shared" ca="1" si="211"/>
        <v>0</v>
      </c>
      <c r="I329" s="19">
        <f t="shared" ca="1" si="212"/>
        <v>0</v>
      </c>
      <c r="J329" s="19">
        <f t="shared" ca="1" si="213"/>
        <v>0</v>
      </c>
      <c r="K329" s="19">
        <f t="shared" ca="1" si="214"/>
        <v>0</v>
      </c>
      <c r="L329" s="19">
        <f t="shared" ca="1" si="215"/>
        <v>0</v>
      </c>
      <c r="M329" s="19">
        <f t="shared" ca="1" si="216"/>
        <v>0</v>
      </c>
      <c r="N329" s="19">
        <f t="shared" ca="1" si="217"/>
        <v>0</v>
      </c>
      <c r="O329" s="48"/>
      <c r="P329" s="19">
        <f t="shared" ca="1" si="205"/>
        <v>0</v>
      </c>
      <c r="Q329" s="73">
        <f t="shared" ca="1" si="218"/>
        <v>0</v>
      </c>
      <c r="R329" s="19">
        <f t="shared" ca="1" si="219"/>
        <v>0</v>
      </c>
      <c r="S329" s="19">
        <f t="shared" ca="1" si="220"/>
        <v>0</v>
      </c>
      <c r="T329" s="19">
        <f t="shared" ca="1" si="221"/>
        <v>0</v>
      </c>
      <c r="U329" s="19">
        <f t="shared" ca="1" si="222"/>
        <v>0</v>
      </c>
      <c r="V329" s="19">
        <f t="shared" ca="1" si="223"/>
        <v>0</v>
      </c>
      <c r="W329" s="19">
        <f t="shared" ca="1" si="224"/>
        <v>0</v>
      </c>
      <c r="X329" s="19">
        <f t="shared" ca="1" si="225"/>
        <v>0</v>
      </c>
      <c r="Y329" s="19">
        <f t="shared" ca="1" si="226"/>
        <v>0</v>
      </c>
      <c r="Z329" s="19">
        <f t="shared" ca="1" si="227"/>
        <v>0</v>
      </c>
      <c r="AA329" s="19">
        <f t="shared" ca="1" si="228"/>
        <v>0</v>
      </c>
      <c r="AB329" s="2"/>
      <c r="AC329" s="19">
        <f t="shared" ca="1" si="229"/>
        <v>0</v>
      </c>
      <c r="AD329" s="19">
        <f t="shared" ca="1" si="230"/>
        <v>0</v>
      </c>
      <c r="AE329" s="19">
        <f t="shared" ca="1" si="231"/>
        <v>0</v>
      </c>
      <c r="AF329" s="19">
        <f t="shared" ca="1" si="232"/>
        <v>0</v>
      </c>
      <c r="AG329" s="19">
        <f t="shared" ca="1" si="233"/>
        <v>0</v>
      </c>
      <c r="AH329" s="19">
        <f t="shared" ca="1" si="234"/>
        <v>0</v>
      </c>
      <c r="AI329" s="19">
        <f t="shared" ca="1" si="235"/>
        <v>0</v>
      </c>
      <c r="AJ329" s="19">
        <f t="shared" ca="1" si="236"/>
        <v>0</v>
      </c>
      <c r="AK329" s="19">
        <f t="shared" ca="1" si="237"/>
        <v>0</v>
      </c>
      <c r="AL329" s="19">
        <f t="shared" ca="1" si="238"/>
        <v>0</v>
      </c>
      <c r="AM329" s="23">
        <f t="shared" ca="1" si="239"/>
        <v>0</v>
      </c>
      <c r="AN329" s="7"/>
      <c r="AO329" s="19">
        <f t="shared" ca="1" si="240"/>
        <v>0</v>
      </c>
      <c r="AP329" s="19">
        <f t="shared" ca="1" si="241"/>
        <v>0</v>
      </c>
      <c r="AQ329" s="19">
        <f t="shared" ca="1" si="242"/>
        <v>0</v>
      </c>
      <c r="AR329" s="19">
        <f t="shared" ca="1" si="243"/>
        <v>0</v>
      </c>
      <c r="AS329" s="19">
        <f t="shared" ca="1" si="244"/>
        <v>0</v>
      </c>
      <c r="AT329" s="19">
        <f t="shared" ca="1" si="245"/>
        <v>0</v>
      </c>
      <c r="AU329" s="19">
        <f t="shared" ca="1" si="246"/>
        <v>0</v>
      </c>
      <c r="AV329" s="19">
        <f t="shared" ca="1" si="247"/>
        <v>0</v>
      </c>
      <c r="AW329" s="19">
        <f t="shared" ca="1" si="248"/>
        <v>0</v>
      </c>
      <c r="AX329" s="19">
        <f t="shared" ca="1" si="249"/>
        <v>0</v>
      </c>
      <c r="AY329" s="71">
        <f t="shared" ca="1" si="250"/>
        <v>0</v>
      </c>
      <c r="AZ329" s="23"/>
      <c r="BA329" s="55">
        <f ca="1">IF(NOT(snowball),0,IF(OR(E$9=0,R328+AC329-AO329&lt;=E$9),0,MIN(R328+AC329-AO329-E$9,$C329)))</f>
        <v>0</v>
      </c>
      <c r="BB329" s="19">
        <f ca="1">IF(NOT(snowball),0,IF(OR(F$9=0,S328+AD329-AP329&lt;=F$9),0,MIN(S328+AD329-AP329-F$9,$C329-SUM($BA329:BA329))))</f>
        <v>0</v>
      </c>
      <c r="BC329" s="19">
        <f ca="1">IF(NOT(snowball),0,IF(OR(G$9=0,T328+AE329-AQ329&lt;=G$9),0,MIN(T328+AE329-AQ329-G$9,$C329-SUM($BA329:BB329))))</f>
        <v>0</v>
      </c>
      <c r="BD329" s="19">
        <f ca="1">IF(NOT(snowball),0,IF(OR(H$9=0,U328+AF329-AR329&lt;=H$9),0,MIN(U328+AF329-AR329-H$9,$C329-SUM($BA329:BC329))))</f>
        <v>0</v>
      </c>
      <c r="BE329" s="19">
        <f ca="1">IF(NOT(snowball),0,IF(OR(I$9=0,V328+AG329-AS329&lt;=I$9),0,MIN(V328+AG329-AS329-I$9,$C329-SUM($BA329:BD329))))</f>
        <v>0</v>
      </c>
      <c r="BF329" s="19">
        <f ca="1">IF(NOT(snowball),0,IF(OR(J$9=0,W328+AH329-AT329&lt;=J$9),0,MIN(W328+AH329-AT329-J$9,$C329-SUM($BA329:BE329))))</f>
        <v>0</v>
      </c>
      <c r="BG329" s="19">
        <f ca="1">IF(NOT(snowball),0,IF(OR(K$9=0,X328+AI329-AU329&lt;=K$9),0,MIN(X328+AI329-AU329-K$9,$C329-SUM($BA329:BF329))))</f>
        <v>0</v>
      </c>
      <c r="BH329" s="19">
        <f ca="1">IF(NOT(snowball),0,IF(OR(L$9=0,Y328+AJ329-AV329&lt;=L$9),0,MIN(Y328+AJ329-AV329-L$9,$C329-SUM($BA329:BG329))))</f>
        <v>0</v>
      </c>
      <c r="BI329" s="19">
        <f ca="1">IF(NOT(snowball),0,IF(OR(M$9=0,Z328+AK329-AW329&lt;=M$9),0,MIN(Z328+AK329-AW329-M$9,$C329-SUM($BA329:BH329))))</f>
        <v>0</v>
      </c>
      <c r="BJ329" s="19">
        <f ca="1">IF(NOT(snowball),0,IF(OR(N$9=0,AA328+AL329-AX329&lt;=N$9),0,MIN(AA328+AL329-AX329-N$9,$C329-SUM($BA329:BI329))))</f>
        <v>0</v>
      </c>
      <c r="BK329" s="71">
        <f t="shared" ca="1" si="251"/>
        <v>0</v>
      </c>
      <c r="BL329" s="71">
        <f t="shared" ca="1" si="252"/>
        <v>0</v>
      </c>
      <c r="BN329" s="55">
        <f t="shared" ca="1" si="253"/>
        <v>0</v>
      </c>
      <c r="BO329" s="19">
        <f ca="1">IF(S328&lt;=0,0,IF($BL329&lt;=SUM($BN329:BN329),0,IF($BL329-SUM($BN329:BN329)&gt;S328+AD329-BB329-AP329,S328+AD329-BB329-AP329,$BL329-SUM($BN329:BN329))))</f>
        <v>0</v>
      </c>
      <c r="BP329" s="19">
        <f ca="1">IF(T328&lt;=0,0,IF($BL329&lt;=SUM($BN329:BO329),0,IF($BL329-SUM($BN329:BO329)&gt;T328+AE329-BC329-AQ329,T328+AE329-BC329-AQ329,$BL329-SUM($BN329:BO329))))</f>
        <v>0</v>
      </c>
      <c r="BQ329" s="19">
        <f ca="1">IF(U328&lt;=0,0,IF($BL329&lt;=SUM($BN329:BP329),0,IF($BL329-SUM($BN329:BP329)&gt;U328+AF329-BD329-AR329,U328+AF329-BD329-AR329,$BL329-SUM($BN329:BP329))))</f>
        <v>0</v>
      </c>
      <c r="BR329" s="19">
        <f ca="1">IF(V328&lt;=0,0,IF($BL329&lt;=SUM($BN329:BQ329),0,IF($BL329-SUM($BN329:BQ329)&gt;V328+AG329-BE329-AS329,V328+AG329-BE329-AS329,$BL329-SUM($BN329:BQ329))))</f>
        <v>0</v>
      </c>
      <c r="BS329" s="19">
        <f ca="1">IF(W328&lt;=0,0,IF($BL329&lt;=SUM($BN329:BR329),0,IF($BL329-SUM($BN329:BR329)&gt;W328+AH329-BF329-AT329,W328+AH329-BF329-AT329,$BL329-SUM($BN329:BR329))))</f>
        <v>0</v>
      </c>
      <c r="BT329" s="19">
        <f ca="1">IF(X328&lt;=0,0,IF($BL329&lt;=SUM($BN329:BS329),0,IF($BL329-SUM($BN329:BS329)&gt;X328+AI329-BG329-AU329,X328+AI329-BG329-AU329,$BL329-SUM($BN329:BS329))))</f>
        <v>0</v>
      </c>
      <c r="BU329" s="19">
        <f ca="1">IF(Y328&lt;=0,0,IF($BL329&lt;=SUM($BN329:BT329),0,IF($BL329-SUM($BN329:BT329)&gt;Y328+AJ329-BH329-AV329,Y328+AJ329-BH329-AV329,$BL329-SUM($BN329:BT329))))</f>
        <v>0</v>
      </c>
      <c r="BV329" s="19">
        <f ca="1">IF(Z328&lt;=0,0,IF($BL329&lt;=SUM($BN329:BU329),0,IF($BL329-SUM($BN329:BU329)&gt;Z328+AK329-BI329-AW329,Z328+AK329-BI329-AW329,$BL329-SUM($BN329:BU329))))</f>
        <v>0</v>
      </c>
      <c r="BW329" s="19">
        <f ca="1">IF(AA328&lt;=0,0,IF($BL329&lt;=SUM($BN329:BV329),0,IF($BL329-SUM($BN329:BV329)&gt;AA328+AL329-BJ329-AX329,AA328+AL329-BJ329-AX329,$BL329-SUM($BN329:BV329))))</f>
        <v>0</v>
      </c>
    </row>
    <row r="330" spans="1:75" ht="11.1" customHeight="1" x14ac:dyDescent="0.2">
      <c r="A330" s="20" t="str">
        <f t="shared" ca="1" si="206"/>
        <v/>
      </c>
      <c r="B330" s="5" t="e">
        <f t="shared" ca="1" si="207"/>
        <v>#N/A</v>
      </c>
      <c r="C330" s="69" t="str">
        <f ca="1">IF(A330="","",IF(snowball,IF(($E$5-AY330)&lt;0,0,$E$5-AY330),0)+D330)</f>
        <v/>
      </c>
      <c r="D330" s="56"/>
      <c r="E330" s="19">
        <f t="shared" ca="1" si="208"/>
        <v>0</v>
      </c>
      <c r="F330" s="19">
        <f t="shared" ca="1" si="209"/>
        <v>0</v>
      </c>
      <c r="G330" s="19">
        <f t="shared" ca="1" si="210"/>
        <v>0</v>
      </c>
      <c r="H330" s="19">
        <f t="shared" ca="1" si="211"/>
        <v>0</v>
      </c>
      <c r="I330" s="19">
        <f t="shared" ca="1" si="212"/>
        <v>0</v>
      </c>
      <c r="J330" s="19">
        <f t="shared" ca="1" si="213"/>
        <v>0</v>
      </c>
      <c r="K330" s="19">
        <f t="shared" ca="1" si="214"/>
        <v>0</v>
      </c>
      <c r="L330" s="19">
        <f t="shared" ca="1" si="215"/>
        <v>0</v>
      </c>
      <c r="M330" s="19">
        <f t="shared" ca="1" si="216"/>
        <v>0</v>
      </c>
      <c r="N330" s="19">
        <f t="shared" ca="1" si="217"/>
        <v>0</v>
      </c>
      <c r="O330" s="48"/>
      <c r="P330" s="19">
        <f t="shared" ca="1" si="205"/>
        <v>0</v>
      </c>
      <c r="Q330" s="73">
        <f t="shared" ca="1" si="218"/>
        <v>0</v>
      </c>
      <c r="R330" s="19">
        <f t="shared" ca="1" si="219"/>
        <v>0</v>
      </c>
      <c r="S330" s="19">
        <f t="shared" ca="1" si="220"/>
        <v>0</v>
      </c>
      <c r="T330" s="19">
        <f t="shared" ca="1" si="221"/>
        <v>0</v>
      </c>
      <c r="U330" s="19">
        <f t="shared" ca="1" si="222"/>
        <v>0</v>
      </c>
      <c r="V330" s="19">
        <f t="shared" ca="1" si="223"/>
        <v>0</v>
      </c>
      <c r="W330" s="19">
        <f t="shared" ca="1" si="224"/>
        <v>0</v>
      </c>
      <c r="X330" s="19">
        <f t="shared" ca="1" si="225"/>
        <v>0</v>
      </c>
      <c r="Y330" s="19">
        <f t="shared" ca="1" si="226"/>
        <v>0</v>
      </c>
      <c r="Z330" s="19">
        <f t="shared" ca="1" si="227"/>
        <v>0</v>
      </c>
      <c r="AA330" s="19">
        <f t="shared" ca="1" si="228"/>
        <v>0</v>
      </c>
      <c r="AB330" s="2"/>
      <c r="AC330" s="19">
        <f t="shared" ca="1" si="229"/>
        <v>0</v>
      </c>
      <c r="AD330" s="19">
        <f t="shared" ca="1" si="230"/>
        <v>0</v>
      </c>
      <c r="AE330" s="19">
        <f t="shared" ca="1" si="231"/>
        <v>0</v>
      </c>
      <c r="AF330" s="19">
        <f t="shared" ca="1" si="232"/>
        <v>0</v>
      </c>
      <c r="AG330" s="19">
        <f t="shared" ca="1" si="233"/>
        <v>0</v>
      </c>
      <c r="AH330" s="19">
        <f t="shared" ca="1" si="234"/>
        <v>0</v>
      </c>
      <c r="AI330" s="19">
        <f t="shared" ca="1" si="235"/>
        <v>0</v>
      </c>
      <c r="AJ330" s="19">
        <f t="shared" ca="1" si="236"/>
        <v>0</v>
      </c>
      <c r="AK330" s="19">
        <f t="shared" ca="1" si="237"/>
        <v>0</v>
      </c>
      <c r="AL330" s="19">
        <f t="shared" ca="1" si="238"/>
        <v>0</v>
      </c>
      <c r="AM330" s="23">
        <f t="shared" ca="1" si="239"/>
        <v>0</v>
      </c>
      <c r="AN330" s="7"/>
      <c r="AO330" s="19">
        <f t="shared" ca="1" si="240"/>
        <v>0</v>
      </c>
      <c r="AP330" s="19">
        <f t="shared" ca="1" si="241"/>
        <v>0</v>
      </c>
      <c r="AQ330" s="19">
        <f t="shared" ca="1" si="242"/>
        <v>0</v>
      </c>
      <c r="AR330" s="19">
        <f t="shared" ca="1" si="243"/>
        <v>0</v>
      </c>
      <c r="AS330" s="19">
        <f t="shared" ca="1" si="244"/>
        <v>0</v>
      </c>
      <c r="AT330" s="19">
        <f t="shared" ca="1" si="245"/>
        <v>0</v>
      </c>
      <c r="AU330" s="19">
        <f t="shared" ca="1" si="246"/>
        <v>0</v>
      </c>
      <c r="AV330" s="19">
        <f t="shared" ca="1" si="247"/>
        <v>0</v>
      </c>
      <c r="AW330" s="19">
        <f t="shared" ca="1" si="248"/>
        <v>0</v>
      </c>
      <c r="AX330" s="19">
        <f t="shared" ca="1" si="249"/>
        <v>0</v>
      </c>
      <c r="AY330" s="71">
        <f t="shared" ca="1" si="250"/>
        <v>0</v>
      </c>
      <c r="AZ330" s="23"/>
      <c r="BA330" s="55">
        <f ca="1">IF(NOT(snowball),0,IF(OR(E$9=0,R329+AC330-AO330&lt;=E$9),0,MIN(R329+AC330-AO330-E$9,$C330)))</f>
        <v>0</v>
      </c>
      <c r="BB330" s="19">
        <f ca="1">IF(NOT(snowball),0,IF(OR(F$9=0,S329+AD330-AP330&lt;=F$9),0,MIN(S329+AD330-AP330-F$9,$C330-SUM($BA330:BA330))))</f>
        <v>0</v>
      </c>
      <c r="BC330" s="19">
        <f ca="1">IF(NOT(snowball),0,IF(OR(G$9=0,T329+AE330-AQ330&lt;=G$9),0,MIN(T329+AE330-AQ330-G$9,$C330-SUM($BA330:BB330))))</f>
        <v>0</v>
      </c>
      <c r="BD330" s="19">
        <f ca="1">IF(NOT(snowball),0,IF(OR(H$9=0,U329+AF330-AR330&lt;=H$9),0,MIN(U329+AF330-AR330-H$9,$C330-SUM($BA330:BC330))))</f>
        <v>0</v>
      </c>
      <c r="BE330" s="19">
        <f ca="1">IF(NOT(snowball),0,IF(OR(I$9=0,V329+AG330-AS330&lt;=I$9),0,MIN(V329+AG330-AS330-I$9,$C330-SUM($BA330:BD330))))</f>
        <v>0</v>
      </c>
      <c r="BF330" s="19">
        <f ca="1">IF(NOT(snowball),0,IF(OR(J$9=0,W329+AH330-AT330&lt;=J$9),0,MIN(W329+AH330-AT330-J$9,$C330-SUM($BA330:BE330))))</f>
        <v>0</v>
      </c>
      <c r="BG330" s="19">
        <f ca="1">IF(NOT(snowball),0,IF(OR(K$9=0,X329+AI330-AU330&lt;=K$9),0,MIN(X329+AI330-AU330-K$9,$C330-SUM($BA330:BF330))))</f>
        <v>0</v>
      </c>
      <c r="BH330" s="19">
        <f ca="1">IF(NOT(snowball),0,IF(OR(L$9=0,Y329+AJ330-AV330&lt;=L$9),0,MIN(Y329+AJ330-AV330-L$9,$C330-SUM($BA330:BG330))))</f>
        <v>0</v>
      </c>
      <c r="BI330" s="19">
        <f ca="1">IF(NOT(snowball),0,IF(OR(M$9=0,Z329+AK330-AW330&lt;=M$9),0,MIN(Z329+AK330-AW330-M$9,$C330-SUM($BA330:BH330))))</f>
        <v>0</v>
      </c>
      <c r="BJ330" s="19">
        <f ca="1">IF(NOT(snowball),0,IF(OR(N$9=0,AA329+AL330-AX330&lt;=N$9),0,MIN(AA329+AL330-AX330-N$9,$C330-SUM($BA330:BI330))))</f>
        <v>0</v>
      </c>
      <c r="BK330" s="71">
        <f t="shared" ca="1" si="251"/>
        <v>0</v>
      </c>
      <c r="BL330" s="71">
        <f t="shared" ca="1" si="252"/>
        <v>0</v>
      </c>
      <c r="BN330" s="55">
        <f t="shared" ca="1" si="253"/>
        <v>0</v>
      </c>
      <c r="BO330" s="19">
        <f ca="1">IF(S329&lt;=0,0,IF($BL330&lt;=SUM($BN330:BN330),0,IF($BL330-SUM($BN330:BN330)&gt;S329+AD330-BB330-AP330,S329+AD330-BB330-AP330,$BL330-SUM($BN330:BN330))))</f>
        <v>0</v>
      </c>
      <c r="BP330" s="19">
        <f ca="1">IF(T329&lt;=0,0,IF($BL330&lt;=SUM($BN330:BO330),0,IF($BL330-SUM($BN330:BO330)&gt;T329+AE330-BC330-AQ330,T329+AE330-BC330-AQ330,$BL330-SUM($BN330:BO330))))</f>
        <v>0</v>
      </c>
      <c r="BQ330" s="19">
        <f ca="1">IF(U329&lt;=0,0,IF($BL330&lt;=SUM($BN330:BP330),0,IF($BL330-SUM($BN330:BP330)&gt;U329+AF330-BD330-AR330,U329+AF330-BD330-AR330,$BL330-SUM($BN330:BP330))))</f>
        <v>0</v>
      </c>
      <c r="BR330" s="19">
        <f ca="1">IF(V329&lt;=0,0,IF($BL330&lt;=SUM($BN330:BQ330),0,IF($BL330-SUM($BN330:BQ330)&gt;V329+AG330-BE330-AS330,V329+AG330-BE330-AS330,$BL330-SUM($BN330:BQ330))))</f>
        <v>0</v>
      </c>
      <c r="BS330" s="19">
        <f ca="1">IF(W329&lt;=0,0,IF($BL330&lt;=SUM($BN330:BR330),0,IF($BL330-SUM($BN330:BR330)&gt;W329+AH330-BF330-AT330,W329+AH330-BF330-AT330,$BL330-SUM($BN330:BR330))))</f>
        <v>0</v>
      </c>
      <c r="BT330" s="19">
        <f ca="1">IF(X329&lt;=0,0,IF($BL330&lt;=SUM($BN330:BS330),0,IF($BL330-SUM($BN330:BS330)&gt;X329+AI330-BG330-AU330,X329+AI330-BG330-AU330,$BL330-SUM($BN330:BS330))))</f>
        <v>0</v>
      </c>
      <c r="BU330" s="19">
        <f ca="1">IF(Y329&lt;=0,0,IF($BL330&lt;=SUM($BN330:BT330),0,IF($BL330-SUM($BN330:BT330)&gt;Y329+AJ330-BH330-AV330,Y329+AJ330-BH330-AV330,$BL330-SUM($BN330:BT330))))</f>
        <v>0</v>
      </c>
      <c r="BV330" s="19">
        <f ca="1">IF(Z329&lt;=0,0,IF($BL330&lt;=SUM($BN330:BU330),0,IF($BL330-SUM($BN330:BU330)&gt;Z329+AK330-BI330-AW330,Z329+AK330-BI330-AW330,$BL330-SUM($BN330:BU330))))</f>
        <v>0</v>
      </c>
      <c r="BW330" s="19">
        <f ca="1">IF(AA329&lt;=0,0,IF($BL330&lt;=SUM($BN330:BV330),0,IF($BL330-SUM($BN330:BV330)&gt;AA329+AL330-BJ330-AX330,AA329+AL330-BJ330-AX330,$BL330-SUM($BN330:BV330))))</f>
        <v>0</v>
      </c>
    </row>
    <row r="331" spans="1:75" ht="11.1" customHeight="1" x14ac:dyDescent="0.2">
      <c r="A331" s="20" t="str">
        <f t="shared" ca="1" si="206"/>
        <v/>
      </c>
      <c r="B331" s="5" t="e">
        <f t="shared" ca="1" si="207"/>
        <v>#N/A</v>
      </c>
      <c r="C331" s="69" t="str">
        <f ca="1">IF(A331="","",IF(snowball,IF(($E$5-AY331)&lt;0,0,$E$5-AY331),0)+D331)</f>
        <v/>
      </c>
      <c r="D331" s="56"/>
      <c r="E331" s="19">
        <f t="shared" ca="1" si="208"/>
        <v>0</v>
      </c>
      <c r="F331" s="19">
        <f t="shared" ca="1" si="209"/>
        <v>0</v>
      </c>
      <c r="G331" s="19">
        <f t="shared" ca="1" si="210"/>
        <v>0</v>
      </c>
      <c r="H331" s="19">
        <f t="shared" ca="1" si="211"/>
        <v>0</v>
      </c>
      <c r="I331" s="19">
        <f t="shared" ca="1" si="212"/>
        <v>0</v>
      </c>
      <c r="J331" s="19">
        <f t="shared" ca="1" si="213"/>
        <v>0</v>
      </c>
      <c r="K331" s="19">
        <f t="shared" ca="1" si="214"/>
        <v>0</v>
      </c>
      <c r="L331" s="19">
        <f t="shared" ca="1" si="215"/>
        <v>0</v>
      </c>
      <c r="M331" s="19">
        <f t="shared" ca="1" si="216"/>
        <v>0</v>
      </c>
      <c r="N331" s="19">
        <f t="shared" ca="1" si="217"/>
        <v>0</v>
      </c>
      <c r="O331" s="48"/>
      <c r="P331" s="19">
        <f t="shared" ca="1" si="205"/>
        <v>0</v>
      </c>
      <c r="Q331" s="73">
        <f t="shared" ca="1" si="218"/>
        <v>0</v>
      </c>
      <c r="R331" s="19">
        <f t="shared" ca="1" si="219"/>
        <v>0</v>
      </c>
      <c r="S331" s="19">
        <f t="shared" ca="1" si="220"/>
        <v>0</v>
      </c>
      <c r="T331" s="19">
        <f t="shared" ca="1" si="221"/>
        <v>0</v>
      </c>
      <c r="U331" s="19">
        <f t="shared" ca="1" si="222"/>
        <v>0</v>
      </c>
      <c r="V331" s="19">
        <f t="shared" ca="1" si="223"/>
        <v>0</v>
      </c>
      <c r="W331" s="19">
        <f t="shared" ca="1" si="224"/>
        <v>0</v>
      </c>
      <c r="X331" s="19">
        <f t="shared" ca="1" si="225"/>
        <v>0</v>
      </c>
      <c r="Y331" s="19">
        <f t="shared" ca="1" si="226"/>
        <v>0</v>
      </c>
      <c r="Z331" s="19">
        <f t="shared" ca="1" si="227"/>
        <v>0</v>
      </c>
      <c r="AA331" s="19">
        <f t="shared" ca="1" si="228"/>
        <v>0</v>
      </c>
      <c r="AB331" s="2"/>
      <c r="AC331" s="19">
        <f t="shared" ca="1" si="229"/>
        <v>0</v>
      </c>
      <c r="AD331" s="19">
        <f t="shared" ca="1" si="230"/>
        <v>0</v>
      </c>
      <c r="AE331" s="19">
        <f t="shared" ca="1" si="231"/>
        <v>0</v>
      </c>
      <c r="AF331" s="19">
        <f t="shared" ca="1" si="232"/>
        <v>0</v>
      </c>
      <c r="AG331" s="19">
        <f t="shared" ca="1" si="233"/>
        <v>0</v>
      </c>
      <c r="AH331" s="19">
        <f t="shared" ca="1" si="234"/>
        <v>0</v>
      </c>
      <c r="AI331" s="19">
        <f t="shared" ca="1" si="235"/>
        <v>0</v>
      </c>
      <c r="AJ331" s="19">
        <f t="shared" ca="1" si="236"/>
        <v>0</v>
      </c>
      <c r="AK331" s="19">
        <f t="shared" ca="1" si="237"/>
        <v>0</v>
      </c>
      <c r="AL331" s="19">
        <f t="shared" ca="1" si="238"/>
        <v>0</v>
      </c>
      <c r="AM331" s="23">
        <f t="shared" ca="1" si="239"/>
        <v>0</v>
      </c>
      <c r="AN331" s="7"/>
      <c r="AO331" s="19">
        <f t="shared" ca="1" si="240"/>
        <v>0</v>
      </c>
      <c r="AP331" s="19">
        <f t="shared" ca="1" si="241"/>
        <v>0</v>
      </c>
      <c r="AQ331" s="19">
        <f t="shared" ca="1" si="242"/>
        <v>0</v>
      </c>
      <c r="AR331" s="19">
        <f t="shared" ca="1" si="243"/>
        <v>0</v>
      </c>
      <c r="AS331" s="19">
        <f t="shared" ca="1" si="244"/>
        <v>0</v>
      </c>
      <c r="AT331" s="19">
        <f t="shared" ca="1" si="245"/>
        <v>0</v>
      </c>
      <c r="AU331" s="19">
        <f t="shared" ca="1" si="246"/>
        <v>0</v>
      </c>
      <c r="AV331" s="19">
        <f t="shared" ca="1" si="247"/>
        <v>0</v>
      </c>
      <c r="AW331" s="19">
        <f t="shared" ca="1" si="248"/>
        <v>0</v>
      </c>
      <c r="AX331" s="19">
        <f t="shared" ca="1" si="249"/>
        <v>0</v>
      </c>
      <c r="AY331" s="71">
        <f t="shared" ca="1" si="250"/>
        <v>0</v>
      </c>
      <c r="AZ331" s="23"/>
      <c r="BA331" s="55">
        <f ca="1">IF(NOT(snowball),0,IF(OR(E$9=0,R330+AC331-AO331&lt;=E$9),0,MIN(R330+AC331-AO331-E$9,$C331)))</f>
        <v>0</v>
      </c>
      <c r="BB331" s="19">
        <f ca="1">IF(NOT(snowball),0,IF(OR(F$9=0,S330+AD331-AP331&lt;=F$9),0,MIN(S330+AD331-AP331-F$9,$C331-SUM($BA331:BA331))))</f>
        <v>0</v>
      </c>
      <c r="BC331" s="19">
        <f ca="1">IF(NOT(snowball),0,IF(OR(G$9=0,T330+AE331-AQ331&lt;=G$9),0,MIN(T330+AE331-AQ331-G$9,$C331-SUM($BA331:BB331))))</f>
        <v>0</v>
      </c>
      <c r="BD331" s="19">
        <f ca="1">IF(NOT(snowball),0,IF(OR(H$9=0,U330+AF331-AR331&lt;=H$9),0,MIN(U330+AF331-AR331-H$9,$C331-SUM($BA331:BC331))))</f>
        <v>0</v>
      </c>
      <c r="BE331" s="19">
        <f ca="1">IF(NOT(snowball),0,IF(OR(I$9=0,V330+AG331-AS331&lt;=I$9),0,MIN(V330+AG331-AS331-I$9,$C331-SUM($BA331:BD331))))</f>
        <v>0</v>
      </c>
      <c r="BF331" s="19">
        <f ca="1">IF(NOT(snowball),0,IF(OR(J$9=0,W330+AH331-AT331&lt;=J$9),0,MIN(W330+AH331-AT331-J$9,$C331-SUM($BA331:BE331))))</f>
        <v>0</v>
      </c>
      <c r="BG331" s="19">
        <f ca="1">IF(NOT(snowball),0,IF(OR(K$9=0,X330+AI331-AU331&lt;=K$9),0,MIN(X330+AI331-AU331-K$9,$C331-SUM($BA331:BF331))))</f>
        <v>0</v>
      </c>
      <c r="BH331" s="19">
        <f ca="1">IF(NOT(snowball),0,IF(OR(L$9=0,Y330+AJ331-AV331&lt;=L$9),0,MIN(Y330+AJ331-AV331-L$9,$C331-SUM($BA331:BG331))))</f>
        <v>0</v>
      </c>
      <c r="BI331" s="19">
        <f ca="1">IF(NOT(snowball),0,IF(OR(M$9=0,Z330+AK331-AW331&lt;=M$9),0,MIN(Z330+AK331-AW331-M$9,$C331-SUM($BA331:BH331))))</f>
        <v>0</v>
      </c>
      <c r="BJ331" s="19">
        <f ca="1">IF(NOT(snowball),0,IF(OR(N$9=0,AA330+AL331-AX331&lt;=N$9),0,MIN(AA330+AL331-AX331-N$9,$C331-SUM($BA331:BI331))))</f>
        <v>0</v>
      </c>
      <c r="BK331" s="71">
        <f t="shared" ca="1" si="251"/>
        <v>0</v>
      </c>
      <c r="BL331" s="71">
        <f t="shared" ca="1" si="252"/>
        <v>0</v>
      </c>
      <c r="BN331" s="55">
        <f t="shared" ca="1" si="253"/>
        <v>0</v>
      </c>
      <c r="BO331" s="19">
        <f ca="1">IF(S330&lt;=0,0,IF($BL331&lt;=SUM($BN331:BN331),0,IF($BL331-SUM($BN331:BN331)&gt;S330+AD331-BB331-AP331,S330+AD331-BB331-AP331,$BL331-SUM($BN331:BN331))))</f>
        <v>0</v>
      </c>
      <c r="BP331" s="19">
        <f ca="1">IF(T330&lt;=0,0,IF($BL331&lt;=SUM($BN331:BO331),0,IF($BL331-SUM($BN331:BO331)&gt;T330+AE331-BC331-AQ331,T330+AE331-BC331-AQ331,$BL331-SUM($BN331:BO331))))</f>
        <v>0</v>
      </c>
      <c r="BQ331" s="19">
        <f ca="1">IF(U330&lt;=0,0,IF($BL331&lt;=SUM($BN331:BP331),0,IF($BL331-SUM($BN331:BP331)&gt;U330+AF331-BD331-AR331,U330+AF331-BD331-AR331,$BL331-SUM($BN331:BP331))))</f>
        <v>0</v>
      </c>
      <c r="BR331" s="19">
        <f ca="1">IF(V330&lt;=0,0,IF($BL331&lt;=SUM($BN331:BQ331),0,IF($BL331-SUM($BN331:BQ331)&gt;V330+AG331-BE331-AS331,V330+AG331-BE331-AS331,$BL331-SUM($BN331:BQ331))))</f>
        <v>0</v>
      </c>
      <c r="BS331" s="19">
        <f ca="1">IF(W330&lt;=0,0,IF($BL331&lt;=SUM($BN331:BR331),0,IF($BL331-SUM($BN331:BR331)&gt;W330+AH331-BF331-AT331,W330+AH331-BF331-AT331,$BL331-SUM($BN331:BR331))))</f>
        <v>0</v>
      </c>
      <c r="BT331" s="19">
        <f ca="1">IF(X330&lt;=0,0,IF($BL331&lt;=SUM($BN331:BS331),0,IF($BL331-SUM($BN331:BS331)&gt;X330+AI331-BG331-AU331,X330+AI331-BG331-AU331,$BL331-SUM($BN331:BS331))))</f>
        <v>0</v>
      </c>
      <c r="BU331" s="19">
        <f ca="1">IF(Y330&lt;=0,0,IF($BL331&lt;=SUM($BN331:BT331),0,IF($BL331-SUM($BN331:BT331)&gt;Y330+AJ331-BH331-AV331,Y330+AJ331-BH331-AV331,$BL331-SUM($BN331:BT331))))</f>
        <v>0</v>
      </c>
      <c r="BV331" s="19">
        <f ca="1">IF(Z330&lt;=0,0,IF($BL331&lt;=SUM($BN331:BU331),0,IF($BL331-SUM($BN331:BU331)&gt;Z330+AK331-BI331-AW331,Z330+AK331-BI331-AW331,$BL331-SUM($BN331:BU331))))</f>
        <v>0</v>
      </c>
      <c r="BW331" s="19">
        <f ca="1">IF(AA330&lt;=0,0,IF($BL331&lt;=SUM($BN331:BV331),0,IF($BL331-SUM($BN331:BV331)&gt;AA330+AL331-BJ331-AX331,AA330+AL331-BJ331-AX331,$BL331-SUM($BN331:BV331))))</f>
        <v>0</v>
      </c>
    </row>
    <row r="332" spans="1:75" ht="11.1" customHeight="1" x14ac:dyDescent="0.2">
      <c r="A332" s="20" t="str">
        <f t="shared" ca="1" si="206"/>
        <v/>
      </c>
      <c r="B332" s="5" t="e">
        <f t="shared" ca="1" si="207"/>
        <v>#N/A</v>
      </c>
      <c r="C332" s="69" t="str">
        <f ca="1">IF(A332="","",IF(snowball,IF(($E$5-AY332)&lt;0,0,$E$5-AY332),0)+D332)</f>
        <v/>
      </c>
      <c r="D332" s="56"/>
      <c r="E332" s="19">
        <f t="shared" ca="1" si="208"/>
        <v>0</v>
      </c>
      <c r="F332" s="19">
        <f t="shared" ca="1" si="209"/>
        <v>0</v>
      </c>
      <c r="G332" s="19">
        <f t="shared" ca="1" si="210"/>
        <v>0</v>
      </c>
      <c r="H332" s="19">
        <f t="shared" ca="1" si="211"/>
        <v>0</v>
      </c>
      <c r="I332" s="19">
        <f t="shared" ca="1" si="212"/>
        <v>0</v>
      </c>
      <c r="J332" s="19">
        <f t="shared" ca="1" si="213"/>
        <v>0</v>
      </c>
      <c r="K332" s="19">
        <f t="shared" ca="1" si="214"/>
        <v>0</v>
      </c>
      <c r="L332" s="19">
        <f t="shared" ca="1" si="215"/>
        <v>0</v>
      </c>
      <c r="M332" s="19">
        <f t="shared" ca="1" si="216"/>
        <v>0</v>
      </c>
      <c r="N332" s="19">
        <f t="shared" ca="1" si="217"/>
        <v>0</v>
      </c>
      <c r="O332" s="48"/>
      <c r="P332" s="19">
        <f t="shared" ca="1" si="205"/>
        <v>0</v>
      </c>
      <c r="Q332" s="73">
        <f t="shared" ca="1" si="218"/>
        <v>0</v>
      </c>
      <c r="R332" s="19">
        <f t="shared" ca="1" si="219"/>
        <v>0</v>
      </c>
      <c r="S332" s="19">
        <f t="shared" ca="1" si="220"/>
        <v>0</v>
      </c>
      <c r="T332" s="19">
        <f t="shared" ca="1" si="221"/>
        <v>0</v>
      </c>
      <c r="U332" s="19">
        <f t="shared" ca="1" si="222"/>
        <v>0</v>
      </c>
      <c r="V332" s="19">
        <f t="shared" ca="1" si="223"/>
        <v>0</v>
      </c>
      <c r="W332" s="19">
        <f t="shared" ca="1" si="224"/>
        <v>0</v>
      </c>
      <c r="X332" s="19">
        <f t="shared" ca="1" si="225"/>
        <v>0</v>
      </c>
      <c r="Y332" s="19">
        <f t="shared" ca="1" si="226"/>
        <v>0</v>
      </c>
      <c r="Z332" s="19">
        <f t="shared" ca="1" si="227"/>
        <v>0</v>
      </c>
      <c r="AA332" s="19">
        <f t="shared" ca="1" si="228"/>
        <v>0</v>
      </c>
      <c r="AB332" s="2"/>
      <c r="AC332" s="19">
        <f t="shared" ca="1" si="229"/>
        <v>0</v>
      </c>
      <c r="AD332" s="19">
        <f t="shared" ca="1" si="230"/>
        <v>0</v>
      </c>
      <c r="AE332" s="19">
        <f t="shared" ca="1" si="231"/>
        <v>0</v>
      </c>
      <c r="AF332" s="19">
        <f t="shared" ca="1" si="232"/>
        <v>0</v>
      </c>
      <c r="AG332" s="19">
        <f t="shared" ca="1" si="233"/>
        <v>0</v>
      </c>
      <c r="AH332" s="19">
        <f t="shared" ca="1" si="234"/>
        <v>0</v>
      </c>
      <c r="AI332" s="19">
        <f t="shared" ca="1" si="235"/>
        <v>0</v>
      </c>
      <c r="AJ332" s="19">
        <f t="shared" ca="1" si="236"/>
        <v>0</v>
      </c>
      <c r="AK332" s="19">
        <f t="shared" ca="1" si="237"/>
        <v>0</v>
      </c>
      <c r="AL332" s="19">
        <f t="shared" ca="1" si="238"/>
        <v>0</v>
      </c>
      <c r="AM332" s="23">
        <f t="shared" ca="1" si="239"/>
        <v>0</v>
      </c>
      <c r="AN332" s="7"/>
      <c r="AO332" s="19">
        <f t="shared" ca="1" si="240"/>
        <v>0</v>
      </c>
      <c r="AP332" s="19">
        <f t="shared" ca="1" si="241"/>
        <v>0</v>
      </c>
      <c r="AQ332" s="19">
        <f t="shared" ca="1" si="242"/>
        <v>0</v>
      </c>
      <c r="AR332" s="19">
        <f t="shared" ca="1" si="243"/>
        <v>0</v>
      </c>
      <c r="AS332" s="19">
        <f t="shared" ca="1" si="244"/>
        <v>0</v>
      </c>
      <c r="AT332" s="19">
        <f t="shared" ca="1" si="245"/>
        <v>0</v>
      </c>
      <c r="AU332" s="19">
        <f t="shared" ca="1" si="246"/>
        <v>0</v>
      </c>
      <c r="AV332" s="19">
        <f t="shared" ca="1" si="247"/>
        <v>0</v>
      </c>
      <c r="AW332" s="19">
        <f t="shared" ca="1" si="248"/>
        <v>0</v>
      </c>
      <c r="AX332" s="19">
        <f t="shared" ca="1" si="249"/>
        <v>0</v>
      </c>
      <c r="AY332" s="71">
        <f t="shared" ca="1" si="250"/>
        <v>0</v>
      </c>
      <c r="AZ332" s="23"/>
      <c r="BA332" s="55">
        <f ca="1">IF(NOT(snowball),0,IF(OR(E$9=0,R331+AC332-AO332&lt;=E$9),0,MIN(R331+AC332-AO332-E$9,$C332)))</f>
        <v>0</v>
      </c>
      <c r="BB332" s="19">
        <f ca="1">IF(NOT(snowball),0,IF(OR(F$9=0,S331+AD332-AP332&lt;=F$9),0,MIN(S331+AD332-AP332-F$9,$C332-SUM($BA332:BA332))))</f>
        <v>0</v>
      </c>
      <c r="BC332" s="19">
        <f ca="1">IF(NOT(snowball),0,IF(OR(G$9=0,T331+AE332-AQ332&lt;=G$9),0,MIN(T331+AE332-AQ332-G$9,$C332-SUM($BA332:BB332))))</f>
        <v>0</v>
      </c>
      <c r="BD332" s="19">
        <f ca="1">IF(NOT(snowball),0,IF(OR(H$9=0,U331+AF332-AR332&lt;=H$9),0,MIN(U331+AF332-AR332-H$9,$C332-SUM($BA332:BC332))))</f>
        <v>0</v>
      </c>
      <c r="BE332" s="19">
        <f ca="1">IF(NOT(snowball),0,IF(OR(I$9=0,V331+AG332-AS332&lt;=I$9),0,MIN(V331+AG332-AS332-I$9,$C332-SUM($BA332:BD332))))</f>
        <v>0</v>
      </c>
      <c r="BF332" s="19">
        <f ca="1">IF(NOT(snowball),0,IF(OR(J$9=0,W331+AH332-AT332&lt;=J$9),0,MIN(W331+AH332-AT332-J$9,$C332-SUM($BA332:BE332))))</f>
        <v>0</v>
      </c>
      <c r="BG332" s="19">
        <f ca="1">IF(NOT(snowball),0,IF(OR(K$9=0,X331+AI332-AU332&lt;=K$9),0,MIN(X331+AI332-AU332-K$9,$C332-SUM($BA332:BF332))))</f>
        <v>0</v>
      </c>
      <c r="BH332" s="19">
        <f ca="1">IF(NOT(snowball),0,IF(OR(L$9=0,Y331+AJ332-AV332&lt;=L$9),0,MIN(Y331+AJ332-AV332-L$9,$C332-SUM($BA332:BG332))))</f>
        <v>0</v>
      </c>
      <c r="BI332" s="19">
        <f ca="1">IF(NOT(snowball),0,IF(OR(M$9=0,Z331+AK332-AW332&lt;=M$9),0,MIN(Z331+AK332-AW332-M$9,$C332-SUM($BA332:BH332))))</f>
        <v>0</v>
      </c>
      <c r="BJ332" s="19">
        <f ca="1">IF(NOT(snowball),0,IF(OR(N$9=0,AA331+AL332-AX332&lt;=N$9),0,MIN(AA331+AL332-AX332-N$9,$C332-SUM($BA332:BI332))))</f>
        <v>0</v>
      </c>
      <c r="BK332" s="71">
        <f t="shared" ca="1" si="251"/>
        <v>0</v>
      </c>
      <c r="BL332" s="71">
        <f t="shared" ca="1" si="252"/>
        <v>0</v>
      </c>
      <c r="BN332" s="55">
        <f t="shared" ca="1" si="253"/>
        <v>0</v>
      </c>
      <c r="BO332" s="19">
        <f ca="1">IF(S331&lt;=0,0,IF($BL332&lt;=SUM($BN332:BN332),0,IF($BL332-SUM($BN332:BN332)&gt;S331+AD332-BB332-AP332,S331+AD332-BB332-AP332,$BL332-SUM($BN332:BN332))))</f>
        <v>0</v>
      </c>
      <c r="BP332" s="19">
        <f ca="1">IF(T331&lt;=0,0,IF($BL332&lt;=SUM($BN332:BO332),0,IF($BL332-SUM($BN332:BO332)&gt;T331+AE332-BC332-AQ332,T331+AE332-BC332-AQ332,$BL332-SUM($BN332:BO332))))</f>
        <v>0</v>
      </c>
      <c r="BQ332" s="19">
        <f ca="1">IF(U331&lt;=0,0,IF($BL332&lt;=SUM($BN332:BP332),0,IF($BL332-SUM($BN332:BP332)&gt;U331+AF332-BD332-AR332,U331+AF332-BD332-AR332,$BL332-SUM($BN332:BP332))))</f>
        <v>0</v>
      </c>
      <c r="BR332" s="19">
        <f ca="1">IF(V331&lt;=0,0,IF($BL332&lt;=SUM($BN332:BQ332),0,IF($BL332-SUM($BN332:BQ332)&gt;V331+AG332-BE332-AS332,V331+AG332-BE332-AS332,$BL332-SUM($BN332:BQ332))))</f>
        <v>0</v>
      </c>
      <c r="BS332" s="19">
        <f ca="1">IF(W331&lt;=0,0,IF($BL332&lt;=SUM($BN332:BR332),0,IF($BL332-SUM($BN332:BR332)&gt;W331+AH332-BF332-AT332,W331+AH332-BF332-AT332,$BL332-SUM($BN332:BR332))))</f>
        <v>0</v>
      </c>
      <c r="BT332" s="19">
        <f ca="1">IF(X331&lt;=0,0,IF($BL332&lt;=SUM($BN332:BS332),0,IF($BL332-SUM($BN332:BS332)&gt;X331+AI332-BG332-AU332,X331+AI332-BG332-AU332,$BL332-SUM($BN332:BS332))))</f>
        <v>0</v>
      </c>
      <c r="BU332" s="19">
        <f ca="1">IF(Y331&lt;=0,0,IF($BL332&lt;=SUM($BN332:BT332),0,IF($BL332-SUM($BN332:BT332)&gt;Y331+AJ332-BH332-AV332,Y331+AJ332-BH332-AV332,$BL332-SUM($BN332:BT332))))</f>
        <v>0</v>
      </c>
      <c r="BV332" s="19">
        <f ca="1">IF(Z331&lt;=0,0,IF($BL332&lt;=SUM($BN332:BU332),0,IF($BL332-SUM($BN332:BU332)&gt;Z331+AK332-BI332-AW332,Z331+AK332-BI332-AW332,$BL332-SUM($BN332:BU332))))</f>
        <v>0</v>
      </c>
      <c r="BW332" s="19">
        <f ca="1">IF(AA331&lt;=0,0,IF($BL332&lt;=SUM($BN332:BV332),0,IF($BL332-SUM($BN332:BV332)&gt;AA331+AL332-BJ332-AX332,AA331+AL332-BJ332-AX332,$BL332-SUM($BN332:BV332))))</f>
        <v>0</v>
      </c>
    </row>
    <row r="333" spans="1:75" ht="11.1" customHeight="1" x14ac:dyDescent="0.2">
      <c r="A333" s="20" t="str">
        <f t="shared" ca="1" si="206"/>
        <v/>
      </c>
      <c r="B333" s="5" t="e">
        <f t="shared" ca="1" si="207"/>
        <v>#N/A</v>
      </c>
      <c r="C333" s="69" t="str">
        <f ca="1">IF(A333="","",IF(snowball,IF(($E$5-AY333)&lt;0,0,$E$5-AY333),0)+D333)</f>
        <v/>
      </c>
      <c r="D333" s="56"/>
      <c r="E333" s="19">
        <f t="shared" ca="1" si="208"/>
        <v>0</v>
      </c>
      <c r="F333" s="19">
        <f t="shared" ca="1" si="209"/>
        <v>0</v>
      </c>
      <c r="G333" s="19">
        <f t="shared" ca="1" si="210"/>
        <v>0</v>
      </c>
      <c r="H333" s="19">
        <f t="shared" ca="1" si="211"/>
        <v>0</v>
      </c>
      <c r="I333" s="19">
        <f t="shared" ca="1" si="212"/>
        <v>0</v>
      </c>
      <c r="J333" s="19">
        <f t="shared" ca="1" si="213"/>
        <v>0</v>
      </c>
      <c r="K333" s="19">
        <f t="shared" ca="1" si="214"/>
        <v>0</v>
      </c>
      <c r="L333" s="19">
        <f t="shared" ca="1" si="215"/>
        <v>0</v>
      </c>
      <c r="M333" s="19">
        <f t="shared" ca="1" si="216"/>
        <v>0</v>
      </c>
      <c r="N333" s="19">
        <f t="shared" ca="1" si="217"/>
        <v>0</v>
      </c>
      <c r="O333" s="48"/>
      <c r="P333" s="19">
        <f t="shared" ca="1" si="205"/>
        <v>0</v>
      </c>
      <c r="Q333" s="73">
        <f t="shared" ca="1" si="218"/>
        <v>0</v>
      </c>
      <c r="R333" s="19">
        <f t="shared" ca="1" si="219"/>
        <v>0</v>
      </c>
      <c r="S333" s="19">
        <f t="shared" ca="1" si="220"/>
        <v>0</v>
      </c>
      <c r="T333" s="19">
        <f t="shared" ca="1" si="221"/>
        <v>0</v>
      </c>
      <c r="U333" s="19">
        <f t="shared" ca="1" si="222"/>
        <v>0</v>
      </c>
      <c r="V333" s="19">
        <f t="shared" ca="1" si="223"/>
        <v>0</v>
      </c>
      <c r="W333" s="19">
        <f t="shared" ca="1" si="224"/>
        <v>0</v>
      </c>
      <c r="X333" s="19">
        <f t="shared" ca="1" si="225"/>
        <v>0</v>
      </c>
      <c r="Y333" s="19">
        <f t="shared" ca="1" si="226"/>
        <v>0</v>
      </c>
      <c r="Z333" s="19">
        <f t="shared" ca="1" si="227"/>
        <v>0</v>
      </c>
      <c r="AA333" s="19">
        <f t="shared" ca="1" si="228"/>
        <v>0</v>
      </c>
      <c r="AB333" s="2"/>
      <c r="AC333" s="19">
        <f t="shared" ca="1" si="229"/>
        <v>0</v>
      </c>
      <c r="AD333" s="19">
        <f t="shared" ca="1" si="230"/>
        <v>0</v>
      </c>
      <c r="AE333" s="19">
        <f t="shared" ca="1" si="231"/>
        <v>0</v>
      </c>
      <c r="AF333" s="19">
        <f t="shared" ca="1" si="232"/>
        <v>0</v>
      </c>
      <c r="AG333" s="19">
        <f t="shared" ca="1" si="233"/>
        <v>0</v>
      </c>
      <c r="AH333" s="19">
        <f t="shared" ca="1" si="234"/>
        <v>0</v>
      </c>
      <c r="AI333" s="19">
        <f t="shared" ca="1" si="235"/>
        <v>0</v>
      </c>
      <c r="AJ333" s="19">
        <f t="shared" ca="1" si="236"/>
        <v>0</v>
      </c>
      <c r="AK333" s="19">
        <f t="shared" ca="1" si="237"/>
        <v>0</v>
      </c>
      <c r="AL333" s="19">
        <f t="shared" ca="1" si="238"/>
        <v>0</v>
      </c>
      <c r="AM333" s="23">
        <f t="shared" ca="1" si="239"/>
        <v>0</v>
      </c>
      <c r="AN333" s="7"/>
      <c r="AO333" s="19">
        <f t="shared" ca="1" si="240"/>
        <v>0</v>
      </c>
      <c r="AP333" s="19">
        <f t="shared" ca="1" si="241"/>
        <v>0</v>
      </c>
      <c r="AQ333" s="19">
        <f t="shared" ca="1" si="242"/>
        <v>0</v>
      </c>
      <c r="AR333" s="19">
        <f t="shared" ca="1" si="243"/>
        <v>0</v>
      </c>
      <c r="AS333" s="19">
        <f t="shared" ca="1" si="244"/>
        <v>0</v>
      </c>
      <c r="AT333" s="19">
        <f t="shared" ca="1" si="245"/>
        <v>0</v>
      </c>
      <c r="AU333" s="19">
        <f t="shared" ca="1" si="246"/>
        <v>0</v>
      </c>
      <c r="AV333" s="19">
        <f t="shared" ca="1" si="247"/>
        <v>0</v>
      </c>
      <c r="AW333" s="19">
        <f t="shared" ca="1" si="248"/>
        <v>0</v>
      </c>
      <c r="AX333" s="19">
        <f t="shared" ca="1" si="249"/>
        <v>0</v>
      </c>
      <c r="AY333" s="71">
        <f t="shared" ca="1" si="250"/>
        <v>0</v>
      </c>
      <c r="AZ333" s="23"/>
      <c r="BA333" s="55">
        <f ca="1">IF(NOT(snowball),0,IF(OR(E$9=0,R332+AC333-AO333&lt;=E$9),0,MIN(R332+AC333-AO333-E$9,$C333)))</f>
        <v>0</v>
      </c>
      <c r="BB333" s="19">
        <f ca="1">IF(NOT(snowball),0,IF(OR(F$9=0,S332+AD333-AP333&lt;=F$9),0,MIN(S332+AD333-AP333-F$9,$C333-SUM($BA333:BA333))))</f>
        <v>0</v>
      </c>
      <c r="BC333" s="19">
        <f ca="1">IF(NOT(snowball),0,IF(OR(G$9=0,T332+AE333-AQ333&lt;=G$9),0,MIN(T332+AE333-AQ333-G$9,$C333-SUM($BA333:BB333))))</f>
        <v>0</v>
      </c>
      <c r="BD333" s="19">
        <f ca="1">IF(NOT(snowball),0,IF(OR(H$9=0,U332+AF333-AR333&lt;=H$9),0,MIN(U332+AF333-AR333-H$9,$C333-SUM($BA333:BC333))))</f>
        <v>0</v>
      </c>
      <c r="BE333" s="19">
        <f ca="1">IF(NOT(snowball),0,IF(OR(I$9=0,V332+AG333-AS333&lt;=I$9),0,MIN(V332+AG333-AS333-I$9,$C333-SUM($BA333:BD333))))</f>
        <v>0</v>
      </c>
      <c r="BF333" s="19">
        <f ca="1">IF(NOT(snowball),0,IF(OR(J$9=0,W332+AH333-AT333&lt;=J$9),0,MIN(W332+AH333-AT333-J$9,$C333-SUM($BA333:BE333))))</f>
        <v>0</v>
      </c>
      <c r="BG333" s="19">
        <f ca="1">IF(NOT(snowball),0,IF(OR(K$9=0,X332+AI333-AU333&lt;=K$9),0,MIN(X332+AI333-AU333-K$9,$C333-SUM($BA333:BF333))))</f>
        <v>0</v>
      </c>
      <c r="BH333" s="19">
        <f ca="1">IF(NOT(snowball),0,IF(OR(L$9=0,Y332+AJ333-AV333&lt;=L$9),0,MIN(Y332+AJ333-AV333-L$9,$C333-SUM($BA333:BG333))))</f>
        <v>0</v>
      </c>
      <c r="BI333" s="19">
        <f ca="1">IF(NOT(snowball),0,IF(OR(M$9=0,Z332+AK333-AW333&lt;=M$9),0,MIN(Z332+AK333-AW333-M$9,$C333-SUM($BA333:BH333))))</f>
        <v>0</v>
      </c>
      <c r="BJ333" s="19">
        <f ca="1">IF(NOT(snowball),0,IF(OR(N$9=0,AA332+AL333-AX333&lt;=N$9),0,MIN(AA332+AL333-AX333-N$9,$C333-SUM($BA333:BI333))))</f>
        <v>0</v>
      </c>
      <c r="BK333" s="71">
        <f t="shared" ca="1" si="251"/>
        <v>0</v>
      </c>
      <c r="BL333" s="71">
        <f t="shared" ca="1" si="252"/>
        <v>0</v>
      </c>
      <c r="BN333" s="55">
        <f t="shared" ca="1" si="253"/>
        <v>0</v>
      </c>
      <c r="BO333" s="19">
        <f ca="1">IF(S332&lt;=0,0,IF($BL333&lt;=SUM($BN333:BN333),0,IF($BL333-SUM($BN333:BN333)&gt;S332+AD333-BB333-AP333,S332+AD333-BB333-AP333,$BL333-SUM($BN333:BN333))))</f>
        <v>0</v>
      </c>
      <c r="BP333" s="19">
        <f ca="1">IF(T332&lt;=0,0,IF($BL333&lt;=SUM($BN333:BO333),0,IF($BL333-SUM($BN333:BO333)&gt;T332+AE333-BC333-AQ333,T332+AE333-BC333-AQ333,$BL333-SUM($BN333:BO333))))</f>
        <v>0</v>
      </c>
      <c r="BQ333" s="19">
        <f ca="1">IF(U332&lt;=0,0,IF($BL333&lt;=SUM($BN333:BP333),0,IF($BL333-SUM($BN333:BP333)&gt;U332+AF333-BD333-AR333,U332+AF333-BD333-AR333,$BL333-SUM($BN333:BP333))))</f>
        <v>0</v>
      </c>
      <c r="BR333" s="19">
        <f ca="1">IF(V332&lt;=0,0,IF($BL333&lt;=SUM($BN333:BQ333),0,IF($BL333-SUM($BN333:BQ333)&gt;V332+AG333-BE333-AS333,V332+AG333-BE333-AS333,$BL333-SUM($BN333:BQ333))))</f>
        <v>0</v>
      </c>
      <c r="BS333" s="19">
        <f ca="1">IF(W332&lt;=0,0,IF($BL333&lt;=SUM($BN333:BR333),0,IF($BL333-SUM($BN333:BR333)&gt;W332+AH333-BF333-AT333,W332+AH333-BF333-AT333,$BL333-SUM($BN333:BR333))))</f>
        <v>0</v>
      </c>
      <c r="BT333" s="19">
        <f ca="1">IF(X332&lt;=0,0,IF($BL333&lt;=SUM($BN333:BS333),0,IF($BL333-SUM($BN333:BS333)&gt;X332+AI333-BG333-AU333,X332+AI333-BG333-AU333,$BL333-SUM($BN333:BS333))))</f>
        <v>0</v>
      </c>
      <c r="BU333" s="19">
        <f ca="1">IF(Y332&lt;=0,0,IF($BL333&lt;=SUM($BN333:BT333),0,IF($BL333-SUM($BN333:BT333)&gt;Y332+AJ333-BH333-AV333,Y332+AJ333-BH333-AV333,$BL333-SUM($BN333:BT333))))</f>
        <v>0</v>
      </c>
      <c r="BV333" s="19">
        <f ca="1">IF(Z332&lt;=0,0,IF($BL333&lt;=SUM($BN333:BU333),0,IF($BL333-SUM($BN333:BU333)&gt;Z332+AK333-BI333-AW333,Z332+AK333-BI333-AW333,$BL333-SUM($BN333:BU333))))</f>
        <v>0</v>
      </c>
      <c r="BW333" s="19">
        <f ca="1">IF(AA332&lt;=0,0,IF($BL333&lt;=SUM($BN333:BV333),0,IF($BL333-SUM($BN333:BV333)&gt;AA332+AL333-BJ333-AX333,AA332+AL333-BJ333-AX333,$BL333-SUM($BN333:BV333))))</f>
        <v>0</v>
      </c>
    </row>
    <row r="334" spans="1:75" ht="11.1" customHeight="1" x14ac:dyDescent="0.2">
      <c r="A334" s="20" t="str">
        <f t="shared" ca="1" si="206"/>
        <v/>
      </c>
      <c r="B334" s="5" t="e">
        <f t="shared" ca="1" si="207"/>
        <v>#N/A</v>
      </c>
      <c r="C334" s="69" t="str">
        <f ca="1">IF(A334="","",IF(snowball,IF(($E$5-AY334)&lt;0,0,$E$5-AY334),0)+D334)</f>
        <v/>
      </c>
      <c r="D334" s="56"/>
      <c r="E334" s="19">
        <f t="shared" ca="1" si="208"/>
        <v>0</v>
      </c>
      <c r="F334" s="19">
        <f t="shared" ca="1" si="209"/>
        <v>0</v>
      </c>
      <c r="G334" s="19">
        <f t="shared" ca="1" si="210"/>
        <v>0</v>
      </c>
      <c r="H334" s="19">
        <f t="shared" ca="1" si="211"/>
        <v>0</v>
      </c>
      <c r="I334" s="19">
        <f t="shared" ca="1" si="212"/>
        <v>0</v>
      </c>
      <c r="J334" s="19">
        <f t="shared" ca="1" si="213"/>
        <v>0</v>
      </c>
      <c r="K334" s="19">
        <f t="shared" ca="1" si="214"/>
        <v>0</v>
      </c>
      <c r="L334" s="19">
        <f t="shared" ca="1" si="215"/>
        <v>0</v>
      </c>
      <c r="M334" s="19">
        <f t="shared" ca="1" si="216"/>
        <v>0</v>
      </c>
      <c r="N334" s="19">
        <f t="shared" ca="1" si="217"/>
        <v>0</v>
      </c>
      <c r="O334" s="48"/>
      <c r="P334" s="19">
        <f t="shared" ca="1" si="205"/>
        <v>0</v>
      </c>
      <c r="Q334" s="73">
        <f t="shared" ca="1" si="218"/>
        <v>0</v>
      </c>
      <c r="R334" s="19">
        <f t="shared" ca="1" si="219"/>
        <v>0</v>
      </c>
      <c r="S334" s="19">
        <f t="shared" ca="1" si="220"/>
        <v>0</v>
      </c>
      <c r="T334" s="19">
        <f t="shared" ca="1" si="221"/>
        <v>0</v>
      </c>
      <c r="U334" s="19">
        <f t="shared" ca="1" si="222"/>
        <v>0</v>
      </c>
      <c r="V334" s="19">
        <f t="shared" ca="1" si="223"/>
        <v>0</v>
      </c>
      <c r="W334" s="19">
        <f t="shared" ca="1" si="224"/>
        <v>0</v>
      </c>
      <c r="X334" s="19">
        <f t="shared" ca="1" si="225"/>
        <v>0</v>
      </c>
      <c r="Y334" s="19">
        <f t="shared" ca="1" si="226"/>
        <v>0</v>
      </c>
      <c r="Z334" s="19">
        <f t="shared" ca="1" si="227"/>
        <v>0</v>
      </c>
      <c r="AA334" s="19">
        <f t="shared" ca="1" si="228"/>
        <v>0</v>
      </c>
      <c r="AB334" s="2"/>
      <c r="AC334" s="19">
        <f t="shared" ca="1" si="229"/>
        <v>0</v>
      </c>
      <c r="AD334" s="19">
        <f t="shared" ca="1" si="230"/>
        <v>0</v>
      </c>
      <c r="AE334" s="19">
        <f t="shared" ca="1" si="231"/>
        <v>0</v>
      </c>
      <c r="AF334" s="19">
        <f t="shared" ca="1" si="232"/>
        <v>0</v>
      </c>
      <c r="AG334" s="19">
        <f t="shared" ca="1" si="233"/>
        <v>0</v>
      </c>
      <c r="AH334" s="19">
        <f t="shared" ca="1" si="234"/>
        <v>0</v>
      </c>
      <c r="AI334" s="19">
        <f t="shared" ca="1" si="235"/>
        <v>0</v>
      </c>
      <c r="AJ334" s="19">
        <f t="shared" ca="1" si="236"/>
        <v>0</v>
      </c>
      <c r="AK334" s="19">
        <f t="shared" ca="1" si="237"/>
        <v>0</v>
      </c>
      <c r="AL334" s="19">
        <f t="shared" ca="1" si="238"/>
        <v>0</v>
      </c>
      <c r="AM334" s="23">
        <f t="shared" ca="1" si="239"/>
        <v>0</v>
      </c>
      <c r="AN334" s="7"/>
      <c r="AO334" s="19">
        <f t="shared" ca="1" si="240"/>
        <v>0</v>
      </c>
      <c r="AP334" s="19">
        <f t="shared" ca="1" si="241"/>
        <v>0</v>
      </c>
      <c r="AQ334" s="19">
        <f t="shared" ca="1" si="242"/>
        <v>0</v>
      </c>
      <c r="AR334" s="19">
        <f t="shared" ca="1" si="243"/>
        <v>0</v>
      </c>
      <c r="AS334" s="19">
        <f t="shared" ca="1" si="244"/>
        <v>0</v>
      </c>
      <c r="AT334" s="19">
        <f t="shared" ca="1" si="245"/>
        <v>0</v>
      </c>
      <c r="AU334" s="19">
        <f t="shared" ca="1" si="246"/>
        <v>0</v>
      </c>
      <c r="AV334" s="19">
        <f t="shared" ca="1" si="247"/>
        <v>0</v>
      </c>
      <c r="AW334" s="19">
        <f t="shared" ca="1" si="248"/>
        <v>0</v>
      </c>
      <c r="AX334" s="19">
        <f t="shared" ca="1" si="249"/>
        <v>0</v>
      </c>
      <c r="AY334" s="71">
        <f t="shared" ca="1" si="250"/>
        <v>0</v>
      </c>
      <c r="AZ334" s="23"/>
      <c r="BA334" s="55">
        <f ca="1">IF(NOT(snowball),0,IF(OR(E$9=0,R333+AC334-AO334&lt;=E$9),0,MIN(R333+AC334-AO334-E$9,$C334)))</f>
        <v>0</v>
      </c>
      <c r="BB334" s="19">
        <f ca="1">IF(NOT(snowball),0,IF(OR(F$9=0,S333+AD334-AP334&lt;=F$9),0,MIN(S333+AD334-AP334-F$9,$C334-SUM($BA334:BA334))))</f>
        <v>0</v>
      </c>
      <c r="BC334" s="19">
        <f ca="1">IF(NOT(snowball),0,IF(OR(G$9=0,T333+AE334-AQ334&lt;=G$9),0,MIN(T333+AE334-AQ334-G$9,$C334-SUM($BA334:BB334))))</f>
        <v>0</v>
      </c>
      <c r="BD334" s="19">
        <f ca="1">IF(NOT(snowball),0,IF(OR(H$9=0,U333+AF334-AR334&lt;=H$9),0,MIN(U333+AF334-AR334-H$9,$C334-SUM($BA334:BC334))))</f>
        <v>0</v>
      </c>
      <c r="BE334" s="19">
        <f ca="1">IF(NOT(snowball),0,IF(OR(I$9=0,V333+AG334-AS334&lt;=I$9),0,MIN(V333+AG334-AS334-I$9,$C334-SUM($BA334:BD334))))</f>
        <v>0</v>
      </c>
      <c r="BF334" s="19">
        <f ca="1">IF(NOT(snowball),0,IF(OR(J$9=0,W333+AH334-AT334&lt;=J$9),0,MIN(W333+AH334-AT334-J$9,$C334-SUM($BA334:BE334))))</f>
        <v>0</v>
      </c>
      <c r="BG334" s="19">
        <f ca="1">IF(NOT(snowball),0,IF(OR(K$9=0,X333+AI334-AU334&lt;=K$9),0,MIN(X333+AI334-AU334-K$9,$C334-SUM($BA334:BF334))))</f>
        <v>0</v>
      </c>
      <c r="BH334" s="19">
        <f ca="1">IF(NOT(snowball),0,IF(OR(L$9=0,Y333+AJ334-AV334&lt;=L$9),0,MIN(Y333+AJ334-AV334-L$9,$C334-SUM($BA334:BG334))))</f>
        <v>0</v>
      </c>
      <c r="BI334" s="19">
        <f ca="1">IF(NOT(snowball),0,IF(OR(M$9=0,Z333+AK334-AW334&lt;=M$9),0,MIN(Z333+AK334-AW334-M$9,$C334-SUM($BA334:BH334))))</f>
        <v>0</v>
      </c>
      <c r="BJ334" s="19">
        <f ca="1">IF(NOT(snowball),0,IF(OR(N$9=0,AA333+AL334-AX334&lt;=N$9),0,MIN(AA333+AL334-AX334-N$9,$C334-SUM($BA334:BI334))))</f>
        <v>0</v>
      </c>
      <c r="BK334" s="71">
        <f t="shared" ca="1" si="251"/>
        <v>0</v>
      </c>
      <c r="BL334" s="71">
        <f t="shared" ca="1" si="252"/>
        <v>0</v>
      </c>
      <c r="BN334" s="55">
        <f t="shared" ca="1" si="253"/>
        <v>0</v>
      </c>
      <c r="BO334" s="19">
        <f ca="1">IF(S333&lt;=0,0,IF($BL334&lt;=SUM($BN334:BN334),0,IF($BL334-SUM($BN334:BN334)&gt;S333+AD334-BB334-AP334,S333+AD334-BB334-AP334,$BL334-SUM($BN334:BN334))))</f>
        <v>0</v>
      </c>
      <c r="BP334" s="19">
        <f ca="1">IF(T333&lt;=0,0,IF($BL334&lt;=SUM($BN334:BO334),0,IF($BL334-SUM($BN334:BO334)&gt;T333+AE334-BC334-AQ334,T333+AE334-BC334-AQ334,$BL334-SUM($BN334:BO334))))</f>
        <v>0</v>
      </c>
      <c r="BQ334" s="19">
        <f ca="1">IF(U333&lt;=0,0,IF($BL334&lt;=SUM($BN334:BP334),0,IF($BL334-SUM($BN334:BP334)&gt;U333+AF334-BD334-AR334,U333+AF334-BD334-AR334,$BL334-SUM($BN334:BP334))))</f>
        <v>0</v>
      </c>
      <c r="BR334" s="19">
        <f ca="1">IF(V333&lt;=0,0,IF($BL334&lt;=SUM($BN334:BQ334),0,IF($BL334-SUM($BN334:BQ334)&gt;V333+AG334-BE334-AS334,V333+AG334-BE334-AS334,$BL334-SUM($BN334:BQ334))))</f>
        <v>0</v>
      </c>
      <c r="BS334" s="19">
        <f ca="1">IF(W333&lt;=0,0,IF($BL334&lt;=SUM($BN334:BR334),0,IF($BL334-SUM($BN334:BR334)&gt;W333+AH334-BF334-AT334,W333+AH334-BF334-AT334,$BL334-SUM($BN334:BR334))))</f>
        <v>0</v>
      </c>
      <c r="BT334" s="19">
        <f ca="1">IF(X333&lt;=0,0,IF($BL334&lt;=SUM($BN334:BS334),0,IF($BL334-SUM($BN334:BS334)&gt;X333+AI334-BG334-AU334,X333+AI334-BG334-AU334,$BL334-SUM($BN334:BS334))))</f>
        <v>0</v>
      </c>
      <c r="BU334" s="19">
        <f ca="1">IF(Y333&lt;=0,0,IF($BL334&lt;=SUM($BN334:BT334),0,IF($BL334-SUM($BN334:BT334)&gt;Y333+AJ334-BH334-AV334,Y333+AJ334-BH334-AV334,$BL334-SUM($BN334:BT334))))</f>
        <v>0</v>
      </c>
      <c r="BV334" s="19">
        <f ca="1">IF(Z333&lt;=0,0,IF($BL334&lt;=SUM($BN334:BU334),0,IF($BL334-SUM($BN334:BU334)&gt;Z333+AK334-BI334-AW334,Z333+AK334-BI334-AW334,$BL334-SUM($BN334:BU334))))</f>
        <v>0</v>
      </c>
      <c r="BW334" s="19">
        <f ca="1">IF(AA333&lt;=0,0,IF($BL334&lt;=SUM($BN334:BV334),0,IF($BL334-SUM($BN334:BV334)&gt;AA333+AL334-BJ334-AX334,AA333+AL334-BJ334-AX334,$BL334-SUM($BN334:BV334))))</f>
        <v>0</v>
      </c>
    </row>
    <row r="335" spans="1:75" ht="11.1" customHeight="1" x14ac:dyDescent="0.2">
      <c r="A335" s="20" t="str">
        <f t="shared" ca="1" si="206"/>
        <v/>
      </c>
      <c r="B335" s="5" t="e">
        <f t="shared" ca="1" si="207"/>
        <v>#N/A</v>
      </c>
      <c r="C335" s="69" t="str">
        <f ca="1">IF(A335="","",IF(snowball,IF(($E$5-AY335)&lt;0,0,$E$5-AY335),0)+D335)</f>
        <v/>
      </c>
      <c r="D335" s="56"/>
      <c r="E335" s="19">
        <f t="shared" ca="1" si="208"/>
        <v>0</v>
      </c>
      <c r="F335" s="19">
        <f t="shared" ca="1" si="209"/>
        <v>0</v>
      </c>
      <c r="G335" s="19">
        <f t="shared" ca="1" si="210"/>
        <v>0</v>
      </c>
      <c r="H335" s="19">
        <f t="shared" ca="1" si="211"/>
        <v>0</v>
      </c>
      <c r="I335" s="19">
        <f t="shared" ca="1" si="212"/>
        <v>0</v>
      </c>
      <c r="J335" s="19">
        <f t="shared" ca="1" si="213"/>
        <v>0</v>
      </c>
      <c r="K335" s="19">
        <f t="shared" ca="1" si="214"/>
        <v>0</v>
      </c>
      <c r="L335" s="19">
        <f t="shared" ca="1" si="215"/>
        <v>0</v>
      </c>
      <c r="M335" s="19">
        <f t="shared" ca="1" si="216"/>
        <v>0</v>
      </c>
      <c r="N335" s="19">
        <f t="shared" ca="1" si="217"/>
        <v>0</v>
      </c>
      <c r="O335" s="48"/>
      <c r="P335" s="19">
        <f t="shared" ca="1" si="205"/>
        <v>0</v>
      </c>
      <c r="Q335" s="73">
        <f t="shared" ca="1" si="218"/>
        <v>0</v>
      </c>
      <c r="R335" s="19">
        <f t="shared" ca="1" si="219"/>
        <v>0</v>
      </c>
      <c r="S335" s="19">
        <f t="shared" ca="1" si="220"/>
        <v>0</v>
      </c>
      <c r="T335" s="19">
        <f t="shared" ca="1" si="221"/>
        <v>0</v>
      </c>
      <c r="U335" s="19">
        <f t="shared" ca="1" si="222"/>
        <v>0</v>
      </c>
      <c r="V335" s="19">
        <f t="shared" ca="1" si="223"/>
        <v>0</v>
      </c>
      <c r="W335" s="19">
        <f t="shared" ca="1" si="224"/>
        <v>0</v>
      </c>
      <c r="X335" s="19">
        <f t="shared" ca="1" si="225"/>
        <v>0</v>
      </c>
      <c r="Y335" s="19">
        <f t="shared" ca="1" si="226"/>
        <v>0</v>
      </c>
      <c r="Z335" s="19">
        <f t="shared" ca="1" si="227"/>
        <v>0</v>
      </c>
      <c r="AA335" s="19">
        <f t="shared" ca="1" si="228"/>
        <v>0</v>
      </c>
      <c r="AB335" s="2"/>
      <c r="AC335" s="19">
        <f t="shared" ca="1" si="229"/>
        <v>0</v>
      </c>
      <c r="AD335" s="19">
        <f t="shared" ca="1" si="230"/>
        <v>0</v>
      </c>
      <c r="AE335" s="19">
        <f t="shared" ca="1" si="231"/>
        <v>0</v>
      </c>
      <c r="AF335" s="19">
        <f t="shared" ca="1" si="232"/>
        <v>0</v>
      </c>
      <c r="AG335" s="19">
        <f t="shared" ca="1" si="233"/>
        <v>0</v>
      </c>
      <c r="AH335" s="19">
        <f t="shared" ca="1" si="234"/>
        <v>0</v>
      </c>
      <c r="AI335" s="19">
        <f t="shared" ca="1" si="235"/>
        <v>0</v>
      </c>
      <c r="AJ335" s="19">
        <f t="shared" ca="1" si="236"/>
        <v>0</v>
      </c>
      <c r="AK335" s="19">
        <f t="shared" ca="1" si="237"/>
        <v>0</v>
      </c>
      <c r="AL335" s="19">
        <f t="shared" ca="1" si="238"/>
        <v>0</v>
      </c>
      <c r="AM335" s="23">
        <f t="shared" ca="1" si="239"/>
        <v>0</v>
      </c>
      <c r="AN335" s="7"/>
      <c r="AO335" s="19">
        <f t="shared" ca="1" si="240"/>
        <v>0</v>
      </c>
      <c r="AP335" s="19">
        <f t="shared" ca="1" si="241"/>
        <v>0</v>
      </c>
      <c r="AQ335" s="19">
        <f t="shared" ca="1" si="242"/>
        <v>0</v>
      </c>
      <c r="AR335" s="19">
        <f t="shared" ca="1" si="243"/>
        <v>0</v>
      </c>
      <c r="AS335" s="19">
        <f t="shared" ca="1" si="244"/>
        <v>0</v>
      </c>
      <c r="AT335" s="19">
        <f t="shared" ca="1" si="245"/>
        <v>0</v>
      </c>
      <c r="AU335" s="19">
        <f t="shared" ca="1" si="246"/>
        <v>0</v>
      </c>
      <c r="AV335" s="19">
        <f t="shared" ca="1" si="247"/>
        <v>0</v>
      </c>
      <c r="AW335" s="19">
        <f t="shared" ca="1" si="248"/>
        <v>0</v>
      </c>
      <c r="AX335" s="19">
        <f t="shared" ca="1" si="249"/>
        <v>0</v>
      </c>
      <c r="AY335" s="71">
        <f t="shared" ca="1" si="250"/>
        <v>0</v>
      </c>
      <c r="AZ335" s="23"/>
      <c r="BA335" s="55">
        <f ca="1">IF(NOT(snowball),0,IF(OR(E$9=0,R334+AC335-AO335&lt;=E$9),0,MIN(R334+AC335-AO335-E$9,$C335)))</f>
        <v>0</v>
      </c>
      <c r="BB335" s="19">
        <f ca="1">IF(NOT(snowball),0,IF(OR(F$9=0,S334+AD335-AP335&lt;=F$9),0,MIN(S334+AD335-AP335-F$9,$C335-SUM($BA335:BA335))))</f>
        <v>0</v>
      </c>
      <c r="BC335" s="19">
        <f ca="1">IF(NOT(snowball),0,IF(OR(G$9=0,T334+AE335-AQ335&lt;=G$9),0,MIN(T334+AE335-AQ335-G$9,$C335-SUM($BA335:BB335))))</f>
        <v>0</v>
      </c>
      <c r="BD335" s="19">
        <f ca="1">IF(NOT(snowball),0,IF(OR(H$9=0,U334+AF335-AR335&lt;=H$9),0,MIN(U334+AF335-AR335-H$9,$C335-SUM($BA335:BC335))))</f>
        <v>0</v>
      </c>
      <c r="BE335" s="19">
        <f ca="1">IF(NOT(snowball),0,IF(OR(I$9=0,V334+AG335-AS335&lt;=I$9),0,MIN(V334+AG335-AS335-I$9,$C335-SUM($BA335:BD335))))</f>
        <v>0</v>
      </c>
      <c r="BF335" s="19">
        <f ca="1">IF(NOT(snowball),0,IF(OR(J$9=0,W334+AH335-AT335&lt;=J$9),0,MIN(W334+AH335-AT335-J$9,$C335-SUM($BA335:BE335))))</f>
        <v>0</v>
      </c>
      <c r="BG335" s="19">
        <f ca="1">IF(NOT(snowball),0,IF(OR(K$9=0,X334+AI335-AU335&lt;=K$9),0,MIN(X334+AI335-AU335-K$9,$C335-SUM($BA335:BF335))))</f>
        <v>0</v>
      </c>
      <c r="BH335" s="19">
        <f ca="1">IF(NOT(snowball),0,IF(OR(L$9=0,Y334+AJ335-AV335&lt;=L$9),0,MIN(Y334+AJ335-AV335-L$9,$C335-SUM($BA335:BG335))))</f>
        <v>0</v>
      </c>
      <c r="BI335" s="19">
        <f ca="1">IF(NOT(snowball),0,IF(OR(M$9=0,Z334+AK335-AW335&lt;=M$9),0,MIN(Z334+AK335-AW335-M$9,$C335-SUM($BA335:BH335))))</f>
        <v>0</v>
      </c>
      <c r="BJ335" s="19">
        <f ca="1">IF(NOT(snowball),0,IF(OR(N$9=0,AA334+AL335-AX335&lt;=N$9),0,MIN(AA334+AL335-AX335-N$9,$C335-SUM($BA335:BI335))))</f>
        <v>0</v>
      </c>
      <c r="BK335" s="71">
        <f t="shared" ca="1" si="251"/>
        <v>0</v>
      </c>
      <c r="BL335" s="71">
        <f t="shared" ca="1" si="252"/>
        <v>0</v>
      </c>
      <c r="BN335" s="55">
        <f t="shared" ca="1" si="253"/>
        <v>0</v>
      </c>
      <c r="BO335" s="19">
        <f ca="1">IF(S334&lt;=0,0,IF($BL335&lt;=SUM($BN335:BN335),0,IF($BL335-SUM($BN335:BN335)&gt;S334+AD335-BB335-AP335,S334+AD335-BB335-AP335,$BL335-SUM($BN335:BN335))))</f>
        <v>0</v>
      </c>
      <c r="BP335" s="19">
        <f ca="1">IF(T334&lt;=0,0,IF($BL335&lt;=SUM($BN335:BO335),0,IF($BL335-SUM($BN335:BO335)&gt;T334+AE335-BC335-AQ335,T334+AE335-BC335-AQ335,$BL335-SUM($BN335:BO335))))</f>
        <v>0</v>
      </c>
      <c r="BQ335" s="19">
        <f ca="1">IF(U334&lt;=0,0,IF($BL335&lt;=SUM($BN335:BP335),0,IF($BL335-SUM($BN335:BP335)&gt;U334+AF335-BD335-AR335,U334+AF335-BD335-AR335,$BL335-SUM($BN335:BP335))))</f>
        <v>0</v>
      </c>
      <c r="BR335" s="19">
        <f ca="1">IF(V334&lt;=0,0,IF($BL335&lt;=SUM($BN335:BQ335),0,IF($BL335-SUM($BN335:BQ335)&gt;V334+AG335-BE335-AS335,V334+AG335-BE335-AS335,$BL335-SUM($BN335:BQ335))))</f>
        <v>0</v>
      </c>
      <c r="BS335" s="19">
        <f ca="1">IF(W334&lt;=0,0,IF($BL335&lt;=SUM($BN335:BR335),0,IF($BL335-SUM($BN335:BR335)&gt;W334+AH335-BF335-AT335,W334+AH335-BF335-AT335,$BL335-SUM($BN335:BR335))))</f>
        <v>0</v>
      </c>
      <c r="BT335" s="19">
        <f ca="1">IF(X334&lt;=0,0,IF($BL335&lt;=SUM($BN335:BS335),0,IF($BL335-SUM($BN335:BS335)&gt;X334+AI335-BG335-AU335,X334+AI335-BG335-AU335,$BL335-SUM($BN335:BS335))))</f>
        <v>0</v>
      </c>
      <c r="BU335" s="19">
        <f ca="1">IF(Y334&lt;=0,0,IF($BL335&lt;=SUM($BN335:BT335),0,IF($BL335-SUM($BN335:BT335)&gt;Y334+AJ335-BH335-AV335,Y334+AJ335-BH335-AV335,$BL335-SUM($BN335:BT335))))</f>
        <v>0</v>
      </c>
      <c r="BV335" s="19">
        <f ca="1">IF(Z334&lt;=0,0,IF($BL335&lt;=SUM($BN335:BU335),0,IF($BL335-SUM($BN335:BU335)&gt;Z334+AK335-BI335-AW335,Z334+AK335-BI335-AW335,$BL335-SUM($BN335:BU335))))</f>
        <v>0</v>
      </c>
      <c r="BW335" s="19">
        <f ca="1">IF(AA334&lt;=0,0,IF($BL335&lt;=SUM($BN335:BV335),0,IF($BL335-SUM($BN335:BV335)&gt;AA334+AL335-BJ335-AX335,AA334+AL335-BJ335-AX335,$BL335-SUM($BN335:BV335))))</f>
        <v>0</v>
      </c>
    </row>
    <row r="336" spans="1:75" ht="11.1" customHeight="1" x14ac:dyDescent="0.2">
      <c r="A336" s="20" t="str">
        <f t="shared" ca="1" si="206"/>
        <v/>
      </c>
      <c r="B336" s="5" t="e">
        <f t="shared" ca="1" si="207"/>
        <v>#N/A</v>
      </c>
      <c r="C336" s="69" t="str">
        <f ca="1">IF(A336="","",IF(snowball,IF(($E$5-AY336)&lt;0,0,$E$5-AY336),0)+D336)</f>
        <v/>
      </c>
      <c r="D336" s="56"/>
      <c r="E336" s="19">
        <f t="shared" ca="1" si="208"/>
        <v>0</v>
      </c>
      <c r="F336" s="19">
        <f t="shared" ca="1" si="209"/>
        <v>0</v>
      </c>
      <c r="G336" s="19">
        <f t="shared" ca="1" si="210"/>
        <v>0</v>
      </c>
      <c r="H336" s="19">
        <f t="shared" ca="1" si="211"/>
        <v>0</v>
      </c>
      <c r="I336" s="19">
        <f t="shared" ca="1" si="212"/>
        <v>0</v>
      </c>
      <c r="J336" s="19">
        <f t="shared" ca="1" si="213"/>
        <v>0</v>
      </c>
      <c r="K336" s="19">
        <f t="shared" ca="1" si="214"/>
        <v>0</v>
      </c>
      <c r="L336" s="19">
        <f t="shared" ca="1" si="215"/>
        <v>0</v>
      </c>
      <c r="M336" s="19">
        <f t="shared" ca="1" si="216"/>
        <v>0</v>
      </c>
      <c r="N336" s="19">
        <f t="shared" ca="1" si="217"/>
        <v>0</v>
      </c>
      <c r="O336" s="48"/>
      <c r="P336" s="19">
        <f t="shared" ca="1" si="205"/>
        <v>0</v>
      </c>
      <c r="Q336" s="73">
        <f t="shared" ca="1" si="218"/>
        <v>0</v>
      </c>
      <c r="R336" s="19">
        <f t="shared" ca="1" si="219"/>
        <v>0</v>
      </c>
      <c r="S336" s="19">
        <f t="shared" ca="1" si="220"/>
        <v>0</v>
      </c>
      <c r="T336" s="19">
        <f t="shared" ca="1" si="221"/>
        <v>0</v>
      </c>
      <c r="U336" s="19">
        <f t="shared" ca="1" si="222"/>
        <v>0</v>
      </c>
      <c r="V336" s="19">
        <f t="shared" ca="1" si="223"/>
        <v>0</v>
      </c>
      <c r="W336" s="19">
        <f t="shared" ca="1" si="224"/>
        <v>0</v>
      </c>
      <c r="X336" s="19">
        <f t="shared" ca="1" si="225"/>
        <v>0</v>
      </c>
      <c r="Y336" s="19">
        <f t="shared" ca="1" si="226"/>
        <v>0</v>
      </c>
      <c r="Z336" s="19">
        <f t="shared" ca="1" si="227"/>
        <v>0</v>
      </c>
      <c r="AA336" s="19">
        <f t="shared" ca="1" si="228"/>
        <v>0</v>
      </c>
      <c r="AB336" s="2"/>
      <c r="AC336" s="19">
        <f t="shared" ca="1" si="229"/>
        <v>0</v>
      </c>
      <c r="AD336" s="19">
        <f t="shared" ca="1" si="230"/>
        <v>0</v>
      </c>
      <c r="AE336" s="19">
        <f t="shared" ca="1" si="231"/>
        <v>0</v>
      </c>
      <c r="AF336" s="19">
        <f t="shared" ca="1" si="232"/>
        <v>0</v>
      </c>
      <c r="AG336" s="19">
        <f t="shared" ca="1" si="233"/>
        <v>0</v>
      </c>
      <c r="AH336" s="19">
        <f t="shared" ca="1" si="234"/>
        <v>0</v>
      </c>
      <c r="AI336" s="19">
        <f t="shared" ca="1" si="235"/>
        <v>0</v>
      </c>
      <c r="AJ336" s="19">
        <f t="shared" ca="1" si="236"/>
        <v>0</v>
      </c>
      <c r="AK336" s="19">
        <f t="shared" ca="1" si="237"/>
        <v>0</v>
      </c>
      <c r="AL336" s="19">
        <f t="shared" ca="1" si="238"/>
        <v>0</v>
      </c>
      <c r="AM336" s="23">
        <f t="shared" ca="1" si="239"/>
        <v>0</v>
      </c>
      <c r="AN336" s="7"/>
      <c r="AO336" s="19">
        <f t="shared" ca="1" si="240"/>
        <v>0</v>
      </c>
      <c r="AP336" s="19">
        <f t="shared" ca="1" si="241"/>
        <v>0</v>
      </c>
      <c r="AQ336" s="19">
        <f t="shared" ca="1" si="242"/>
        <v>0</v>
      </c>
      <c r="AR336" s="19">
        <f t="shared" ca="1" si="243"/>
        <v>0</v>
      </c>
      <c r="AS336" s="19">
        <f t="shared" ca="1" si="244"/>
        <v>0</v>
      </c>
      <c r="AT336" s="19">
        <f t="shared" ca="1" si="245"/>
        <v>0</v>
      </c>
      <c r="AU336" s="19">
        <f t="shared" ca="1" si="246"/>
        <v>0</v>
      </c>
      <c r="AV336" s="19">
        <f t="shared" ca="1" si="247"/>
        <v>0</v>
      </c>
      <c r="AW336" s="19">
        <f t="shared" ca="1" si="248"/>
        <v>0</v>
      </c>
      <c r="AX336" s="19">
        <f t="shared" ca="1" si="249"/>
        <v>0</v>
      </c>
      <c r="AY336" s="71">
        <f t="shared" ca="1" si="250"/>
        <v>0</v>
      </c>
      <c r="AZ336" s="23"/>
      <c r="BA336" s="55">
        <f ca="1">IF(NOT(snowball),0,IF(OR(E$9=0,R335+AC336-AO336&lt;=E$9),0,MIN(R335+AC336-AO336-E$9,$C336)))</f>
        <v>0</v>
      </c>
      <c r="BB336" s="19">
        <f ca="1">IF(NOT(snowball),0,IF(OR(F$9=0,S335+AD336-AP336&lt;=F$9),0,MIN(S335+AD336-AP336-F$9,$C336-SUM($BA336:BA336))))</f>
        <v>0</v>
      </c>
      <c r="BC336" s="19">
        <f ca="1">IF(NOT(snowball),0,IF(OR(G$9=0,T335+AE336-AQ336&lt;=G$9),0,MIN(T335+AE336-AQ336-G$9,$C336-SUM($BA336:BB336))))</f>
        <v>0</v>
      </c>
      <c r="BD336" s="19">
        <f ca="1">IF(NOT(snowball),0,IF(OR(H$9=0,U335+AF336-AR336&lt;=H$9),0,MIN(U335+AF336-AR336-H$9,$C336-SUM($BA336:BC336))))</f>
        <v>0</v>
      </c>
      <c r="BE336" s="19">
        <f ca="1">IF(NOT(snowball),0,IF(OR(I$9=0,V335+AG336-AS336&lt;=I$9),0,MIN(V335+AG336-AS336-I$9,$C336-SUM($BA336:BD336))))</f>
        <v>0</v>
      </c>
      <c r="BF336" s="19">
        <f ca="1">IF(NOT(snowball),0,IF(OR(J$9=0,W335+AH336-AT336&lt;=J$9),0,MIN(W335+AH336-AT336-J$9,$C336-SUM($BA336:BE336))))</f>
        <v>0</v>
      </c>
      <c r="BG336" s="19">
        <f ca="1">IF(NOT(snowball),0,IF(OR(K$9=0,X335+AI336-AU336&lt;=K$9),0,MIN(X335+AI336-AU336-K$9,$C336-SUM($BA336:BF336))))</f>
        <v>0</v>
      </c>
      <c r="BH336" s="19">
        <f ca="1">IF(NOT(snowball),0,IF(OR(L$9=0,Y335+AJ336-AV336&lt;=L$9),0,MIN(Y335+AJ336-AV336-L$9,$C336-SUM($BA336:BG336))))</f>
        <v>0</v>
      </c>
      <c r="BI336" s="19">
        <f ca="1">IF(NOT(snowball),0,IF(OR(M$9=0,Z335+AK336-AW336&lt;=M$9),0,MIN(Z335+AK336-AW336-M$9,$C336-SUM($BA336:BH336))))</f>
        <v>0</v>
      </c>
      <c r="BJ336" s="19">
        <f ca="1">IF(NOT(snowball),0,IF(OR(N$9=0,AA335+AL336-AX336&lt;=N$9),0,MIN(AA335+AL336-AX336-N$9,$C336-SUM($BA336:BI336))))</f>
        <v>0</v>
      </c>
      <c r="BK336" s="71">
        <f t="shared" ca="1" si="251"/>
        <v>0</v>
      </c>
      <c r="BL336" s="71">
        <f t="shared" ca="1" si="252"/>
        <v>0</v>
      </c>
      <c r="BN336" s="55">
        <f t="shared" ca="1" si="253"/>
        <v>0</v>
      </c>
      <c r="BO336" s="19">
        <f ca="1">IF(S335&lt;=0,0,IF($BL336&lt;=SUM($BN336:BN336),0,IF($BL336-SUM($BN336:BN336)&gt;S335+AD336-BB336-AP336,S335+AD336-BB336-AP336,$BL336-SUM($BN336:BN336))))</f>
        <v>0</v>
      </c>
      <c r="BP336" s="19">
        <f ca="1">IF(T335&lt;=0,0,IF($BL336&lt;=SUM($BN336:BO336),0,IF($BL336-SUM($BN336:BO336)&gt;T335+AE336-BC336-AQ336,T335+AE336-BC336-AQ336,$BL336-SUM($BN336:BO336))))</f>
        <v>0</v>
      </c>
      <c r="BQ336" s="19">
        <f ca="1">IF(U335&lt;=0,0,IF($BL336&lt;=SUM($BN336:BP336),0,IF($BL336-SUM($BN336:BP336)&gt;U335+AF336-BD336-AR336,U335+AF336-BD336-AR336,$BL336-SUM($BN336:BP336))))</f>
        <v>0</v>
      </c>
      <c r="BR336" s="19">
        <f ca="1">IF(V335&lt;=0,0,IF($BL336&lt;=SUM($BN336:BQ336),0,IF($BL336-SUM($BN336:BQ336)&gt;V335+AG336-BE336-AS336,V335+AG336-BE336-AS336,$BL336-SUM($BN336:BQ336))))</f>
        <v>0</v>
      </c>
      <c r="BS336" s="19">
        <f ca="1">IF(W335&lt;=0,0,IF($BL336&lt;=SUM($BN336:BR336),0,IF($BL336-SUM($BN336:BR336)&gt;W335+AH336-BF336-AT336,W335+AH336-BF336-AT336,$BL336-SUM($BN336:BR336))))</f>
        <v>0</v>
      </c>
      <c r="BT336" s="19">
        <f ca="1">IF(X335&lt;=0,0,IF($BL336&lt;=SUM($BN336:BS336),0,IF($BL336-SUM($BN336:BS336)&gt;X335+AI336-BG336-AU336,X335+AI336-BG336-AU336,$BL336-SUM($BN336:BS336))))</f>
        <v>0</v>
      </c>
      <c r="BU336" s="19">
        <f ca="1">IF(Y335&lt;=0,0,IF($BL336&lt;=SUM($BN336:BT336),0,IF($BL336-SUM($BN336:BT336)&gt;Y335+AJ336-BH336-AV336,Y335+AJ336-BH336-AV336,$BL336-SUM($BN336:BT336))))</f>
        <v>0</v>
      </c>
      <c r="BV336" s="19">
        <f ca="1">IF(Z335&lt;=0,0,IF($BL336&lt;=SUM($BN336:BU336),0,IF($BL336-SUM($BN336:BU336)&gt;Z335+AK336-BI336-AW336,Z335+AK336-BI336-AW336,$BL336-SUM($BN336:BU336))))</f>
        <v>0</v>
      </c>
      <c r="BW336" s="19">
        <f ca="1">IF(AA335&lt;=0,0,IF($BL336&lt;=SUM($BN336:BV336),0,IF($BL336-SUM($BN336:BV336)&gt;AA335+AL336-BJ336-AX336,AA335+AL336-BJ336-AX336,$BL336-SUM($BN336:BV336))))</f>
        <v>0</v>
      </c>
    </row>
    <row r="337" spans="1:75" ht="11.1" customHeight="1" x14ac:dyDescent="0.2">
      <c r="A337" s="20" t="str">
        <f t="shared" ca="1" si="206"/>
        <v/>
      </c>
      <c r="B337" s="5" t="e">
        <f t="shared" ca="1" si="207"/>
        <v>#N/A</v>
      </c>
      <c r="C337" s="69" t="str">
        <f ca="1">IF(A337="","",IF(snowball,IF(($E$5-AY337)&lt;0,0,$E$5-AY337),0)+D337)</f>
        <v/>
      </c>
      <c r="D337" s="56"/>
      <c r="E337" s="19">
        <f t="shared" ca="1" si="208"/>
        <v>0</v>
      </c>
      <c r="F337" s="19">
        <f t="shared" ca="1" si="209"/>
        <v>0</v>
      </c>
      <c r="G337" s="19">
        <f t="shared" ca="1" si="210"/>
        <v>0</v>
      </c>
      <c r="H337" s="19">
        <f t="shared" ca="1" si="211"/>
        <v>0</v>
      </c>
      <c r="I337" s="19">
        <f t="shared" ca="1" si="212"/>
        <v>0</v>
      </c>
      <c r="J337" s="19">
        <f t="shared" ca="1" si="213"/>
        <v>0</v>
      </c>
      <c r="K337" s="19">
        <f t="shared" ca="1" si="214"/>
        <v>0</v>
      </c>
      <c r="L337" s="19">
        <f t="shared" ca="1" si="215"/>
        <v>0</v>
      </c>
      <c r="M337" s="19">
        <f t="shared" ca="1" si="216"/>
        <v>0</v>
      </c>
      <c r="N337" s="19">
        <f t="shared" ca="1" si="217"/>
        <v>0</v>
      </c>
      <c r="O337" s="48"/>
      <c r="P337" s="19">
        <f t="shared" ca="1" si="205"/>
        <v>0</v>
      </c>
      <c r="Q337" s="73">
        <f t="shared" ca="1" si="218"/>
        <v>0</v>
      </c>
      <c r="R337" s="19">
        <f t="shared" ca="1" si="219"/>
        <v>0</v>
      </c>
      <c r="S337" s="19">
        <f t="shared" ca="1" si="220"/>
        <v>0</v>
      </c>
      <c r="T337" s="19">
        <f t="shared" ca="1" si="221"/>
        <v>0</v>
      </c>
      <c r="U337" s="19">
        <f t="shared" ca="1" si="222"/>
        <v>0</v>
      </c>
      <c r="V337" s="19">
        <f t="shared" ca="1" si="223"/>
        <v>0</v>
      </c>
      <c r="W337" s="19">
        <f t="shared" ca="1" si="224"/>
        <v>0</v>
      </c>
      <c r="X337" s="19">
        <f t="shared" ca="1" si="225"/>
        <v>0</v>
      </c>
      <c r="Y337" s="19">
        <f t="shared" ca="1" si="226"/>
        <v>0</v>
      </c>
      <c r="Z337" s="19">
        <f t="shared" ca="1" si="227"/>
        <v>0</v>
      </c>
      <c r="AA337" s="19">
        <f t="shared" ca="1" si="228"/>
        <v>0</v>
      </c>
      <c r="AB337" s="2"/>
      <c r="AC337" s="19">
        <f t="shared" ca="1" si="229"/>
        <v>0</v>
      </c>
      <c r="AD337" s="19">
        <f t="shared" ca="1" si="230"/>
        <v>0</v>
      </c>
      <c r="AE337" s="19">
        <f t="shared" ca="1" si="231"/>
        <v>0</v>
      </c>
      <c r="AF337" s="19">
        <f t="shared" ca="1" si="232"/>
        <v>0</v>
      </c>
      <c r="AG337" s="19">
        <f t="shared" ca="1" si="233"/>
        <v>0</v>
      </c>
      <c r="AH337" s="19">
        <f t="shared" ca="1" si="234"/>
        <v>0</v>
      </c>
      <c r="AI337" s="19">
        <f t="shared" ca="1" si="235"/>
        <v>0</v>
      </c>
      <c r="AJ337" s="19">
        <f t="shared" ca="1" si="236"/>
        <v>0</v>
      </c>
      <c r="AK337" s="19">
        <f t="shared" ca="1" si="237"/>
        <v>0</v>
      </c>
      <c r="AL337" s="19">
        <f t="shared" ca="1" si="238"/>
        <v>0</v>
      </c>
      <c r="AM337" s="23">
        <f t="shared" ca="1" si="239"/>
        <v>0</v>
      </c>
      <c r="AN337" s="7"/>
      <c r="AO337" s="19">
        <f t="shared" ca="1" si="240"/>
        <v>0</v>
      </c>
      <c r="AP337" s="19">
        <f t="shared" ca="1" si="241"/>
        <v>0</v>
      </c>
      <c r="AQ337" s="19">
        <f t="shared" ca="1" si="242"/>
        <v>0</v>
      </c>
      <c r="AR337" s="19">
        <f t="shared" ca="1" si="243"/>
        <v>0</v>
      </c>
      <c r="AS337" s="19">
        <f t="shared" ca="1" si="244"/>
        <v>0</v>
      </c>
      <c r="AT337" s="19">
        <f t="shared" ca="1" si="245"/>
        <v>0</v>
      </c>
      <c r="AU337" s="19">
        <f t="shared" ca="1" si="246"/>
        <v>0</v>
      </c>
      <c r="AV337" s="19">
        <f t="shared" ca="1" si="247"/>
        <v>0</v>
      </c>
      <c r="AW337" s="19">
        <f t="shared" ca="1" si="248"/>
        <v>0</v>
      </c>
      <c r="AX337" s="19">
        <f t="shared" ca="1" si="249"/>
        <v>0</v>
      </c>
      <c r="AY337" s="71">
        <f t="shared" ca="1" si="250"/>
        <v>0</v>
      </c>
      <c r="AZ337" s="23"/>
      <c r="BA337" s="55">
        <f ca="1">IF(NOT(snowball),0,IF(OR(E$9=0,R336+AC337-AO337&lt;=E$9),0,MIN(R336+AC337-AO337-E$9,$C337)))</f>
        <v>0</v>
      </c>
      <c r="BB337" s="19">
        <f ca="1">IF(NOT(snowball),0,IF(OR(F$9=0,S336+AD337-AP337&lt;=F$9),0,MIN(S336+AD337-AP337-F$9,$C337-SUM($BA337:BA337))))</f>
        <v>0</v>
      </c>
      <c r="BC337" s="19">
        <f ca="1">IF(NOT(snowball),0,IF(OR(G$9=0,T336+AE337-AQ337&lt;=G$9),0,MIN(T336+AE337-AQ337-G$9,$C337-SUM($BA337:BB337))))</f>
        <v>0</v>
      </c>
      <c r="BD337" s="19">
        <f ca="1">IF(NOT(snowball),0,IF(OR(H$9=0,U336+AF337-AR337&lt;=H$9),0,MIN(U336+AF337-AR337-H$9,$C337-SUM($BA337:BC337))))</f>
        <v>0</v>
      </c>
      <c r="BE337" s="19">
        <f ca="1">IF(NOT(snowball),0,IF(OR(I$9=0,V336+AG337-AS337&lt;=I$9),0,MIN(V336+AG337-AS337-I$9,$C337-SUM($BA337:BD337))))</f>
        <v>0</v>
      </c>
      <c r="BF337" s="19">
        <f ca="1">IF(NOT(snowball),0,IF(OR(J$9=0,W336+AH337-AT337&lt;=J$9),0,MIN(W336+AH337-AT337-J$9,$C337-SUM($BA337:BE337))))</f>
        <v>0</v>
      </c>
      <c r="BG337" s="19">
        <f ca="1">IF(NOT(snowball),0,IF(OR(K$9=0,X336+AI337-AU337&lt;=K$9),0,MIN(X336+AI337-AU337-K$9,$C337-SUM($BA337:BF337))))</f>
        <v>0</v>
      </c>
      <c r="BH337" s="19">
        <f ca="1">IF(NOT(snowball),0,IF(OR(L$9=0,Y336+AJ337-AV337&lt;=L$9),0,MIN(Y336+AJ337-AV337-L$9,$C337-SUM($BA337:BG337))))</f>
        <v>0</v>
      </c>
      <c r="BI337" s="19">
        <f ca="1">IF(NOT(snowball),0,IF(OR(M$9=0,Z336+AK337-AW337&lt;=M$9),0,MIN(Z336+AK337-AW337-M$9,$C337-SUM($BA337:BH337))))</f>
        <v>0</v>
      </c>
      <c r="BJ337" s="19">
        <f ca="1">IF(NOT(snowball),0,IF(OR(N$9=0,AA336+AL337-AX337&lt;=N$9),0,MIN(AA336+AL337-AX337-N$9,$C337-SUM($BA337:BI337))))</f>
        <v>0</v>
      </c>
      <c r="BK337" s="71">
        <f t="shared" ca="1" si="251"/>
        <v>0</v>
      </c>
      <c r="BL337" s="71">
        <f t="shared" ca="1" si="252"/>
        <v>0</v>
      </c>
      <c r="BN337" s="55">
        <f t="shared" ca="1" si="253"/>
        <v>0</v>
      </c>
      <c r="BO337" s="19">
        <f ca="1">IF(S336&lt;=0,0,IF($BL337&lt;=SUM($BN337:BN337),0,IF($BL337-SUM($BN337:BN337)&gt;S336+AD337-BB337-AP337,S336+AD337-BB337-AP337,$BL337-SUM($BN337:BN337))))</f>
        <v>0</v>
      </c>
      <c r="BP337" s="19">
        <f ca="1">IF(T336&lt;=0,0,IF($BL337&lt;=SUM($BN337:BO337),0,IF($BL337-SUM($BN337:BO337)&gt;T336+AE337-BC337-AQ337,T336+AE337-BC337-AQ337,$BL337-SUM($BN337:BO337))))</f>
        <v>0</v>
      </c>
      <c r="BQ337" s="19">
        <f ca="1">IF(U336&lt;=0,0,IF($BL337&lt;=SUM($BN337:BP337),0,IF($BL337-SUM($BN337:BP337)&gt;U336+AF337-BD337-AR337,U336+AF337-BD337-AR337,$BL337-SUM($BN337:BP337))))</f>
        <v>0</v>
      </c>
      <c r="BR337" s="19">
        <f ca="1">IF(V336&lt;=0,0,IF($BL337&lt;=SUM($BN337:BQ337),0,IF($BL337-SUM($BN337:BQ337)&gt;V336+AG337-BE337-AS337,V336+AG337-BE337-AS337,$BL337-SUM($BN337:BQ337))))</f>
        <v>0</v>
      </c>
      <c r="BS337" s="19">
        <f ca="1">IF(W336&lt;=0,0,IF($BL337&lt;=SUM($BN337:BR337),0,IF($BL337-SUM($BN337:BR337)&gt;W336+AH337-BF337-AT337,W336+AH337-BF337-AT337,$BL337-SUM($BN337:BR337))))</f>
        <v>0</v>
      </c>
      <c r="BT337" s="19">
        <f ca="1">IF(X336&lt;=0,0,IF($BL337&lt;=SUM($BN337:BS337),0,IF($BL337-SUM($BN337:BS337)&gt;X336+AI337-BG337-AU337,X336+AI337-BG337-AU337,$BL337-SUM($BN337:BS337))))</f>
        <v>0</v>
      </c>
      <c r="BU337" s="19">
        <f ca="1">IF(Y336&lt;=0,0,IF($BL337&lt;=SUM($BN337:BT337),0,IF($BL337-SUM($BN337:BT337)&gt;Y336+AJ337-BH337-AV337,Y336+AJ337-BH337-AV337,$BL337-SUM($BN337:BT337))))</f>
        <v>0</v>
      </c>
      <c r="BV337" s="19">
        <f ca="1">IF(Z336&lt;=0,0,IF($BL337&lt;=SUM($BN337:BU337),0,IF($BL337-SUM($BN337:BU337)&gt;Z336+AK337-BI337-AW337,Z336+AK337-BI337-AW337,$BL337-SUM($BN337:BU337))))</f>
        <v>0</v>
      </c>
      <c r="BW337" s="19">
        <f ca="1">IF(AA336&lt;=0,0,IF($BL337&lt;=SUM($BN337:BV337),0,IF($BL337-SUM($BN337:BV337)&gt;AA336+AL337-BJ337-AX337,AA336+AL337-BJ337-AX337,$BL337-SUM($BN337:BV337))))</f>
        <v>0</v>
      </c>
    </row>
    <row r="338" spans="1:75" ht="11.1" customHeight="1" x14ac:dyDescent="0.2">
      <c r="A338" s="20" t="str">
        <f t="shared" ca="1" si="206"/>
        <v/>
      </c>
      <c r="B338" s="5" t="e">
        <f t="shared" ca="1" si="207"/>
        <v>#N/A</v>
      </c>
      <c r="C338" s="69" t="str">
        <f ca="1">IF(A338="","",IF(snowball,IF(($E$5-AY338)&lt;0,0,$E$5-AY338),0)+D338)</f>
        <v/>
      </c>
      <c r="D338" s="56"/>
      <c r="E338" s="19">
        <f t="shared" ca="1" si="208"/>
        <v>0</v>
      </c>
      <c r="F338" s="19">
        <f t="shared" ca="1" si="209"/>
        <v>0</v>
      </c>
      <c r="G338" s="19">
        <f t="shared" ca="1" si="210"/>
        <v>0</v>
      </c>
      <c r="H338" s="19">
        <f t="shared" ca="1" si="211"/>
        <v>0</v>
      </c>
      <c r="I338" s="19">
        <f t="shared" ca="1" si="212"/>
        <v>0</v>
      </c>
      <c r="J338" s="19">
        <f t="shared" ca="1" si="213"/>
        <v>0</v>
      </c>
      <c r="K338" s="19">
        <f t="shared" ca="1" si="214"/>
        <v>0</v>
      </c>
      <c r="L338" s="19">
        <f t="shared" ca="1" si="215"/>
        <v>0</v>
      </c>
      <c r="M338" s="19">
        <f t="shared" ca="1" si="216"/>
        <v>0</v>
      </c>
      <c r="N338" s="19">
        <f t="shared" ca="1" si="217"/>
        <v>0</v>
      </c>
      <c r="O338" s="48"/>
      <c r="P338" s="19">
        <f t="shared" ca="1" si="205"/>
        <v>0</v>
      </c>
      <c r="Q338" s="73">
        <f t="shared" ca="1" si="218"/>
        <v>0</v>
      </c>
      <c r="R338" s="19">
        <f t="shared" ca="1" si="219"/>
        <v>0</v>
      </c>
      <c r="S338" s="19">
        <f t="shared" ca="1" si="220"/>
        <v>0</v>
      </c>
      <c r="T338" s="19">
        <f t="shared" ca="1" si="221"/>
        <v>0</v>
      </c>
      <c r="U338" s="19">
        <f t="shared" ca="1" si="222"/>
        <v>0</v>
      </c>
      <c r="V338" s="19">
        <f t="shared" ca="1" si="223"/>
        <v>0</v>
      </c>
      <c r="W338" s="19">
        <f t="shared" ca="1" si="224"/>
        <v>0</v>
      </c>
      <c r="X338" s="19">
        <f t="shared" ca="1" si="225"/>
        <v>0</v>
      </c>
      <c r="Y338" s="19">
        <f t="shared" ca="1" si="226"/>
        <v>0</v>
      </c>
      <c r="Z338" s="19">
        <f t="shared" ca="1" si="227"/>
        <v>0</v>
      </c>
      <c r="AA338" s="19">
        <f t="shared" ca="1" si="228"/>
        <v>0</v>
      </c>
      <c r="AB338" s="2"/>
      <c r="AC338" s="19">
        <f t="shared" ca="1" si="229"/>
        <v>0</v>
      </c>
      <c r="AD338" s="19">
        <f t="shared" ca="1" si="230"/>
        <v>0</v>
      </c>
      <c r="AE338" s="19">
        <f t="shared" ca="1" si="231"/>
        <v>0</v>
      </c>
      <c r="AF338" s="19">
        <f t="shared" ca="1" si="232"/>
        <v>0</v>
      </c>
      <c r="AG338" s="19">
        <f t="shared" ca="1" si="233"/>
        <v>0</v>
      </c>
      <c r="AH338" s="19">
        <f t="shared" ca="1" si="234"/>
        <v>0</v>
      </c>
      <c r="AI338" s="19">
        <f t="shared" ca="1" si="235"/>
        <v>0</v>
      </c>
      <c r="AJ338" s="19">
        <f t="shared" ca="1" si="236"/>
        <v>0</v>
      </c>
      <c r="AK338" s="19">
        <f t="shared" ca="1" si="237"/>
        <v>0</v>
      </c>
      <c r="AL338" s="19">
        <f t="shared" ca="1" si="238"/>
        <v>0</v>
      </c>
      <c r="AM338" s="23">
        <f t="shared" ca="1" si="239"/>
        <v>0</v>
      </c>
      <c r="AN338" s="7"/>
      <c r="AO338" s="19">
        <f t="shared" ca="1" si="240"/>
        <v>0</v>
      </c>
      <c r="AP338" s="19">
        <f t="shared" ca="1" si="241"/>
        <v>0</v>
      </c>
      <c r="AQ338" s="19">
        <f t="shared" ca="1" si="242"/>
        <v>0</v>
      </c>
      <c r="AR338" s="19">
        <f t="shared" ca="1" si="243"/>
        <v>0</v>
      </c>
      <c r="AS338" s="19">
        <f t="shared" ca="1" si="244"/>
        <v>0</v>
      </c>
      <c r="AT338" s="19">
        <f t="shared" ca="1" si="245"/>
        <v>0</v>
      </c>
      <c r="AU338" s="19">
        <f t="shared" ca="1" si="246"/>
        <v>0</v>
      </c>
      <c r="AV338" s="19">
        <f t="shared" ca="1" si="247"/>
        <v>0</v>
      </c>
      <c r="AW338" s="19">
        <f t="shared" ca="1" si="248"/>
        <v>0</v>
      </c>
      <c r="AX338" s="19">
        <f t="shared" ca="1" si="249"/>
        <v>0</v>
      </c>
      <c r="AY338" s="71">
        <f t="shared" ca="1" si="250"/>
        <v>0</v>
      </c>
      <c r="AZ338" s="23"/>
      <c r="BA338" s="55">
        <f ca="1">IF(NOT(snowball),0,IF(OR(E$9=0,R337+AC338-AO338&lt;=E$9),0,MIN(R337+AC338-AO338-E$9,$C338)))</f>
        <v>0</v>
      </c>
      <c r="BB338" s="19">
        <f ca="1">IF(NOT(snowball),0,IF(OR(F$9=0,S337+AD338-AP338&lt;=F$9),0,MIN(S337+AD338-AP338-F$9,$C338-SUM($BA338:BA338))))</f>
        <v>0</v>
      </c>
      <c r="BC338" s="19">
        <f ca="1">IF(NOT(snowball),0,IF(OR(G$9=0,T337+AE338-AQ338&lt;=G$9),0,MIN(T337+AE338-AQ338-G$9,$C338-SUM($BA338:BB338))))</f>
        <v>0</v>
      </c>
      <c r="BD338" s="19">
        <f ca="1">IF(NOT(snowball),0,IF(OR(H$9=0,U337+AF338-AR338&lt;=H$9),0,MIN(U337+AF338-AR338-H$9,$C338-SUM($BA338:BC338))))</f>
        <v>0</v>
      </c>
      <c r="BE338" s="19">
        <f ca="1">IF(NOT(snowball),0,IF(OR(I$9=0,V337+AG338-AS338&lt;=I$9),0,MIN(V337+AG338-AS338-I$9,$C338-SUM($BA338:BD338))))</f>
        <v>0</v>
      </c>
      <c r="BF338" s="19">
        <f ca="1">IF(NOT(snowball),0,IF(OR(J$9=0,W337+AH338-AT338&lt;=J$9),0,MIN(W337+AH338-AT338-J$9,$C338-SUM($BA338:BE338))))</f>
        <v>0</v>
      </c>
      <c r="BG338" s="19">
        <f ca="1">IF(NOT(snowball),0,IF(OR(K$9=0,X337+AI338-AU338&lt;=K$9),0,MIN(X337+AI338-AU338-K$9,$C338-SUM($BA338:BF338))))</f>
        <v>0</v>
      </c>
      <c r="BH338" s="19">
        <f ca="1">IF(NOT(snowball),0,IF(OR(L$9=0,Y337+AJ338-AV338&lt;=L$9),0,MIN(Y337+AJ338-AV338-L$9,$C338-SUM($BA338:BG338))))</f>
        <v>0</v>
      </c>
      <c r="BI338" s="19">
        <f ca="1">IF(NOT(snowball),0,IF(OR(M$9=0,Z337+AK338-AW338&lt;=M$9),0,MIN(Z337+AK338-AW338-M$9,$C338-SUM($BA338:BH338))))</f>
        <v>0</v>
      </c>
      <c r="BJ338" s="19">
        <f ca="1">IF(NOT(snowball),0,IF(OR(N$9=0,AA337+AL338-AX338&lt;=N$9),0,MIN(AA337+AL338-AX338-N$9,$C338-SUM($BA338:BI338))))</f>
        <v>0</v>
      </c>
      <c r="BK338" s="71">
        <f t="shared" ca="1" si="251"/>
        <v>0</v>
      </c>
      <c r="BL338" s="71">
        <f t="shared" ca="1" si="252"/>
        <v>0</v>
      </c>
      <c r="BN338" s="55">
        <f t="shared" ca="1" si="253"/>
        <v>0</v>
      </c>
      <c r="BO338" s="19">
        <f ca="1">IF(S337&lt;=0,0,IF($BL338&lt;=SUM($BN338:BN338),0,IF($BL338-SUM($BN338:BN338)&gt;S337+AD338-BB338-AP338,S337+AD338-BB338-AP338,$BL338-SUM($BN338:BN338))))</f>
        <v>0</v>
      </c>
      <c r="BP338" s="19">
        <f ca="1">IF(T337&lt;=0,0,IF($BL338&lt;=SUM($BN338:BO338),0,IF($BL338-SUM($BN338:BO338)&gt;T337+AE338-BC338-AQ338,T337+AE338-BC338-AQ338,$BL338-SUM($BN338:BO338))))</f>
        <v>0</v>
      </c>
      <c r="BQ338" s="19">
        <f ca="1">IF(U337&lt;=0,0,IF($BL338&lt;=SUM($BN338:BP338),0,IF($BL338-SUM($BN338:BP338)&gt;U337+AF338-BD338-AR338,U337+AF338-BD338-AR338,$BL338-SUM($BN338:BP338))))</f>
        <v>0</v>
      </c>
      <c r="BR338" s="19">
        <f ca="1">IF(V337&lt;=0,0,IF($BL338&lt;=SUM($BN338:BQ338),0,IF($BL338-SUM($BN338:BQ338)&gt;V337+AG338-BE338-AS338,V337+AG338-BE338-AS338,$BL338-SUM($BN338:BQ338))))</f>
        <v>0</v>
      </c>
      <c r="BS338" s="19">
        <f ca="1">IF(W337&lt;=0,0,IF($BL338&lt;=SUM($BN338:BR338),0,IF($BL338-SUM($BN338:BR338)&gt;W337+AH338-BF338-AT338,W337+AH338-BF338-AT338,$BL338-SUM($BN338:BR338))))</f>
        <v>0</v>
      </c>
      <c r="BT338" s="19">
        <f ca="1">IF(X337&lt;=0,0,IF($BL338&lt;=SUM($BN338:BS338),0,IF($BL338-SUM($BN338:BS338)&gt;X337+AI338-BG338-AU338,X337+AI338-BG338-AU338,$BL338-SUM($BN338:BS338))))</f>
        <v>0</v>
      </c>
      <c r="BU338" s="19">
        <f ca="1">IF(Y337&lt;=0,0,IF($BL338&lt;=SUM($BN338:BT338),0,IF($BL338-SUM($BN338:BT338)&gt;Y337+AJ338-BH338-AV338,Y337+AJ338-BH338-AV338,$BL338-SUM($BN338:BT338))))</f>
        <v>0</v>
      </c>
      <c r="BV338" s="19">
        <f ca="1">IF(Z337&lt;=0,0,IF($BL338&lt;=SUM($BN338:BU338),0,IF($BL338-SUM($BN338:BU338)&gt;Z337+AK338-BI338-AW338,Z337+AK338-BI338-AW338,$BL338-SUM($BN338:BU338))))</f>
        <v>0</v>
      </c>
      <c r="BW338" s="19">
        <f ca="1">IF(AA337&lt;=0,0,IF($BL338&lt;=SUM($BN338:BV338),0,IF($BL338-SUM($BN338:BV338)&gt;AA337+AL338-BJ338-AX338,AA337+AL338-BJ338-AX338,$BL338-SUM($BN338:BV338))))</f>
        <v>0</v>
      </c>
    </row>
    <row r="339" spans="1:75" ht="11.1" customHeight="1" x14ac:dyDescent="0.2">
      <c r="A339" s="20" t="str">
        <f t="shared" ca="1" si="206"/>
        <v/>
      </c>
      <c r="B339" s="5" t="e">
        <f t="shared" ca="1" si="207"/>
        <v>#N/A</v>
      </c>
      <c r="C339" s="69" t="str">
        <f ca="1">IF(A339="","",IF(snowball,IF(($E$5-AY339)&lt;0,0,$E$5-AY339),0)+D339)</f>
        <v/>
      </c>
      <c r="D339" s="56"/>
      <c r="E339" s="19">
        <f t="shared" ca="1" si="208"/>
        <v>0</v>
      </c>
      <c r="F339" s="19">
        <f t="shared" ca="1" si="209"/>
        <v>0</v>
      </c>
      <c r="G339" s="19">
        <f t="shared" ca="1" si="210"/>
        <v>0</v>
      </c>
      <c r="H339" s="19">
        <f t="shared" ca="1" si="211"/>
        <v>0</v>
      </c>
      <c r="I339" s="19">
        <f t="shared" ca="1" si="212"/>
        <v>0</v>
      </c>
      <c r="J339" s="19">
        <f t="shared" ca="1" si="213"/>
        <v>0</v>
      </c>
      <c r="K339" s="19">
        <f t="shared" ca="1" si="214"/>
        <v>0</v>
      </c>
      <c r="L339" s="19">
        <f t="shared" ca="1" si="215"/>
        <v>0</v>
      </c>
      <c r="M339" s="19">
        <f t="shared" ca="1" si="216"/>
        <v>0</v>
      </c>
      <c r="N339" s="19">
        <f t="shared" ca="1" si="217"/>
        <v>0</v>
      </c>
      <c r="O339" s="48"/>
      <c r="P339" s="19">
        <f t="shared" ca="1" si="205"/>
        <v>0</v>
      </c>
      <c r="Q339" s="73">
        <f t="shared" ca="1" si="218"/>
        <v>0</v>
      </c>
      <c r="R339" s="19">
        <f t="shared" ca="1" si="219"/>
        <v>0</v>
      </c>
      <c r="S339" s="19">
        <f t="shared" ca="1" si="220"/>
        <v>0</v>
      </c>
      <c r="T339" s="19">
        <f t="shared" ca="1" si="221"/>
        <v>0</v>
      </c>
      <c r="U339" s="19">
        <f t="shared" ca="1" si="222"/>
        <v>0</v>
      </c>
      <c r="V339" s="19">
        <f t="shared" ca="1" si="223"/>
        <v>0</v>
      </c>
      <c r="W339" s="19">
        <f t="shared" ca="1" si="224"/>
        <v>0</v>
      </c>
      <c r="X339" s="19">
        <f t="shared" ca="1" si="225"/>
        <v>0</v>
      </c>
      <c r="Y339" s="19">
        <f t="shared" ca="1" si="226"/>
        <v>0</v>
      </c>
      <c r="Z339" s="19">
        <f t="shared" ca="1" si="227"/>
        <v>0</v>
      </c>
      <c r="AA339" s="19">
        <f t="shared" ca="1" si="228"/>
        <v>0</v>
      </c>
      <c r="AB339" s="2"/>
      <c r="AC339" s="19">
        <f t="shared" ca="1" si="229"/>
        <v>0</v>
      </c>
      <c r="AD339" s="19">
        <f t="shared" ca="1" si="230"/>
        <v>0</v>
      </c>
      <c r="AE339" s="19">
        <f t="shared" ca="1" si="231"/>
        <v>0</v>
      </c>
      <c r="AF339" s="19">
        <f t="shared" ca="1" si="232"/>
        <v>0</v>
      </c>
      <c r="AG339" s="19">
        <f t="shared" ca="1" si="233"/>
        <v>0</v>
      </c>
      <c r="AH339" s="19">
        <f t="shared" ca="1" si="234"/>
        <v>0</v>
      </c>
      <c r="AI339" s="19">
        <f t="shared" ca="1" si="235"/>
        <v>0</v>
      </c>
      <c r="AJ339" s="19">
        <f t="shared" ca="1" si="236"/>
        <v>0</v>
      </c>
      <c r="AK339" s="19">
        <f t="shared" ca="1" si="237"/>
        <v>0</v>
      </c>
      <c r="AL339" s="19">
        <f t="shared" ca="1" si="238"/>
        <v>0</v>
      </c>
      <c r="AM339" s="23">
        <f t="shared" ca="1" si="239"/>
        <v>0</v>
      </c>
      <c r="AN339" s="7"/>
      <c r="AO339" s="19">
        <f t="shared" ca="1" si="240"/>
        <v>0</v>
      </c>
      <c r="AP339" s="19">
        <f t="shared" ca="1" si="241"/>
        <v>0</v>
      </c>
      <c r="AQ339" s="19">
        <f t="shared" ca="1" si="242"/>
        <v>0</v>
      </c>
      <c r="AR339" s="19">
        <f t="shared" ca="1" si="243"/>
        <v>0</v>
      </c>
      <c r="AS339" s="19">
        <f t="shared" ca="1" si="244"/>
        <v>0</v>
      </c>
      <c r="AT339" s="19">
        <f t="shared" ca="1" si="245"/>
        <v>0</v>
      </c>
      <c r="AU339" s="19">
        <f t="shared" ca="1" si="246"/>
        <v>0</v>
      </c>
      <c r="AV339" s="19">
        <f t="shared" ca="1" si="247"/>
        <v>0</v>
      </c>
      <c r="AW339" s="19">
        <f t="shared" ca="1" si="248"/>
        <v>0</v>
      </c>
      <c r="AX339" s="19">
        <f t="shared" ca="1" si="249"/>
        <v>0</v>
      </c>
      <c r="AY339" s="71">
        <f t="shared" ca="1" si="250"/>
        <v>0</v>
      </c>
      <c r="AZ339" s="23"/>
      <c r="BA339" s="55">
        <f ca="1">IF(NOT(snowball),0,IF(OR(E$9=0,R338+AC339-AO339&lt;=E$9),0,MIN(R338+AC339-AO339-E$9,$C339)))</f>
        <v>0</v>
      </c>
      <c r="BB339" s="19">
        <f ca="1">IF(NOT(snowball),0,IF(OR(F$9=0,S338+AD339-AP339&lt;=F$9),0,MIN(S338+AD339-AP339-F$9,$C339-SUM($BA339:BA339))))</f>
        <v>0</v>
      </c>
      <c r="BC339" s="19">
        <f ca="1">IF(NOT(snowball),0,IF(OR(G$9=0,T338+AE339-AQ339&lt;=G$9),0,MIN(T338+AE339-AQ339-G$9,$C339-SUM($BA339:BB339))))</f>
        <v>0</v>
      </c>
      <c r="BD339" s="19">
        <f ca="1">IF(NOT(snowball),0,IF(OR(H$9=0,U338+AF339-AR339&lt;=H$9),0,MIN(U338+AF339-AR339-H$9,$C339-SUM($BA339:BC339))))</f>
        <v>0</v>
      </c>
      <c r="BE339" s="19">
        <f ca="1">IF(NOT(snowball),0,IF(OR(I$9=0,V338+AG339-AS339&lt;=I$9),0,MIN(V338+AG339-AS339-I$9,$C339-SUM($BA339:BD339))))</f>
        <v>0</v>
      </c>
      <c r="BF339" s="19">
        <f ca="1">IF(NOT(snowball),0,IF(OR(J$9=0,W338+AH339-AT339&lt;=J$9),0,MIN(W338+AH339-AT339-J$9,$C339-SUM($BA339:BE339))))</f>
        <v>0</v>
      </c>
      <c r="BG339" s="19">
        <f ca="1">IF(NOT(snowball),0,IF(OR(K$9=0,X338+AI339-AU339&lt;=K$9),0,MIN(X338+AI339-AU339-K$9,$C339-SUM($BA339:BF339))))</f>
        <v>0</v>
      </c>
      <c r="BH339" s="19">
        <f ca="1">IF(NOT(snowball),0,IF(OR(L$9=0,Y338+AJ339-AV339&lt;=L$9),0,MIN(Y338+AJ339-AV339-L$9,$C339-SUM($BA339:BG339))))</f>
        <v>0</v>
      </c>
      <c r="BI339" s="19">
        <f ca="1">IF(NOT(snowball),0,IF(OR(M$9=0,Z338+AK339-AW339&lt;=M$9),0,MIN(Z338+AK339-AW339-M$9,$C339-SUM($BA339:BH339))))</f>
        <v>0</v>
      </c>
      <c r="BJ339" s="19">
        <f ca="1">IF(NOT(snowball),0,IF(OR(N$9=0,AA338+AL339-AX339&lt;=N$9),0,MIN(AA338+AL339-AX339-N$9,$C339-SUM($BA339:BI339))))</f>
        <v>0</v>
      </c>
      <c r="BK339" s="71">
        <f t="shared" ca="1" si="251"/>
        <v>0</v>
      </c>
      <c r="BL339" s="71">
        <f t="shared" ca="1" si="252"/>
        <v>0</v>
      </c>
      <c r="BN339" s="55">
        <f t="shared" ca="1" si="253"/>
        <v>0</v>
      </c>
      <c r="BO339" s="19">
        <f ca="1">IF(S338&lt;=0,0,IF($BL339&lt;=SUM($BN339:BN339),0,IF($BL339-SUM($BN339:BN339)&gt;S338+AD339-BB339-AP339,S338+AD339-BB339-AP339,$BL339-SUM($BN339:BN339))))</f>
        <v>0</v>
      </c>
      <c r="BP339" s="19">
        <f ca="1">IF(T338&lt;=0,0,IF($BL339&lt;=SUM($BN339:BO339),0,IF($BL339-SUM($BN339:BO339)&gt;T338+AE339-BC339-AQ339,T338+AE339-BC339-AQ339,$BL339-SUM($BN339:BO339))))</f>
        <v>0</v>
      </c>
      <c r="BQ339" s="19">
        <f ca="1">IF(U338&lt;=0,0,IF($BL339&lt;=SUM($BN339:BP339),0,IF($BL339-SUM($BN339:BP339)&gt;U338+AF339-BD339-AR339,U338+AF339-BD339-AR339,$BL339-SUM($BN339:BP339))))</f>
        <v>0</v>
      </c>
      <c r="BR339" s="19">
        <f ca="1">IF(V338&lt;=0,0,IF($BL339&lt;=SUM($BN339:BQ339),0,IF($BL339-SUM($BN339:BQ339)&gt;V338+AG339-BE339-AS339,V338+AG339-BE339-AS339,$BL339-SUM($BN339:BQ339))))</f>
        <v>0</v>
      </c>
      <c r="BS339" s="19">
        <f ca="1">IF(W338&lt;=0,0,IF($BL339&lt;=SUM($BN339:BR339),0,IF($BL339-SUM($BN339:BR339)&gt;W338+AH339-BF339-AT339,W338+AH339-BF339-AT339,$BL339-SUM($BN339:BR339))))</f>
        <v>0</v>
      </c>
      <c r="BT339" s="19">
        <f ca="1">IF(X338&lt;=0,0,IF($BL339&lt;=SUM($BN339:BS339),0,IF($BL339-SUM($BN339:BS339)&gt;X338+AI339-BG339-AU339,X338+AI339-BG339-AU339,$BL339-SUM($BN339:BS339))))</f>
        <v>0</v>
      </c>
      <c r="BU339" s="19">
        <f ca="1">IF(Y338&lt;=0,0,IF($BL339&lt;=SUM($BN339:BT339),0,IF($BL339-SUM($BN339:BT339)&gt;Y338+AJ339-BH339-AV339,Y338+AJ339-BH339-AV339,$BL339-SUM($BN339:BT339))))</f>
        <v>0</v>
      </c>
      <c r="BV339" s="19">
        <f ca="1">IF(Z338&lt;=0,0,IF($BL339&lt;=SUM($BN339:BU339),0,IF($BL339-SUM($BN339:BU339)&gt;Z338+AK339-BI339-AW339,Z338+AK339-BI339-AW339,$BL339-SUM($BN339:BU339))))</f>
        <v>0</v>
      </c>
      <c r="BW339" s="19">
        <f ca="1">IF(AA338&lt;=0,0,IF($BL339&lt;=SUM($BN339:BV339),0,IF($BL339-SUM($BN339:BV339)&gt;AA338+AL339-BJ339-AX339,AA338+AL339-BJ339-AX339,$BL339-SUM($BN339:BV339))))</f>
        <v>0</v>
      </c>
    </row>
    <row r="340" spans="1:75" ht="11.1" customHeight="1" x14ac:dyDescent="0.2">
      <c r="A340" s="20" t="str">
        <f t="shared" ca="1" si="206"/>
        <v/>
      </c>
      <c r="B340" s="5" t="e">
        <f t="shared" ca="1" si="207"/>
        <v>#N/A</v>
      </c>
      <c r="C340" s="69" t="str">
        <f ca="1">IF(A340="","",IF(snowball,IF(($E$5-AY340)&lt;0,0,$E$5-AY340),0)+D340)</f>
        <v/>
      </c>
      <c r="D340" s="56"/>
      <c r="E340" s="19">
        <f t="shared" ca="1" si="208"/>
        <v>0</v>
      </c>
      <c r="F340" s="19">
        <f t="shared" ca="1" si="209"/>
        <v>0</v>
      </c>
      <c r="G340" s="19">
        <f t="shared" ca="1" si="210"/>
        <v>0</v>
      </c>
      <c r="H340" s="19">
        <f t="shared" ca="1" si="211"/>
        <v>0</v>
      </c>
      <c r="I340" s="19">
        <f t="shared" ca="1" si="212"/>
        <v>0</v>
      </c>
      <c r="J340" s="19">
        <f t="shared" ca="1" si="213"/>
        <v>0</v>
      </c>
      <c r="K340" s="19">
        <f t="shared" ca="1" si="214"/>
        <v>0</v>
      </c>
      <c r="L340" s="19">
        <f t="shared" ca="1" si="215"/>
        <v>0</v>
      </c>
      <c r="M340" s="19">
        <f t="shared" ca="1" si="216"/>
        <v>0</v>
      </c>
      <c r="N340" s="19">
        <f t="shared" ca="1" si="217"/>
        <v>0</v>
      </c>
      <c r="O340" s="48"/>
      <c r="P340" s="19">
        <f t="shared" ca="1" si="205"/>
        <v>0</v>
      </c>
      <c r="Q340" s="73">
        <f t="shared" ca="1" si="218"/>
        <v>0</v>
      </c>
      <c r="R340" s="19">
        <f t="shared" ca="1" si="219"/>
        <v>0</v>
      </c>
      <c r="S340" s="19">
        <f t="shared" ca="1" si="220"/>
        <v>0</v>
      </c>
      <c r="T340" s="19">
        <f t="shared" ca="1" si="221"/>
        <v>0</v>
      </c>
      <c r="U340" s="19">
        <f t="shared" ca="1" si="222"/>
        <v>0</v>
      </c>
      <c r="V340" s="19">
        <f t="shared" ca="1" si="223"/>
        <v>0</v>
      </c>
      <c r="W340" s="19">
        <f t="shared" ca="1" si="224"/>
        <v>0</v>
      </c>
      <c r="X340" s="19">
        <f t="shared" ca="1" si="225"/>
        <v>0</v>
      </c>
      <c r="Y340" s="19">
        <f t="shared" ca="1" si="226"/>
        <v>0</v>
      </c>
      <c r="Z340" s="19">
        <f t="shared" ca="1" si="227"/>
        <v>0</v>
      </c>
      <c r="AA340" s="19">
        <f t="shared" ca="1" si="228"/>
        <v>0</v>
      </c>
      <c r="AB340" s="2"/>
      <c r="AC340" s="19">
        <f t="shared" ca="1" si="229"/>
        <v>0</v>
      </c>
      <c r="AD340" s="19">
        <f t="shared" ca="1" si="230"/>
        <v>0</v>
      </c>
      <c r="AE340" s="19">
        <f t="shared" ca="1" si="231"/>
        <v>0</v>
      </c>
      <c r="AF340" s="19">
        <f t="shared" ca="1" si="232"/>
        <v>0</v>
      </c>
      <c r="AG340" s="19">
        <f t="shared" ca="1" si="233"/>
        <v>0</v>
      </c>
      <c r="AH340" s="19">
        <f t="shared" ca="1" si="234"/>
        <v>0</v>
      </c>
      <c r="AI340" s="19">
        <f t="shared" ca="1" si="235"/>
        <v>0</v>
      </c>
      <c r="AJ340" s="19">
        <f t="shared" ca="1" si="236"/>
        <v>0</v>
      </c>
      <c r="AK340" s="19">
        <f t="shared" ca="1" si="237"/>
        <v>0</v>
      </c>
      <c r="AL340" s="19">
        <f t="shared" ca="1" si="238"/>
        <v>0</v>
      </c>
      <c r="AM340" s="23">
        <f t="shared" ca="1" si="239"/>
        <v>0</v>
      </c>
      <c r="AN340" s="7"/>
      <c r="AO340" s="19">
        <f t="shared" ca="1" si="240"/>
        <v>0</v>
      </c>
      <c r="AP340" s="19">
        <f t="shared" ca="1" si="241"/>
        <v>0</v>
      </c>
      <c r="AQ340" s="19">
        <f t="shared" ca="1" si="242"/>
        <v>0</v>
      </c>
      <c r="AR340" s="19">
        <f t="shared" ca="1" si="243"/>
        <v>0</v>
      </c>
      <c r="AS340" s="19">
        <f t="shared" ca="1" si="244"/>
        <v>0</v>
      </c>
      <c r="AT340" s="19">
        <f t="shared" ca="1" si="245"/>
        <v>0</v>
      </c>
      <c r="AU340" s="19">
        <f t="shared" ca="1" si="246"/>
        <v>0</v>
      </c>
      <c r="AV340" s="19">
        <f t="shared" ca="1" si="247"/>
        <v>0</v>
      </c>
      <c r="AW340" s="19">
        <f t="shared" ca="1" si="248"/>
        <v>0</v>
      </c>
      <c r="AX340" s="19">
        <f t="shared" ca="1" si="249"/>
        <v>0</v>
      </c>
      <c r="AY340" s="71">
        <f t="shared" ca="1" si="250"/>
        <v>0</v>
      </c>
      <c r="AZ340" s="23"/>
      <c r="BA340" s="55">
        <f ca="1">IF(NOT(snowball),0,IF(OR(E$9=0,R339+AC340-AO340&lt;=E$9),0,MIN(R339+AC340-AO340-E$9,$C340)))</f>
        <v>0</v>
      </c>
      <c r="BB340" s="19">
        <f ca="1">IF(NOT(snowball),0,IF(OR(F$9=0,S339+AD340-AP340&lt;=F$9),0,MIN(S339+AD340-AP340-F$9,$C340-SUM($BA340:BA340))))</f>
        <v>0</v>
      </c>
      <c r="BC340" s="19">
        <f ca="1">IF(NOT(snowball),0,IF(OR(G$9=0,T339+AE340-AQ340&lt;=G$9),0,MIN(T339+AE340-AQ340-G$9,$C340-SUM($BA340:BB340))))</f>
        <v>0</v>
      </c>
      <c r="BD340" s="19">
        <f ca="1">IF(NOT(snowball),0,IF(OR(H$9=0,U339+AF340-AR340&lt;=H$9),0,MIN(U339+AF340-AR340-H$9,$C340-SUM($BA340:BC340))))</f>
        <v>0</v>
      </c>
      <c r="BE340" s="19">
        <f ca="1">IF(NOT(snowball),0,IF(OR(I$9=0,V339+AG340-AS340&lt;=I$9),0,MIN(V339+AG340-AS340-I$9,$C340-SUM($BA340:BD340))))</f>
        <v>0</v>
      </c>
      <c r="BF340" s="19">
        <f ca="1">IF(NOT(snowball),0,IF(OR(J$9=0,W339+AH340-AT340&lt;=J$9),0,MIN(W339+AH340-AT340-J$9,$C340-SUM($BA340:BE340))))</f>
        <v>0</v>
      </c>
      <c r="BG340" s="19">
        <f ca="1">IF(NOT(snowball),0,IF(OR(K$9=0,X339+AI340-AU340&lt;=K$9),0,MIN(X339+AI340-AU340-K$9,$C340-SUM($BA340:BF340))))</f>
        <v>0</v>
      </c>
      <c r="BH340" s="19">
        <f ca="1">IF(NOT(snowball),0,IF(OR(L$9=0,Y339+AJ340-AV340&lt;=L$9),0,MIN(Y339+AJ340-AV340-L$9,$C340-SUM($BA340:BG340))))</f>
        <v>0</v>
      </c>
      <c r="BI340" s="19">
        <f ca="1">IF(NOT(snowball),0,IF(OR(M$9=0,Z339+AK340-AW340&lt;=M$9),0,MIN(Z339+AK340-AW340-M$9,$C340-SUM($BA340:BH340))))</f>
        <v>0</v>
      </c>
      <c r="BJ340" s="19">
        <f ca="1">IF(NOT(snowball),0,IF(OR(N$9=0,AA339+AL340-AX340&lt;=N$9),0,MIN(AA339+AL340-AX340-N$9,$C340-SUM($BA340:BI340))))</f>
        <v>0</v>
      </c>
      <c r="BK340" s="71">
        <f t="shared" ca="1" si="251"/>
        <v>0</v>
      </c>
      <c r="BL340" s="71">
        <f t="shared" ca="1" si="252"/>
        <v>0</v>
      </c>
      <c r="BN340" s="55">
        <f t="shared" ca="1" si="253"/>
        <v>0</v>
      </c>
      <c r="BO340" s="19">
        <f ca="1">IF(S339&lt;=0,0,IF($BL340&lt;=SUM($BN340:BN340),0,IF($BL340-SUM($BN340:BN340)&gt;S339+AD340-BB340-AP340,S339+AD340-BB340-AP340,$BL340-SUM($BN340:BN340))))</f>
        <v>0</v>
      </c>
      <c r="BP340" s="19">
        <f ca="1">IF(T339&lt;=0,0,IF($BL340&lt;=SUM($BN340:BO340),0,IF($BL340-SUM($BN340:BO340)&gt;T339+AE340-BC340-AQ340,T339+AE340-BC340-AQ340,$BL340-SUM($BN340:BO340))))</f>
        <v>0</v>
      </c>
      <c r="BQ340" s="19">
        <f ca="1">IF(U339&lt;=0,0,IF($BL340&lt;=SUM($BN340:BP340),0,IF($BL340-SUM($BN340:BP340)&gt;U339+AF340-BD340-AR340,U339+AF340-BD340-AR340,$BL340-SUM($BN340:BP340))))</f>
        <v>0</v>
      </c>
      <c r="BR340" s="19">
        <f ca="1">IF(V339&lt;=0,0,IF($BL340&lt;=SUM($BN340:BQ340),0,IF($BL340-SUM($BN340:BQ340)&gt;V339+AG340-BE340-AS340,V339+AG340-BE340-AS340,$BL340-SUM($BN340:BQ340))))</f>
        <v>0</v>
      </c>
      <c r="BS340" s="19">
        <f ca="1">IF(W339&lt;=0,0,IF($BL340&lt;=SUM($BN340:BR340),0,IF($BL340-SUM($BN340:BR340)&gt;W339+AH340-BF340-AT340,W339+AH340-BF340-AT340,$BL340-SUM($BN340:BR340))))</f>
        <v>0</v>
      </c>
      <c r="BT340" s="19">
        <f ca="1">IF(X339&lt;=0,0,IF($BL340&lt;=SUM($BN340:BS340),0,IF($BL340-SUM($BN340:BS340)&gt;X339+AI340-BG340-AU340,X339+AI340-BG340-AU340,$BL340-SUM($BN340:BS340))))</f>
        <v>0</v>
      </c>
      <c r="BU340" s="19">
        <f ca="1">IF(Y339&lt;=0,0,IF($BL340&lt;=SUM($BN340:BT340),0,IF($BL340-SUM($BN340:BT340)&gt;Y339+AJ340-BH340-AV340,Y339+AJ340-BH340-AV340,$BL340-SUM($BN340:BT340))))</f>
        <v>0</v>
      </c>
      <c r="BV340" s="19">
        <f ca="1">IF(Z339&lt;=0,0,IF($BL340&lt;=SUM($BN340:BU340),0,IF($BL340-SUM($BN340:BU340)&gt;Z339+AK340-BI340-AW340,Z339+AK340-BI340-AW340,$BL340-SUM($BN340:BU340))))</f>
        <v>0</v>
      </c>
      <c r="BW340" s="19">
        <f ca="1">IF(AA339&lt;=0,0,IF($BL340&lt;=SUM($BN340:BV340),0,IF($BL340-SUM($BN340:BV340)&gt;AA339+AL340-BJ340-AX340,AA339+AL340-BJ340-AX340,$BL340-SUM($BN340:BV340))))</f>
        <v>0</v>
      </c>
    </row>
    <row r="341" spans="1:75" ht="11.1" customHeight="1" x14ac:dyDescent="0.2">
      <c r="A341" s="20" t="str">
        <f t="shared" ca="1" si="206"/>
        <v/>
      </c>
      <c r="B341" s="5" t="e">
        <f t="shared" ca="1" si="207"/>
        <v>#N/A</v>
      </c>
      <c r="C341" s="69" t="str">
        <f ca="1">IF(A341="","",IF(snowball,IF(($E$5-AY341)&lt;0,0,$E$5-AY341),0)+D341)</f>
        <v/>
      </c>
      <c r="D341" s="56"/>
      <c r="E341" s="19">
        <f t="shared" ca="1" si="208"/>
        <v>0</v>
      </c>
      <c r="F341" s="19">
        <f t="shared" ca="1" si="209"/>
        <v>0</v>
      </c>
      <c r="G341" s="19">
        <f t="shared" ca="1" si="210"/>
        <v>0</v>
      </c>
      <c r="H341" s="19">
        <f t="shared" ca="1" si="211"/>
        <v>0</v>
      </c>
      <c r="I341" s="19">
        <f t="shared" ca="1" si="212"/>
        <v>0</v>
      </c>
      <c r="J341" s="19">
        <f t="shared" ca="1" si="213"/>
        <v>0</v>
      </c>
      <c r="K341" s="19">
        <f t="shared" ca="1" si="214"/>
        <v>0</v>
      </c>
      <c r="L341" s="19">
        <f t="shared" ca="1" si="215"/>
        <v>0</v>
      </c>
      <c r="M341" s="19">
        <f t="shared" ca="1" si="216"/>
        <v>0</v>
      </c>
      <c r="N341" s="19">
        <f t="shared" ca="1" si="217"/>
        <v>0</v>
      </c>
      <c r="O341" s="48"/>
      <c r="P341" s="19">
        <f t="shared" ca="1" si="205"/>
        <v>0</v>
      </c>
      <c r="Q341" s="73">
        <f t="shared" ca="1" si="218"/>
        <v>0</v>
      </c>
      <c r="R341" s="19">
        <f t="shared" ca="1" si="219"/>
        <v>0</v>
      </c>
      <c r="S341" s="19">
        <f t="shared" ca="1" si="220"/>
        <v>0</v>
      </c>
      <c r="T341" s="19">
        <f t="shared" ca="1" si="221"/>
        <v>0</v>
      </c>
      <c r="U341" s="19">
        <f t="shared" ca="1" si="222"/>
        <v>0</v>
      </c>
      <c r="V341" s="19">
        <f t="shared" ca="1" si="223"/>
        <v>0</v>
      </c>
      <c r="W341" s="19">
        <f t="shared" ca="1" si="224"/>
        <v>0</v>
      </c>
      <c r="X341" s="19">
        <f t="shared" ca="1" si="225"/>
        <v>0</v>
      </c>
      <c r="Y341" s="19">
        <f t="shared" ca="1" si="226"/>
        <v>0</v>
      </c>
      <c r="Z341" s="19">
        <f t="shared" ca="1" si="227"/>
        <v>0</v>
      </c>
      <c r="AA341" s="19">
        <f t="shared" ca="1" si="228"/>
        <v>0</v>
      </c>
      <c r="AB341" s="2"/>
      <c r="AC341" s="19">
        <f t="shared" ca="1" si="229"/>
        <v>0</v>
      </c>
      <c r="AD341" s="19">
        <f t="shared" ca="1" si="230"/>
        <v>0</v>
      </c>
      <c r="AE341" s="19">
        <f t="shared" ca="1" si="231"/>
        <v>0</v>
      </c>
      <c r="AF341" s="19">
        <f t="shared" ca="1" si="232"/>
        <v>0</v>
      </c>
      <c r="AG341" s="19">
        <f t="shared" ca="1" si="233"/>
        <v>0</v>
      </c>
      <c r="AH341" s="19">
        <f t="shared" ca="1" si="234"/>
        <v>0</v>
      </c>
      <c r="AI341" s="19">
        <f t="shared" ca="1" si="235"/>
        <v>0</v>
      </c>
      <c r="AJ341" s="19">
        <f t="shared" ca="1" si="236"/>
        <v>0</v>
      </c>
      <c r="AK341" s="19">
        <f t="shared" ca="1" si="237"/>
        <v>0</v>
      </c>
      <c r="AL341" s="19">
        <f t="shared" ca="1" si="238"/>
        <v>0</v>
      </c>
      <c r="AM341" s="23">
        <f t="shared" ca="1" si="239"/>
        <v>0</v>
      </c>
      <c r="AN341" s="7"/>
      <c r="AO341" s="19">
        <f t="shared" ca="1" si="240"/>
        <v>0</v>
      </c>
      <c r="AP341" s="19">
        <f t="shared" ca="1" si="241"/>
        <v>0</v>
      </c>
      <c r="AQ341" s="19">
        <f t="shared" ca="1" si="242"/>
        <v>0</v>
      </c>
      <c r="AR341" s="19">
        <f t="shared" ca="1" si="243"/>
        <v>0</v>
      </c>
      <c r="AS341" s="19">
        <f t="shared" ca="1" si="244"/>
        <v>0</v>
      </c>
      <c r="AT341" s="19">
        <f t="shared" ca="1" si="245"/>
        <v>0</v>
      </c>
      <c r="AU341" s="19">
        <f t="shared" ca="1" si="246"/>
        <v>0</v>
      </c>
      <c r="AV341" s="19">
        <f t="shared" ca="1" si="247"/>
        <v>0</v>
      </c>
      <c r="AW341" s="19">
        <f t="shared" ca="1" si="248"/>
        <v>0</v>
      </c>
      <c r="AX341" s="19">
        <f t="shared" ca="1" si="249"/>
        <v>0</v>
      </c>
      <c r="AY341" s="71">
        <f t="shared" ca="1" si="250"/>
        <v>0</v>
      </c>
      <c r="AZ341" s="23"/>
      <c r="BA341" s="55">
        <f ca="1">IF(NOT(snowball),0,IF(OR(E$9=0,R340+AC341-AO341&lt;=E$9),0,MIN(R340+AC341-AO341-E$9,$C341)))</f>
        <v>0</v>
      </c>
      <c r="BB341" s="19">
        <f ca="1">IF(NOT(snowball),0,IF(OR(F$9=0,S340+AD341-AP341&lt;=F$9),0,MIN(S340+AD341-AP341-F$9,$C341-SUM($BA341:BA341))))</f>
        <v>0</v>
      </c>
      <c r="BC341" s="19">
        <f ca="1">IF(NOT(snowball),0,IF(OR(G$9=0,T340+AE341-AQ341&lt;=G$9),0,MIN(T340+AE341-AQ341-G$9,$C341-SUM($BA341:BB341))))</f>
        <v>0</v>
      </c>
      <c r="BD341" s="19">
        <f ca="1">IF(NOT(snowball),0,IF(OR(H$9=0,U340+AF341-AR341&lt;=H$9),0,MIN(U340+AF341-AR341-H$9,$C341-SUM($BA341:BC341))))</f>
        <v>0</v>
      </c>
      <c r="BE341" s="19">
        <f ca="1">IF(NOT(snowball),0,IF(OR(I$9=0,V340+AG341-AS341&lt;=I$9),0,MIN(V340+AG341-AS341-I$9,$C341-SUM($BA341:BD341))))</f>
        <v>0</v>
      </c>
      <c r="BF341" s="19">
        <f ca="1">IF(NOT(snowball),0,IF(OR(J$9=0,W340+AH341-AT341&lt;=J$9),0,MIN(W340+AH341-AT341-J$9,$C341-SUM($BA341:BE341))))</f>
        <v>0</v>
      </c>
      <c r="BG341" s="19">
        <f ca="1">IF(NOT(snowball),0,IF(OR(K$9=0,X340+AI341-AU341&lt;=K$9),0,MIN(X340+AI341-AU341-K$9,$C341-SUM($BA341:BF341))))</f>
        <v>0</v>
      </c>
      <c r="BH341" s="19">
        <f ca="1">IF(NOT(snowball),0,IF(OR(L$9=0,Y340+AJ341-AV341&lt;=L$9),0,MIN(Y340+AJ341-AV341-L$9,$C341-SUM($BA341:BG341))))</f>
        <v>0</v>
      </c>
      <c r="BI341" s="19">
        <f ca="1">IF(NOT(snowball),0,IF(OR(M$9=0,Z340+AK341-AW341&lt;=M$9),0,MIN(Z340+AK341-AW341-M$9,$C341-SUM($BA341:BH341))))</f>
        <v>0</v>
      </c>
      <c r="BJ341" s="19">
        <f ca="1">IF(NOT(snowball),0,IF(OR(N$9=0,AA340+AL341-AX341&lt;=N$9),0,MIN(AA340+AL341-AX341-N$9,$C341-SUM($BA341:BI341))))</f>
        <v>0</v>
      </c>
      <c r="BK341" s="71">
        <f t="shared" ca="1" si="251"/>
        <v>0</v>
      </c>
      <c r="BL341" s="71">
        <f t="shared" ca="1" si="252"/>
        <v>0</v>
      </c>
      <c r="BN341" s="55">
        <f t="shared" ca="1" si="253"/>
        <v>0</v>
      </c>
      <c r="BO341" s="19">
        <f ca="1">IF(S340&lt;=0,0,IF($BL341&lt;=SUM($BN341:BN341),0,IF($BL341-SUM($BN341:BN341)&gt;S340+AD341-BB341-AP341,S340+AD341-BB341-AP341,$BL341-SUM($BN341:BN341))))</f>
        <v>0</v>
      </c>
      <c r="BP341" s="19">
        <f ca="1">IF(T340&lt;=0,0,IF($BL341&lt;=SUM($BN341:BO341),0,IF($BL341-SUM($BN341:BO341)&gt;T340+AE341-BC341-AQ341,T340+AE341-BC341-AQ341,$BL341-SUM($BN341:BO341))))</f>
        <v>0</v>
      </c>
      <c r="BQ341" s="19">
        <f ca="1">IF(U340&lt;=0,0,IF($BL341&lt;=SUM($BN341:BP341),0,IF($BL341-SUM($BN341:BP341)&gt;U340+AF341-BD341-AR341,U340+AF341-BD341-AR341,$BL341-SUM($BN341:BP341))))</f>
        <v>0</v>
      </c>
      <c r="BR341" s="19">
        <f ca="1">IF(V340&lt;=0,0,IF($BL341&lt;=SUM($BN341:BQ341),0,IF($BL341-SUM($BN341:BQ341)&gt;V340+AG341-BE341-AS341,V340+AG341-BE341-AS341,$BL341-SUM($BN341:BQ341))))</f>
        <v>0</v>
      </c>
      <c r="BS341" s="19">
        <f ca="1">IF(W340&lt;=0,0,IF($BL341&lt;=SUM($BN341:BR341),0,IF($BL341-SUM($BN341:BR341)&gt;W340+AH341-BF341-AT341,W340+AH341-BF341-AT341,$BL341-SUM($BN341:BR341))))</f>
        <v>0</v>
      </c>
      <c r="BT341" s="19">
        <f ca="1">IF(X340&lt;=0,0,IF($BL341&lt;=SUM($BN341:BS341),0,IF($BL341-SUM($BN341:BS341)&gt;X340+AI341-BG341-AU341,X340+AI341-BG341-AU341,$BL341-SUM($BN341:BS341))))</f>
        <v>0</v>
      </c>
      <c r="BU341" s="19">
        <f ca="1">IF(Y340&lt;=0,0,IF($BL341&lt;=SUM($BN341:BT341),0,IF($BL341-SUM($BN341:BT341)&gt;Y340+AJ341-BH341-AV341,Y340+AJ341-BH341-AV341,$BL341-SUM($BN341:BT341))))</f>
        <v>0</v>
      </c>
      <c r="BV341" s="19">
        <f ca="1">IF(Z340&lt;=0,0,IF($BL341&lt;=SUM($BN341:BU341),0,IF($BL341-SUM($BN341:BU341)&gt;Z340+AK341-BI341-AW341,Z340+AK341-BI341-AW341,$BL341-SUM($BN341:BU341))))</f>
        <v>0</v>
      </c>
      <c r="BW341" s="19">
        <f ca="1">IF(AA340&lt;=0,0,IF($BL341&lt;=SUM($BN341:BV341),0,IF($BL341-SUM($BN341:BV341)&gt;AA340+AL341-BJ341-AX341,AA340+AL341-BJ341-AX341,$BL341-SUM($BN341:BV341))))</f>
        <v>0</v>
      </c>
    </row>
    <row r="342" spans="1:75" ht="11.1" customHeight="1" x14ac:dyDescent="0.2">
      <c r="A342" s="20" t="str">
        <f t="shared" ca="1" si="206"/>
        <v/>
      </c>
      <c r="B342" s="5" t="e">
        <f t="shared" ca="1" si="207"/>
        <v>#N/A</v>
      </c>
      <c r="C342" s="69" t="str">
        <f ca="1">IF(A342="","",IF(snowball,IF(($E$5-AY342)&lt;0,0,$E$5-AY342),0)+D342)</f>
        <v/>
      </c>
      <c r="D342" s="56"/>
      <c r="E342" s="19">
        <f t="shared" ca="1" si="208"/>
        <v>0</v>
      </c>
      <c r="F342" s="19">
        <f t="shared" ca="1" si="209"/>
        <v>0</v>
      </c>
      <c r="G342" s="19">
        <f t="shared" ca="1" si="210"/>
        <v>0</v>
      </c>
      <c r="H342" s="19">
        <f t="shared" ca="1" si="211"/>
        <v>0</v>
      </c>
      <c r="I342" s="19">
        <f t="shared" ca="1" si="212"/>
        <v>0</v>
      </c>
      <c r="J342" s="19">
        <f t="shared" ca="1" si="213"/>
        <v>0</v>
      </c>
      <c r="K342" s="19">
        <f t="shared" ca="1" si="214"/>
        <v>0</v>
      </c>
      <c r="L342" s="19">
        <f t="shared" ca="1" si="215"/>
        <v>0</v>
      </c>
      <c r="M342" s="19">
        <f t="shared" ca="1" si="216"/>
        <v>0</v>
      </c>
      <c r="N342" s="19">
        <f t="shared" ca="1" si="217"/>
        <v>0</v>
      </c>
      <c r="O342" s="48"/>
      <c r="P342" s="19">
        <f t="shared" ref="P342:P382" ca="1" si="254">SUM(R342:AA342)</f>
        <v>0</v>
      </c>
      <c r="Q342" s="73">
        <f t="shared" ca="1" si="218"/>
        <v>0</v>
      </c>
      <c r="R342" s="19">
        <f t="shared" ca="1" si="219"/>
        <v>0</v>
      </c>
      <c r="S342" s="19">
        <f t="shared" ca="1" si="220"/>
        <v>0</v>
      </c>
      <c r="T342" s="19">
        <f t="shared" ca="1" si="221"/>
        <v>0</v>
      </c>
      <c r="U342" s="19">
        <f t="shared" ca="1" si="222"/>
        <v>0</v>
      </c>
      <c r="V342" s="19">
        <f t="shared" ca="1" si="223"/>
        <v>0</v>
      </c>
      <c r="W342" s="19">
        <f t="shared" ca="1" si="224"/>
        <v>0</v>
      </c>
      <c r="X342" s="19">
        <f t="shared" ca="1" si="225"/>
        <v>0</v>
      </c>
      <c r="Y342" s="19">
        <f t="shared" ca="1" si="226"/>
        <v>0</v>
      </c>
      <c r="Z342" s="19">
        <f t="shared" ca="1" si="227"/>
        <v>0</v>
      </c>
      <c r="AA342" s="19">
        <f t="shared" ca="1" si="228"/>
        <v>0</v>
      </c>
      <c r="AB342" s="2"/>
      <c r="AC342" s="19">
        <f t="shared" ca="1" si="229"/>
        <v>0</v>
      </c>
      <c r="AD342" s="19">
        <f t="shared" ca="1" si="230"/>
        <v>0</v>
      </c>
      <c r="AE342" s="19">
        <f t="shared" ca="1" si="231"/>
        <v>0</v>
      </c>
      <c r="AF342" s="19">
        <f t="shared" ca="1" si="232"/>
        <v>0</v>
      </c>
      <c r="AG342" s="19">
        <f t="shared" ca="1" si="233"/>
        <v>0</v>
      </c>
      <c r="AH342" s="19">
        <f t="shared" ca="1" si="234"/>
        <v>0</v>
      </c>
      <c r="AI342" s="19">
        <f t="shared" ca="1" si="235"/>
        <v>0</v>
      </c>
      <c r="AJ342" s="19">
        <f t="shared" ca="1" si="236"/>
        <v>0</v>
      </c>
      <c r="AK342" s="19">
        <f t="shared" ca="1" si="237"/>
        <v>0</v>
      </c>
      <c r="AL342" s="19">
        <f t="shared" ca="1" si="238"/>
        <v>0</v>
      </c>
      <c r="AM342" s="23">
        <f t="shared" ca="1" si="239"/>
        <v>0</v>
      </c>
      <c r="AN342" s="7"/>
      <c r="AO342" s="19">
        <f t="shared" ca="1" si="240"/>
        <v>0</v>
      </c>
      <c r="AP342" s="19">
        <f t="shared" ca="1" si="241"/>
        <v>0</v>
      </c>
      <c r="AQ342" s="19">
        <f t="shared" ca="1" si="242"/>
        <v>0</v>
      </c>
      <c r="AR342" s="19">
        <f t="shared" ca="1" si="243"/>
        <v>0</v>
      </c>
      <c r="AS342" s="19">
        <f t="shared" ca="1" si="244"/>
        <v>0</v>
      </c>
      <c r="AT342" s="19">
        <f t="shared" ca="1" si="245"/>
        <v>0</v>
      </c>
      <c r="AU342" s="19">
        <f t="shared" ca="1" si="246"/>
        <v>0</v>
      </c>
      <c r="AV342" s="19">
        <f t="shared" ca="1" si="247"/>
        <v>0</v>
      </c>
      <c r="AW342" s="19">
        <f t="shared" ca="1" si="248"/>
        <v>0</v>
      </c>
      <c r="AX342" s="19">
        <f t="shared" ca="1" si="249"/>
        <v>0</v>
      </c>
      <c r="AY342" s="71">
        <f t="shared" ca="1" si="250"/>
        <v>0</v>
      </c>
      <c r="AZ342" s="23"/>
      <c r="BA342" s="55">
        <f ca="1">IF(NOT(snowball),0,IF(OR(E$9=0,R341+AC342-AO342&lt;=E$9),0,MIN(R341+AC342-AO342-E$9,$C342)))</f>
        <v>0</v>
      </c>
      <c r="BB342" s="19">
        <f ca="1">IF(NOT(snowball),0,IF(OR(F$9=0,S341+AD342-AP342&lt;=F$9),0,MIN(S341+AD342-AP342-F$9,$C342-SUM($BA342:BA342))))</f>
        <v>0</v>
      </c>
      <c r="BC342" s="19">
        <f ca="1">IF(NOT(snowball),0,IF(OR(G$9=0,T341+AE342-AQ342&lt;=G$9),0,MIN(T341+AE342-AQ342-G$9,$C342-SUM($BA342:BB342))))</f>
        <v>0</v>
      </c>
      <c r="BD342" s="19">
        <f ca="1">IF(NOT(snowball),0,IF(OR(H$9=0,U341+AF342-AR342&lt;=H$9),0,MIN(U341+AF342-AR342-H$9,$C342-SUM($BA342:BC342))))</f>
        <v>0</v>
      </c>
      <c r="BE342" s="19">
        <f ca="1">IF(NOT(snowball),0,IF(OR(I$9=0,V341+AG342-AS342&lt;=I$9),0,MIN(V341+AG342-AS342-I$9,$C342-SUM($BA342:BD342))))</f>
        <v>0</v>
      </c>
      <c r="BF342" s="19">
        <f ca="1">IF(NOT(snowball),0,IF(OR(J$9=0,W341+AH342-AT342&lt;=J$9),0,MIN(W341+AH342-AT342-J$9,$C342-SUM($BA342:BE342))))</f>
        <v>0</v>
      </c>
      <c r="BG342" s="19">
        <f ca="1">IF(NOT(snowball),0,IF(OR(K$9=0,X341+AI342-AU342&lt;=K$9),0,MIN(X341+AI342-AU342-K$9,$C342-SUM($BA342:BF342))))</f>
        <v>0</v>
      </c>
      <c r="BH342" s="19">
        <f ca="1">IF(NOT(snowball),0,IF(OR(L$9=0,Y341+AJ342-AV342&lt;=L$9),0,MIN(Y341+AJ342-AV342-L$9,$C342-SUM($BA342:BG342))))</f>
        <v>0</v>
      </c>
      <c r="BI342" s="19">
        <f ca="1">IF(NOT(snowball),0,IF(OR(M$9=0,Z341+AK342-AW342&lt;=M$9),0,MIN(Z341+AK342-AW342-M$9,$C342-SUM($BA342:BH342))))</f>
        <v>0</v>
      </c>
      <c r="BJ342" s="19">
        <f ca="1">IF(NOT(snowball),0,IF(OR(N$9=0,AA341+AL342-AX342&lt;=N$9),0,MIN(AA341+AL342-AX342-N$9,$C342-SUM($BA342:BI342))))</f>
        <v>0</v>
      </c>
      <c r="BK342" s="71">
        <f t="shared" ca="1" si="251"/>
        <v>0</v>
      </c>
      <c r="BL342" s="71">
        <f t="shared" ca="1" si="252"/>
        <v>0</v>
      </c>
      <c r="BN342" s="55">
        <f t="shared" ca="1" si="253"/>
        <v>0</v>
      </c>
      <c r="BO342" s="19">
        <f ca="1">IF(S341&lt;=0,0,IF($BL342&lt;=SUM($BN342:BN342),0,IF($BL342-SUM($BN342:BN342)&gt;S341+AD342-BB342-AP342,S341+AD342-BB342-AP342,$BL342-SUM($BN342:BN342))))</f>
        <v>0</v>
      </c>
      <c r="BP342" s="19">
        <f ca="1">IF(T341&lt;=0,0,IF($BL342&lt;=SUM($BN342:BO342),0,IF($BL342-SUM($BN342:BO342)&gt;T341+AE342-BC342-AQ342,T341+AE342-BC342-AQ342,$BL342-SUM($BN342:BO342))))</f>
        <v>0</v>
      </c>
      <c r="BQ342" s="19">
        <f ca="1">IF(U341&lt;=0,0,IF($BL342&lt;=SUM($BN342:BP342),0,IF($BL342-SUM($BN342:BP342)&gt;U341+AF342-BD342-AR342,U341+AF342-BD342-AR342,$BL342-SUM($BN342:BP342))))</f>
        <v>0</v>
      </c>
      <c r="BR342" s="19">
        <f ca="1">IF(V341&lt;=0,0,IF($BL342&lt;=SUM($BN342:BQ342),0,IF($BL342-SUM($BN342:BQ342)&gt;V341+AG342-BE342-AS342,V341+AG342-BE342-AS342,$BL342-SUM($BN342:BQ342))))</f>
        <v>0</v>
      </c>
      <c r="BS342" s="19">
        <f ca="1">IF(W341&lt;=0,0,IF($BL342&lt;=SUM($BN342:BR342),0,IF($BL342-SUM($BN342:BR342)&gt;W341+AH342-BF342-AT342,W341+AH342-BF342-AT342,$BL342-SUM($BN342:BR342))))</f>
        <v>0</v>
      </c>
      <c r="BT342" s="19">
        <f ca="1">IF(X341&lt;=0,0,IF($BL342&lt;=SUM($BN342:BS342),0,IF($BL342-SUM($BN342:BS342)&gt;X341+AI342-BG342-AU342,X341+AI342-BG342-AU342,$BL342-SUM($BN342:BS342))))</f>
        <v>0</v>
      </c>
      <c r="BU342" s="19">
        <f ca="1">IF(Y341&lt;=0,0,IF($BL342&lt;=SUM($BN342:BT342),0,IF($BL342-SUM($BN342:BT342)&gt;Y341+AJ342-BH342-AV342,Y341+AJ342-BH342-AV342,$BL342-SUM($BN342:BT342))))</f>
        <v>0</v>
      </c>
      <c r="BV342" s="19">
        <f ca="1">IF(Z341&lt;=0,0,IF($BL342&lt;=SUM($BN342:BU342),0,IF($BL342-SUM($BN342:BU342)&gt;Z341+AK342-BI342-AW342,Z341+AK342-BI342-AW342,$BL342-SUM($BN342:BU342))))</f>
        <v>0</v>
      </c>
      <c r="BW342" s="19">
        <f ca="1">IF(AA341&lt;=0,0,IF($BL342&lt;=SUM($BN342:BV342),0,IF($BL342-SUM($BN342:BV342)&gt;AA341+AL342-BJ342-AX342,AA341+AL342-BJ342-AX342,$BL342-SUM($BN342:BV342))))</f>
        <v>0</v>
      </c>
    </row>
    <row r="343" spans="1:75" ht="11.1" customHeight="1" x14ac:dyDescent="0.2">
      <c r="A343" s="20" t="str">
        <f t="shared" ref="A343:A382" ca="1" si="255">IF(SUM(R342:AA342)&lt;=0,"",A342+1)</f>
        <v/>
      </c>
      <c r="B343" s="5" t="e">
        <f t="shared" ref="B343:B382" ca="1" si="256">IF(A343="",NA(),DATE(YEAR(B342),MONTH(B342)+1,1))</f>
        <v>#N/A</v>
      </c>
      <c r="C343" s="69" t="str">
        <f ca="1">IF(A343="","",IF(snowball,IF(($E$5-AY343)&lt;0,0,$E$5-AY343),0)+D343)</f>
        <v/>
      </c>
      <c r="D343" s="56"/>
      <c r="E343" s="19">
        <f t="shared" ref="E343:E382" ca="1" si="257">AO343+BN343+BA343</f>
        <v>0</v>
      </c>
      <c r="F343" s="19">
        <f t="shared" ref="F343:F382" ca="1" si="258">AP343+BO343+BB343</f>
        <v>0</v>
      </c>
      <c r="G343" s="19">
        <f t="shared" ref="G343:G382" ca="1" si="259">AQ343+BP343+BC343</f>
        <v>0</v>
      </c>
      <c r="H343" s="19">
        <f t="shared" ref="H343:H382" ca="1" si="260">AR343+BQ343+BD343</f>
        <v>0</v>
      </c>
      <c r="I343" s="19">
        <f t="shared" ref="I343:I382" ca="1" si="261">AS343+BR343+BE343</f>
        <v>0</v>
      </c>
      <c r="J343" s="19">
        <f t="shared" ref="J343:J382" ca="1" si="262">AT343+BS343+BF343</f>
        <v>0</v>
      </c>
      <c r="K343" s="19">
        <f t="shared" ref="K343:K382" ca="1" si="263">AU343+BT343+BG343</f>
        <v>0</v>
      </c>
      <c r="L343" s="19">
        <f t="shared" ref="L343:L382" ca="1" si="264">AV343+BU343+BH343</f>
        <v>0</v>
      </c>
      <c r="M343" s="19">
        <f t="shared" ref="M343:M382" ca="1" si="265">AW343+BV343+BI343</f>
        <v>0</v>
      </c>
      <c r="N343" s="19">
        <f t="shared" ref="N343:N382" ca="1" si="266">AX343+BW343+BJ343</f>
        <v>0</v>
      </c>
      <c r="O343" s="48"/>
      <c r="P343" s="19">
        <f t="shared" ca="1" si="254"/>
        <v>0</v>
      </c>
      <c r="Q343" s="73">
        <f t="shared" ref="Q343:Q382" ca="1" si="267">SUM(E343:N343)</f>
        <v>0</v>
      </c>
      <c r="R343" s="19">
        <f t="shared" ref="R343:R382" ca="1" si="268">IF(E$8=0,0,ROUND(R342-(E343-AC343),2))</f>
        <v>0</v>
      </c>
      <c r="S343" s="19">
        <f t="shared" ref="S343:S382" ca="1" si="269">IF(F$8=0,0,ROUND(S342-(F343-AD343),2))</f>
        <v>0</v>
      </c>
      <c r="T343" s="19">
        <f t="shared" ref="T343:T382" ca="1" si="270">IF(G$8=0,0,ROUND(T342-(G343-AE343),2))</f>
        <v>0</v>
      </c>
      <c r="U343" s="19">
        <f t="shared" ref="U343:U382" ca="1" si="271">IF(H$8=0,0,ROUND(U342-(H343-AF343),2))</f>
        <v>0</v>
      </c>
      <c r="V343" s="19">
        <f t="shared" ref="V343:V382" ca="1" si="272">IF(I$8=0,0,ROUND(V342-(I343-AG343),2))</f>
        <v>0</v>
      </c>
      <c r="W343" s="19">
        <f t="shared" ref="W343:W382" ca="1" si="273">IF(J$8=0,0,ROUND(W342-(J343-AH343),2))</f>
        <v>0</v>
      </c>
      <c r="X343" s="19">
        <f t="shared" ref="X343:X382" ca="1" si="274">IF(K$8=0,0,ROUND(X342-(K343-AI343),2))</f>
        <v>0</v>
      </c>
      <c r="Y343" s="19">
        <f t="shared" ref="Y343:Y382" ca="1" si="275">IF(L$8=0,0,ROUND(Y342-(L343-AJ343),2))</f>
        <v>0</v>
      </c>
      <c r="Z343" s="19">
        <f t="shared" ref="Z343:Z382" ca="1" si="276">IF(M$8=0,0,ROUND(Z342-(M343-AK343),2))</f>
        <v>0</v>
      </c>
      <c r="AA343" s="19">
        <f t="shared" ref="AA343:AA382" ca="1" si="277">IF(N$8=0,0,ROUND(AA342-(N343-AL343),2))</f>
        <v>0</v>
      </c>
      <c r="AB343" s="2"/>
      <c r="AC343" s="19">
        <f t="shared" ref="AC343:AC382" ca="1" si="278">ROUND(R342*E$10/12,2)</f>
        <v>0</v>
      </c>
      <c r="AD343" s="19">
        <f t="shared" ref="AD343:AD382" ca="1" si="279">ROUND(S342*F$10/12,2)</f>
        <v>0</v>
      </c>
      <c r="AE343" s="19">
        <f t="shared" ref="AE343:AE382" ca="1" si="280">ROUND(T342*G$10/12,2)</f>
        <v>0</v>
      </c>
      <c r="AF343" s="19">
        <f t="shared" ref="AF343:AF382" ca="1" si="281">ROUND(U342*H$10/12,2)</f>
        <v>0</v>
      </c>
      <c r="AG343" s="19">
        <f t="shared" ref="AG343:AG382" ca="1" si="282">ROUND(V342*I$10/12,2)</f>
        <v>0</v>
      </c>
      <c r="AH343" s="19">
        <f t="shared" ref="AH343:AH382" ca="1" si="283">ROUND(W342*J$10/12,2)</f>
        <v>0</v>
      </c>
      <c r="AI343" s="19">
        <f t="shared" ref="AI343:AI382" ca="1" si="284">ROUND(X342*K$10/12,2)</f>
        <v>0</v>
      </c>
      <c r="AJ343" s="19">
        <f t="shared" ref="AJ343:AJ382" ca="1" si="285">ROUND(Y342*L$10/12,2)</f>
        <v>0</v>
      </c>
      <c r="AK343" s="19">
        <f t="shared" ref="AK343:AK382" ca="1" si="286">ROUND(Z342*M$10/12,2)</f>
        <v>0</v>
      </c>
      <c r="AL343" s="19">
        <f t="shared" ref="AL343:AL382" ca="1" si="287">ROUND(AA342*N$10/12,2)</f>
        <v>0</v>
      </c>
      <c r="AM343" s="23">
        <f t="shared" ref="AM343:AM382" ca="1" si="288">SUM(AC343:AL343)</f>
        <v>0</v>
      </c>
      <c r="AN343" s="7"/>
      <c r="AO343" s="19">
        <f t="shared" ref="AO343:AO382" ca="1" si="289">IF(R342&gt;0,IF((R342+AC343)&lt;E$11,R342+AC343,E$11),0)</f>
        <v>0</v>
      </c>
      <c r="AP343" s="19">
        <f t="shared" ref="AP343:AP382" ca="1" si="290">IF(S342&gt;0,IF((S342+AD343)&lt;F$11,S342+AD343,F$11),0)</f>
        <v>0</v>
      </c>
      <c r="AQ343" s="19">
        <f t="shared" ref="AQ343:AQ382" ca="1" si="291">IF(T342&gt;0,IF((T342+AE343)&lt;G$11,T342+AE343,G$11),0)</f>
        <v>0</v>
      </c>
      <c r="AR343" s="19">
        <f t="shared" ref="AR343:AR382" ca="1" si="292">IF(U342&gt;0,IF((U342+AF343)&lt;H$11,U342+AF343,H$11),0)</f>
        <v>0</v>
      </c>
      <c r="AS343" s="19">
        <f t="shared" ref="AS343:AS382" ca="1" si="293">IF(V342&gt;0,IF((V342+AG343)&lt;I$11,V342+AG343,I$11),0)</f>
        <v>0</v>
      </c>
      <c r="AT343" s="19">
        <f t="shared" ref="AT343:AT382" ca="1" si="294">IF(W342&gt;0,IF((W342+AH343)&lt;J$11,W342+AH343,J$11),0)</f>
        <v>0</v>
      </c>
      <c r="AU343" s="19">
        <f t="shared" ref="AU343:AU382" ca="1" si="295">IF(X342&gt;0,IF((X342+AI343)&lt;K$11,X342+AI343,K$11),0)</f>
        <v>0</v>
      </c>
      <c r="AV343" s="19">
        <f t="shared" ref="AV343:AV382" ca="1" si="296">IF(Y342&gt;0,IF((Y342+AJ343)&lt;L$11,Y342+AJ343,L$11),0)</f>
        <v>0</v>
      </c>
      <c r="AW343" s="19">
        <f t="shared" ref="AW343:AW382" ca="1" si="297">IF(Z342&gt;0,IF((Z342+AK343)&lt;M$11,Z342+AK343,M$11),0)</f>
        <v>0</v>
      </c>
      <c r="AX343" s="19">
        <f t="shared" ref="AX343:AX382" ca="1" si="298">IF(AA342&gt;0,IF((AA342+AL343)&lt;N$11,AA342+AL343,N$11),0)</f>
        <v>0</v>
      </c>
      <c r="AY343" s="71">
        <f t="shared" ref="AY343:AY382" ca="1" si="299">SUM(AO343:AX343)</f>
        <v>0</v>
      </c>
      <c r="AZ343" s="23"/>
      <c r="BA343" s="55">
        <f ca="1">IF(NOT(snowball),0,IF(OR(E$9=0,R342+AC343-AO343&lt;=E$9),0,MIN(R342+AC343-AO343-E$9,$C343)))</f>
        <v>0</v>
      </c>
      <c r="BB343" s="19">
        <f ca="1">IF(NOT(snowball),0,IF(OR(F$9=0,S342+AD343-AP343&lt;=F$9),0,MIN(S342+AD343-AP343-F$9,$C343-SUM($BA343:BA343))))</f>
        <v>0</v>
      </c>
      <c r="BC343" s="19">
        <f ca="1">IF(NOT(snowball),0,IF(OR(G$9=0,T342+AE343-AQ343&lt;=G$9),0,MIN(T342+AE343-AQ343-G$9,$C343-SUM($BA343:BB343))))</f>
        <v>0</v>
      </c>
      <c r="BD343" s="19">
        <f ca="1">IF(NOT(snowball),0,IF(OR(H$9=0,U342+AF343-AR343&lt;=H$9),0,MIN(U342+AF343-AR343-H$9,$C343-SUM($BA343:BC343))))</f>
        <v>0</v>
      </c>
      <c r="BE343" s="19">
        <f ca="1">IF(NOT(snowball),0,IF(OR(I$9=0,V342+AG343-AS343&lt;=I$9),0,MIN(V342+AG343-AS343-I$9,$C343-SUM($BA343:BD343))))</f>
        <v>0</v>
      </c>
      <c r="BF343" s="19">
        <f ca="1">IF(NOT(snowball),0,IF(OR(J$9=0,W342+AH343-AT343&lt;=J$9),0,MIN(W342+AH343-AT343-J$9,$C343-SUM($BA343:BE343))))</f>
        <v>0</v>
      </c>
      <c r="BG343" s="19">
        <f ca="1">IF(NOT(snowball),0,IF(OR(K$9=0,X342+AI343-AU343&lt;=K$9),0,MIN(X342+AI343-AU343-K$9,$C343-SUM($BA343:BF343))))</f>
        <v>0</v>
      </c>
      <c r="BH343" s="19">
        <f ca="1">IF(NOT(snowball),0,IF(OR(L$9=0,Y342+AJ343-AV343&lt;=L$9),0,MIN(Y342+AJ343-AV343-L$9,$C343-SUM($BA343:BG343))))</f>
        <v>0</v>
      </c>
      <c r="BI343" s="19">
        <f ca="1">IF(NOT(snowball),0,IF(OR(M$9=0,Z342+AK343-AW343&lt;=M$9),0,MIN(Z342+AK343-AW343-M$9,$C343-SUM($BA343:BH343))))</f>
        <v>0</v>
      </c>
      <c r="BJ343" s="19">
        <f ca="1">IF(NOT(snowball),0,IF(OR(N$9=0,AA342+AL343-AX343&lt;=N$9),0,MIN(AA342+AL343-AX343-N$9,$C343-SUM($BA343:BI343))))</f>
        <v>0</v>
      </c>
      <c r="BK343" s="71">
        <f t="shared" ref="BK343:BK382" ca="1" si="300">SUM(BA343:BJ343)</f>
        <v>0</v>
      </c>
      <c r="BL343" s="71">
        <f t="shared" ref="BL343:BL382" ca="1" si="301">SUM($C343,-$BK343)</f>
        <v>0</v>
      </c>
      <c r="BN343" s="55">
        <f t="shared" ref="BN343:BN382" ca="1" si="302">IF(R342&lt;=0,0,IF($BL343&gt;R342+AC343-AO343-BA343,R342+AC343-AO343-BA343,$BL343))</f>
        <v>0</v>
      </c>
      <c r="BO343" s="19">
        <f ca="1">IF(S342&lt;=0,0,IF($BL343&lt;=SUM($BN343:BN343),0,IF($BL343-SUM($BN343:BN343)&gt;S342+AD343-BB343-AP343,S342+AD343-BB343-AP343,$BL343-SUM($BN343:BN343))))</f>
        <v>0</v>
      </c>
      <c r="BP343" s="19">
        <f ca="1">IF(T342&lt;=0,0,IF($BL343&lt;=SUM($BN343:BO343),0,IF($BL343-SUM($BN343:BO343)&gt;T342+AE343-BC343-AQ343,T342+AE343-BC343-AQ343,$BL343-SUM($BN343:BO343))))</f>
        <v>0</v>
      </c>
      <c r="BQ343" s="19">
        <f ca="1">IF(U342&lt;=0,0,IF($BL343&lt;=SUM($BN343:BP343),0,IF($BL343-SUM($BN343:BP343)&gt;U342+AF343-BD343-AR343,U342+AF343-BD343-AR343,$BL343-SUM($BN343:BP343))))</f>
        <v>0</v>
      </c>
      <c r="BR343" s="19">
        <f ca="1">IF(V342&lt;=0,0,IF($BL343&lt;=SUM($BN343:BQ343),0,IF($BL343-SUM($BN343:BQ343)&gt;V342+AG343-BE343-AS343,V342+AG343-BE343-AS343,$BL343-SUM($BN343:BQ343))))</f>
        <v>0</v>
      </c>
      <c r="BS343" s="19">
        <f ca="1">IF(W342&lt;=0,0,IF($BL343&lt;=SUM($BN343:BR343),0,IF($BL343-SUM($BN343:BR343)&gt;W342+AH343-BF343-AT343,W342+AH343-BF343-AT343,$BL343-SUM($BN343:BR343))))</f>
        <v>0</v>
      </c>
      <c r="BT343" s="19">
        <f ca="1">IF(X342&lt;=0,0,IF($BL343&lt;=SUM($BN343:BS343),0,IF($BL343-SUM($BN343:BS343)&gt;X342+AI343-BG343-AU343,X342+AI343-BG343-AU343,$BL343-SUM($BN343:BS343))))</f>
        <v>0</v>
      </c>
      <c r="BU343" s="19">
        <f ca="1">IF(Y342&lt;=0,0,IF($BL343&lt;=SUM($BN343:BT343),0,IF($BL343-SUM($BN343:BT343)&gt;Y342+AJ343-BH343-AV343,Y342+AJ343-BH343-AV343,$BL343-SUM($BN343:BT343))))</f>
        <v>0</v>
      </c>
      <c r="BV343" s="19">
        <f ca="1">IF(Z342&lt;=0,0,IF($BL343&lt;=SUM($BN343:BU343),0,IF($BL343-SUM($BN343:BU343)&gt;Z342+AK343-BI343-AW343,Z342+AK343-BI343-AW343,$BL343-SUM($BN343:BU343))))</f>
        <v>0</v>
      </c>
      <c r="BW343" s="19">
        <f ca="1">IF(AA342&lt;=0,0,IF($BL343&lt;=SUM($BN343:BV343),0,IF($BL343-SUM($BN343:BV343)&gt;AA342+AL343-BJ343-AX343,AA342+AL343-BJ343-AX343,$BL343-SUM($BN343:BV343))))</f>
        <v>0</v>
      </c>
    </row>
    <row r="344" spans="1:75" ht="11.1" customHeight="1" x14ac:dyDescent="0.2">
      <c r="A344" s="20" t="str">
        <f t="shared" ca="1" si="255"/>
        <v/>
      </c>
      <c r="B344" s="5" t="e">
        <f t="shared" ca="1" si="256"/>
        <v>#N/A</v>
      </c>
      <c r="C344" s="69" t="str">
        <f ca="1">IF(A344="","",IF(snowball,IF(($E$5-AY344)&lt;0,0,$E$5-AY344),0)+D344)</f>
        <v/>
      </c>
      <c r="D344" s="56"/>
      <c r="E344" s="19">
        <f t="shared" ca="1" si="257"/>
        <v>0</v>
      </c>
      <c r="F344" s="19">
        <f t="shared" ca="1" si="258"/>
        <v>0</v>
      </c>
      <c r="G344" s="19">
        <f t="shared" ca="1" si="259"/>
        <v>0</v>
      </c>
      <c r="H344" s="19">
        <f t="shared" ca="1" si="260"/>
        <v>0</v>
      </c>
      <c r="I344" s="19">
        <f t="shared" ca="1" si="261"/>
        <v>0</v>
      </c>
      <c r="J344" s="19">
        <f t="shared" ca="1" si="262"/>
        <v>0</v>
      </c>
      <c r="K344" s="19">
        <f t="shared" ca="1" si="263"/>
        <v>0</v>
      </c>
      <c r="L344" s="19">
        <f t="shared" ca="1" si="264"/>
        <v>0</v>
      </c>
      <c r="M344" s="19">
        <f t="shared" ca="1" si="265"/>
        <v>0</v>
      </c>
      <c r="N344" s="19">
        <f t="shared" ca="1" si="266"/>
        <v>0</v>
      </c>
      <c r="O344" s="48"/>
      <c r="P344" s="19">
        <f t="shared" ca="1" si="254"/>
        <v>0</v>
      </c>
      <c r="Q344" s="73">
        <f t="shared" ca="1" si="267"/>
        <v>0</v>
      </c>
      <c r="R344" s="19">
        <f t="shared" ca="1" si="268"/>
        <v>0</v>
      </c>
      <c r="S344" s="19">
        <f t="shared" ca="1" si="269"/>
        <v>0</v>
      </c>
      <c r="T344" s="19">
        <f t="shared" ca="1" si="270"/>
        <v>0</v>
      </c>
      <c r="U344" s="19">
        <f t="shared" ca="1" si="271"/>
        <v>0</v>
      </c>
      <c r="V344" s="19">
        <f t="shared" ca="1" si="272"/>
        <v>0</v>
      </c>
      <c r="W344" s="19">
        <f t="shared" ca="1" si="273"/>
        <v>0</v>
      </c>
      <c r="X344" s="19">
        <f t="shared" ca="1" si="274"/>
        <v>0</v>
      </c>
      <c r="Y344" s="19">
        <f t="shared" ca="1" si="275"/>
        <v>0</v>
      </c>
      <c r="Z344" s="19">
        <f t="shared" ca="1" si="276"/>
        <v>0</v>
      </c>
      <c r="AA344" s="19">
        <f t="shared" ca="1" si="277"/>
        <v>0</v>
      </c>
      <c r="AB344" s="2"/>
      <c r="AC344" s="19">
        <f t="shared" ca="1" si="278"/>
        <v>0</v>
      </c>
      <c r="AD344" s="19">
        <f t="shared" ca="1" si="279"/>
        <v>0</v>
      </c>
      <c r="AE344" s="19">
        <f t="shared" ca="1" si="280"/>
        <v>0</v>
      </c>
      <c r="AF344" s="19">
        <f t="shared" ca="1" si="281"/>
        <v>0</v>
      </c>
      <c r="AG344" s="19">
        <f t="shared" ca="1" si="282"/>
        <v>0</v>
      </c>
      <c r="AH344" s="19">
        <f t="shared" ca="1" si="283"/>
        <v>0</v>
      </c>
      <c r="AI344" s="19">
        <f t="shared" ca="1" si="284"/>
        <v>0</v>
      </c>
      <c r="AJ344" s="19">
        <f t="shared" ca="1" si="285"/>
        <v>0</v>
      </c>
      <c r="AK344" s="19">
        <f t="shared" ca="1" si="286"/>
        <v>0</v>
      </c>
      <c r="AL344" s="19">
        <f t="shared" ca="1" si="287"/>
        <v>0</v>
      </c>
      <c r="AM344" s="23">
        <f t="shared" ca="1" si="288"/>
        <v>0</v>
      </c>
      <c r="AN344" s="7"/>
      <c r="AO344" s="19">
        <f t="shared" ca="1" si="289"/>
        <v>0</v>
      </c>
      <c r="AP344" s="19">
        <f t="shared" ca="1" si="290"/>
        <v>0</v>
      </c>
      <c r="AQ344" s="19">
        <f t="shared" ca="1" si="291"/>
        <v>0</v>
      </c>
      <c r="AR344" s="19">
        <f t="shared" ca="1" si="292"/>
        <v>0</v>
      </c>
      <c r="AS344" s="19">
        <f t="shared" ca="1" si="293"/>
        <v>0</v>
      </c>
      <c r="AT344" s="19">
        <f t="shared" ca="1" si="294"/>
        <v>0</v>
      </c>
      <c r="AU344" s="19">
        <f t="shared" ca="1" si="295"/>
        <v>0</v>
      </c>
      <c r="AV344" s="19">
        <f t="shared" ca="1" si="296"/>
        <v>0</v>
      </c>
      <c r="AW344" s="19">
        <f t="shared" ca="1" si="297"/>
        <v>0</v>
      </c>
      <c r="AX344" s="19">
        <f t="shared" ca="1" si="298"/>
        <v>0</v>
      </c>
      <c r="AY344" s="71">
        <f t="shared" ca="1" si="299"/>
        <v>0</v>
      </c>
      <c r="AZ344" s="23"/>
      <c r="BA344" s="55">
        <f ca="1">IF(NOT(snowball),0,IF(OR(E$9=0,R343+AC344-AO344&lt;=E$9),0,MIN(R343+AC344-AO344-E$9,$C344)))</f>
        <v>0</v>
      </c>
      <c r="BB344" s="19">
        <f ca="1">IF(NOT(snowball),0,IF(OR(F$9=0,S343+AD344-AP344&lt;=F$9),0,MIN(S343+AD344-AP344-F$9,$C344-SUM($BA344:BA344))))</f>
        <v>0</v>
      </c>
      <c r="BC344" s="19">
        <f ca="1">IF(NOT(snowball),0,IF(OR(G$9=0,T343+AE344-AQ344&lt;=G$9),0,MIN(T343+AE344-AQ344-G$9,$C344-SUM($BA344:BB344))))</f>
        <v>0</v>
      </c>
      <c r="BD344" s="19">
        <f ca="1">IF(NOT(snowball),0,IF(OR(H$9=0,U343+AF344-AR344&lt;=H$9),0,MIN(U343+AF344-AR344-H$9,$C344-SUM($BA344:BC344))))</f>
        <v>0</v>
      </c>
      <c r="BE344" s="19">
        <f ca="1">IF(NOT(snowball),0,IF(OR(I$9=0,V343+AG344-AS344&lt;=I$9),0,MIN(V343+AG344-AS344-I$9,$C344-SUM($BA344:BD344))))</f>
        <v>0</v>
      </c>
      <c r="BF344" s="19">
        <f ca="1">IF(NOT(snowball),0,IF(OR(J$9=0,W343+AH344-AT344&lt;=J$9),0,MIN(W343+AH344-AT344-J$9,$C344-SUM($BA344:BE344))))</f>
        <v>0</v>
      </c>
      <c r="BG344" s="19">
        <f ca="1">IF(NOT(snowball),0,IF(OR(K$9=0,X343+AI344-AU344&lt;=K$9),0,MIN(X343+AI344-AU344-K$9,$C344-SUM($BA344:BF344))))</f>
        <v>0</v>
      </c>
      <c r="BH344" s="19">
        <f ca="1">IF(NOT(snowball),0,IF(OR(L$9=0,Y343+AJ344-AV344&lt;=L$9),0,MIN(Y343+AJ344-AV344-L$9,$C344-SUM($BA344:BG344))))</f>
        <v>0</v>
      </c>
      <c r="BI344" s="19">
        <f ca="1">IF(NOT(snowball),0,IF(OR(M$9=0,Z343+AK344-AW344&lt;=M$9),0,MIN(Z343+AK344-AW344-M$9,$C344-SUM($BA344:BH344))))</f>
        <v>0</v>
      </c>
      <c r="BJ344" s="19">
        <f ca="1">IF(NOT(snowball),0,IF(OR(N$9=0,AA343+AL344-AX344&lt;=N$9),0,MIN(AA343+AL344-AX344-N$9,$C344-SUM($BA344:BI344))))</f>
        <v>0</v>
      </c>
      <c r="BK344" s="71">
        <f t="shared" ca="1" si="300"/>
        <v>0</v>
      </c>
      <c r="BL344" s="71">
        <f t="shared" ca="1" si="301"/>
        <v>0</v>
      </c>
      <c r="BN344" s="55">
        <f t="shared" ca="1" si="302"/>
        <v>0</v>
      </c>
      <c r="BO344" s="19">
        <f ca="1">IF(S343&lt;=0,0,IF($BL344&lt;=SUM($BN344:BN344),0,IF($BL344-SUM($BN344:BN344)&gt;S343+AD344-BB344-AP344,S343+AD344-BB344-AP344,$BL344-SUM($BN344:BN344))))</f>
        <v>0</v>
      </c>
      <c r="BP344" s="19">
        <f ca="1">IF(T343&lt;=0,0,IF($BL344&lt;=SUM($BN344:BO344),0,IF($BL344-SUM($BN344:BO344)&gt;T343+AE344-BC344-AQ344,T343+AE344-BC344-AQ344,$BL344-SUM($BN344:BO344))))</f>
        <v>0</v>
      </c>
      <c r="BQ344" s="19">
        <f ca="1">IF(U343&lt;=0,0,IF($BL344&lt;=SUM($BN344:BP344),0,IF($BL344-SUM($BN344:BP344)&gt;U343+AF344-BD344-AR344,U343+AF344-BD344-AR344,$BL344-SUM($BN344:BP344))))</f>
        <v>0</v>
      </c>
      <c r="BR344" s="19">
        <f ca="1">IF(V343&lt;=0,0,IF($BL344&lt;=SUM($BN344:BQ344),0,IF($BL344-SUM($BN344:BQ344)&gt;V343+AG344-BE344-AS344,V343+AG344-BE344-AS344,$BL344-SUM($BN344:BQ344))))</f>
        <v>0</v>
      </c>
      <c r="BS344" s="19">
        <f ca="1">IF(W343&lt;=0,0,IF($BL344&lt;=SUM($BN344:BR344),0,IF($BL344-SUM($BN344:BR344)&gt;W343+AH344-BF344-AT344,W343+AH344-BF344-AT344,$BL344-SUM($BN344:BR344))))</f>
        <v>0</v>
      </c>
      <c r="BT344" s="19">
        <f ca="1">IF(X343&lt;=0,0,IF($BL344&lt;=SUM($BN344:BS344),0,IF($BL344-SUM($BN344:BS344)&gt;X343+AI344-BG344-AU344,X343+AI344-BG344-AU344,$BL344-SUM($BN344:BS344))))</f>
        <v>0</v>
      </c>
      <c r="BU344" s="19">
        <f ca="1">IF(Y343&lt;=0,0,IF($BL344&lt;=SUM($BN344:BT344),0,IF($BL344-SUM($BN344:BT344)&gt;Y343+AJ344-BH344-AV344,Y343+AJ344-BH344-AV344,$BL344-SUM($BN344:BT344))))</f>
        <v>0</v>
      </c>
      <c r="BV344" s="19">
        <f ca="1">IF(Z343&lt;=0,0,IF($BL344&lt;=SUM($BN344:BU344),0,IF($BL344-SUM($BN344:BU344)&gt;Z343+AK344-BI344-AW344,Z343+AK344-BI344-AW344,$BL344-SUM($BN344:BU344))))</f>
        <v>0</v>
      </c>
      <c r="BW344" s="19">
        <f ca="1">IF(AA343&lt;=0,0,IF($BL344&lt;=SUM($BN344:BV344),0,IF($BL344-SUM($BN344:BV344)&gt;AA343+AL344-BJ344-AX344,AA343+AL344-BJ344-AX344,$BL344-SUM($BN344:BV344))))</f>
        <v>0</v>
      </c>
    </row>
    <row r="345" spans="1:75" ht="11.1" customHeight="1" x14ac:dyDescent="0.2">
      <c r="A345" s="20" t="str">
        <f t="shared" ca="1" si="255"/>
        <v/>
      </c>
      <c r="B345" s="5" t="e">
        <f t="shared" ca="1" si="256"/>
        <v>#N/A</v>
      </c>
      <c r="C345" s="69" t="str">
        <f ca="1">IF(A345="","",IF(snowball,IF(($E$5-AY345)&lt;0,0,$E$5-AY345),0)+D345)</f>
        <v/>
      </c>
      <c r="D345" s="56"/>
      <c r="E345" s="19">
        <f t="shared" ca="1" si="257"/>
        <v>0</v>
      </c>
      <c r="F345" s="19">
        <f t="shared" ca="1" si="258"/>
        <v>0</v>
      </c>
      <c r="G345" s="19">
        <f t="shared" ca="1" si="259"/>
        <v>0</v>
      </c>
      <c r="H345" s="19">
        <f t="shared" ca="1" si="260"/>
        <v>0</v>
      </c>
      <c r="I345" s="19">
        <f t="shared" ca="1" si="261"/>
        <v>0</v>
      </c>
      <c r="J345" s="19">
        <f t="shared" ca="1" si="262"/>
        <v>0</v>
      </c>
      <c r="K345" s="19">
        <f t="shared" ca="1" si="263"/>
        <v>0</v>
      </c>
      <c r="L345" s="19">
        <f t="shared" ca="1" si="264"/>
        <v>0</v>
      </c>
      <c r="M345" s="19">
        <f t="shared" ca="1" si="265"/>
        <v>0</v>
      </c>
      <c r="N345" s="19">
        <f t="shared" ca="1" si="266"/>
        <v>0</v>
      </c>
      <c r="O345" s="48"/>
      <c r="P345" s="19">
        <f t="shared" ca="1" si="254"/>
        <v>0</v>
      </c>
      <c r="Q345" s="73">
        <f t="shared" ca="1" si="267"/>
        <v>0</v>
      </c>
      <c r="R345" s="19">
        <f t="shared" ca="1" si="268"/>
        <v>0</v>
      </c>
      <c r="S345" s="19">
        <f t="shared" ca="1" si="269"/>
        <v>0</v>
      </c>
      <c r="T345" s="19">
        <f t="shared" ca="1" si="270"/>
        <v>0</v>
      </c>
      <c r="U345" s="19">
        <f t="shared" ca="1" si="271"/>
        <v>0</v>
      </c>
      <c r="V345" s="19">
        <f t="shared" ca="1" si="272"/>
        <v>0</v>
      </c>
      <c r="W345" s="19">
        <f t="shared" ca="1" si="273"/>
        <v>0</v>
      </c>
      <c r="X345" s="19">
        <f t="shared" ca="1" si="274"/>
        <v>0</v>
      </c>
      <c r="Y345" s="19">
        <f t="shared" ca="1" si="275"/>
        <v>0</v>
      </c>
      <c r="Z345" s="19">
        <f t="shared" ca="1" si="276"/>
        <v>0</v>
      </c>
      <c r="AA345" s="19">
        <f t="shared" ca="1" si="277"/>
        <v>0</v>
      </c>
      <c r="AB345" s="2"/>
      <c r="AC345" s="19">
        <f t="shared" ca="1" si="278"/>
        <v>0</v>
      </c>
      <c r="AD345" s="19">
        <f t="shared" ca="1" si="279"/>
        <v>0</v>
      </c>
      <c r="AE345" s="19">
        <f t="shared" ca="1" si="280"/>
        <v>0</v>
      </c>
      <c r="AF345" s="19">
        <f t="shared" ca="1" si="281"/>
        <v>0</v>
      </c>
      <c r="AG345" s="19">
        <f t="shared" ca="1" si="282"/>
        <v>0</v>
      </c>
      <c r="AH345" s="19">
        <f t="shared" ca="1" si="283"/>
        <v>0</v>
      </c>
      <c r="AI345" s="19">
        <f t="shared" ca="1" si="284"/>
        <v>0</v>
      </c>
      <c r="AJ345" s="19">
        <f t="shared" ca="1" si="285"/>
        <v>0</v>
      </c>
      <c r="AK345" s="19">
        <f t="shared" ca="1" si="286"/>
        <v>0</v>
      </c>
      <c r="AL345" s="19">
        <f t="shared" ca="1" si="287"/>
        <v>0</v>
      </c>
      <c r="AM345" s="23">
        <f t="shared" ca="1" si="288"/>
        <v>0</v>
      </c>
      <c r="AN345" s="7"/>
      <c r="AO345" s="19">
        <f t="shared" ca="1" si="289"/>
        <v>0</v>
      </c>
      <c r="AP345" s="19">
        <f t="shared" ca="1" si="290"/>
        <v>0</v>
      </c>
      <c r="AQ345" s="19">
        <f t="shared" ca="1" si="291"/>
        <v>0</v>
      </c>
      <c r="AR345" s="19">
        <f t="shared" ca="1" si="292"/>
        <v>0</v>
      </c>
      <c r="AS345" s="19">
        <f t="shared" ca="1" si="293"/>
        <v>0</v>
      </c>
      <c r="AT345" s="19">
        <f t="shared" ca="1" si="294"/>
        <v>0</v>
      </c>
      <c r="AU345" s="19">
        <f t="shared" ca="1" si="295"/>
        <v>0</v>
      </c>
      <c r="AV345" s="19">
        <f t="shared" ca="1" si="296"/>
        <v>0</v>
      </c>
      <c r="AW345" s="19">
        <f t="shared" ca="1" si="297"/>
        <v>0</v>
      </c>
      <c r="AX345" s="19">
        <f t="shared" ca="1" si="298"/>
        <v>0</v>
      </c>
      <c r="AY345" s="71">
        <f t="shared" ca="1" si="299"/>
        <v>0</v>
      </c>
      <c r="AZ345" s="23"/>
      <c r="BA345" s="55">
        <f ca="1">IF(NOT(snowball),0,IF(OR(E$9=0,R344+AC345-AO345&lt;=E$9),0,MIN(R344+AC345-AO345-E$9,$C345)))</f>
        <v>0</v>
      </c>
      <c r="BB345" s="19">
        <f ca="1">IF(NOT(snowball),0,IF(OR(F$9=0,S344+AD345-AP345&lt;=F$9),0,MIN(S344+AD345-AP345-F$9,$C345-SUM($BA345:BA345))))</f>
        <v>0</v>
      </c>
      <c r="BC345" s="19">
        <f ca="1">IF(NOT(snowball),0,IF(OR(G$9=0,T344+AE345-AQ345&lt;=G$9),0,MIN(T344+AE345-AQ345-G$9,$C345-SUM($BA345:BB345))))</f>
        <v>0</v>
      </c>
      <c r="BD345" s="19">
        <f ca="1">IF(NOT(snowball),0,IF(OR(H$9=0,U344+AF345-AR345&lt;=H$9),0,MIN(U344+AF345-AR345-H$9,$C345-SUM($BA345:BC345))))</f>
        <v>0</v>
      </c>
      <c r="BE345" s="19">
        <f ca="1">IF(NOT(snowball),0,IF(OR(I$9=0,V344+AG345-AS345&lt;=I$9),0,MIN(V344+AG345-AS345-I$9,$C345-SUM($BA345:BD345))))</f>
        <v>0</v>
      </c>
      <c r="BF345" s="19">
        <f ca="1">IF(NOT(snowball),0,IF(OR(J$9=0,W344+AH345-AT345&lt;=J$9),0,MIN(W344+AH345-AT345-J$9,$C345-SUM($BA345:BE345))))</f>
        <v>0</v>
      </c>
      <c r="BG345" s="19">
        <f ca="1">IF(NOT(snowball),0,IF(OR(K$9=0,X344+AI345-AU345&lt;=K$9),0,MIN(X344+AI345-AU345-K$9,$C345-SUM($BA345:BF345))))</f>
        <v>0</v>
      </c>
      <c r="BH345" s="19">
        <f ca="1">IF(NOT(snowball),0,IF(OR(L$9=0,Y344+AJ345-AV345&lt;=L$9),0,MIN(Y344+AJ345-AV345-L$9,$C345-SUM($BA345:BG345))))</f>
        <v>0</v>
      </c>
      <c r="BI345" s="19">
        <f ca="1">IF(NOT(snowball),0,IF(OR(M$9=0,Z344+AK345-AW345&lt;=M$9),0,MIN(Z344+AK345-AW345-M$9,$C345-SUM($BA345:BH345))))</f>
        <v>0</v>
      </c>
      <c r="BJ345" s="19">
        <f ca="1">IF(NOT(snowball),0,IF(OR(N$9=0,AA344+AL345-AX345&lt;=N$9),0,MIN(AA344+AL345-AX345-N$9,$C345-SUM($BA345:BI345))))</f>
        <v>0</v>
      </c>
      <c r="BK345" s="71">
        <f t="shared" ca="1" si="300"/>
        <v>0</v>
      </c>
      <c r="BL345" s="71">
        <f t="shared" ca="1" si="301"/>
        <v>0</v>
      </c>
      <c r="BN345" s="55">
        <f t="shared" ca="1" si="302"/>
        <v>0</v>
      </c>
      <c r="BO345" s="19">
        <f ca="1">IF(S344&lt;=0,0,IF($BL345&lt;=SUM($BN345:BN345),0,IF($BL345-SUM($BN345:BN345)&gt;S344+AD345-BB345-AP345,S344+AD345-BB345-AP345,$BL345-SUM($BN345:BN345))))</f>
        <v>0</v>
      </c>
      <c r="BP345" s="19">
        <f ca="1">IF(T344&lt;=0,0,IF($BL345&lt;=SUM($BN345:BO345),0,IF($BL345-SUM($BN345:BO345)&gt;T344+AE345-BC345-AQ345,T344+AE345-BC345-AQ345,$BL345-SUM($BN345:BO345))))</f>
        <v>0</v>
      </c>
      <c r="BQ345" s="19">
        <f ca="1">IF(U344&lt;=0,0,IF($BL345&lt;=SUM($BN345:BP345),0,IF($BL345-SUM($BN345:BP345)&gt;U344+AF345-BD345-AR345,U344+AF345-BD345-AR345,$BL345-SUM($BN345:BP345))))</f>
        <v>0</v>
      </c>
      <c r="BR345" s="19">
        <f ca="1">IF(V344&lt;=0,0,IF($BL345&lt;=SUM($BN345:BQ345),0,IF($BL345-SUM($BN345:BQ345)&gt;V344+AG345-BE345-AS345,V344+AG345-BE345-AS345,$BL345-SUM($BN345:BQ345))))</f>
        <v>0</v>
      </c>
      <c r="BS345" s="19">
        <f ca="1">IF(W344&lt;=0,0,IF($BL345&lt;=SUM($BN345:BR345),0,IF($BL345-SUM($BN345:BR345)&gt;W344+AH345-BF345-AT345,W344+AH345-BF345-AT345,$BL345-SUM($BN345:BR345))))</f>
        <v>0</v>
      </c>
      <c r="BT345" s="19">
        <f ca="1">IF(X344&lt;=0,0,IF($BL345&lt;=SUM($BN345:BS345),0,IF($BL345-SUM($BN345:BS345)&gt;X344+AI345-BG345-AU345,X344+AI345-BG345-AU345,$BL345-SUM($BN345:BS345))))</f>
        <v>0</v>
      </c>
      <c r="BU345" s="19">
        <f ca="1">IF(Y344&lt;=0,0,IF($BL345&lt;=SUM($BN345:BT345),0,IF($BL345-SUM($BN345:BT345)&gt;Y344+AJ345-BH345-AV345,Y344+AJ345-BH345-AV345,$BL345-SUM($BN345:BT345))))</f>
        <v>0</v>
      </c>
      <c r="BV345" s="19">
        <f ca="1">IF(Z344&lt;=0,0,IF($BL345&lt;=SUM($BN345:BU345),0,IF($BL345-SUM($BN345:BU345)&gt;Z344+AK345-BI345-AW345,Z344+AK345-BI345-AW345,$BL345-SUM($BN345:BU345))))</f>
        <v>0</v>
      </c>
      <c r="BW345" s="19">
        <f ca="1">IF(AA344&lt;=0,0,IF($BL345&lt;=SUM($BN345:BV345),0,IF($BL345-SUM($BN345:BV345)&gt;AA344+AL345-BJ345-AX345,AA344+AL345-BJ345-AX345,$BL345-SUM($BN345:BV345))))</f>
        <v>0</v>
      </c>
    </row>
    <row r="346" spans="1:75" ht="11.1" customHeight="1" x14ac:dyDescent="0.2">
      <c r="A346" s="20" t="str">
        <f t="shared" ca="1" si="255"/>
        <v/>
      </c>
      <c r="B346" s="5" t="e">
        <f t="shared" ca="1" si="256"/>
        <v>#N/A</v>
      </c>
      <c r="C346" s="69" t="str">
        <f ca="1">IF(A346="","",IF(snowball,IF(($E$5-AY346)&lt;0,0,$E$5-AY346),0)+D346)</f>
        <v/>
      </c>
      <c r="D346" s="56"/>
      <c r="E346" s="19">
        <f t="shared" ca="1" si="257"/>
        <v>0</v>
      </c>
      <c r="F346" s="19">
        <f t="shared" ca="1" si="258"/>
        <v>0</v>
      </c>
      <c r="G346" s="19">
        <f t="shared" ca="1" si="259"/>
        <v>0</v>
      </c>
      <c r="H346" s="19">
        <f t="shared" ca="1" si="260"/>
        <v>0</v>
      </c>
      <c r="I346" s="19">
        <f t="shared" ca="1" si="261"/>
        <v>0</v>
      </c>
      <c r="J346" s="19">
        <f t="shared" ca="1" si="262"/>
        <v>0</v>
      </c>
      <c r="K346" s="19">
        <f t="shared" ca="1" si="263"/>
        <v>0</v>
      </c>
      <c r="L346" s="19">
        <f t="shared" ca="1" si="264"/>
        <v>0</v>
      </c>
      <c r="M346" s="19">
        <f t="shared" ca="1" si="265"/>
        <v>0</v>
      </c>
      <c r="N346" s="19">
        <f t="shared" ca="1" si="266"/>
        <v>0</v>
      </c>
      <c r="O346" s="48"/>
      <c r="P346" s="19">
        <f t="shared" ca="1" si="254"/>
        <v>0</v>
      </c>
      <c r="Q346" s="73">
        <f t="shared" ca="1" si="267"/>
        <v>0</v>
      </c>
      <c r="R346" s="19">
        <f t="shared" ca="1" si="268"/>
        <v>0</v>
      </c>
      <c r="S346" s="19">
        <f t="shared" ca="1" si="269"/>
        <v>0</v>
      </c>
      <c r="T346" s="19">
        <f t="shared" ca="1" si="270"/>
        <v>0</v>
      </c>
      <c r="U346" s="19">
        <f t="shared" ca="1" si="271"/>
        <v>0</v>
      </c>
      <c r="V346" s="19">
        <f t="shared" ca="1" si="272"/>
        <v>0</v>
      </c>
      <c r="W346" s="19">
        <f t="shared" ca="1" si="273"/>
        <v>0</v>
      </c>
      <c r="X346" s="19">
        <f t="shared" ca="1" si="274"/>
        <v>0</v>
      </c>
      <c r="Y346" s="19">
        <f t="shared" ca="1" si="275"/>
        <v>0</v>
      </c>
      <c r="Z346" s="19">
        <f t="shared" ca="1" si="276"/>
        <v>0</v>
      </c>
      <c r="AA346" s="19">
        <f t="shared" ca="1" si="277"/>
        <v>0</v>
      </c>
      <c r="AB346" s="2"/>
      <c r="AC346" s="19">
        <f t="shared" ca="1" si="278"/>
        <v>0</v>
      </c>
      <c r="AD346" s="19">
        <f t="shared" ca="1" si="279"/>
        <v>0</v>
      </c>
      <c r="AE346" s="19">
        <f t="shared" ca="1" si="280"/>
        <v>0</v>
      </c>
      <c r="AF346" s="19">
        <f t="shared" ca="1" si="281"/>
        <v>0</v>
      </c>
      <c r="AG346" s="19">
        <f t="shared" ca="1" si="282"/>
        <v>0</v>
      </c>
      <c r="AH346" s="19">
        <f t="shared" ca="1" si="283"/>
        <v>0</v>
      </c>
      <c r="AI346" s="19">
        <f t="shared" ca="1" si="284"/>
        <v>0</v>
      </c>
      <c r="AJ346" s="19">
        <f t="shared" ca="1" si="285"/>
        <v>0</v>
      </c>
      <c r="AK346" s="19">
        <f t="shared" ca="1" si="286"/>
        <v>0</v>
      </c>
      <c r="AL346" s="19">
        <f t="shared" ca="1" si="287"/>
        <v>0</v>
      </c>
      <c r="AM346" s="23">
        <f t="shared" ca="1" si="288"/>
        <v>0</v>
      </c>
      <c r="AN346" s="7"/>
      <c r="AO346" s="19">
        <f t="shared" ca="1" si="289"/>
        <v>0</v>
      </c>
      <c r="AP346" s="19">
        <f t="shared" ca="1" si="290"/>
        <v>0</v>
      </c>
      <c r="AQ346" s="19">
        <f t="shared" ca="1" si="291"/>
        <v>0</v>
      </c>
      <c r="AR346" s="19">
        <f t="shared" ca="1" si="292"/>
        <v>0</v>
      </c>
      <c r="AS346" s="19">
        <f t="shared" ca="1" si="293"/>
        <v>0</v>
      </c>
      <c r="AT346" s="19">
        <f t="shared" ca="1" si="294"/>
        <v>0</v>
      </c>
      <c r="AU346" s="19">
        <f t="shared" ca="1" si="295"/>
        <v>0</v>
      </c>
      <c r="AV346" s="19">
        <f t="shared" ca="1" si="296"/>
        <v>0</v>
      </c>
      <c r="AW346" s="19">
        <f t="shared" ca="1" si="297"/>
        <v>0</v>
      </c>
      <c r="AX346" s="19">
        <f t="shared" ca="1" si="298"/>
        <v>0</v>
      </c>
      <c r="AY346" s="71">
        <f t="shared" ca="1" si="299"/>
        <v>0</v>
      </c>
      <c r="AZ346" s="23"/>
      <c r="BA346" s="55">
        <f ca="1">IF(NOT(snowball),0,IF(OR(E$9=0,R345+AC346-AO346&lt;=E$9),0,MIN(R345+AC346-AO346-E$9,$C346)))</f>
        <v>0</v>
      </c>
      <c r="BB346" s="19">
        <f ca="1">IF(NOT(snowball),0,IF(OR(F$9=0,S345+AD346-AP346&lt;=F$9),0,MIN(S345+AD346-AP346-F$9,$C346-SUM($BA346:BA346))))</f>
        <v>0</v>
      </c>
      <c r="BC346" s="19">
        <f ca="1">IF(NOT(snowball),0,IF(OR(G$9=0,T345+AE346-AQ346&lt;=G$9),0,MIN(T345+AE346-AQ346-G$9,$C346-SUM($BA346:BB346))))</f>
        <v>0</v>
      </c>
      <c r="BD346" s="19">
        <f ca="1">IF(NOT(snowball),0,IF(OR(H$9=0,U345+AF346-AR346&lt;=H$9),0,MIN(U345+AF346-AR346-H$9,$C346-SUM($BA346:BC346))))</f>
        <v>0</v>
      </c>
      <c r="BE346" s="19">
        <f ca="1">IF(NOT(snowball),0,IF(OR(I$9=0,V345+AG346-AS346&lt;=I$9),0,MIN(V345+AG346-AS346-I$9,$C346-SUM($BA346:BD346))))</f>
        <v>0</v>
      </c>
      <c r="BF346" s="19">
        <f ca="1">IF(NOT(snowball),0,IF(OR(J$9=0,W345+AH346-AT346&lt;=J$9),0,MIN(W345+AH346-AT346-J$9,$C346-SUM($BA346:BE346))))</f>
        <v>0</v>
      </c>
      <c r="BG346" s="19">
        <f ca="1">IF(NOT(snowball),0,IF(OR(K$9=0,X345+AI346-AU346&lt;=K$9),0,MIN(X345+AI346-AU346-K$9,$C346-SUM($BA346:BF346))))</f>
        <v>0</v>
      </c>
      <c r="BH346" s="19">
        <f ca="1">IF(NOT(snowball),0,IF(OR(L$9=0,Y345+AJ346-AV346&lt;=L$9),0,MIN(Y345+AJ346-AV346-L$9,$C346-SUM($BA346:BG346))))</f>
        <v>0</v>
      </c>
      <c r="BI346" s="19">
        <f ca="1">IF(NOT(snowball),0,IF(OR(M$9=0,Z345+AK346-AW346&lt;=M$9),0,MIN(Z345+AK346-AW346-M$9,$C346-SUM($BA346:BH346))))</f>
        <v>0</v>
      </c>
      <c r="BJ346" s="19">
        <f ca="1">IF(NOT(snowball),0,IF(OR(N$9=0,AA345+AL346-AX346&lt;=N$9),0,MIN(AA345+AL346-AX346-N$9,$C346-SUM($BA346:BI346))))</f>
        <v>0</v>
      </c>
      <c r="BK346" s="71">
        <f t="shared" ca="1" si="300"/>
        <v>0</v>
      </c>
      <c r="BL346" s="71">
        <f t="shared" ca="1" si="301"/>
        <v>0</v>
      </c>
      <c r="BN346" s="55">
        <f t="shared" ca="1" si="302"/>
        <v>0</v>
      </c>
      <c r="BO346" s="19">
        <f ca="1">IF(S345&lt;=0,0,IF($BL346&lt;=SUM($BN346:BN346),0,IF($BL346-SUM($BN346:BN346)&gt;S345+AD346-BB346-AP346,S345+AD346-BB346-AP346,$BL346-SUM($BN346:BN346))))</f>
        <v>0</v>
      </c>
      <c r="BP346" s="19">
        <f ca="1">IF(T345&lt;=0,0,IF($BL346&lt;=SUM($BN346:BO346),0,IF($BL346-SUM($BN346:BO346)&gt;T345+AE346-BC346-AQ346,T345+AE346-BC346-AQ346,$BL346-SUM($BN346:BO346))))</f>
        <v>0</v>
      </c>
      <c r="BQ346" s="19">
        <f ca="1">IF(U345&lt;=0,0,IF($BL346&lt;=SUM($BN346:BP346),0,IF($BL346-SUM($BN346:BP346)&gt;U345+AF346-BD346-AR346,U345+AF346-BD346-AR346,$BL346-SUM($BN346:BP346))))</f>
        <v>0</v>
      </c>
      <c r="BR346" s="19">
        <f ca="1">IF(V345&lt;=0,0,IF($BL346&lt;=SUM($BN346:BQ346),0,IF($BL346-SUM($BN346:BQ346)&gt;V345+AG346-BE346-AS346,V345+AG346-BE346-AS346,$BL346-SUM($BN346:BQ346))))</f>
        <v>0</v>
      </c>
      <c r="BS346" s="19">
        <f ca="1">IF(W345&lt;=0,0,IF($BL346&lt;=SUM($BN346:BR346),0,IF($BL346-SUM($BN346:BR346)&gt;W345+AH346-BF346-AT346,W345+AH346-BF346-AT346,$BL346-SUM($BN346:BR346))))</f>
        <v>0</v>
      </c>
      <c r="BT346" s="19">
        <f ca="1">IF(X345&lt;=0,0,IF($BL346&lt;=SUM($BN346:BS346),0,IF($BL346-SUM($BN346:BS346)&gt;X345+AI346-BG346-AU346,X345+AI346-BG346-AU346,$BL346-SUM($BN346:BS346))))</f>
        <v>0</v>
      </c>
      <c r="BU346" s="19">
        <f ca="1">IF(Y345&lt;=0,0,IF($BL346&lt;=SUM($BN346:BT346),0,IF($BL346-SUM($BN346:BT346)&gt;Y345+AJ346-BH346-AV346,Y345+AJ346-BH346-AV346,$BL346-SUM($BN346:BT346))))</f>
        <v>0</v>
      </c>
      <c r="BV346" s="19">
        <f ca="1">IF(Z345&lt;=0,0,IF($BL346&lt;=SUM($BN346:BU346),0,IF($BL346-SUM($BN346:BU346)&gt;Z345+AK346-BI346-AW346,Z345+AK346-BI346-AW346,$BL346-SUM($BN346:BU346))))</f>
        <v>0</v>
      </c>
      <c r="BW346" s="19">
        <f ca="1">IF(AA345&lt;=0,0,IF($BL346&lt;=SUM($BN346:BV346),0,IF($BL346-SUM($BN346:BV346)&gt;AA345+AL346-BJ346-AX346,AA345+AL346-BJ346-AX346,$BL346-SUM($BN346:BV346))))</f>
        <v>0</v>
      </c>
    </row>
    <row r="347" spans="1:75" ht="11.1" customHeight="1" x14ac:dyDescent="0.2">
      <c r="A347" s="20" t="str">
        <f t="shared" ca="1" si="255"/>
        <v/>
      </c>
      <c r="B347" s="5" t="e">
        <f t="shared" ca="1" si="256"/>
        <v>#N/A</v>
      </c>
      <c r="C347" s="69" t="str">
        <f ca="1">IF(A347="","",IF(snowball,IF(($E$5-AY347)&lt;0,0,$E$5-AY347),0)+D347)</f>
        <v/>
      </c>
      <c r="D347" s="56"/>
      <c r="E347" s="19">
        <f t="shared" ca="1" si="257"/>
        <v>0</v>
      </c>
      <c r="F347" s="19">
        <f t="shared" ca="1" si="258"/>
        <v>0</v>
      </c>
      <c r="G347" s="19">
        <f t="shared" ca="1" si="259"/>
        <v>0</v>
      </c>
      <c r="H347" s="19">
        <f t="shared" ca="1" si="260"/>
        <v>0</v>
      </c>
      <c r="I347" s="19">
        <f t="shared" ca="1" si="261"/>
        <v>0</v>
      </c>
      <c r="J347" s="19">
        <f t="shared" ca="1" si="262"/>
        <v>0</v>
      </c>
      <c r="K347" s="19">
        <f t="shared" ca="1" si="263"/>
        <v>0</v>
      </c>
      <c r="L347" s="19">
        <f t="shared" ca="1" si="264"/>
        <v>0</v>
      </c>
      <c r="M347" s="19">
        <f t="shared" ca="1" si="265"/>
        <v>0</v>
      </c>
      <c r="N347" s="19">
        <f t="shared" ca="1" si="266"/>
        <v>0</v>
      </c>
      <c r="O347" s="48"/>
      <c r="P347" s="19">
        <f t="shared" ca="1" si="254"/>
        <v>0</v>
      </c>
      <c r="Q347" s="73">
        <f t="shared" ca="1" si="267"/>
        <v>0</v>
      </c>
      <c r="R347" s="19">
        <f t="shared" ca="1" si="268"/>
        <v>0</v>
      </c>
      <c r="S347" s="19">
        <f t="shared" ca="1" si="269"/>
        <v>0</v>
      </c>
      <c r="T347" s="19">
        <f t="shared" ca="1" si="270"/>
        <v>0</v>
      </c>
      <c r="U347" s="19">
        <f t="shared" ca="1" si="271"/>
        <v>0</v>
      </c>
      <c r="V347" s="19">
        <f t="shared" ca="1" si="272"/>
        <v>0</v>
      </c>
      <c r="W347" s="19">
        <f t="shared" ca="1" si="273"/>
        <v>0</v>
      </c>
      <c r="X347" s="19">
        <f t="shared" ca="1" si="274"/>
        <v>0</v>
      </c>
      <c r="Y347" s="19">
        <f t="shared" ca="1" si="275"/>
        <v>0</v>
      </c>
      <c r="Z347" s="19">
        <f t="shared" ca="1" si="276"/>
        <v>0</v>
      </c>
      <c r="AA347" s="19">
        <f t="shared" ca="1" si="277"/>
        <v>0</v>
      </c>
      <c r="AB347" s="2"/>
      <c r="AC347" s="19">
        <f t="shared" ca="1" si="278"/>
        <v>0</v>
      </c>
      <c r="AD347" s="19">
        <f t="shared" ca="1" si="279"/>
        <v>0</v>
      </c>
      <c r="AE347" s="19">
        <f t="shared" ca="1" si="280"/>
        <v>0</v>
      </c>
      <c r="AF347" s="19">
        <f t="shared" ca="1" si="281"/>
        <v>0</v>
      </c>
      <c r="AG347" s="19">
        <f t="shared" ca="1" si="282"/>
        <v>0</v>
      </c>
      <c r="AH347" s="19">
        <f t="shared" ca="1" si="283"/>
        <v>0</v>
      </c>
      <c r="AI347" s="19">
        <f t="shared" ca="1" si="284"/>
        <v>0</v>
      </c>
      <c r="AJ347" s="19">
        <f t="shared" ca="1" si="285"/>
        <v>0</v>
      </c>
      <c r="AK347" s="19">
        <f t="shared" ca="1" si="286"/>
        <v>0</v>
      </c>
      <c r="AL347" s="19">
        <f t="shared" ca="1" si="287"/>
        <v>0</v>
      </c>
      <c r="AM347" s="23">
        <f t="shared" ca="1" si="288"/>
        <v>0</v>
      </c>
      <c r="AN347" s="7"/>
      <c r="AO347" s="19">
        <f t="shared" ca="1" si="289"/>
        <v>0</v>
      </c>
      <c r="AP347" s="19">
        <f t="shared" ca="1" si="290"/>
        <v>0</v>
      </c>
      <c r="AQ347" s="19">
        <f t="shared" ca="1" si="291"/>
        <v>0</v>
      </c>
      <c r="AR347" s="19">
        <f t="shared" ca="1" si="292"/>
        <v>0</v>
      </c>
      <c r="AS347" s="19">
        <f t="shared" ca="1" si="293"/>
        <v>0</v>
      </c>
      <c r="AT347" s="19">
        <f t="shared" ca="1" si="294"/>
        <v>0</v>
      </c>
      <c r="AU347" s="19">
        <f t="shared" ca="1" si="295"/>
        <v>0</v>
      </c>
      <c r="AV347" s="19">
        <f t="shared" ca="1" si="296"/>
        <v>0</v>
      </c>
      <c r="AW347" s="19">
        <f t="shared" ca="1" si="297"/>
        <v>0</v>
      </c>
      <c r="AX347" s="19">
        <f t="shared" ca="1" si="298"/>
        <v>0</v>
      </c>
      <c r="AY347" s="71">
        <f t="shared" ca="1" si="299"/>
        <v>0</v>
      </c>
      <c r="AZ347" s="23"/>
      <c r="BA347" s="55">
        <f ca="1">IF(NOT(snowball),0,IF(OR(E$9=0,R346+AC347-AO347&lt;=E$9),0,MIN(R346+AC347-AO347-E$9,$C347)))</f>
        <v>0</v>
      </c>
      <c r="BB347" s="19">
        <f ca="1">IF(NOT(snowball),0,IF(OR(F$9=0,S346+AD347-AP347&lt;=F$9),0,MIN(S346+AD347-AP347-F$9,$C347-SUM($BA347:BA347))))</f>
        <v>0</v>
      </c>
      <c r="BC347" s="19">
        <f ca="1">IF(NOT(snowball),0,IF(OR(G$9=0,T346+AE347-AQ347&lt;=G$9),0,MIN(T346+AE347-AQ347-G$9,$C347-SUM($BA347:BB347))))</f>
        <v>0</v>
      </c>
      <c r="BD347" s="19">
        <f ca="1">IF(NOT(snowball),0,IF(OR(H$9=0,U346+AF347-AR347&lt;=H$9),0,MIN(U346+AF347-AR347-H$9,$C347-SUM($BA347:BC347))))</f>
        <v>0</v>
      </c>
      <c r="BE347" s="19">
        <f ca="1">IF(NOT(snowball),0,IF(OR(I$9=0,V346+AG347-AS347&lt;=I$9),0,MIN(V346+AG347-AS347-I$9,$C347-SUM($BA347:BD347))))</f>
        <v>0</v>
      </c>
      <c r="BF347" s="19">
        <f ca="1">IF(NOT(snowball),0,IF(OR(J$9=0,W346+AH347-AT347&lt;=J$9),0,MIN(W346+AH347-AT347-J$9,$C347-SUM($BA347:BE347))))</f>
        <v>0</v>
      </c>
      <c r="BG347" s="19">
        <f ca="1">IF(NOT(snowball),0,IF(OR(K$9=0,X346+AI347-AU347&lt;=K$9),0,MIN(X346+AI347-AU347-K$9,$C347-SUM($BA347:BF347))))</f>
        <v>0</v>
      </c>
      <c r="BH347" s="19">
        <f ca="1">IF(NOT(snowball),0,IF(OR(L$9=0,Y346+AJ347-AV347&lt;=L$9),0,MIN(Y346+AJ347-AV347-L$9,$C347-SUM($BA347:BG347))))</f>
        <v>0</v>
      </c>
      <c r="BI347" s="19">
        <f ca="1">IF(NOT(snowball),0,IF(OR(M$9=0,Z346+AK347-AW347&lt;=M$9),0,MIN(Z346+AK347-AW347-M$9,$C347-SUM($BA347:BH347))))</f>
        <v>0</v>
      </c>
      <c r="BJ347" s="19">
        <f ca="1">IF(NOT(snowball),0,IF(OR(N$9=0,AA346+AL347-AX347&lt;=N$9),0,MIN(AA346+AL347-AX347-N$9,$C347-SUM($BA347:BI347))))</f>
        <v>0</v>
      </c>
      <c r="BK347" s="71">
        <f t="shared" ca="1" si="300"/>
        <v>0</v>
      </c>
      <c r="BL347" s="71">
        <f t="shared" ca="1" si="301"/>
        <v>0</v>
      </c>
      <c r="BN347" s="55">
        <f t="shared" ca="1" si="302"/>
        <v>0</v>
      </c>
      <c r="BO347" s="19">
        <f ca="1">IF(S346&lt;=0,0,IF($BL347&lt;=SUM($BN347:BN347),0,IF($BL347-SUM($BN347:BN347)&gt;S346+AD347-BB347-AP347,S346+AD347-BB347-AP347,$BL347-SUM($BN347:BN347))))</f>
        <v>0</v>
      </c>
      <c r="BP347" s="19">
        <f ca="1">IF(T346&lt;=0,0,IF($BL347&lt;=SUM($BN347:BO347),0,IF($BL347-SUM($BN347:BO347)&gt;T346+AE347-BC347-AQ347,T346+AE347-BC347-AQ347,$BL347-SUM($BN347:BO347))))</f>
        <v>0</v>
      </c>
      <c r="BQ347" s="19">
        <f ca="1">IF(U346&lt;=0,0,IF($BL347&lt;=SUM($BN347:BP347),0,IF($BL347-SUM($BN347:BP347)&gt;U346+AF347-BD347-AR347,U346+AF347-BD347-AR347,$BL347-SUM($BN347:BP347))))</f>
        <v>0</v>
      </c>
      <c r="BR347" s="19">
        <f ca="1">IF(V346&lt;=0,0,IF($BL347&lt;=SUM($BN347:BQ347),0,IF($BL347-SUM($BN347:BQ347)&gt;V346+AG347-BE347-AS347,V346+AG347-BE347-AS347,$BL347-SUM($BN347:BQ347))))</f>
        <v>0</v>
      </c>
      <c r="BS347" s="19">
        <f ca="1">IF(W346&lt;=0,0,IF($BL347&lt;=SUM($BN347:BR347),0,IF($BL347-SUM($BN347:BR347)&gt;W346+AH347-BF347-AT347,W346+AH347-BF347-AT347,$BL347-SUM($BN347:BR347))))</f>
        <v>0</v>
      </c>
      <c r="BT347" s="19">
        <f ca="1">IF(X346&lt;=0,0,IF($BL347&lt;=SUM($BN347:BS347),0,IF($BL347-SUM($BN347:BS347)&gt;X346+AI347-BG347-AU347,X346+AI347-BG347-AU347,$BL347-SUM($BN347:BS347))))</f>
        <v>0</v>
      </c>
      <c r="BU347" s="19">
        <f ca="1">IF(Y346&lt;=0,0,IF($BL347&lt;=SUM($BN347:BT347),0,IF($BL347-SUM($BN347:BT347)&gt;Y346+AJ347-BH347-AV347,Y346+AJ347-BH347-AV347,$BL347-SUM($BN347:BT347))))</f>
        <v>0</v>
      </c>
      <c r="BV347" s="19">
        <f ca="1">IF(Z346&lt;=0,0,IF($BL347&lt;=SUM($BN347:BU347),0,IF($BL347-SUM($BN347:BU347)&gt;Z346+AK347-BI347-AW347,Z346+AK347-BI347-AW347,$BL347-SUM($BN347:BU347))))</f>
        <v>0</v>
      </c>
      <c r="BW347" s="19">
        <f ca="1">IF(AA346&lt;=0,0,IF($BL347&lt;=SUM($BN347:BV347),0,IF($BL347-SUM($BN347:BV347)&gt;AA346+AL347-BJ347-AX347,AA346+AL347-BJ347-AX347,$BL347-SUM($BN347:BV347))))</f>
        <v>0</v>
      </c>
    </row>
    <row r="348" spans="1:75" ht="11.1" customHeight="1" x14ac:dyDescent="0.2">
      <c r="A348" s="20" t="str">
        <f t="shared" ca="1" si="255"/>
        <v/>
      </c>
      <c r="B348" s="5" t="e">
        <f t="shared" ca="1" si="256"/>
        <v>#N/A</v>
      </c>
      <c r="C348" s="69" t="str">
        <f ca="1">IF(A348="","",IF(snowball,IF(($E$5-AY348)&lt;0,0,$E$5-AY348),0)+D348)</f>
        <v/>
      </c>
      <c r="D348" s="56"/>
      <c r="E348" s="19">
        <f t="shared" ca="1" si="257"/>
        <v>0</v>
      </c>
      <c r="F348" s="19">
        <f t="shared" ca="1" si="258"/>
        <v>0</v>
      </c>
      <c r="G348" s="19">
        <f t="shared" ca="1" si="259"/>
        <v>0</v>
      </c>
      <c r="H348" s="19">
        <f t="shared" ca="1" si="260"/>
        <v>0</v>
      </c>
      <c r="I348" s="19">
        <f t="shared" ca="1" si="261"/>
        <v>0</v>
      </c>
      <c r="J348" s="19">
        <f t="shared" ca="1" si="262"/>
        <v>0</v>
      </c>
      <c r="K348" s="19">
        <f t="shared" ca="1" si="263"/>
        <v>0</v>
      </c>
      <c r="L348" s="19">
        <f t="shared" ca="1" si="264"/>
        <v>0</v>
      </c>
      <c r="M348" s="19">
        <f t="shared" ca="1" si="265"/>
        <v>0</v>
      </c>
      <c r="N348" s="19">
        <f t="shared" ca="1" si="266"/>
        <v>0</v>
      </c>
      <c r="O348" s="48"/>
      <c r="P348" s="19">
        <f t="shared" ca="1" si="254"/>
        <v>0</v>
      </c>
      <c r="Q348" s="73">
        <f t="shared" ca="1" si="267"/>
        <v>0</v>
      </c>
      <c r="R348" s="19">
        <f t="shared" ca="1" si="268"/>
        <v>0</v>
      </c>
      <c r="S348" s="19">
        <f t="shared" ca="1" si="269"/>
        <v>0</v>
      </c>
      <c r="T348" s="19">
        <f t="shared" ca="1" si="270"/>
        <v>0</v>
      </c>
      <c r="U348" s="19">
        <f t="shared" ca="1" si="271"/>
        <v>0</v>
      </c>
      <c r="V348" s="19">
        <f t="shared" ca="1" si="272"/>
        <v>0</v>
      </c>
      <c r="W348" s="19">
        <f t="shared" ca="1" si="273"/>
        <v>0</v>
      </c>
      <c r="X348" s="19">
        <f t="shared" ca="1" si="274"/>
        <v>0</v>
      </c>
      <c r="Y348" s="19">
        <f t="shared" ca="1" si="275"/>
        <v>0</v>
      </c>
      <c r="Z348" s="19">
        <f t="shared" ca="1" si="276"/>
        <v>0</v>
      </c>
      <c r="AA348" s="19">
        <f t="shared" ca="1" si="277"/>
        <v>0</v>
      </c>
      <c r="AB348" s="2"/>
      <c r="AC348" s="19">
        <f t="shared" ca="1" si="278"/>
        <v>0</v>
      </c>
      <c r="AD348" s="19">
        <f t="shared" ca="1" si="279"/>
        <v>0</v>
      </c>
      <c r="AE348" s="19">
        <f t="shared" ca="1" si="280"/>
        <v>0</v>
      </c>
      <c r="AF348" s="19">
        <f t="shared" ca="1" si="281"/>
        <v>0</v>
      </c>
      <c r="AG348" s="19">
        <f t="shared" ca="1" si="282"/>
        <v>0</v>
      </c>
      <c r="AH348" s="19">
        <f t="shared" ca="1" si="283"/>
        <v>0</v>
      </c>
      <c r="AI348" s="19">
        <f t="shared" ca="1" si="284"/>
        <v>0</v>
      </c>
      <c r="AJ348" s="19">
        <f t="shared" ca="1" si="285"/>
        <v>0</v>
      </c>
      <c r="AK348" s="19">
        <f t="shared" ca="1" si="286"/>
        <v>0</v>
      </c>
      <c r="AL348" s="19">
        <f t="shared" ca="1" si="287"/>
        <v>0</v>
      </c>
      <c r="AM348" s="23">
        <f t="shared" ca="1" si="288"/>
        <v>0</v>
      </c>
      <c r="AN348" s="7"/>
      <c r="AO348" s="19">
        <f t="shared" ca="1" si="289"/>
        <v>0</v>
      </c>
      <c r="AP348" s="19">
        <f t="shared" ca="1" si="290"/>
        <v>0</v>
      </c>
      <c r="AQ348" s="19">
        <f t="shared" ca="1" si="291"/>
        <v>0</v>
      </c>
      <c r="AR348" s="19">
        <f t="shared" ca="1" si="292"/>
        <v>0</v>
      </c>
      <c r="AS348" s="19">
        <f t="shared" ca="1" si="293"/>
        <v>0</v>
      </c>
      <c r="AT348" s="19">
        <f t="shared" ca="1" si="294"/>
        <v>0</v>
      </c>
      <c r="AU348" s="19">
        <f t="shared" ca="1" si="295"/>
        <v>0</v>
      </c>
      <c r="AV348" s="19">
        <f t="shared" ca="1" si="296"/>
        <v>0</v>
      </c>
      <c r="AW348" s="19">
        <f t="shared" ca="1" si="297"/>
        <v>0</v>
      </c>
      <c r="AX348" s="19">
        <f t="shared" ca="1" si="298"/>
        <v>0</v>
      </c>
      <c r="AY348" s="71">
        <f t="shared" ca="1" si="299"/>
        <v>0</v>
      </c>
      <c r="AZ348" s="23"/>
      <c r="BA348" s="55">
        <f ca="1">IF(NOT(snowball),0,IF(OR(E$9=0,R347+AC348-AO348&lt;=E$9),0,MIN(R347+AC348-AO348-E$9,$C348)))</f>
        <v>0</v>
      </c>
      <c r="BB348" s="19">
        <f ca="1">IF(NOT(snowball),0,IF(OR(F$9=0,S347+AD348-AP348&lt;=F$9),0,MIN(S347+AD348-AP348-F$9,$C348-SUM($BA348:BA348))))</f>
        <v>0</v>
      </c>
      <c r="BC348" s="19">
        <f ca="1">IF(NOT(snowball),0,IF(OR(G$9=0,T347+AE348-AQ348&lt;=G$9),0,MIN(T347+AE348-AQ348-G$9,$C348-SUM($BA348:BB348))))</f>
        <v>0</v>
      </c>
      <c r="BD348" s="19">
        <f ca="1">IF(NOT(snowball),0,IF(OR(H$9=0,U347+AF348-AR348&lt;=H$9),0,MIN(U347+AF348-AR348-H$9,$C348-SUM($BA348:BC348))))</f>
        <v>0</v>
      </c>
      <c r="BE348" s="19">
        <f ca="1">IF(NOT(snowball),0,IF(OR(I$9=0,V347+AG348-AS348&lt;=I$9),0,MIN(V347+AG348-AS348-I$9,$C348-SUM($BA348:BD348))))</f>
        <v>0</v>
      </c>
      <c r="BF348" s="19">
        <f ca="1">IF(NOT(snowball),0,IF(OR(J$9=0,W347+AH348-AT348&lt;=J$9),0,MIN(W347+AH348-AT348-J$9,$C348-SUM($BA348:BE348))))</f>
        <v>0</v>
      </c>
      <c r="BG348" s="19">
        <f ca="1">IF(NOT(snowball),0,IF(OR(K$9=0,X347+AI348-AU348&lt;=K$9),0,MIN(X347+AI348-AU348-K$9,$C348-SUM($BA348:BF348))))</f>
        <v>0</v>
      </c>
      <c r="BH348" s="19">
        <f ca="1">IF(NOT(snowball),0,IF(OR(L$9=0,Y347+AJ348-AV348&lt;=L$9),0,MIN(Y347+AJ348-AV348-L$9,$C348-SUM($BA348:BG348))))</f>
        <v>0</v>
      </c>
      <c r="BI348" s="19">
        <f ca="1">IF(NOT(snowball),0,IF(OR(M$9=0,Z347+AK348-AW348&lt;=M$9),0,MIN(Z347+AK348-AW348-M$9,$C348-SUM($BA348:BH348))))</f>
        <v>0</v>
      </c>
      <c r="BJ348" s="19">
        <f ca="1">IF(NOT(snowball),0,IF(OR(N$9=0,AA347+AL348-AX348&lt;=N$9),0,MIN(AA347+AL348-AX348-N$9,$C348-SUM($BA348:BI348))))</f>
        <v>0</v>
      </c>
      <c r="BK348" s="71">
        <f t="shared" ca="1" si="300"/>
        <v>0</v>
      </c>
      <c r="BL348" s="71">
        <f t="shared" ca="1" si="301"/>
        <v>0</v>
      </c>
      <c r="BN348" s="55">
        <f t="shared" ca="1" si="302"/>
        <v>0</v>
      </c>
      <c r="BO348" s="19">
        <f ca="1">IF(S347&lt;=0,0,IF($BL348&lt;=SUM($BN348:BN348),0,IF($BL348-SUM($BN348:BN348)&gt;S347+AD348-BB348-AP348,S347+AD348-BB348-AP348,$BL348-SUM($BN348:BN348))))</f>
        <v>0</v>
      </c>
      <c r="BP348" s="19">
        <f ca="1">IF(T347&lt;=0,0,IF($BL348&lt;=SUM($BN348:BO348),0,IF($BL348-SUM($BN348:BO348)&gt;T347+AE348-BC348-AQ348,T347+AE348-BC348-AQ348,$BL348-SUM($BN348:BO348))))</f>
        <v>0</v>
      </c>
      <c r="BQ348" s="19">
        <f ca="1">IF(U347&lt;=0,0,IF($BL348&lt;=SUM($BN348:BP348),0,IF($BL348-SUM($BN348:BP348)&gt;U347+AF348-BD348-AR348,U347+AF348-BD348-AR348,$BL348-SUM($BN348:BP348))))</f>
        <v>0</v>
      </c>
      <c r="BR348" s="19">
        <f ca="1">IF(V347&lt;=0,0,IF($BL348&lt;=SUM($BN348:BQ348),0,IF($BL348-SUM($BN348:BQ348)&gt;V347+AG348-BE348-AS348,V347+AG348-BE348-AS348,$BL348-SUM($BN348:BQ348))))</f>
        <v>0</v>
      </c>
      <c r="BS348" s="19">
        <f ca="1">IF(W347&lt;=0,0,IF($BL348&lt;=SUM($BN348:BR348),0,IF($BL348-SUM($BN348:BR348)&gt;W347+AH348-BF348-AT348,W347+AH348-BF348-AT348,$BL348-SUM($BN348:BR348))))</f>
        <v>0</v>
      </c>
      <c r="BT348" s="19">
        <f ca="1">IF(X347&lt;=0,0,IF($BL348&lt;=SUM($BN348:BS348),0,IF($BL348-SUM($BN348:BS348)&gt;X347+AI348-BG348-AU348,X347+AI348-BG348-AU348,$BL348-SUM($BN348:BS348))))</f>
        <v>0</v>
      </c>
      <c r="BU348" s="19">
        <f ca="1">IF(Y347&lt;=0,0,IF($BL348&lt;=SUM($BN348:BT348),0,IF($BL348-SUM($BN348:BT348)&gt;Y347+AJ348-BH348-AV348,Y347+AJ348-BH348-AV348,$BL348-SUM($BN348:BT348))))</f>
        <v>0</v>
      </c>
      <c r="BV348" s="19">
        <f ca="1">IF(Z347&lt;=0,0,IF($BL348&lt;=SUM($BN348:BU348),0,IF($BL348-SUM($BN348:BU348)&gt;Z347+AK348-BI348-AW348,Z347+AK348-BI348-AW348,$BL348-SUM($BN348:BU348))))</f>
        <v>0</v>
      </c>
      <c r="BW348" s="19">
        <f ca="1">IF(AA347&lt;=0,0,IF($BL348&lt;=SUM($BN348:BV348),0,IF($BL348-SUM($BN348:BV348)&gt;AA347+AL348-BJ348-AX348,AA347+AL348-BJ348-AX348,$BL348-SUM($BN348:BV348))))</f>
        <v>0</v>
      </c>
    </row>
    <row r="349" spans="1:75" ht="11.1" customHeight="1" x14ac:dyDescent="0.2">
      <c r="A349" s="20" t="str">
        <f t="shared" ca="1" si="255"/>
        <v/>
      </c>
      <c r="B349" s="5" t="e">
        <f t="shared" ca="1" si="256"/>
        <v>#N/A</v>
      </c>
      <c r="C349" s="69" t="str">
        <f ca="1">IF(A349="","",IF(snowball,IF(($E$5-AY349)&lt;0,0,$E$5-AY349),0)+D349)</f>
        <v/>
      </c>
      <c r="D349" s="56"/>
      <c r="E349" s="19">
        <f t="shared" ca="1" si="257"/>
        <v>0</v>
      </c>
      <c r="F349" s="19">
        <f t="shared" ca="1" si="258"/>
        <v>0</v>
      </c>
      <c r="G349" s="19">
        <f t="shared" ca="1" si="259"/>
        <v>0</v>
      </c>
      <c r="H349" s="19">
        <f t="shared" ca="1" si="260"/>
        <v>0</v>
      </c>
      <c r="I349" s="19">
        <f t="shared" ca="1" si="261"/>
        <v>0</v>
      </c>
      <c r="J349" s="19">
        <f t="shared" ca="1" si="262"/>
        <v>0</v>
      </c>
      <c r="K349" s="19">
        <f t="shared" ca="1" si="263"/>
        <v>0</v>
      </c>
      <c r="L349" s="19">
        <f t="shared" ca="1" si="264"/>
        <v>0</v>
      </c>
      <c r="M349" s="19">
        <f t="shared" ca="1" si="265"/>
        <v>0</v>
      </c>
      <c r="N349" s="19">
        <f t="shared" ca="1" si="266"/>
        <v>0</v>
      </c>
      <c r="O349" s="48"/>
      <c r="P349" s="19">
        <f t="shared" ca="1" si="254"/>
        <v>0</v>
      </c>
      <c r="Q349" s="73">
        <f t="shared" ca="1" si="267"/>
        <v>0</v>
      </c>
      <c r="R349" s="19">
        <f t="shared" ca="1" si="268"/>
        <v>0</v>
      </c>
      <c r="S349" s="19">
        <f t="shared" ca="1" si="269"/>
        <v>0</v>
      </c>
      <c r="T349" s="19">
        <f t="shared" ca="1" si="270"/>
        <v>0</v>
      </c>
      <c r="U349" s="19">
        <f t="shared" ca="1" si="271"/>
        <v>0</v>
      </c>
      <c r="V349" s="19">
        <f t="shared" ca="1" si="272"/>
        <v>0</v>
      </c>
      <c r="W349" s="19">
        <f t="shared" ca="1" si="273"/>
        <v>0</v>
      </c>
      <c r="X349" s="19">
        <f t="shared" ca="1" si="274"/>
        <v>0</v>
      </c>
      <c r="Y349" s="19">
        <f t="shared" ca="1" si="275"/>
        <v>0</v>
      </c>
      <c r="Z349" s="19">
        <f t="shared" ca="1" si="276"/>
        <v>0</v>
      </c>
      <c r="AA349" s="19">
        <f t="shared" ca="1" si="277"/>
        <v>0</v>
      </c>
      <c r="AB349" s="2"/>
      <c r="AC349" s="19">
        <f t="shared" ca="1" si="278"/>
        <v>0</v>
      </c>
      <c r="AD349" s="19">
        <f t="shared" ca="1" si="279"/>
        <v>0</v>
      </c>
      <c r="AE349" s="19">
        <f t="shared" ca="1" si="280"/>
        <v>0</v>
      </c>
      <c r="AF349" s="19">
        <f t="shared" ca="1" si="281"/>
        <v>0</v>
      </c>
      <c r="AG349" s="19">
        <f t="shared" ca="1" si="282"/>
        <v>0</v>
      </c>
      <c r="AH349" s="19">
        <f t="shared" ca="1" si="283"/>
        <v>0</v>
      </c>
      <c r="AI349" s="19">
        <f t="shared" ca="1" si="284"/>
        <v>0</v>
      </c>
      <c r="AJ349" s="19">
        <f t="shared" ca="1" si="285"/>
        <v>0</v>
      </c>
      <c r="AK349" s="19">
        <f t="shared" ca="1" si="286"/>
        <v>0</v>
      </c>
      <c r="AL349" s="19">
        <f t="shared" ca="1" si="287"/>
        <v>0</v>
      </c>
      <c r="AM349" s="23">
        <f t="shared" ca="1" si="288"/>
        <v>0</v>
      </c>
      <c r="AN349" s="7"/>
      <c r="AO349" s="19">
        <f t="shared" ca="1" si="289"/>
        <v>0</v>
      </c>
      <c r="AP349" s="19">
        <f t="shared" ca="1" si="290"/>
        <v>0</v>
      </c>
      <c r="AQ349" s="19">
        <f t="shared" ca="1" si="291"/>
        <v>0</v>
      </c>
      <c r="AR349" s="19">
        <f t="shared" ca="1" si="292"/>
        <v>0</v>
      </c>
      <c r="AS349" s="19">
        <f t="shared" ca="1" si="293"/>
        <v>0</v>
      </c>
      <c r="AT349" s="19">
        <f t="shared" ca="1" si="294"/>
        <v>0</v>
      </c>
      <c r="AU349" s="19">
        <f t="shared" ca="1" si="295"/>
        <v>0</v>
      </c>
      <c r="AV349" s="19">
        <f t="shared" ca="1" si="296"/>
        <v>0</v>
      </c>
      <c r="AW349" s="19">
        <f t="shared" ca="1" si="297"/>
        <v>0</v>
      </c>
      <c r="AX349" s="19">
        <f t="shared" ca="1" si="298"/>
        <v>0</v>
      </c>
      <c r="AY349" s="71">
        <f t="shared" ca="1" si="299"/>
        <v>0</v>
      </c>
      <c r="AZ349" s="23"/>
      <c r="BA349" s="55">
        <f ca="1">IF(NOT(snowball),0,IF(OR(E$9=0,R348+AC349-AO349&lt;=E$9),0,MIN(R348+AC349-AO349-E$9,$C349)))</f>
        <v>0</v>
      </c>
      <c r="BB349" s="19">
        <f ca="1">IF(NOT(snowball),0,IF(OR(F$9=0,S348+AD349-AP349&lt;=F$9),0,MIN(S348+AD349-AP349-F$9,$C349-SUM($BA349:BA349))))</f>
        <v>0</v>
      </c>
      <c r="BC349" s="19">
        <f ca="1">IF(NOT(snowball),0,IF(OR(G$9=0,T348+AE349-AQ349&lt;=G$9),0,MIN(T348+AE349-AQ349-G$9,$C349-SUM($BA349:BB349))))</f>
        <v>0</v>
      </c>
      <c r="BD349" s="19">
        <f ca="1">IF(NOT(snowball),0,IF(OR(H$9=0,U348+AF349-AR349&lt;=H$9),0,MIN(U348+AF349-AR349-H$9,$C349-SUM($BA349:BC349))))</f>
        <v>0</v>
      </c>
      <c r="BE349" s="19">
        <f ca="1">IF(NOT(snowball),0,IF(OR(I$9=0,V348+AG349-AS349&lt;=I$9),0,MIN(V348+AG349-AS349-I$9,$C349-SUM($BA349:BD349))))</f>
        <v>0</v>
      </c>
      <c r="BF349" s="19">
        <f ca="1">IF(NOT(snowball),0,IF(OR(J$9=0,W348+AH349-AT349&lt;=J$9),0,MIN(W348+AH349-AT349-J$9,$C349-SUM($BA349:BE349))))</f>
        <v>0</v>
      </c>
      <c r="BG349" s="19">
        <f ca="1">IF(NOT(snowball),0,IF(OR(K$9=0,X348+AI349-AU349&lt;=K$9),0,MIN(X348+AI349-AU349-K$9,$C349-SUM($BA349:BF349))))</f>
        <v>0</v>
      </c>
      <c r="BH349" s="19">
        <f ca="1">IF(NOT(snowball),0,IF(OR(L$9=0,Y348+AJ349-AV349&lt;=L$9),0,MIN(Y348+AJ349-AV349-L$9,$C349-SUM($BA349:BG349))))</f>
        <v>0</v>
      </c>
      <c r="BI349" s="19">
        <f ca="1">IF(NOT(snowball),0,IF(OR(M$9=0,Z348+AK349-AW349&lt;=M$9),0,MIN(Z348+AK349-AW349-M$9,$C349-SUM($BA349:BH349))))</f>
        <v>0</v>
      </c>
      <c r="BJ349" s="19">
        <f ca="1">IF(NOT(snowball),0,IF(OR(N$9=0,AA348+AL349-AX349&lt;=N$9),0,MIN(AA348+AL349-AX349-N$9,$C349-SUM($BA349:BI349))))</f>
        <v>0</v>
      </c>
      <c r="BK349" s="71">
        <f t="shared" ca="1" si="300"/>
        <v>0</v>
      </c>
      <c r="BL349" s="71">
        <f t="shared" ca="1" si="301"/>
        <v>0</v>
      </c>
      <c r="BN349" s="55">
        <f t="shared" ca="1" si="302"/>
        <v>0</v>
      </c>
      <c r="BO349" s="19">
        <f ca="1">IF(S348&lt;=0,0,IF($BL349&lt;=SUM($BN349:BN349),0,IF($BL349-SUM($BN349:BN349)&gt;S348+AD349-BB349-AP349,S348+AD349-BB349-AP349,$BL349-SUM($BN349:BN349))))</f>
        <v>0</v>
      </c>
      <c r="BP349" s="19">
        <f ca="1">IF(T348&lt;=0,0,IF($BL349&lt;=SUM($BN349:BO349),0,IF($BL349-SUM($BN349:BO349)&gt;T348+AE349-BC349-AQ349,T348+AE349-BC349-AQ349,$BL349-SUM($BN349:BO349))))</f>
        <v>0</v>
      </c>
      <c r="BQ349" s="19">
        <f ca="1">IF(U348&lt;=0,0,IF($BL349&lt;=SUM($BN349:BP349),0,IF($BL349-SUM($BN349:BP349)&gt;U348+AF349-BD349-AR349,U348+AF349-BD349-AR349,$BL349-SUM($BN349:BP349))))</f>
        <v>0</v>
      </c>
      <c r="BR349" s="19">
        <f ca="1">IF(V348&lt;=0,0,IF($BL349&lt;=SUM($BN349:BQ349),0,IF($BL349-SUM($BN349:BQ349)&gt;V348+AG349-BE349-AS349,V348+AG349-BE349-AS349,$BL349-SUM($BN349:BQ349))))</f>
        <v>0</v>
      </c>
      <c r="BS349" s="19">
        <f ca="1">IF(W348&lt;=0,0,IF($BL349&lt;=SUM($BN349:BR349),0,IF($BL349-SUM($BN349:BR349)&gt;W348+AH349-BF349-AT349,W348+AH349-BF349-AT349,$BL349-SUM($BN349:BR349))))</f>
        <v>0</v>
      </c>
      <c r="BT349" s="19">
        <f ca="1">IF(X348&lt;=0,0,IF($BL349&lt;=SUM($BN349:BS349),0,IF($BL349-SUM($BN349:BS349)&gt;X348+AI349-BG349-AU349,X348+AI349-BG349-AU349,$BL349-SUM($BN349:BS349))))</f>
        <v>0</v>
      </c>
      <c r="BU349" s="19">
        <f ca="1">IF(Y348&lt;=0,0,IF($BL349&lt;=SUM($BN349:BT349),0,IF($BL349-SUM($BN349:BT349)&gt;Y348+AJ349-BH349-AV349,Y348+AJ349-BH349-AV349,$BL349-SUM($BN349:BT349))))</f>
        <v>0</v>
      </c>
      <c r="BV349" s="19">
        <f ca="1">IF(Z348&lt;=0,0,IF($BL349&lt;=SUM($BN349:BU349),0,IF($BL349-SUM($BN349:BU349)&gt;Z348+AK349-BI349-AW349,Z348+AK349-BI349-AW349,$BL349-SUM($BN349:BU349))))</f>
        <v>0</v>
      </c>
      <c r="BW349" s="19">
        <f ca="1">IF(AA348&lt;=0,0,IF($BL349&lt;=SUM($BN349:BV349),0,IF($BL349-SUM($BN349:BV349)&gt;AA348+AL349-BJ349-AX349,AA348+AL349-BJ349-AX349,$BL349-SUM($BN349:BV349))))</f>
        <v>0</v>
      </c>
    </row>
    <row r="350" spans="1:75" ht="11.1" customHeight="1" x14ac:dyDescent="0.2">
      <c r="A350" s="20" t="str">
        <f t="shared" ca="1" si="255"/>
        <v/>
      </c>
      <c r="B350" s="5" t="e">
        <f t="shared" ca="1" si="256"/>
        <v>#N/A</v>
      </c>
      <c r="C350" s="69" t="str">
        <f ca="1">IF(A350="","",IF(snowball,IF(($E$5-AY350)&lt;0,0,$E$5-AY350),0)+D350)</f>
        <v/>
      </c>
      <c r="D350" s="56"/>
      <c r="E350" s="19">
        <f t="shared" ca="1" si="257"/>
        <v>0</v>
      </c>
      <c r="F350" s="19">
        <f t="shared" ca="1" si="258"/>
        <v>0</v>
      </c>
      <c r="G350" s="19">
        <f t="shared" ca="1" si="259"/>
        <v>0</v>
      </c>
      <c r="H350" s="19">
        <f t="shared" ca="1" si="260"/>
        <v>0</v>
      </c>
      <c r="I350" s="19">
        <f t="shared" ca="1" si="261"/>
        <v>0</v>
      </c>
      <c r="J350" s="19">
        <f t="shared" ca="1" si="262"/>
        <v>0</v>
      </c>
      <c r="K350" s="19">
        <f t="shared" ca="1" si="263"/>
        <v>0</v>
      </c>
      <c r="L350" s="19">
        <f t="shared" ca="1" si="264"/>
        <v>0</v>
      </c>
      <c r="M350" s="19">
        <f t="shared" ca="1" si="265"/>
        <v>0</v>
      </c>
      <c r="N350" s="19">
        <f t="shared" ca="1" si="266"/>
        <v>0</v>
      </c>
      <c r="O350" s="48"/>
      <c r="P350" s="19">
        <f t="shared" ca="1" si="254"/>
        <v>0</v>
      </c>
      <c r="Q350" s="73">
        <f t="shared" ca="1" si="267"/>
        <v>0</v>
      </c>
      <c r="R350" s="19">
        <f t="shared" ca="1" si="268"/>
        <v>0</v>
      </c>
      <c r="S350" s="19">
        <f t="shared" ca="1" si="269"/>
        <v>0</v>
      </c>
      <c r="T350" s="19">
        <f t="shared" ca="1" si="270"/>
        <v>0</v>
      </c>
      <c r="U350" s="19">
        <f t="shared" ca="1" si="271"/>
        <v>0</v>
      </c>
      <c r="V350" s="19">
        <f t="shared" ca="1" si="272"/>
        <v>0</v>
      </c>
      <c r="W350" s="19">
        <f t="shared" ca="1" si="273"/>
        <v>0</v>
      </c>
      <c r="X350" s="19">
        <f t="shared" ca="1" si="274"/>
        <v>0</v>
      </c>
      <c r="Y350" s="19">
        <f t="shared" ca="1" si="275"/>
        <v>0</v>
      </c>
      <c r="Z350" s="19">
        <f t="shared" ca="1" si="276"/>
        <v>0</v>
      </c>
      <c r="AA350" s="19">
        <f t="shared" ca="1" si="277"/>
        <v>0</v>
      </c>
      <c r="AB350" s="2"/>
      <c r="AC350" s="19">
        <f t="shared" ca="1" si="278"/>
        <v>0</v>
      </c>
      <c r="AD350" s="19">
        <f t="shared" ca="1" si="279"/>
        <v>0</v>
      </c>
      <c r="AE350" s="19">
        <f t="shared" ca="1" si="280"/>
        <v>0</v>
      </c>
      <c r="AF350" s="19">
        <f t="shared" ca="1" si="281"/>
        <v>0</v>
      </c>
      <c r="AG350" s="19">
        <f t="shared" ca="1" si="282"/>
        <v>0</v>
      </c>
      <c r="AH350" s="19">
        <f t="shared" ca="1" si="283"/>
        <v>0</v>
      </c>
      <c r="AI350" s="19">
        <f t="shared" ca="1" si="284"/>
        <v>0</v>
      </c>
      <c r="AJ350" s="19">
        <f t="shared" ca="1" si="285"/>
        <v>0</v>
      </c>
      <c r="AK350" s="19">
        <f t="shared" ca="1" si="286"/>
        <v>0</v>
      </c>
      <c r="AL350" s="19">
        <f t="shared" ca="1" si="287"/>
        <v>0</v>
      </c>
      <c r="AM350" s="23">
        <f t="shared" ca="1" si="288"/>
        <v>0</v>
      </c>
      <c r="AN350" s="7"/>
      <c r="AO350" s="19">
        <f t="shared" ca="1" si="289"/>
        <v>0</v>
      </c>
      <c r="AP350" s="19">
        <f t="shared" ca="1" si="290"/>
        <v>0</v>
      </c>
      <c r="AQ350" s="19">
        <f t="shared" ca="1" si="291"/>
        <v>0</v>
      </c>
      <c r="AR350" s="19">
        <f t="shared" ca="1" si="292"/>
        <v>0</v>
      </c>
      <c r="AS350" s="19">
        <f t="shared" ca="1" si="293"/>
        <v>0</v>
      </c>
      <c r="AT350" s="19">
        <f t="shared" ca="1" si="294"/>
        <v>0</v>
      </c>
      <c r="AU350" s="19">
        <f t="shared" ca="1" si="295"/>
        <v>0</v>
      </c>
      <c r="AV350" s="19">
        <f t="shared" ca="1" si="296"/>
        <v>0</v>
      </c>
      <c r="AW350" s="19">
        <f t="shared" ca="1" si="297"/>
        <v>0</v>
      </c>
      <c r="AX350" s="19">
        <f t="shared" ca="1" si="298"/>
        <v>0</v>
      </c>
      <c r="AY350" s="71">
        <f t="shared" ca="1" si="299"/>
        <v>0</v>
      </c>
      <c r="AZ350" s="23"/>
      <c r="BA350" s="55">
        <f ca="1">IF(NOT(snowball),0,IF(OR(E$9=0,R349+AC350-AO350&lt;=E$9),0,MIN(R349+AC350-AO350-E$9,$C350)))</f>
        <v>0</v>
      </c>
      <c r="BB350" s="19">
        <f ca="1">IF(NOT(snowball),0,IF(OR(F$9=0,S349+AD350-AP350&lt;=F$9),0,MIN(S349+AD350-AP350-F$9,$C350-SUM($BA350:BA350))))</f>
        <v>0</v>
      </c>
      <c r="BC350" s="19">
        <f ca="1">IF(NOT(snowball),0,IF(OR(G$9=0,T349+AE350-AQ350&lt;=G$9),0,MIN(T349+AE350-AQ350-G$9,$C350-SUM($BA350:BB350))))</f>
        <v>0</v>
      </c>
      <c r="BD350" s="19">
        <f ca="1">IF(NOT(snowball),0,IF(OR(H$9=0,U349+AF350-AR350&lt;=H$9),0,MIN(U349+AF350-AR350-H$9,$C350-SUM($BA350:BC350))))</f>
        <v>0</v>
      </c>
      <c r="BE350" s="19">
        <f ca="1">IF(NOT(snowball),0,IF(OR(I$9=0,V349+AG350-AS350&lt;=I$9),0,MIN(V349+AG350-AS350-I$9,$C350-SUM($BA350:BD350))))</f>
        <v>0</v>
      </c>
      <c r="BF350" s="19">
        <f ca="1">IF(NOT(snowball),0,IF(OR(J$9=0,W349+AH350-AT350&lt;=J$9),0,MIN(W349+AH350-AT350-J$9,$C350-SUM($BA350:BE350))))</f>
        <v>0</v>
      </c>
      <c r="BG350" s="19">
        <f ca="1">IF(NOT(snowball),0,IF(OR(K$9=0,X349+AI350-AU350&lt;=K$9),0,MIN(X349+AI350-AU350-K$9,$C350-SUM($BA350:BF350))))</f>
        <v>0</v>
      </c>
      <c r="BH350" s="19">
        <f ca="1">IF(NOT(snowball),0,IF(OR(L$9=0,Y349+AJ350-AV350&lt;=L$9),0,MIN(Y349+AJ350-AV350-L$9,$C350-SUM($BA350:BG350))))</f>
        <v>0</v>
      </c>
      <c r="BI350" s="19">
        <f ca="1">IF(NOT(snowball),0,IF(OR(M$9=0,Z349+AK350-AW350&lt;=M$9),0,MIN(Z349+AK350-AW350-M$9,$C350-SUM($BA350:BH350))))</f>
        <v>0</v>
      </c>
      <c r="BJ350" s="19">
        <f ca="1">IF(NOT(snowball),0,IF(OR(N$9=0,AA349+AL350-AX350&lt;=N$9),0,MIN(AA349+AL350-AX350-N$9,$C350-SUM($BA350:BI350))))</f>
        <v>0</v>
      </c>
      <c r="BK350" s="71">
        <f t="shared" ca="1" si="300"/>
        <v>0</v>
      </c>
      <c r="BL350" s="71">
        <f t="shared" ca="1" si="301"/>
        <v>0</v>
      </c>
      <c r="BN350" s="55">
        <f t="shared" ca="1" si="302"/>
        <v>0</v>
      </c>
      <c r="BO350" s="19">
        <f ca="1">IF(S349&lt;=0,0,IF($BL350&lt;=SUM($BN350:BN350),0,IF($BL350-SUM($BN350:BN350)&gt;S349+AD350-BB350-AP350,S349+AD350-BB350-AP350,$BL350-SUM($BN350:BN350))))</f>
        <v>0</v>
      </c>
      <c r="BP350" s="19">
        <f ca="1">IF(T349&lt;=0,0,IF($BL350&lt;=SUM($BN350:BO350),0,IF($BL350-SUM($BN350:BO350)&gt;T349+AE350-BC350-AQ350,T349+AE350-BC350-AQ350,$BL350-SUM($BN350:BO350))))</f>
        <v>0</v>
      </c>
      <c r="BQ350" s="19">
        <f ca="1">IF(U349&lt;=0,0,IF($BL350&lt;=SUM($BN350:BP350),0,IF($BL350-SUM($BN350:BP350)&gt;U349+AF350-BD350-AR350,U349+AF350-BD350-AR350,$BL350-SUM($BN350:BP350))))</f>
        <v>0</v>
      </c>
      <c r="BR350" s="19">
        <f ca="1">IF(V349&lt;=0,0,IF($BL350&lt;=SUM($BN350:BQ350),0,IF($BL350-SUM($BN350:BQ350)&gt;V349+AG350-BE350-AS350,V349+AG350-BE350-AS350,$BL350-SUM($BN350:BQ350))))</f>
        <v>0</v>
      </c>
      <c r="BS350" s="19">
        <f ca="1">IF(W349&lt;=0,0,IF($BL350&lt;=SUM($BN350:BR350),0,IF($BL350-SUM($BN350:BR350)&gt;W349+AH350-BF350-AT350,W349+AH350-BF350-AT350,$BL350-SUM($BN350:BR350))))</f>
        <v>0</v>
      </c>
      <c r="BT350" s="19">
        <f ca="1">IF(X349&lt;=0,0,IF($BL350&lt;=SUM($BN350:BS350),0,IF($BL350-SUM($BN350:BS350)&gt;X349+AI350-BG350-AU350,X349+AI350-BG350-AU350,$BL350-SUM($BN350:BS350))))</f>
        <v>0</v>
      </c>
      <c r="BU350" s="19">
        <f ca="1">IF(Y349&lt;=0,0,IF($BL350&lt;=SUM($BN350:BT350),0,IF($BL350-SUM($BN350:BT350)&gt;Y349+AJ350-BH350-AV350,Y349+AJ350-BH350-AV350,$BL350-SUM($BN350:BT350))))</f>
        <v>0</v>
      </c>
      <c r="BV350" s="19">
        <f ca="1">IF(Z349&lt;=0,0,IF($BL350&lt;=SUM($BN350:BU350),0,IF($BL350-SUM($BN350:BU350)&gt;Z349+AK350-BI350-AW350,Z349+AK350-BI350-AW350,$BL350-SUM($BN350:BU350))))</f>
        <v>0</v>
      </c>
      <c r="BW350" s="19">
        <f ca="1">IF(AA349&lt;=0,0,IF($BL350&lt;=SUM($BN350:BV350),0,IF($BL350-SUM($BN350:BV350)&gt;AA349+AL350-BJ350-AX350,AA349+AL350-BJ350-AX350,$BL350-SUM($BN350:BV350))))</f>
        <v>0</v>
      </c>
    </row>
    <row r="351" spans="1:75" ht="11.1" customHeight="1" x14ac:dyDescent="0.2">
      <c r="A351" s="20" t="str">
        <f t="shared" ca="1" si="255"/>
        <v/>
      </c>
      <c r="B351" s="5" t="e">
        <f t="shared" ca="1" si="256"/>
        <v>#N/A</v>
      </c>
      <c r="C351" s="69" t="str">
        <f ca="1">IF(A351="","",IF(snowball,IF(($E$5-AY351)&lt;0,0,$E$5-AY351),0)+D351)</f>
        <v/>
      </c>
      <c r="D351" s="56"/>
      <c r="E351" s="19">
        <f t="shared" ca="1" si="257"/>
        <v>0</v>
      </c>
      <c r="F351" s="19">
        <f t="shared" ca="1" si="258"/>
        <v>0</v>
      </c>
      <c r="G351" s="19">
        <f t="shared" ca="1" si="259"/>
        <v>0</v>
      </c>
      <c r="H351" s="19">
        <f t="shared" ca="1" si="260"/>
        <v>0</v>
      </c>
      <c r="I351" s="19">
        <f t="shared" ca="1" si="261"/>
        <v>0</v>
      </c>
      <c r="J351" s="19">
        <f t="shared" ca="1" si="262"/>
        <v>0</v>
      </c>
      <c r="K351" s="19">
        <f t="shared" ca="1" si="263"/>
        <v>0</v>
      </c>
      <c r="L351" s="19">
        <f t="shared" ca="1" si="264"/>
        <v>0</v>
      </c>
      <c r="M351" s="19">
        <f t="shared" ca="1" si="265"/>
        <v>0</v>
      </c>
      <c r="N351" s="19">
        <f t="shared" ca="1" si="266"/>
        <v>0</v>
      </c>
      <c r="O351" s="48"/>
      <c r="P351" s="19">
        <f t="shared" ca="1" si="254"/>
        <v>0</v>
      </c>
      <c r="Q351" s="73">
        <f t="shared" ca="1" si="267"/>
        <v>0</v>
      </c>
      <c r="R351" s="19">
        <f t="shared" ca="1" si="268"/>
        <v>0</v>
      </c>
      <c r="S351" s="19">
        <f t="shared" ca="1" si="269"/>
        <v>0</v>
      </c>
      <c r="T351" s="19">
        <f t="shared" ca="1" si="270"/>
        <v>0</v>
      </c>
      <c r="U351" s="19">
        <f t="shared" ca="1" si="271"/>
        <v>0</v>
      </c>
      <c r="V351" s="19">
        <f t="shared" ca="1" si="272"/>
        <v>0</v>
      </c>
      <c r="W351" s="19">
        <f t="shared" ca="1" si="273"/>
        <v>0</v>
      </c>
      <c r="X351" s="19">
        <f t="shared" ca="1" si="274"/>
        <v>0</v>
      </c>
      <c r="Y351" s="19">
        <f t="shared" ca="1" si="275"/>
        <v>0</v>
      </c>
      <c r="Z351" s="19">
        <f t="shared" ca="1" si="276"/>
        <v>0</v>
      </c>
      <c r="AA351" s="19">
        <f t="shared" ca="1" si="277"/>
        <v>0</v>
      </c>
      <c r="AB351" s="2"/>
      <c r="AC351" s="19">
        <f t="shared" ca="1" si="278"/>
        <v>0</v>
      </c>
      <c r="AD351" s="19">
        <f t="shared" ca="1" si="279"/>
        <v>0</v>
      </c>
      <c r="AE351" s="19">
        <f t="shared" ca="1" si="280"/>
        <v>0</v>
      </c>
      <c r="AF351" s="19">
        <f t="shared" ca="1" si="281"/>
        <v>0</v>
      </c>
      <c r="AG351" s="19">
        <f t="shared" ca="1" si="282"/>
        <v>0</v>
      </c>
      <c r="AH351" s="19">
        <f t="shared" ca="1" si="283"/>
        <v>0</v>
      </c>
      <c r="AI351" s="19">
        <f t="shared" ca="1" si="284"/>
        <v>0</v>
      </c>
      <c r="AJ351" s="19">
        <f t="shared" ca="1" si="285"/>
        <v>0</v>
      </c>
      <c r="AK351" s="19">
        <f t="shared" ca="1" si="286"/>
        <v>0</v>
      </c>
      <c r="AL351" s="19">
        <f t="shared" ca="1" si="287"/>
        <v>0</v>
      </c>
      <c r="AM351" s="23">
        <f t="shared" ca="1" si="288"/>
        <v>0</v>
      </c>
      <c r="AN351" s="7"/>
      <c r="AO351" s="19">
        <f t="shared" ca="1" si="289"/>
        <v>0</v>
      </c>
      <c r="AP351" s="19">
        <f t="shared" ca="1" si="290"/>
        <v>0</v>
      </c>
      <c r="AQ351" s="19">
        <f t="shared" ca="1" si="291"/>
        <v>0</v>
      </c>
      <c r="AR351" s="19">
        <f t="shared" ca="1" si="292"/>
        <v>0</v>
      </c>
      <c r="AS351" s="19">
        <f t="shared" ca="1" si="293"/>
        <v>0</v>
      </c>
      <c r="AT351" s="19">
        <f t="shared" ca="1" si="294"/>
        <v>0</v>
      </c>
      <c r="AU351" s="19">
        <f t="shared" ca="1" si="295"/>
        <v>0</v>
      </c>
      <c r="AV351" s="19">
        <f t="shared" ca="1" si="296"/>
        <v>0</v>
      </c>
      <c r="AW351" s="19">
        <f t="shared" ca="1" si="297"/>
        <v>0</v>
      </c>
      <c r="AX351" s="19">
        <f t="shared" ca="1" si="298"/>
        <v>0</v>
      </c>
      <c r="AY351" s="71">
        <f t="shared" ca="1" si="299"/>
        <v>0</v>
      </c>
      <c r="AZ351" s="23"/>
      <c r="BA351" s="55">
        <f ca="1">IF(NOT(snowball),0,IF(OR(E$9=0,R350+AC351-AO351&lt;=E$9),0,MIN(R350+AC351-AO351-E$9,$C351)))</f>
        <v>0</v>
      </c>
      <c r="BB351" s="19">
        <f ca="1">IF(NOT(snowball),0,IF(OR(F$9=0,S350+AD351-AP351&lt;=F$9),0,MIN(S350+AD351-AP351-F$9,$C351-SUM($BA351:BA351))))</f>
        <v>0</v>
      </c>
      <c r="BC351" s="19">
        <f ca="1">IF(NOT(snowball),0,IF(OR(G$9=0,T350+AE351-AQ351&lt;=G$9),0,MIN(T350+AE351-AQ351-G$9,$C351-SUM($BA351:BB351))))</f>
        <v>0</v>
      </c>
      <c r="BD351" s="19">
        <f ca="1">IF(NOT(snowball),0,IF(OR(H$9=0,U350+AF351-AR351&lt;=H$9),0,MIN(U350+AF351-AR351-H$9,$C351-SUM($BA351:BC351))))</f>
        <v>0</v>
      </c>
      <c r="BE351" s="19">
        <f ca="1">IF(NOT(snowball),0,IF(OR(I$9=0,V350+AG351-AS351&lt;=I$9),0,MIN(V350+AG351-AS351-I$9,$C351-SUM($BA351:BD351))))</f>
        <v>0</v>
      </c>
      <c r="BF351" s="19">
        <f ca="1">IF(NOT(snowball),0,IF(OR(J$9=0,W350+AH351-AT351&lt;=J$9),0,MIN(W350+AH351-AT351-J$9,$C351-SUM($BA351:BE351))))</f>
        <v>0</v>
      </c>
      <c r="BG351" s="19">
        <f ca="1">IF(NOT(snowball),0,IF(OR(K$9=0,X350+AI351-AU351&lt;=K$9),0,MIN(X350+AI351-AU351-K$9,$C351-SUM($BA351:BF351))))</f>
        <v>0</v>
      </c>
      <c r="BH351" s="19">
        <f ca="1">IF(NOT(snowball),0,IF(OR(L$9=0,Y350+AJ351-AV351&lt;=L$9),0,MIN(Y350+AJ351-AV351-L$9,$C351-SUM($BA351:BG351))))</f>
        <v>0</v>
      </c>
      <c r="BI351" s="19">
        <f ca="1">IF(NOT(snowball),0,IF(OR(M$9=0,Z350+AK351-AW351&lt;=M$9),0,MIN(Z350+AK351-AW351-M$9,$C351-SUM($BA351:BH351))))</f>
        <v>0</v>
      </c>
      <c r="BJ351" s="19">
        <f ca="1">IF(NOT(snowball),0,IF(OR(N$9=0,AA350+AL351-AX351&lt;=N$9),0,MIN(AA350+AL351-AX351-N$9,$C351-SUM($BA351:BI351))))</f>
        <v>0</v>
      </c>
      <c r="BK351" s="71">
        <f t="shared" ca="1" si="300"/>
        <v>0</v>
      </c>
      <c r="BL351" s="71">
        <f t="shared" ca="1" si="301"/>
        <v>0</v>
      </c>
      <c r="BN351" s="55">
        <f t="shared" ca="1" si="302"/>
        <v>0</v>
      </c>
      <c r="BO351" s="19">
        <f ca="1">IF(S350&lt;=0,0,IF($BL351&lt;=SUM($BN351:BN351),0,IF($BL351-SUM($BN351:BN351)&gt;S350+AD351-BB351-AP351,S350+AD351-BB351-AP351,$BL351-SUM($BN351:BN351))))</f>
        <v>0</v>
      </c>
      <c r="BP351" s="19">
        <f ca="1">IF(T350&lt;=0,0,IF($BL351&lt;=SUM($BN351:BO351),0,IF($BL351-SUM($BN351:BO351)&gt;T350+AE351-BC351-AQ351,T350+AE351-BC351-AQ351,$BL351-SUM($BN351:BO351))))</f>
        <v>0</v>
      </c>
      <c r="BQ351" s="19">
        <f ca="1">IF(U350&lt;=0,0,IF($BL351&lt;=SUM($BN351:BP351),0,IF($BL351-SUM($BN351:BP351)&gt;U350+AF351-BD351-AR351,U350+AF351-BD351-AR351,$BL351-SUM($BN351:BP351))))</f>
        <v>0</v>
      </c>
      <c r="BR351" s="19">
        <f ca="1">IF(V350&lt;=0,0,IF($BL351&lt;=SUM($BN351:BQ351),0,IF($BL351-SUM($BN351:BQ351)&gt;V350+AG351-BE351-AS351,V350+AG351-BE351-AS351,$BL351-SUM($BN351:BQ351))))</f>
        <v>0</v>
      </c>
      <c r="BS351" s="19">
        <f ca="1">IF(W350&lt;=0,0,IF($BL351&lt;=SUM($BN351:BR351),0,IF($BL351-SUM($BN351:BR351)&gt;W350+AH351-BF351-AT351,W350+AH351-BF351-AT351,$BL351-SUM($BN351:BR351))))</f>
        <v>0</v>
      </c>
      <c r="BT351" s="19">
        <f ca="1">IF(X350&lt;=0,0,IF($BL351&lt;=SUM($BN351:BS351),0,IF($BL351-SUM($BN351:BS351)&gt;X350+AI351-BG351-AU351,X350+AI351-BG351-AU351,$BL351-SUM($BN351:BS351))))</f>
        <v>0</v>
      </c>
      <c r="BU351" s="19">
        <f ca="1">IF(Y350&lt;=0,0,IF($BL351&lt;=SUM($BN351:BT351),0,IF($BL351-SUM($BN351:BT351)&gt;Y350+AJ351-BH351-AV351,Y350+AJ351-BH351-AV351,$BL351-SUM($BN351:BT351))))</f>
        <v>0</v>
      </c>
      <c r="BV351" s="19">
        <f ca="1">IF(Z350&lt;=0,0,IF($BL351&lt;=SUM($BN351:BU351),0,IF($BL351-SUM($BN351:BU351)&gt;Z350+AK351-BI351-AW351,Z350+AK351-BI351-AW351,$BL351-SUM($BN351:BU351))))</f>
        <v>0</v>
      </c>
      <c r="BW351" s="19">
        <f ca="1">IF(AA350&lt;=0,0,IF($BL351&lt;=SUM($BN351:BV351),0,IF($BL351-SUM($BN351:BV351)&gt;AA350+AL351-BJ351-AX351,AA350+AL351-BJ351-AX351,$BL351-SUM($BN351:BV351))))</f>
        <v>0</v>
      </c>
    </row>
    <row r="352" spans="1:75" ht="11.1" customHeight="1" x14ac:dyDescent="0.2">
      <c r="A352" s="20" t="str">
        <f t="shared" ca="1" si="255"/>
        <v/>
      </c>
      <c r="B352" s="5" t="e">
        <f t="shared" ca="1" si="256"/>
        <v>#N/A</v>
      </c>
      <c r="C352" s="69" t="str">
        <f ca="1">IF(A352="","",IF(snowball,IF(($E$5-AY352)&lt;0,0,$E$5-AY352),0)+D352)</f>
        <v/>
      </c>
      <c r="D352" s="56"/>
      <c r="E352" s="19">
        <f t="shared" ca="1" si="257"/>
        <v>0</v>
      </c>
      <c r="F352" s="19">
        <f t="shared" ca="1" si="258"/>
        <v>0</v>
      </c>
      <c r="G352" s="19">
        <f t="shared" ca="1" si="259"/>
        <v>0</v>
      </c>
      <c r="H352" s="19">
        <f t="shared" ca="1" si="260"/>
        <v>0</v>
      </c>
      <c r="I352" s="19">
        <f t="shared" ca="1" si="261"/>
        <v>0</v>
      </c>
      <c r="J352" s="19">
        <f t="shared" ca="1" si="262"/>
        <v>0</v>
      </c>
      <c r="K352" s="19">
        <f t="shared" ca="1" si="263"/>
        <v>0</v>
      </c>
      <c r="L352" s="19">
        <f t="shared" ca="1" si="264"/>
        <v>0</v>
      </c>
      <c r="M352" s="19">
        <f t="shared" ca="1" si="265"/>
        <v>0</v>
      </c>
      <c r="N352" s="19">
        <f t="shared" ca="1" si="266"/>
        <v>0</v>
      </c>
      <c r="O352" s="48"/>
      <c r="P352" s="19">
        <f t="shared" ca="1" si="254"/>
        <v>0</v>
      </c>
      <c r="Q352" s="73">
        <f t="shared" ca="1" si="267"/>
        <v>0</v>
      </c>
      <c r="R352" s="19">
        <f t="shared" ca="1" si="268"/>
        <v>0</v>
      </c>
      <c r="S352" s="19">
        <f t="shared" ca="1" si="269"/>
        <v>0</v>
      </c>
      <c r="T352" s="19">
        <f t="shared" ca="1" si="270"/>
        <v>0</v>
      </c>
      <c r="U352" s="19">
        <f t="shared" ca="1" si="271"/>
        <v>0</v>
      </c>
      <c r="V352" s="19">
        <f t="shared" ca="1" si="272"/>
        <v>0</v>
      </c>
      <c r="W352" s="19">
        <f t="shared" ca="1" si="273"/>
        <v>0</v>
      </c>
      <c r="X352" s="19">
        <f t="shared" ca="1" si="274"/>
        <v>0</v>
      </c>
      <c r="Y352" s="19">
        <f t="shared" ca="1" si="275"/>
        <v>0</v>
      </c>
      <c r="Z352" s="19">
        <f t="shared" ca="1" si="276"/>
        <v>0</v>
      </c>
      <c r="AA352" s="19">
        <f t="shared" ca="1" si="277"/>
        <v>0</v>
      </c>
      <c r="AB352" s="2"/>
      <c r="AC352" s="19">
        <f t="shared" ca="1" si="278"/>
        <v>0</v>
      </c>
      <c r="AD352" s="19">
        <f t="shared" ca="1" si="279"/>
        <v>0</v>
      </c>
      <c r="AE352" s="19">
        <f t="shared" ca="1" si="280"/>
        <v>0</v>
      </c>
      <c r="AF352" s="19">
        <f t="shared" ca="1" si="281"/>
        <v>0</v>
      </c>
      <c r="AG352" s="19">
        <f t="shared" ca="1" si="282"/>
        <v>0</v>
      </c>
      <c r="AH352" s="19">
        <f t="shared" ca="1" si="283"/>
        <v>0</v>
      </c>
      <c r="AI352" s="19">
        <f t="shared" ca="1" si="284"/>
        <v>0</v>
      </c>
      <c r="AJ352" s="19">
        <f t="shared" ca="1" si="285"/>
        <v>0</v>
      </c>
      <c r="AK352" s="19">
        <f t="shared" ca="1" si="286"/>
        <v>0</v>
      </c>
      <c r="AL352" s="19">
        <f t="shared" ca="1" si="287"/>
        <v>0</v>
      </c>
      <c r="AM352" s="23">
        <f t="shared" ca="1" si="288"/>
        <v>0</v>
      </c>
      <c r="AN352" s="7"/>
      <c r="AO352" s="19">
        <f t="shared" ca="1" si="289"/>
        <v>0</v>
      </c>
      <c r="AP352" s="19">
        <f t="shared" ca="1" si="290"/>
        <v>0</v>
      </c>
      <c r="AQ352" s="19">
        <f t="shared" ca="1" si="291"/>
        <v>0</v>
      </c>
      <c r="AR352" s="19">
        <f t="shared" ca="1" si="292"/>
        <v>0</v>
      </c>
      <c r="AS352" s="19">
        <f t="shared" ca="1" si="293"/>
        <v>0</v>
      </c>
      <c r="AT352" s="19">
        <f t="shared" ca="1" si="294"/>
        <v>0</v>
      </c>
      <c r="AU352" s="19">
        <f t="shared" ca="1" si="295"/>
        <v>0</v>
      </c>
      <c r="AV352" s="19">
        <f t="shared" ca="1" si="296"/>
        <v>0</v>
      </c>
      <c r="AW352" s="19">
        <f t="shared" ca="1" si="297"/>
        <v>0</v>
      </c>
      <c r="AX352" s="19">
        <f t="shared" ca="1" si="298"/>
        <v>0</v>
      </c>
      <c r="AY352" s="71">
        <f t="shared" ca="1" si="299"/>
        <v>0</v>
      </c>
      <c r="AZ352" s="23"/>
      <c r="BA352" s="55">
        <f ca="1">IF(NOT(snowball),0,IF(OR(E$9=0,R351+AC352-AO352&lt;=E$9),0,MIN(R351+AC352-AO352-E$9,$C352)))</f>
        <v>0</v>
      </c>
      <c r="BB352" s="19">
        <f ca="1">IF(NOT(snowball),0,IF(OR(F$9=0,S351+AD352-AP352&lt;=F$9),0,MIN(S351+AD352-AP352-F$9,$C352-SUM($BA352:BA352))))</f>
        <v>0</v>
      </c>
      <c r="BC352" s="19">
        <f ca="1">IF(NOT(snowball),0,IF(OR(G$9=0,T351+AE352-AQ352&lt;=G$9),0,MIN(T351+AE352-AQ352-G$9,$C352-SUM($BA352:BB352))))</f>
        <v>0</v>
      </c>
      <c r="BD352" s="19">
        <f ca="1">IF(NOT(snowball),0,IF(OR(H$9=0,U351+AF352-AR352&lt;=H$9),0,MIN(U351+AF352-AR352-H$9,$C352-SUM($BA352:BC352))))</f>
        <v>0</v>
      </c>
      <c r="BE352" s="19">
        <f ca="1">IF(NOT(snowball),0,IF(OR(I$9=0,V351+AG352-AS352&lt;=I$9),0,MIN(V351+AG352-AS352-I$9,$C352-SUM($BA352:BD352))))</f>
        <v>0</v>
      </c>
      <c r="BF352" s="19">
        <f ca="1">IF(NOT(snowball),0,IF(OR(J$9=0,W351+AH352-AT352&lt;=J$9),0,MIN(W351+AH352-AT352-J$9,$C352-SUM($BA352:BE352))))</f>
        <v>0</v>
      </c>
      <c r="BG352" s="19">
        <f ca="1">IF(NOT(snowball),0,IF(OR(K$9=0,X351+AI352-AU352&lt;=K$9),0,MIN(X351+AI352-AU352-K$9,$C352-SUM($BA352:BF352))))</f>
        <v>0</v>
      </c>
      <c r="BH352" s="19">
        <f ca="1">IF(NOT(snowball),0,IF(OR(L$9=0,Y351+AJ352-AV352&lt;=L$9),0,MIN(Y351+AJ352-AV352-L$9,$C352-SUM($BA352:BG352))))</f>
        <v>0</v>
      </c>
      <c r="BI352" s="19">
        <f ca="1">IF(NOT(snowball),0,IF(OR(M$9=0,Z351+AK352-AW352&lt;=M$9),0,MIN(Z351+AK352-AW352-M$9,$C352-SUM($BA352:BH352))))</f>
        <v>0</v>
      </c>
      <c r="BJ352" s="19">
        <f ca="1">IF(NOT(snowball),0,IF(OR(N$9=0,AA351+AL352-AX352&lt;=N$9),0,MIN(AA351+AL352-AX352-N$9,$C352-SUM($BA352:BI352))))</f>
        <v>0</v>
      </c>
      <c r="BK352" s="71">
        <f t="shared" ca="1" si="300"/>
        <v>0</v>
      </c>
      <c r="BL352" s="71">
        <f t="shared" ca="1" si="301"/>
        <v>0</v>
      </c>
      <c r="BN352" s="55">
        <f t="shared" ca="1" si="302"/>
        <v>0</v>
      </c>
      <c r="BO352" s="19">
        <f ca="1">IF(S351&lt;=0,0,IF($BL352&lt;=SUM($BN352:BN352),0,IF($BL352-SUM($BN352:BN352)&gt;S351+AD352-BB352-AP352,S351+AD352-BB352-AP352,$BL352-SUM($BN352:BN352))))</f>
        <v>0</v>
      </c>
      <c r="BP352" s="19">
        <f ca="1">IF(T351&lt;=0,0,IF($BL352&lt;=SUM($BN352:BO352),0,IF($BL352-SUM($BN352:BO352)&gt;T351+AE352-BC352-AQ352,T351+AE352-BC352-AQ352,$BL352-SUM($BN352:BO352))))</f>
        <v>0</v>
      </c>
      <c r="BQ352" s="19">
        <f ca="1">IF(U351&lt;=0,0,IF($BL352&lt;=SUM($BN352:BP352),0,IF($BL352-SUM($BN352:BP352)&gt;U351+AF352-BD352-AR352,U351+AF352-BD352-AR352,$BL352-SUM($BN352:BP352))))</f>
        <v>0</v>
      </c>
      <c r="BR352" s="19">
        <f ca="1">IF(V351&lt;=0,0,IF($BL352&lt;=SUM($BN352:BQ352),0,IF($BL352-SUM($BN352:BQ352)&gt;V351+AG352-BE352-AS352,V351+AG352-BE352-AS352,$BL352-SUM($BN352:BQ352))))</f>
        <v>0</v>
      </c>
      <c r="BS352" s="19">
        <f ca="1">IF(W351&lt;=0,0,IF($BL352&lt;=SUM($BN352:BR352),0,IF($BL352-SUM($BN352:BR352)&gt;W351+AH352-BF352-AT352,W351+AH352-BF352-AT352,$BL352-SUM($BN352:BR352))))</f>
        <v>0</v>
      </c>
      <c r="BT352" s="19">
        <f ca="1">IF(X351&lt;=0,0,IF($BL352&lt;=SUM($BN352:BS352),0,IF($BL352-SUM($BN352:BS352)&gt;X351+AI352-BG352-AU352,X351+AI352-BG352-AU352,$BL352-SUM($BN352:BS352))))</f>
        <v>0</v>
      </c>
      <c r="BU352" s="19">
        <f ca="1">IF(Y351&lt;=0,0,IF($BL352&lt;=SUM($BN352:BT352),0,IF($BL352-SUM($BN352:BT352)&gt;Y351+AJ352-BH352-AV352,Y351+AJ352-BH352-AV352,$BL352-SUM($BN352:BT352))))</f>
        <v>0</v>
      </c>
      <c r="BV352" s="19">
        <f ca="1">IF(Z351&lt;=0,0,IF($BL352&lt;=SUM($BN352:BU352),0,IF($BL352-SUM($BN352:BU352)&gt;Z351+AK352-BI352-AW352,Z351+AK352-BI352-AW352,$BL352-SUM($BN352:BU352))))</f>
        <v>0</v>
      </c>
      <c r="BW352" s="19">
        <f ca="1">IF(AA351&lt;=0,0,IF($BL352&lt;=SUM($BN352:BV352),0,IF($BL352-SUM($BN352:BV352)&gt;AA351+AL352-BJ352-AX352,AA351+AL352-BJ352-AX352,$BL352-SUM($BN352:BV352))))</f>
        <v>0</v>
      </c>
    </row>
    <row r="353" spans="1:75" ht="11.1" customHeight="1" x14ac:dyDescent="0.2">
      <c r="A353" s="20" t="str">
        <f t="shared" ca="1" si="255"/>
        <v/>
      </c>
      <c r="B353" s="5" t="e">
        <f t="shared" ca="1" si="256"/>
        <v>#N/A</v>
      </c>
      <c r="C353" s="69" t="str">
        <f ca="1">IF(A353="","",IF(snowball,IF(($E$5-AY353)&lt;0,0,$E$5-AY353),0)+D353)</f>
        <v/>
      </c>
      <c r="D353" s="56"/>
      <c r="E353" s="19">
        <f t="shared" ca="1" si="257"/>
        <v>0</v>
      </c>
      <c r="F353" s="19">
        <f t="shared" ca="1" si="258"/>
        <v>0</v>
      </c>
      <c r="G353" s="19">
        <f t="shared" ca="1" si="259"/>
        <v>0</v>
      </c>
      <c r="H353" s="19">
        <f t="shared" ca="1" si="260"/>
        <v>0</v>
      </c>
      <c r="I353" s="19">
        <f t="shared" ca="1" si="261"/>
        <v>0</v>
      </c>
      <c r="J353" s="19">
        <f t="shared" ca="1" si="262"/>
        <v>0</v>
      </c>
      <c r="K353" s="19">
        <f t="shared" ca="1" si="263"/>
        <v>0</v>
      </c>
      <c r="L353" s="19">
        <f t="shared" ca="1" si="264"/>
        <v>0</v>
      </c>
      <c r="M353" s="19">
        <f t="shared" ca="1" si="265"/>
        <v>0</v>
      </c>
      <c r="N353" s="19">
        <f t="shared" ca="1" si="266"/>
        <v>0</v>
      </c>
      <c r="O353" s="48"/>
      <c r="P353" s="19">
        <f t="shared" ca="1" si="254"/>
        <v>0</v>
      </c>
      <c r="Q353" s="73">
        <f t="shared" ca="1" si="267"/>
        <v>0</v>
      </c>
      <c r="R353" s="19">
        <f t="shared" ca="1" si="268"/>
        <v>0</v>
      </c>
      <c r="S353" s="19">
        <f t="shared" ca="1" si="269"/>
        <v>0</v>
      </c>
      <c r="T353" s="19">
        <f t="shared" ca="1" si="270"/>
        <v>0</v>
      </c>
      <c r="U353" s="19">
        <f t="shared" ca="1" si="271"/>
        <v>0</v>
      </c>
      <c r="V353" s="19">
        <f t="shared" ca="1" si="272"/>
        <v>0</v>
      </c>
      <c r="W353" s="19">
        <f t="shared" ca="1" si="273"/>
        <v>0</v>
      </c>
      <c r="X353" s="19">
        <f t="shared" ca="1" si="274"/>
        <v>0</v>
      </c>
      <c r="Y353" s="19">
        <f t="shared" ca="1" si="275"/>
        <v>0</v>
      </c>
      <c r="Z353" s="19">
        <f t="shared" ca="1" si="276"/>
        <v>0</v>
      </c>
      <c r="AA353" s="19">
        <f t="shared" ca="1" si="277"/>
        <v>0</v>
      </c>
      <c r="AB353" s="2"/>
      <c r="AC353" s="19">
        <f t="shared" ca="1" si="278"/>
        <v>0</v>
      </c>
      <c r="AD353" s="19">
        <f t="shared" ca="1" si="279"/>
        <v>0</v>
      </c>
      <c r="AE353" s="19">
        <f t="shared" ca="1" si="280"/>
        <v>0</v>
      </c>
      <c r="AF353" s="19">
        <f t="shared" ca="1" si="281"/>
        <v>0</v>
      </c>
      <c r="AG353" s="19">
        <f t="shared" ca="1" si="282"/>
        <v>0</v>
      </c>
      <c r="AH353" s="19">
        <f t="shared" ca="1" si="283"/>
        <v>0</v>
      </c>
      <c r="AI353" s="19">
        <f t="shared" ca="1" si="284"/>
        <v>0</v>
      </c>
      <c r="AJ353" s="19">
        <f t="shared" ca="1" si="285"/>
        <v>0</v>
      </c>
      <c r="AK353" s="19">
        <f t="shared" ca="1" si="286"/>
        <v>0</v>
      </c>
      <c r="AL353" s="19">
        <f t="shared" ca="1" si="287"/>
        <v>0</v>
      </c>
      <c r="AM353" s="23">
        <f t="shared" ca="1" si="288"/>
        <v>0</v>
      </c>
      <c r="AN353" s="7"/>
      <c r="AO353" s="19">
        <f t="shared" ca="1" si="289"/>
        <v>0</v>
      </c>
      <c r="AP353" s="19">
        <f t="shared" ca="1" si="290"/>
        <v>0</v>
      </c>
      <c r="AQ353" s="19">
        <f t="shared" ca="1" si="291"/>
        <v>0</v>
      </c>
      <c r="AR353" s="19">
        <f t="shared" ca="1" si="292"/>
        <v>0</v>
      </c>
      <c r="AS353" s="19">
        <f t="shared" ca="1" si="293"/>
        <v>0</v>
      </c>
      <c r="AT353" s="19">
        <f t="shared" ca="1" si="294"/>
        <v>0</v>
      </c>
      <c r="AU353" s="19">
        <f t="shared" ca="1" si="295"/>
        <v>0</v>
      </c>
      <c r="AV353" s="19">
        <f t="shared" ca="1" si="296"/>
        <v>0</v>
      </c>
      <c r="AW353" s="19">
        <f t="shared" ca="1" si="297"/>
        <v>0</v>
      </c>
      <c r="AX353" s="19">
        <f t="shared" ca="1" si="298"/>
        <v>0</v>
      </c>
      <c r="AY353" s="71">
        <f t="shared" ca="1" si="299"/>
        <v>0</v>
      </c>
      <c r="AZ353" s="23"/>
      <c r="BA353" s="55">
        <f ca="1">IF(NOT(snowball),0,IF(OR(E$9=0,R352+AC353-AO353&lt;=E$9),0,MIN(R352+AC353-AO353-E$9,$C353)))</f>
        <v>0</v>
      </c>
      <c r="BB353" s="19">
        <f ca="1">IF(NOT(snowball),0,IF(OR(F$9=0,S352+AD353-AP353&lt;=F$9),0,MIN(S352+AD353-AP353-F$9,$C353-SUM($BA353:BA353))))</f>
        <v>0</v>
      </c>
      <c r="BC353" s="19">
        <f ca="1">IF(NOT(snowball),0,IF(OR(G$9=0,T352+AE353-AQ353&lt;=G$9),0,MIN(T352+AE353-AQ353-G$9,$C353-SUM($BA353:BB353))))</f>
        <v>0</v>
      </c>
      <c r="BD353" s="19">
        <f ca="1">IF(NOT(snowball),0,IF(OR(H$9=0,U352+AF353-AR353&lt;=H$9),0,MIN(U352+AF353-AR353-H$9,$C353-SUM($BA353:BC353))))</f>
        <v>0</v>
      </c>
      <c r="BE353" s="19">
        <f ca="1">IF(NOT(snowball),0,IF(OR(I$9=0,V352+AG353-AS353&lt;=I$9),0,MIN(V352+AG353-AS353-I$9,$C353-SUM($BA353:BD353))))</f>
        <v>0</v>
      </c>
      <c r="BF353" s="19">
        <f ca="1">IF(NOT(snowball),0,IF(OR(J$9=0,W352+AH353-AT353&lt;=J$9),0,MIN(W352+AH353-AT353-J$9,$C353-SUM($BA353:BE353))))</f>
        <v>0</v>
      </c>
      <c r="BG353" s="19">
        <f ca="1">IF(NOT(snowball),0,IF(OR(K$9=0,X352+AI353-AU353&lt;=K$9),0,MIN(X352+AI353-AU353-K$9,$C353-SUM($BA353:BF353))))</f>
        <v>0</v>
      </c>
      <c r="BH353" s="19">
        <f ca="1">IF(NOT(snowball),0,IF(OR(L$9=0,Y352+AJ353-AV353&lt;=L$9),0,MIN(Y352+AJ353-AV353-L$9,$C353-SUM($BA353:BG353))))</f>
        <v>0</v>
      </c>
      <c r="BI353" s="19">
        <f ca="1">IF(NOT(snowball),0,IF(OR(M$9=0,Z352+AK353-AW353&lt;=M$9),0,MIN(Z352+AK353-AW353-M$9,$C353-SUM($BA353:BH353))))</f>
        <v>0</v>
      </c>
      <c r="BJ353" s="19">
        <f ca="1">IF(NOT(snowball),0,IF(OR(N$9=0,AA352+AL353-AX353&lt;=N$9),0,MIN(AA352+AL353-AX353-N$9,$C353-SUM($BA353:BI353))))</f>
        <v>0</v>
      </c>
      <c r="BK353" s="71">
        <f t="shared" ca="1" si="300"/>
        <v>0</v>
      </c>
      <c r="BL353" s="71">
        <f t="shared" ca="1" si="301"/>
        <v>0</v>
      </c>
      <c r="BN353" s="55">
        <f t="shared" ca="1" si="302"/>
        <v>0</v>
      </c>
      <c r="BO353" s="19">
        <f ca="1">IF(S352&lt;=0,0,IF($BL353&lt;=SUM($BN353:BN353),0,IF($BL353-SUM($BN353:BN353)&gt;S352+AD353-BB353-AP353,S352+AD353-BB353-AP353,$BL353-SUM($BN353:BN353))))</f>
        <v>0</v>
      </c>
      <c r="BP353" s="19">
        <f ca="1">IF(T352&lt;=0,0,IF($BL353&lt;=SUM($BN353:BO353),0,IF($BL353-SUM($BN353:BO353)&gt;T352+AE353-BC353-AQ353,T352+AE353-BC353-AQ353,$BL353-SUM($BN353:BO353))))</f>
        <v>0</v>
      </c>
      <c r="BQ353" s="19">
        <f ca="1">IF(U352&lt;=0,0,IF($BL353&lt;=SUM($BN353:BP353),0,IF($BL353-SUM($BN353:BP353)&gt;U352+AF353-BD353-AR353,U352+AF353-BD353-AR353,$BL353-SUM($BN353:BP353))))</f>
        <v>0</v>
      </c>
      <c r="BR353" s="19">
        <f ca="1">IF(V352&lt;=0,0,IF($BL353&lt;=SUM($BN353:BQ353),0,IF($BL353-SUM($BN353:BQ353)&gt;V352+AG353-BE353-AS353,V352+AG353-BE353-AS353,$BL353-SUM($BN353:BQ353))))</f>
        <v>0</v>
      </c>
      <c r="BS353" s="19">
        <f ca="1">IF(W352&lt;=0,0,IF($BL353&lt;=SUM($BN353:BR353),0,IF($BL353-SUM($BN353:BR353)&gt;W352+AH353-BF353-AT353,W352+AH353-BF353-AT353,$BL353-SUM($BN353:BR353))))</f>
        <v>0</v>
      </c>
      <c r="BT353" s="19">
        <f ca="1">IF(X352&lt;=0,0,IF($BL353&lt;=SUM($BN353:BS353),0,IF($BL353-SUM($BN353:BS353)&gt;X352+AI353-BG353-AU353,X352+AI353-BG353-AU353,$BL353-SUM($BN353:BS353))))</f>
        <v>0</v>
      </c>
      <c r="BU353" s="19">
        <f ca="1">IF(Y352&lt;=0,0,IF($BL353&lt;=SUM($BN353:BT353),0,IF($BL353-SUM($BN353:BT353)&gt;Y352+AJ353-BH353-AV353,Y352+AJ353-BH353-AV353,$BL353-SUM($BN353:BT353))))</f>
        <v>0</v>
      </c>
      <c r="BV353" s="19">
        <f ca="1">IF(Z352&lt;=0,0,IF($BL353&lt;=SUM($BN353:BU353),0,IF($BL353-SUM($BN353:BU353)&gt;Z352+AK353-BI353-AW353,Z352+AK353-BI353-AW353,$BL353-SUM($BN353:BU353))))</f>
        <v>0</v>
      </c>
      <c r="BW353" s="19">
        <f ca="1">IF(AA352&lt;=0,0,IF($BL353&lt;=SUM($BN353:BV353),0,IF($BL353-SUM($BN353:BV353)&gt;AA352+AL353-BJ353-AX353,AA352+AL353-BJ353-AX353,$BL353-SUM($BN353:BV353))))</f>
        <v>0</v>
      </c>
    </row>
    <row r="354" spans="1:75" ht="11.1" customHeight="1" x14ac:dyDescent="0.2">
      <c r="A354" s="20" t="str">
        <f t="shared" ca="1" si="255"/>
        <v/>
      </c>
      <c r="B354" s="5" t="e">
        <f t="shared" ca="1" si="256"/>
        <v>#N/A</v>
      </c>
      <c r="C354" s="69" t="str">
        <f ca="1">IF(A354="","",IF(snowball,IF(($E$5-AY354)&lt;0,0,$E$5-AY354),0)+D354)</f>
        <v/>
      </c>
      <c r="D354" s="56"/>
      <c r="E354" s="19">
        <f t="shared" ca="1" si="257"/>
        <v>0</v>
      </c>
      <c r="F354" s="19">
        <f t="shared" ca="1" si="258"/>
        <v>0</v>
      </c>
      <c r="G354" s="19">
        <f t="shared" ca="1" si="259"/>
        <v>0</v>
      </c>
      <c r="H354" s="19">
        <f t="shared" ca="1" si="260"/>
        <v>0</v>
      </c>
      <c r="I354" s="19">
        <f t="shared" ca="1" si="261"/>
        <v>0</v>
      </c>
      <c r="J354" s="19">
        <f t="shared" ca="1" si="262"/>
        <v>0</v>
      </c>
      <c r="K354" s="19">
        <f t="shared" ca="1" si="263"/>
        <v>0</v>
      </c>
      <c r="L354" s="19">
        <f t="shared" ca="1" si="264"/>
        <v>0</v>
      </c>
      <c r="M354" s="19">
        <f t="shared" ca="1" si="265"/>
        <v>0</v>
      </c>
      <c r="N354" s="19">
        <f t="shared" ca="1" si="266"/>
        <v>0</v>
      </c>
      <c r="O354" s="48"/>
      <c r="P354" s="19">
        <f t="shared" ca="1" si="254"/>
        <v>0</v>
      </c>
      <c r="Q354" s="73">
        <f t="shared" ca="1" si="267"/>
        <v>0</v>
      </c>
      <c r="R354" s="19">
        <f t="shared" ca="1" si="268"/>
        <v>0</v>
      </c>
      <c r="S354" s="19">
        <f t="shared" ca="1" si="269"/>
        <v>0</v>
      </c>
      <c r="T354" s="19">
        <f t="shared" ca="1" si="270"/>
        <v>0</v>
      </c>
      <c r="U354" s="19">
        <f t="shared" ca="1" si="271"/>
        <v>0</v>
      </c>
      <c r="V354" s="19">
        <f t="shared" ca="1" si="272"/>
        <v>0</v>
      </c>
      <c r="W354" s="19">
        <f t="shared" ca="1" si="273"/>
        <v>0</v>
      </c>
      <c r="X354" s="19">
        <f t="shared" ca="1" si="274"/>
        <v>0</v>
      </c>
      <c r="Y354" s="19">
        <f t="shared" ca="1" si="275"/>
        <v>0</v>
      </c>
      <c r="Z354" s="19">
        <f t="shared" ca="1" si="276"/>
        <v>0</v>
      </c>
      <c r="AA354" s="19">
        <f t="shared" ca="1" si="277"/>
        <v>0</v>
      </c>
      <c r="AB354" s="2"/>
      <c r="AC354" s="19">
        <f t="shared" ca="1" si="278"/>
        <v>0</v>
      </c>
      <c r="AD354" s="19">
        <f t="shared" ca="1" si="279"/>
        <v>0</v>
      </c>
      <c r="AE354" s="19">
        <f t="shared" ca="1" si="280"/>
        <v>0</v>
      </c>
      <c r="AF354" s="19">
        <f t="shared" ca="1" si="281"/>
        <v>0</v>
      </c>
      <c r="AG354" s="19">
        <f t="shared" ca="1" si="282"/>
        <v>0</v>
      </c>
      <c r="AH354" s="19">
        <f t="shared" ca="1" si="283"/>
        <v>0</v>
      </c>
      <c r="AI354" s="19">
        <f t="shared" ca="1" si="284"/>
        <v>0</v>
      </c>
      <c r="AJ354" s="19">
        <f t="shared" ca="1" si="285"/>
        <v>0</v>
      </c>
      <c r="AK354" s="19">
        <f t="shared" ca="1" si="286"/>
        <v>0</v>
      </c>
      <c r="AL354" s="19">
        <f t="shared" ca="1" si="287"/>
        <v>0</v>
      </c>
      <c r="AM354" s="23">
        <f t="shared" ca="1" si="288"/>
        <v>0</v>
      </c>
      <c r="AN354" s="7"/>
      <c r="AO354" s="19">
        <f t="shared" ca="1" si="289"/>
        <v>0</v>
      </c>
      <c r="AP354" s="19">
        <f t="shared" ca="1" si="290"/>
        <v>0</v>
      </c>
      <c r="AQ354" s="19">
        <f t="shared" ca="1" si="291"/>
        <v>0</v>
      </c>
      <c r="AR354" s="19">
        <f t="shared" ca="1" si="292"/>
        <v>0</v>
      </c>
      <c r="AS354" s="19">
        <f t="shared" ca="1" si="293"/>
        <v>0</v>
      </c>
      <c r="AT354" s="19">
        <f t="shared" ca="1" si="294"/>
        <v>0</v>
      </c>
      <c r="AU354" s="19">
        <f t="shared" ca="1" si="295"/>
        <v>0</v>
      </c>
      <c r="AV354" s="19">
        <f t="shared" ca="1" si="296"/>
        <v>0</v>
      </c>
      <c r="AW354" s="19">
        <f t="shared" ca="1" si="297"/>
        <v>0</v>
      </c>
      <c r="AX354" s="19">
        <f t="shared" ca="1" si="298"/>
        <v>0</v>
      </c>
      <c r="AY354" s="71">
        <f t="shared" ca="1" si="299"/>
        <v>0</v>
      </c>
      <c r="AZ354" s="23"/>
      <c r="BA354" s="55">
        <f ca="1">IF(NOT(snowball),0,IF(OR(E$9=0,R353+AC354-AO354&lt;=E$9),0,MIN(R353+AC354-AO354-E$9,$C354)))</f>
        <v>0</v>
      </c>
      <c r="BB354" s="19">
        <f ca="1">IF(NOT(snowball),0,IF(OR(F$9=0,S353+AD354-AP354&lt;=F$9),0,MIN(S353+AD354-AP354-F$9,$C354-SUM($BA354:BA354))))</f>
        <v>0</v>
      </c>
      <c r="BC354" s="19">
        <f ca="1">IF(NOT(snowball),0,IF(OR(G$9=0,T353+AE354-AQ354&lt;=G$9),0,MIN(T353+AE354-AQ354-G$9,$C354-SUM($BA354:BB354))))</f>
        <v>0</v>
      </c>
      <c r="BD354" s="19">
        <f ca="1">IF(NOT(snowball),0,IF(OR(H$9=0,U353+AF354-AR354&lt;=H$9),0,MIN(U353+AF354-AR354-H$9,$C354-SUM($BA354:BC354))))</f>
        <v>0</v>
      </c>
      <c r="BE354" s="19">
        <f ca="1">IF(NOT(snowball),0,IF(OR(I$9=0,V353+AG354-AS354&lt;=I$9),0,MIN(V353+AG354-AS354-I$9,$C354-SUM($BA354:BD354))))</f>
        <v>0</v>
      </c>
      <c r="BF354" s="19">
        <f ca="1">IF(NOT(snowball),0,IF(OR(J$9=0,W353+AH354-AT354&lt;=J$9),0,MIN(W353+AH354-AT354-J$9,$C354-SUM($BA354:BE354))))</f>
        <v>0</v>
      </c>
      <c r="BG354" s="19">
        <f ca="1">IF(NOT(snowball),0,IF(OR(K$9=0,X353+AI354-AU354&lt;=K$9),0,MIN(X353+AI354-AU354-K$9,$C354-SUM($BA354:BF354))))</f>
        <v>0</v>
      </c>
      <c r="BH354" s="19">
        <f ca="1">IF(NOT(snowball),0,IF(OR(L$9=0,Y353+AJ354-AV354&lt;=L$9),0,MIN(Y353+AJ354-AV354-L$9,$C354-SUM($BA354:BG354))))</f>
        <v>0</v>
      </c>
      <c r="BI354" s="19">
        <f ca="1">IF(NOT(snowball),0,IF(OR(M$9=0,Z353+AK354-AW354&lt;=M$9),0,MIN(Z353+AK354-AW354-M$9,$C354-SUM($BA354:BH354))))</f>
        <v>0</v>
      </c>
      <c r="BJ354" s="19">
        <f ca="1">IF(NOT(snowball),0,IF(OR(N$9=0,AA353+AL354-AX354&lt;=N$9),0,MIN(AA353+AL354-AX354-N$9,$C354-SUM($BA354:BI354))))</f>
        <v>0</v>
      </c>
      <c r="BK354" s="71">
        <f t="shared" ca="1" si="300"/>
        <v>0</v>
      </c>
      <c r="BL354" s="71">
        <f t="shared" ca="1" si="301"/>
        <v>0</v>
      </c>
      <c r="BN354" s="55">
        <f t="shared" ca="1" si="302"/>
        <v>0</v>
      </c>
      <c r="BO354" s="19">
        <f ca="1">IF(S353&lt;=0,0,IF($BL354&lt;=SUM($BN354:BN354),0,IF($BL354-SUM($BN354:BN354)&gt;S353+AD354-BB354-AP354,S353+AD354-BB354-AP354,$BL354-SUM($BN354:BN354))))</f>
        <v>0</v>
      </c>
      <c r="BP354" s="19">
        <f ca="1">IF(T353&lt;=0,0,IF($BL354&lt;=SUM($BN354:BO354),0,IF($BL354-SUM($BN354:BO354)&gt;T353+AE354-BC354-AQ354,T353+AE354-BC354-AQ354,$BL354-SUM($BN354:BO354))))</f>
        <v>0</v>
      </c>
      <c r="BQ354" s="19">
        <f ca="1">IF(U353&lt;=0,0,IF($BL354&lt;=SUM($BN354:BP354),0,IF($BL354-SUM($BN354:BP354)&gt;U353+AF354-BD354-AR354,U353+AF354-BD354-AR354,$BL354-SUM($BN354:BP354))))</f>
        <v>0</v>
      </c>
      <c r="BR354" s="19">
        <f ca="1">IF(V353&lt;=0,0,IF($BL354&lt;=SUM($BN354:BQ354),0,IF($BL354-SUM($BN354:BQ354)&gt;V353+AG354-BE354-AS354,V353+AG354-BE354-AS354,$BL354-SUM($BN354:BQ354))))</f>
        <v>0</v>
      </c>
      <c r="BS354" s="19">
        <f ca="1">IF(W353&lt;=0,0,IF($BL354&lt;=SUM($BN354:BR354),0,IF($BL354-SUM($BN354:BR354)&gt;W353+AH354-BF354-AT354,W353+AH354-BF354-AT354,$BL354-SUM($BN354:BR354))))</f>
        <v>0</v>
      </c>
      <c r="BT354" s="19">
        <f ca="1">IF(X353&lt;=0,0,IF($BL354&lt;=SUM($BN354:BS354),0,IF($BL354-SUM($BN354:BS354)&gt;X353+AI354-BG354-AU354,X353+AI354-BG354-AU354,$BL354-SUM($BN354:BS354))))</f>
        <v>0</v>
      </c>
      <c r="BU354" s="19">
        <f ca="1">IF(Y353&lt;=0,0,IF($BL354&lt;=SUM($BN354:BT354),0,IF($BL354-SUM($BN354:BT354)&gt;Y353+AJ354-BH354-AV354,Y353+AJ354-BH354-AV354,$BL354-SUM($BN354:BT354))))</f>
        <v>0</v>
      </c>
      <c r="BV354" s="19">
        <f ca="1">IF(Z353&lt;=0,0,IF($BL354&lt;=SUM($BN354:BU354),0,IF($BL354-SUM($BN354:BU354)&gt;Z353+AK354-BI354-AW354,Z353+AK354-BI354-AW354,$BL354-SUM($BN354:BU354))))</f>
        <v>0</v>
      </c>
      <c r="BW354" s="19">
        <f ca="1">IF(AA353&lt;=0,0,IF($BL354&lt;=SUM($BN354:BV354),0,IF($BL354-SUM($BN354:BV354)&gt;AA353+AL354-BJ354-AX354,AA353+AL354-BJ354-AX354,$BL354-SUM($BN354:BV354))))</f>
        <v>0</v>
      </c>
    </row>
    <row r="355" spans="1:75" ht="11.1" customHeight="1" x14ac:dyDescent="0.2">
      <c r="A355" s="20" t="str">
        <f t="shared" ca="1" si="255"/>
        <v/>
      </c>
      <c r="B355" s="5" t="e">
        <f t="shared" ca="1" si="256"/>
        <v>#N/A</v>
      </c>
      <c r="C355" s="69" t="str">
        <f ca="1">IF(A355="","",IF(snowball,IF(($E$5-AY355)&lt;0,0,$E$5-AY355),0)+D355)</f>
        <v/>
      </c>
      <c r="D355" s="56"/>
      <c r="E355" s="19">
        <f t="shared" ca="1" si="257"/>
        <v>0</v>
      </c>
      <c r="F355" s="19">
        <f t="shared" ca="1" si="258"/>
        <v>0</v>
      </c>
      <c r="G355" s="19">
        <f t="shared" ca="1" si="259"/>
        <v>0</v>
      </c>
      <c r="H355" s="19">
        <f t="shared" ca="1" si="260"/>
        <v>0</v>
      </c>
      <c r="I355" s="19">
        <f t="shared" ca="1" si="261"/>
        <v>0</v>
      </c>
      <c r="J355" s="19">
        <f t="shared" ca="1" si="262"/>
        <v>0</v>
      </c>
      <c r="K355" s="19">
        <f t="shared" ca="1" si="263"/>
        <v>0</v>
      </c>
      <c r="L355" s="19">
        <f t="shared" ca="1" si="264"/>
        <v>0</v>
      </c>
      <c r="M355" s="19">
        <f t="shared" ca="1" si="265"/>
        <v>0</v>
      </c>
      <c r="N355" s="19">
        <f t="shared" ca="1" si="266"/>
        <v>0</v>
      </c>
      <c r="O355" s="48"/>
      <c r="P355" s="19">
        <f t="shared" ca="1" si="254"/>
        <v>0</v>
      </c>
      <c r="Q355" s="73">
        <f t="shared" ca="1" si="267"/>
        <v>0</v>
      </c>
      <c r="R355" s="19">
        <f t="shared" ca="1" si="268"/>
        <v>0</v>
      </c>
      <c r="S355" s="19">
        <f t="shared" ca="1" si="269"/>
        <v>0</v>
      </c>
      <c r="T355" s="19">
        <f t="shared" ca="1" si="270"/>
        <v>0</v>
      </c>
      <c r="U355" s="19">
        <f t="shared" ca="1" si="271"/>
        <v>0</v>
      </c>
      <c r="V355" s="19">
        <f t="shared" ca="1" si="272"/>
        <v>0</v>
      </c>
      <c r="W355" s="19">
        <f t="shared" ca="1" si="273"/>
        <v>0</v>
      </c>
      <c r="X355" s="19">
        <f t="shared" ca="1" si="274"/>
        <v>0</v>
      </c>
      <c r="Y355" s="19">
        <f t="shared" ca="1" si="275"/>
        <v>0</v>
      </c>
      <c r="Z355" s="19">
        <f t="shared" ca="1" si="276"/>
        <v>0</v>
      </c>
      <c r="AA355" s="19">
        <f t="shared" ca="1" si="277"/>
        <v>0</v>
      </c>
      <c r="AB355" s="2"/>
      <c r="AC355" s="19">
        <f t="shared" ca="1" si="278"/>
        <v>0</v>
      </c>
      <c r="AD355" s="19">
        <f t="shared" ca="1" si="279"/>
        <v>0</v>
      </c>
      <c r="AE355" s="19">
        <f t="shared" ca="1" si="280"/>
        <v>0</v>
      </c>
      <c r="AF355" s="19">
        <f t="shared" ca="1" si="281"/>
        <v>0</v>
      </c>
      <c r="AG355" s="19">
        <f t="shared" ca="1" si="282"/>
        <v>0</v>
      </c>
      <c r="AH355" s="19">
        <f t="shared" ca="1" si="283"/>
        <v>0</v>
      </c>
      <c r="AI355" s="19">
        <f t="shared" ca="1" si="284"/>
        <v>0</v>
      </c>
      <c r="AJ355" s="19">
        <f t="shared" ca="1" si="285"/>
        <v>0</v>
      </c>
      <c r="AK355" s="19">
        <f t="shared" ca="1" si="286"/>
        <v>0</v>
      </c>
      <c r="AL355" s="19">
        <f t="shared" ca="1" si="287"/>
        <v>0</v>
      </c>
      <c r="AM355" s="23">
        <f t="shared" ca="1" si="288"/>
        <v>0</v>
      </c>
      <c r="AN355" s="7"/>
      <c r="AO355" s="19">
        <f t="shared" ca="1" si="289"/>
        <v>0</v>
      </c>
      <c r="AP355" s="19">
        <f t="shared" ca="1" si="290"/>
        <v>0</v>
      </c>
      <c r="AQ355" s="19">
        <f t="shared" ca="1" si="291"/>
        <v>0</v>
      </c>
      <c r="AR355" s="19">
        <f t="shared" ca="1" si="292"/>
        <v>0</v>
      </c>
      <c r="AS355" s="19">
        <f t="shared" ca="1" si="293"/>
        <v>0</v>
      </c>
      <c r="AT355" s="19">
        <f t="shared" ca="1" si="294"/>
        <v>0</v>
      </c>
      <c r="AU355" s="19">
        <f t="shared" ca="1" si="295"/>
        <v>0</v>
      </c>
      <c r="AV355" s="19">
        <f t="shared" ca="1" si="296"/>
        <v>0</v>
      </c>
      <c r="AW355" s="19">
        <f t="shared" ca="1" si="297"/>
        <v>0</v>
      </c>
      <c r="AX355" s="19">
        <f t="shared" ca="1" si="298"/>
        <v>0</v>
      </c>
      <c r="AY355" s="71">
        <f t="shared" ca="1" si="299"/>
        <v>0</v>
      </c>
      <c r="AZ355" s="23"/>
      <c r="BA355" s="55">
        <f ca="1">IF(NOT(snowball),0,IF(OR(E$9=0,R354+AC355-AO355&lt;=E$9),0,MIN(R354+AC355-AO355-E$9,$C355)))</f>
        <v>0</v>
      </c>
      <c r="BB355" s="19">
        <f ca="1">IF(NOT(snowball),0,IF(OR(F$9=0,S354+AD355-AP355&lt;=F$9),0,MIN(S354+AD355-AP355-F$9,$C355-SUM($BA355:BA355))))</f>
        <v>0</v>
      </c>
      <c r="BC355" s="19">
        <f ca="1">IF(NOT(snowball),0,IF(OR(G$9=0,T354+AE355-AQ355&lt;=G$9),0,MIN(T354+AE355-AQ355-G$9,$C355-SUM($BA355:BB355))))</f>
        <v>0</v>
      </c>
      <c r="BD355" s="19">
        <f ca="1">IF(NOT(snowball),0,IF(OR(H$9=0,U354+AF355-AR355&lt;=H$9),0,MIN(U354+AF355-AR355-H$9,$C355-SUM($BA355:BC355))))</f>
        <v>0</v>
      </c>
      <c r="BE355" s="19">
        <f ca="1">IF(NOT(snowball),0,IF(OR(I$9=0,V354+AG355-AS355&lt;=I$9),0,MIN(V354+AG355-AS355-I$9,$C355-SUM($BA355:BD355))))</f>
        <v>0</v>
      </c>
      <c r="BF355" s="19">
        <f ca="1">IF(NOT(snowball),0,IF(OR(J$9=0,W354+AH355-AT355&lt;=J$9),0,MIN(W354+AH355-AT355-J$9,$C355-SUM($BA355:BE355))))</f>
        <v>0</v>
      </c>
      <c r="BG355" s="19">
        <f ca="1">IF(NOT(snowball),0,IF(OR(K$9=0,X354+AI355-AU355&lt;=K$9),0,MIN(X354+AI355-AU355-K$9,$C355-SUM($BA355:BF355))))</f>
        <v>0</v>
      </c>
      <c r="BH355" s="19">
        <f ca="1">IF(NOT(snowball),0,IF(OR(L$9=0,Y354+AJ355-AV355&lt;=L$9),0,MIN(Y354+AJ355-AV355-L$9,$C355-SUM($BA355:BG355))))</f>
        <v>0</v>
      </c>
      <c r="BI355" s="19">
        <f ca="1">IF(NOT(snowball),0,IF(OR(M$9=0,Z354+AK355-AW355&lt;=M$9),0,MIN(Z354+AK355-AW355-M$9,$C355-SUM($BA355:BH355))))</f>
        <v>0</v>
      </c>
      <c r="BJ355" s="19">
        <f ca="1">IF(NOT(snowball),0,IF(OR(N$9=0,AA354+AL355-AX355&lt;=N$9),0,MIN(AA354+AL355-AX355-N$9,$C355-SUM($BA355:BI355))))</f>
        <v>0</v>
      </c>
      <c r="BK355" s="71">
        <f t="shared" ca="1" si="300"/>
        <v>0</v>
      </c>
      <c r="BL355" s="71">
        <f t="shared" ca="1" si="301"/>
        <v>0</v>
      </c>
      <c r="BN355" s="55">
        <f t="shared" ca="1" si="302"/>
        <v>0</v>
      </c>
      <c r="BO355" s="19">
        <f ca="1">IF(S354&lt;=0,0,IF($BL355&lt;=SUM($BN355:BN355),0,IF($BL355-SUM($BN355:BN355)&gt;S354+AD355-BB355-AP355,S354+AD355-BB355-AP355,$BL355-SUM($BN355:BN355))))</f>
        <v>0</v>
      </c>
      <c r="BP355" s="19">
        <f ca="1">IF(T354&lt;=0,0,IF($BL355&lt;=SUM($BN355:BO355),0,IF($BL355-SUM($BN355:BO355)&gt;T354+AE355-BC355-AQ355,T354+AE355-BC355-AQ355,$BL355-SUM($BN355:BO355))))</f>
        <v>0</v>
      </c>
      <c r="BQ355" s="19">
        <f ca="1">IF(U354&lt;=0,0,IF($BL355&lt;=SUM($BN355:BP355),0,IF($BL355-SUM($BN355:BP355)&gt;U354+AF355-BD355-AR355,U354+AF355-BD355-AR355,$BL355-SUM($BN355:BP355))))</f>
        <v>0</v>
      </c>
      <c r="BR355" s="19">
        <f ca="1">IF(V354&lt;=0,0,IF($BL355&lt;=SUM($BN355:BQ355),0,IF($BL355-SUM($BN355:BQ355)&gt;V354+AG355-BE355-AS355,V354+AG355-BE355-AS355,$BL355-SUM($BN355:BQ355))))</f>
        <v>0</v>
      </c>
      <c r="BS355" s="19">
        <f ca="1">IF(W354&lt;=0,0,IF($BL355&lt;=SUM($BN355:BR355),0,IF($BL355-SUM($BN355:BR355)&gt;W354+AH355-BF355-AT355,W354+AH355-BF355-AT355,$BL355-SUM($BN355:BR355))))</f>
        <v>0</v>
      </c>
      <c r="BT355" s="19">
        <f ca="1">IF(X354&lt;=0,0,IF($BL355&lt;=SUM($BN355:BS355),0,IF($BL355-SUM($BN355:BS355)&gt;X354+AI355-BG355-AU355,X354+AI355-BG355-AU355,$BL355-SUM($BN355:BS355))))</f>
        <v>0</v>
      </c>
      <c r="BU355" s="19">
        <f ca="1">IF(Y354&lt;=0,0,IF($BL355&lt;=SUM($BN355:BT355),0,IF($BL355-SUM($BN355:BT355)&gt;Y354+AJ355-BH355-AV355,Y354+AJ355-BH355-AV355,$BL355-SUM($BN355:BT355))))</f>
        <v>0</v>
      </c>
      <c r="BV355" s="19">
        <f ca="1">IF(Z354&lt;=0,0,IF($BL355&lt;=SUM($BN355:BU355),0,IF($BL355-SUM($BN355:BU355)&gt;Z354+AK355-BI355-AW355,Z354+AK355-BI355-AW355,$BL355-SUM($BN355:BU355))))</f>
        <v>0</v>
      </c>
      <c r="BW355" s="19">
        <f ca="1">IF(AA354&lt;=0,0,IF($BL355&lt;=SUM($BN355:BV355),0,IF($BL355-SUM($BN355:BV355)&gt;AA354+AL355-BJ355-AX355,AA354+AL355-BJ355-AX355,$BL355-SUM($BN355:BV355))))</f>
        <v>0</v>
      </c>
    </row>
    <row r="356" spans="1:75" ht="11.1" customHeight="1" x14ac:dyDescent="0.2">
      <c r="A356" s="20" t="str">
        <f t="shared" ca="1" si="255"/>
        <v/>
      </c>
      <c r="B356" s="5" t="e">
        <f t="shared" ca="1" si="256"/>
        <v>#N/A</v>
      </c>
      <c r="C356" s="69" t="str">
        <f ca="1">IF(A356="","",IF(snowball,IF(($E$5-AY356)&lt;0,0,$E$5-AY356),0)+D356)</f>
        <v/>
      </c>
      <c r="D356" s="56"/>
      <c r="E356" s="19">
        <f t="shared" ca="1" si="257"/>
        <v>0</v>
      </c>
      <c r="F356" s="19">
        <f t="shared" ca="1" si="258"/>
        <v>0</v>
      </c>
      <c r="G356" s="19">
        <f t="shared" ca="1" si="259"/>
        <v>0</v>
      </c>
      <c r="H356" s="19">
        <f t="shared" ca="1" si="260"/>
        <v>0</v>
      </c>
      <c r="I356" s="19">
        <f t="shared" ca="1" si="261"/>
        <v>0</v>
      </c>
      <c r="J356" s="19">
        <f t="shared" ca="1" si="262"/>
        <v>0</v>
      </c>
      <c r="K356" s="19">
        <f t="shared" ca="1" si="263"/>
        <v>0</v>
      </c>
      <c r="L356" s="19">
        <f t="shared" ca="1" si="264"/>
        <v>0</v>
      </c>
      <c r="M356" s="19">
        <f t="shared" ca="1" si="265"/>
        <v>0</v>
      </c>
      <c r="N356" s="19">
        <f t="shared" ca="1" si="266"/>
        <v>0</v>
      </c>
      <c r="O356" s="48"/>
      <c r="P356" s="19">
        <f t="shared" ca="1" si="254"/>
        <v>0</v>
      </c>
      <c r="Q356" s="73">
        <f t="shared" ca="1" si="267"/>
        <v>0</v>
      </c>
      <c r="R356" s="19">
        <f t="shared" ca="1" si="268"/>
        <v>0</v>
      </c>
      <c r="S356" s="19">
        <f t="shared" ca="1" si="269"/>
        <v>0</v>
      </c>
      <c r="T356" s="19">
        <f t="shared" ca="1" si="270"/>
        <v>0</v>
      </c>
      <c r="U356" s="19">
        <f t="shared" ca="1" si="271"/>
        <v>0</v>
      </c>
      <c r="V356" s="19">
        <f t="shared" ca="1" si="272"/>
        <v>0</v>
      </c>
      <c r="W356" s="19">
        <f t="shared" ca="1" si="273"/>
        <v>0</v>
      </c>
      <c r="X356" s="19">
        <f t="shared" ca="1" si="274"/>
        <v>0</v>
      </c>
      <c r="Y356" s="19">
        <f t="shared" ca="1" si="275"/>
        <v>0</v>
      </c>
      <c r="Z356" s="19">
        <f t="shared" ca="1" si="276"/>
        <v>0</v>
      </c>
      <c r="AA356" s="19">
        <f t="shared" ca="1" si="277"/>
        <v>0</v>
      </c>
      <c r="AB356" s="2"/>
      <c r="AC356" s="19">
        <f t="shared" ca="1" si="278"/>
        <v>0</v>
      </c>
      <c r="AD356" s="19">
        <f t="shared" ca="1" si="279"/>
        <v>0</v>
      </c>
      <c r="AE356" s="19">
        <f t="shared" ca="1" si="280"/>
        <v>0</v>
      </c>
      <c r="AF356" s="19">
        <f t="shared" ca="1" si="281"/>
        <v>0</v>
      </c>
      <c r="AG356" s="19">
        <f t="shared" ca="1" si="282"/>
        <v>0</v>
      </c>
      <c r="AH356" s="19">
        <f t="shared" ca="1" si="283"/>
        <v>0</v>
      </c>
      <c r="AI356" s="19">
        <f t="shared" ca="1" si="284"/>
        <v>0</v>
      </c>
      <c r="AJ356" s="19">
        <f t="shared" ca="1" si="285"/>
        <v>0</v>
      </c>
      <c r="AK356" s="19">
        <f t="shared" ca="1" si="286"/>
        <v>0</v>
      </c>
      <c r="AL356" s="19">
        <f t="shared" ca="1" si="287"/>
        <v>0</v>
      </c>
      <c r="AM356" s="23">
        <f t="shared" ca="1" si="288"/>
        <v>0</v>
      </c>
      <c r="AN356" s="7"/>
      <c r="AO356" s="19">
        <f t="shared" ca="1" si="289"/>
        <v>0</v>
      </c>
      <c r="AP356" s="19">
        <f t="shared" ca="1" si="290"/>
        <v>0</v>
      </c>
      <c r="AQ356" s="19">
        <f t="shared" ca="1" si="291"/>
        <v>0</v>
      </c>
      <c r="AR356" s="19">
        <f t="shared" ca="1" si="292"/>
        <v>0</v>
      </c>
      <c r="AS356" s="19">
        <f t="shared" ca="1" si="293"/>
        <v>0</v>
      </c>
      <c r="AT356" s="19">
        <f t="shared" ca="1" si="294"/>
        <v>0</v>
      </c>
      <c r="AU356" s="19">
        <f t="shared" ca="1" si="295"/>
        <v>0</v>
      </c>
      <c r="AV356" s="19">
        <f t="shared" ca="1" si="296"/>
        <v>0</v>
      </c>
      <c r="AW356" s="19">
        <f t="shared" ca="1" si="297"/>
        <v>0</v>
      </c>
      <c r="AX356" s="19">
        <f t="shared" ca="1" si="298"/>
        <v>0</v>
      </c>
      <c r="AY356" s="71">
        <f t="shared" ca="1" si="299"/>
        <v>0</v>
      </c>
      <c r="AZ356" s="23"/>
      <c r="BA356" s="55">
        <f ca="1">IF(NOT(snowball),0,IF(OR(E$9=0,R355+AC356-AO356&lt;=E$9),0,MIN(R355+AC356-AO356-E$9,$C356)))</f>
        <v>0</v>
      </c>
      <c r="BB356" s="19">
        <f ca="1">IF(NOT(snowball),0,IF(OR(F$9=0,S355+AD356-AP356&lt;=F$9),0,MIN(S355+AD356-AP356-F$9,$C356-SUM($BA356:BA356))))</f>
        <v>0</v>
      </c>
      <c r="BC356" s="19">
        <f ca="1">IF(NOT(snowball),0,IF(OR(G$9=0,T355+AE356-AQ356&lt;=G$9),0,MIN(T355+AE356-AQ356-G$9,$C356-SUM($BA356:BB356))))</f>
        <v>0</v>
      </c>
      <c r="BD356" s="19">
        <f ca="1">IF(NOT(snowball),0,IF(OR(H$9=0,U355+AF356-AR356&lt;=H$9),0,MIN(U355+AF356-AR356-H$9,$C356-SUM($BA356:BC356))))</f>
        <v>0</v>
      </c>
      <c r="BE356" s="19">
        <f ca="1">IF(NOT(snowball),0,IF(OR(I$9=0,V355+AG356-AS356&lt;=I$9),0,MIN(V355+AG356-AS356-I$9,$C356-SUM($BA356:BD356))))</f>
        <v>0</v>
      </c>
      <c r="BF356" s="19">
        <f ca="1">IF(NOT(snowball),0,IF(OR(J$9=0,W355+AH356-AT356&lt;=J$9),0,MIN(W355+AH356-AT356-J$9,$C356-SUM($BA356:BE356))))</f>
        <v>0</v>
      </c>
      <c r="BG356" s="19">
        <f ca="1">IF(NOT(snowball),0,IF(OR(K$9=0,X355+AI356-AU356&lt;=K$9),0,MIN(X355+AI356-AU356-K$9,$C356-SUM($BA356:BF356))))</f>
        <v>0</v>
      </c>
      <c r="BH356" s="19">
        <f ca="1">IF(NOT(snowball),0,IF(OR(L$9=0,Y355+AJ356-AV356&lt;=L$9),0,MIN(Y355+AJ356-AV356-L$9,$C356-SUM($BA356:BG356))))</f>
        <v>0</v>
      </c>
      <c r="BI356" s="19">
        <f ca="1">IF(NOT(snowball),0,IF(OR(M$9=0,Z355+AK356-AW356&lt;=M$9),0,MIN(Z355+AK356-AW356-M$9,$C356-SUM($BA356:BH356))))</f>
        <v>0</v>
      </c>
      <c r="BJ356" s="19">
        <f ca="1">IF(NOT(snowball),0,IF(OR(N$9=0,AA355+AL356-AX356&lt;=N$9),0,MIN(AA355+AL356-AX356-N$9,$C356-SUM($BA356:BI356))))</f>
        <v>0</v>
      </c>
      <c r="BK356" s="71">
        <f t="shared" ca="1" si="300"/>
        <v>0</v>
      </c>
      <c r="BL356" s="71">
        <f t="shared" ca="1" si="301"/>
        <v>0</v>
      </c>
      <c r="BN356" s="55">
        <f t="shared" ca="1" si="302"/>
        <v>0</v>
      </c>
      <c r="BO356" s="19">
        <f ca="1">IF(S355&lt;=0,0,IF($BL356&lt;=SUM($BN356:BN356),0,IF($BL356-SUM($BN356:BN356)&gt;S355+AD356-BB356-AP356,S355+AD356-BB356-AP356,$BL356-SUM($BN356:BN356))))</f>
        <v>0</v>
      </c>
      <c r="BP356" s="19">
        <f ca="1">IF(T355&lt;=0,0,IF($BL356&lt;=SUM($BN356:BO356),0,IF($BL356-SUM($BN356:BO356)&gt;T355+AE356-BC356-AQ356,T355+AE356-BC356-AQ356,$BL356-SUM($BN356:BO356))))</f>
        <v>0</v>
      </c>
      <c r="BQ356" s="19">
        <f ca="1">IF(U355&lt;=0,0,IF($BL356&lt;=SUM($BN356:BP356),0,IF($BL356-SUM($BN356:BP356)&gt;U355+AF356-BD356-AR356,U355+AF356-BD356-AR356,$BL356-SUM($BN356:BP356))))</f>
        <v>0</v>
      </c>
      <c r="BR356" s="19">
        <f ca="1">IF(V355&lt;=0,0,IF($BL356&lt;=SUM($BN356:BQ356),0,IF($BL356-SUM($BN356:BQ356)&gt;V355+AG356-BE356-AS356,V355+AG356-BE356-AS356,$BL356-SUM($BN356:BQ356))))</f>
        <v>0</v>
      </c>
      <c r="BS356" s="19">
        <f ca="1">IF(W355&lt;=0,0,IF($BL356&lt;=SUM($BN356:BR356),0,IF($BL356-SUM($BN356:BR356)&gt;W355+AH356-BF356-AT356,W355+AH356-BF356-AT356,$BL356-SUM($BN356:BR356))))</f>
        <v>0</v>
      </c>
      <c r="BT356" s="19">
        <f ca="1">IF(X355&lt;=0,0,IF($BL356&lt;=SUM($BN356:BS356),0,IF($BL356-SUM($BN356:BS356)&gt;X355+AI356-BG356-AU356,X355+AI356-BG356-AU356,$BL356-SUM($BN356:BS356))))</f>
        <v>0</v>
      </c>
      <c r="BU356" s="19">
        <f ca="1">IF(Y355&lt;=0,0,IF($BL356&lt;=SUM($BN356:BT356),0,IF($BL356-SUM($BN356:BT356)&gt;Y355+AJ356-BH356-AV356,Y355+AJ356-BH356-AV356,$BL356-SUM($BN356:BT356))))</f>
        <v>0</v>
      </c>
      <c r="BV356" s="19">
        <f ca="1">IF(Z355&lt;=0,0,IF($BL356&lt;=SUM($BN356:BU356),0,IF($BL356-SUM($BN356:BU356)&gt;Z355+AK356-BI356-AW356,Z355+AK356-BI356-AW356,$BL356-SUM($BN356:BU356))))</f>
        <v>0</v>
      </c>
      <c r="BW356" s="19">
        <f ca="1">IF(AA355&lt;=0,0,IF($BL356&lt;=SUM($BN356:BV356),0,IF($BL356-SUM($BN356:BV356)&gt;AA355+AL356-BJ356-AX356,AA355+AL356-BJ356-AX356,$BL356-SUM($BN356:BV356))))</f>
        <v>0</v>
      </c>
    </row>
    <row r="357" spans="1:75" ht="11.1" customHeight="1" x14ac:dyDescent="0.2">
      <c r="A357" s="20" t="str">
        <f t="shared" ca="1" si="255"/>
        <v/>
      </c>
      <c r="B357" s="5" t="e">
        <f t="shared" ca="1" si="256"/>
        <v>#N/A</v>
      </c>
      <c r="C357" s="69" t="str">
        <f ca="1">IF(A357="","",IF(snowball,IF(($E$5-AY357)&lt;0,0,$E$5-AY357),0)+D357)</f>
        <v/>
      </c>
      <c r="D357" s="56"/>
      <c r="E357" s="19">
        <f t="shared" ca="1" si="257"/>
        <v>0</v>
      </c>
      <c r="F357" s="19">
        <f t="shared" ca="1" si="258"/>
        <v>0</v>
      </c>
      <c r="G357" s="19">
        <f t="shared" ca="1" si="259"/>
        <v>0</v>
      </c>
      <c r="H357" s="19">
        <f t="shared" ca="1" si="260"/>
        <v>0</v>
      </c>
      <c r="I357" s="19">
        <f t="shared" ca="1" si="261"/>
        <v>0</v>
      </c>
      <c r="J357" s="19">
        <f t="shared" ca="1" si="262"/>
        <v>0</v>
      </c>
      <c r="K357" s="19">
        <f t="shared" ca="1" si="263"/>
        <v>0</v>
      </c>
      <c r="L357" s="19">
        <f t="shared" ca="1" si="264"/>
        <v>0</v>
      </c>
      <c r="M357" s="19">
        <f t="shared" ca="1" si="265"/>
        <v>0</v>
      </c>
      <c r="N357" s="19">
        <f t="shared" ca="1" si="266"/>
        <v>0</v>
      </c>
      <c r="O357" s="48"/>
      <c r="P357" s="19">
        <f t="shared" ca="1" si="254"/>
        <v>0</v>
      </c>
      <c r="Q357" s="73">
        <f t="shared" ca="1" si="267"/>
        <v>0</v>
      </c>
      <c r="R357" s="19">
        <f t="shared" ca="1" si="268"/>
        <v>0</v>
      </c>
      <c r="S357" s="19">
        <f t="shared" ca="1" si="269"/>
        <v>0</v>
      </c>
      <c r="T357" s="19">
        <f t="shared" ca="1" si="270"/>
        <v>0</v>
      </c>
      <c r="U357" s="19">
        <f t="shared" ca="1" si="271"/>
        <v>0</v>
      </c>
      <c r="V357" s="19">
        <f t="shared" ca="1" si="272"/>
        <v>0</v>
      </c>
      <c r="W357" s="19">
        <f t="shared" ca="1" si="273"/>
        <v>0</v>
      </c>
      <c r="X357" s="19">
        <f t="shared" ca="1" si="274"/>
        <v>0</v>
      </c>
      <c r="Y357" s="19">
        <f t="shared" ca="1" si="275"/>
        <v>0</v>
      </c>
      <c r="Z357" s="19">
        <f t="shared" ca="1" si="276"/>
        <v>0</v>
      </c>
      <c r="AA357" s="19">
        <f t="shared" ca="1" si="277"/>
        <v>0</v>
      </c>
      <c r="AB357" s="2"/>
      <c r="AC357" s="19">
        <f t="shared" ca="1" si="278"/>
        <v>0</v>
      </c>
      <c r="AD357" s="19">
        <f t="shared" ca="1" si="279"/>
        <v>0</v>
      </c>
      <c r="AE357" s="19">
        <f t="shared" ca="1" si="280"/>
        <v>0</v>
      </c>
      <c r="AF357" s="19">
        <f t="shared" ca="1" si="281"/>
        <v>0</v>
      </c>
      <c r="AG357" s="19">
        <f t="shared" ca="1" si="282"/>
        <v>0</v>
      </c>
      <c r="AH357" s="19">
        <f t="shared" ca="1" si="283"/>
        <v>0</v>
      </c>
      <c r="AI357" s="19">
        <f t="shared" ca="1" si="284"/>
        <v>0</v>
      </c>
      <c r="AJ357" s="19">
        <f t="shared" ca="1" si="285"/>
        <v>0</v>
      </c>
      <c r="AK357" s="19">
        <f t="shared" ca="1" si="286"/>
        <v>0</v>
      </c>
      <c r="AL357" s="19">
        <f t="shared" ca="1" si="287"/>
        <v>0</v>
      </c>
      <c r="AM357" s="23">
        <f t="shared" ca="1" si="288"/>
        <v>0</v>
      </c>
      <c r="AN357" s="7"/>
      <c r="AO357" s="19">
        <f t="shared" ca="1" si="289"/>
        <v>0</v>
      </c>
      <c r="AP357" s="19">
        <f t="shared" ca="1" si="290"/>
        <v>0</v>
      </c>
      <c r="AQ357" s="19">
        <f t="shared" ca="1" si="291"/>
        <v>0</v>
      </c>
      <c r="AR357" s="19">
        <f t="shared" ca="1" si="292"/>
        <v>0</v>
      </c>
      <c r="AS357" s="19">
        <f t="shared" ca="1" si="293"/>
        <v>0</v>
      </c>
      <c r="AT357" s="19">
        <f t="shared" ca="1" si="294"/>
        <v>0</v>
      </c>
      <c r="AU357" s="19">
        <f t="shared" ca="1" si="295"/>
        <v>0</v>
      </c>
      <c r="AV357" s="19">
        <f t="shared" ca="1" si="296"/>
        <v>0</v>
      </c>
      <c r="AW357" s="19">
        <f t="shared" ca="1" si="297"/>
        <v>0</v>
      </c>
      <c r="AX357" s="19">
        <f t="shared" ca="1" si="298"/>
        <v>0</v>
      </c>
      <c r="AY357" s="71">
        <f t="shared" ca="1" si="299"/>
        <v>0</v>
      </c>
      <c r="AZ357" s="23"/>
      <c r="BA357" s="55">
        <f ca="1">IF(NOT(snowball),0,IF(OR(E$9=0,R356+AC357-AO357&lt;=E$9),0,MIN(R356+AC357-AO357-E$9,$C357)))</f>
        <v>0</v>
      </c>
      <c r="BB357" s="19">
        <f ca="1">IF(NOT(snowball),0,IF(OR(F$9=0,S356+AD357-AP357&lt;=F$9),0,MIN(S356+AD357-AP357-F$9,$C357-SUM($BA357:BA357))))</f>
        <v>0</v>
      </c>
      <c r="BC357" s="19">
        <f ca="1">IF(NOT(snowball),0,IF(OR(G$9=0,T356+AE357-AQ357&lt;=G$9),0,MIN(T356+AE357-AQ357-G$9,$C357-SUM($BA357:BB357))))</f>
        <v>0</v>
      </c>
      <c r="BD357" s="19">
        <f ca="1">IF(NOT(snowball),0,IF(OR(H$9=0,U356+AF357-AR357&lt;=H$9),0,MIN(U356+AF357-AR357-H$9,$C357-SUM($BA357:BC357))))</f>
        <v>0</v>
      </c>
      <c r="BE357" s="19">
        <f ca="1">IF(NOT(snowball),0,IF(OR(I$9=0,V356+AG357-AS357&lt;=I$9),0,MIN(V356+AG357-AS357-I$9,$C357-SUM($BA357:BD357))))</f>
        <v>0</v>
      </c>
      <c r="BF357" s="19">
        <f ca="1">IF(NOT(snowball),0,IF(OR(J$9=0,W356+AH357-AT357&lt;=J$9),0,MIN(W356+AH357-AT357-J$9,$C357-SUM($BA357:BE357))))</f>
        <v>0</v>
      </c>
      <c r="BG357" s="19">
        <f ca="1">IF(NOT(snowball),0,IF(OR(K$9=0,X356+AI357-AU357&lt;=K$9),0,MIN(X356+AI357-AU357-K$9,$C357-SUM($BA357:BF357))))</f>
        <v>0</v>
      </c>
      <c r="BH357" s="19">
        <f ca="1">IF(NOT(snowball),0,IF(OR(L$9=0,Y356+AJ357-AV357&lt;=L$9),0,MIN(Y356+AJ357-AV357-L$9,$C357-SUM($BA357:BG357))))</f>
        <v>0</v>
      </c>
      <c r="BI357" s="19">
        <f ca="1">IF(NOT(snowball),0,IF(OR(M$9=0,Z356+AK357-AW357&lt;=M$9),0,MIN(Z356+AK357-AW357-M$9,$C357-SUM($BA357:BH357))))</f>
        <v>0</v>
      </c>
      <c r="BJ357" s="19">
        <f ca="1">IF(NOT(snowball),0,IF(OR(N$9=0,AA356+AL357-AX357&lt;=N$9),0,MIN(AA356+AL357-AX357-N$9,$C357-SUM($BA357:BI357))))</f>
        <v>0</v>
      </c>
      <c r="BK357" s="71">
        <f t="shared" ca="1" si="300"/>
        <v>0</v>
      </c>
      <c r="BL357" s="71">
        <f t="shared" ca="1" si="301"/>
        <v>0</v>
      </c>
      <c r="BN357" s="55">
        <f t="shared" ca="1" si="302"/>
        <v>0</v>
      </c>
      <c r="BO357" s="19">
        <f ca="1">IF(S356&lt;=0,0,IF($BL357&lt;=SUM($BN357:BN357),0,IF($BL357-SUM($BN357:BN357)&gt;S356+AD357-BB357-AP357,S356+AD357-BB357-AP357,$BL357-SUM($BN357:BN357))))</f>
        <v>0</v>
      </c>
      <c r="BP357" s="19">
        <f ca="1">IF(T356&lt;=0,0,IF($BL357&lt;=SUM($BN357:BO357),0,IF($BL357-SUM($BN357:BO357)&gt;T356+AE357-BC357-AQ357,T356+AE357-BC357-AQ357,$BL357-SUM($BN357:BO357))))</f>
        <v>0</v>
      </c>
      <c r="BQ357" s="19">
        <f ca="1">IF(U356&lt;=0,0,IF($BL357&lt;=SUM($BN357:BP357),0,IF($BL357-SUM($BN357:BP357)&gt;U356+AF357-BD357-AR357,U356+AF357-BD357-AR357,$BL357-SUM($BN357:BP357))))</f>
        <v>0</v>
      </c>
      <c r="BR357" s="19">
        <f ca="1">IF(V356&lt;=0,0,IF($BL357&lt;=SUM($BN357:BQ357),0,IF($BL357-SUM($BN357:BQ357)&gt;V356+AG357-BE357-AS357,V356+AG357-BE357-AS357,$BL357-SUM($BN357:BQ357))))</f>
        <v>0</v>
      </c>
      <c r="BS357" s="19">
        <f ca="1">IF(W356&lt;=0,0,IF($BL357&lt;=SUM($BN357:BR357),0,IF($BL357-SUM($BN357:BR357)&gt;W356+AH357-BF357-AT357,W356+AH357-BF357-AT357,$BL357-SUM($BN357:BR357))))</f>
        <v>0</v>
      </c>
      <c r="BT357" s="19">
        <f ca="1">IF(X356&lt;=0,0,IF($BL357&lt;=SUM($BN357:BS357),0,IF($BL357-SUM($BN357:BS357)&gt;X356+AI357-BG357-AU357,X356+AI357-BG357-AU357,$BL357-SUM($BN357:BS357))))</f>
        <v>0</v>
      </c>
      <c r="BU357" s="19">
        <f ca="1">IF(Y356&lt;=0,0,IF($BL357&lt;=SUM($BN357:BT357),0,IF($BL357-SUM($BN357:BT357)&gt;Y356+AJ357-BH357-AV357,Y356+AJ357-BH357-AV357,$BL357-SUM($BN357:BT357))))</f>
        <v>0</v>
      </c>
      <c r="BV357" s="19">
        <f ca="1">IF(Z356&lt;=0,0,IF($BL357&lt;=SUM($BN357:BU357),0,IF($BL357-SUM($BN357:BU357)&gt;Z356+AK357-BI357-AW357,Z356+AK357-BI357-AW357,$BL357-SUM($BN357:BU357))))</f>
        <v>0</v>
      </c>
      <c r="BW357" s="19">
        <f ca="1">IF(AA356&lt;=0,0,IF($BL357&lt;=SUM($BN357:BV357),0,IF($BL357-SUM($BN357:BV357)&gt;AA356+AL357-BJ357-AX357,AA356+AL357-BJ357-AX357,$BL357-SUM($BN357:BV357))))</f>
        <v>0</v>
      </c>
    </row>
    <row r="358" spans="1:75" ht="11.1" customHeight="1" x14ac:dyDescent="0.2">
      <c r="A358" s="20" t="str">
        <f t="shared" ca="1" si="255"/>
        <v/>
      </c>
      <c r="B358" s="5" t="e">
        <f t="shared" ca="1" si="256"/>
        <v>#N/A</v>
      </c>
      <c r="C358" s="69" t="str">
        <f ca="1">IF(A358="","",IF(snowball,IF(($E$5-AY358)&lt;0,0,$E$5-AY358),0)+D358)</f>
        <v/>
      </c>
      <c r="D358" s="56"/>
      <c r="E358" s="19">
        <f t="shared" ca="1" si="257"/>
        <v>0</v>
      </c>
      <c r="F358" s="19">
        <f t="shared" ca="1" si="258"/>
        <v>0</v>
      </c>
      <c r="G358" s="19">
        <f t="shared" ca="1" si="259"/>
        <v>0</v>
      </c>
      <c r="H358" s="19">
        <f t="shared" ca="1" si="260"/>
        <v>0</v>
      </c>
      <c r="I358" s="19">
        <f t="shared" ca="1" si="261"/>
        <v>0</v>
      </c>
      <c r="J358" s="19">
        <f t="shared" ca="1" si="262"/>
        <v>0</v>
      </c>
      <c r="K358" s="19">
        <f t="shared" ca="1" si="263"/>
        <v>0</v>
      </c>
      <c r="L358" s="19">
        <f t="shared" ca="1" si="264"/>
        <v>0</v>
      </c>
      <c r="M358" s="19">
        <f t="shared" ca="1" si="265"/>
        <v>0</v>
      </c>
      <c r="N358" s="19">
        <f t="shared" ca="1" si="266"/>
        <v>0</v>
      </c>
      <c r="O358" s="48"/>
      <c r="P358" s="19">
        <f t="shared" ca="1" si="254"/>
        <v>0</v>
      </c>
      <c r="Q358" s="73">
        <f t="shared" ca="1" si="267"/>
        <v>0</v>
      </c>
      <c r="R358" s="19">
        <f t="shared" ca="1" si="268"/>
        <v>0</v>
      </c>
      <c r="S358" s="19">
        <f t="shared" ca="1" si="269"/>
        <v>0</v>
      </c>
      <c r="T358" s="19">
        <f t="shared" ca="1" si="270"/>
        <v>0</v>
      </c>
      <c r="U358" s="19">
        <f t="shared" ca="1" si="271"/>
        <v>0</v>
      </c>
      <c r="V358" s="19">
        <f t="shared" ca="1" si="272"/>
        <v>0</v>
      </c>
      <c r="W358" s="19">
        <f t="shared" ca="1" si="273"/>
        <v>0</v>
      </c>
      <c r="X358" s="19">
        <f t="shared" ca="1" si="274"/>
        <v>0</v>
      </c>
      <c r="Y358" s="19">
        <f t="shared" ca="1" si="275"/>
        <v>0</v>
      </c>
      <c r="Z358" s="19">
        <f t="shared" ca="1" si="276"/>
        <v>0</v>
      </c>
      <c r="AA358" s="19">
        <f t="shared" ca="1" si="277"/>
        <v>0</v>
      </c>
      <c r="AB358" s="2"/>
      <c r="AC358" s="19">
        <f t="shared" ca="1" si="278"/>
        <v>0</v>
      </c>
      <c r="AD358" s="19">
        <f t="shared" ca="1" si="279"/>
        <v>0</v>
      </c>
      <c r="AE358" s="19">
        <f t="shared" ca="1" si="280"/>
        <v>0</v>
      </c>
      <c r="AF358" s="19">
        <f t="shared" ca="1" si="281"/>
        <v>0</v>
      </c>
      <c r="AG358" s="19">
        <f t="shared" ca="1" si="282"/>
        <v>0</v>
      </c>
      <c r="AH358" s="19">
        <f t="shared" ca="1" si="283"/>
        <v>0</v>
      </c>
      <c r="AI358" s="19">
        <f t="shared" ca="1" si="284"/>
        <v>0</v>
      </c>
      <c r="AJ358" s="19">
        <f t="shared" ca="1" si="285"/>
        <v>0</v>
      </c>
      <c r="AK358" s="19">
        <f t="shared" ca="1" si="286"/>
        <v>0</v>
      </c>
      <c r="AL358" s="19">
        <f t="shared" ca="1" si="287"/>
        <v>0</v>
      </c>
      <c r="AM358" s="23">
        <f t="shared" ca="1" si="288"/>
        <v>0</v>
      </c>
      <c r="AN358" s="7"/>
      <c r="AO358" s="19">
        <f t="shared" ca="1" si="289"/>
        <v>0</v>
      </c>
      <c r="AP358" s="19">
        <f t="shared" ca="1" si="290"/>
        <v>0</v>
      </c>
      <c r="AQ358" s="19">
        <f t="shared" ca="1" si="291"/>
        <v>0</v>
      </c>
      <c r="AR358" s="19">
        <f t="shared" ca="1" si="292"/>
        <v>0</v>
      </c>
      <c r="AS358" s="19">
        <f t="shared" ca="1" si="293"/>
        <v>0</v>
      </c>
      <c r="AT358" s="19">
        <f t="shared" ca="1" si="294"/>
        <v>0</v>
      </c>
      <c r="AU358" s="19">
        <f t="shared" ca="1" si="295"/>
        <v>0</v>
      </c>
      <c r="AV358" s="19">
        <f t="shared" ca="1" si="296"/>
        <v>0</v>
      </c>
      <c r="AW358" s="19">
        <f t="shared" ca="1" si="297"/>
        <v>0</v>
      </c>
      <c r="AX358" s="19">
        <f t="shared" ca="1" si="298"/>
        <v>0</v>
      </c>
      <c r="AY358" s="71">
        <f t="shared" ca="1" si="299"/>
        <v>0</v>
      </c>
      <c r="AZ358" s="23"/>
      <c r="BA358" s="55">
        <f ca="1">IF(NOT(snowball),0,IF(OR(E$9=0,R357+AC358-AO358&lt;=E$9),0,MIN(R357+AC358-AO358-E$9,$C358)))</f>
        <v>0</v>
      </c>
      <c r="BB358" s="19">
        <f ca="1">IF(NOT(snowball),0,IF(OR(F$9=0,S357+AD358-AP358&lt;=F$9),0,MIN(S357+AD358-AP358-F$9,$C358-SUM($BA358:BA358))))</f>
        <v>0</v>
      </c>
      <c r="BC358" s="19">
        <f ca="1">IF(NOT(snowball),0,IF(OR(G$9=0,T357+AE358-AQ358&lt;=G$9),0,MIN(T357+AE358-AQ358-G$9,$C358-SUM($BA358:BB358))))</f>
        <v>0</v>
      </c>
      <c r="BD358" s="19">
        <f ca="1">IF(NOT(snowball),0,IF(OR(H$9=0,U357+AF358-AR358&lt;=H$9),0,MIN(U357+AF358-AR358-H$9,$C358-SUM($BA358:BC358))))</f>
        <v>0</v>
      </c>
      <c r="BE358" s="19">
        <f ca="1">IF(NOT(snowball),0,IF(OR(I$9=0,V357+AG358-AS358&lt;=I$9),0,MIN(V357+AG358-AS358-I$9,$C358-SUM($BA358:BD358))))</f>
        <v>0</v>
      </c>
      <c r="BF358" s="19">
        <f ca="1">IF(NOT(snowball),0,IF(OR(J$9=0,W357+AH358-AT358&lt;=J$9),0,MIN(W357+AH358-AT358-J$9,$C358-SUM($BA358:BE358))))</f>
        <v>0</v>
      </c>
      <c r="BG358" s="19">
        <f ca="1">IF(NOT(snowball),0,IF(OR(K$9=0,X357+AI358-AU358&lt;=K$9),0,MIN(X357+AI358-AU358-K$9,$C358-SUM($BA358:BF358))))</f>
        <v>0</v>
      </c>
      <c r="BH358" s="19">
        <f ca="1">IF(NOT(snowball),0,IF(OR(L$9=0,Y357+AJ358-AV358&lt;=L$9),0,MIN(Y357+AJ358-AV358-L$9,$C358-SUM($BA358:BG358))))</f>
        <v>0</v>
      </c>
      <c r="BI358" s="19">
        <f ca="1">IF(NOT(snowball),0,IF(OR(M$9=0,Z357+AK358-AW358&lt;=M$9),0,MIN(Z357+AK358-AW358-M$9,$C358-SUM($BA358:BH358))))</f>
        <v>0</v>
      </c>
      <c r="BJ358" s="19">
        <f ca="1">IF(NOT(snowball),0,IF(OR(N$9=0,AA357+AL358-AX358&lt;=N$9),0,MIN(AA357+AL358-AX358-N$9,$C358-SUM($BA358:BI358))))</f>
        <v>0</v>
      </c>
      <c r="BK358" s="71">
        <f t="shared" ca="1" si="300"/>
        <v>0</v>
      </c>
      <c r="BL358" s="71">
        <f t="shared" ca="1" si="301"/>
        <v>0</v>
      </c>
      <c r="BN358" s="55">
        <f t="shared" ca="1" si="302"/>
        <v>0</v>
      </c>
      <c r="BO358" s="19">
        <f ca="1">IF(S357&lt;=0,0,IF($BL358&lt;=SUM($BN358:BN358),0,IF($BL358-SUM($BN358:BN358)&gt;S357+AD358-BB358-AP358,S357+AD358-BB358-AP358,$BL358-SUM($BN358:BN358))))</f>
        <v>0</v>
      </c>
      <c r="BP358" s="19">
        <f ca="1">IF(T357&lt;=0,0,IF($BL358&lt;=SUM($BN358:BO358),0,IF($BL358-SUM($BN358:BO358)&gt;T357+AE358-BC358-AQ358,T357+AE358-BC358-AQ358,$BL358-SUM($BN358:BO358))))</f>
        <v>0</v>
      </c>
      <c r="BQ358" s="19">
        <f ca="1">IF(U357&lt;=0,0,IF($BL358&lt;=SUM($BN358:BP358),0,IF($BL358-SUM($BN358:BP358)&gt;U357+AF358-BD358-AR358,U357+AF358-BD358-AR358,$BL358-SUM($BN358:BP358))))</f>
        <v>0</v>
      </c>
      <c r="BR358" s="19">
        <f ca="1">IF(V357&lt;=0,0,IF($BL358&lt;=SUM($BN358:BQ358),0,IF($BL358-SUM($BN358:BQ358)&gt;V357+AG358-BE358-AS358,V357+AG358-BE358-AS358,$BL358-SUM($BN358:BQ358))))</f>
        <v>0</v>
      </c>
      <c r="BS358" s="19">
        <f ca="1">IF(W357&lt;=0,0,IF($BL358&lt;=SUM($BN358:BR358),0,IF($BL358-SUM($BN358:BR358)&gt;W357+AH358-BF358-AT358,W357+AH358-BF358-AT358,$BL358-SUM($BN358:BR358))))</f>
        <v>0</v>
      </c>
      <c r="BT358" s="19">
        <f ca="1">IF(X357&lt;=0,0,IF($BL358&lt;=SUM($BN358:BS358),0,IF($BL358-SUM($BN358:BS358)&gt;X357+AI358-BG358-AU358,X357+AI358-BG358-AU358,$BL358-SUM($BN358:BS358))))</f>
        <v>0</v>
      </c>
      <c r="BU358" s="19">
        <f ca="1">IF(Y357&lt;=0,0,IF($BL358&lt;=SUM($BN358:BT358),0,IF($BL358-SUM($BN358:BT358)&gt;Y357+AJ358-BH358-AV358,Y357+AJ358-BH358-AV358,$BL358-SUM($BN358:BT358))))</f>
        <v>0</v>
      </c>
      <c r="BV358" s="19">
        <f ca="1">IF(Z357&lt;=0,0,IF($BL358&lt;=SUM($BN358:BU358),0,IF($BL358-SUM($BN358:BU358)&gt;Z357+AK358-BI358-AW358,Z357+AK358-BI358-AW358,$BL358-SUM($BN358:BU358))))</f>
        <v>0</v>
      </c>
      <c r="BW358" s="19">
        <f ca="1">IF(AA357&lt;=0,0,IF($BL358&lt;=SUM($BN358:BV358),0,IF($BL358-SUM($BN358:BV358)&gt;AA357+AL358-BJ358-AX358,AA357+AL358-BJ358-AX358,$BL358-SUM($BN358:BV358))))</f>
        <v>0</v>
      </c>
    </row>
    <row r="359" spans="1:75" ht="11.1" customHeight="1" x14ac:dyDescent="0.2">
      <c r="A359" s="20" t="str">
        <f t="shared" ca="1" si="255"/>
        <v/>
      </c>
      <c r="B359" s="5" t="e">
        <f t="shared" ca="1" si="256"/>
        <v>#N/A</v>
      </c>
      <c r="C359" s="69" t="str">
        <f ca="1">IF(A359="","",IF(snowball,IF(($E$5-AY359)&lt;0,0,$E$5-AY359),0)+D359)</f>
        <v/>
      </c>
      <c r="D359" s="56"/>
      <c r="E359" s="19">
        <f t="shared" ca="1" si="257"/>
        <v>0</v>
      </c>
      <c r="F359" s="19">
        <f t="shared" ca="1" si="258"/>
        <v>0</v>
      </c>
      <c r="G359" s="19">
        <f t="shared" ca="1" si="259"/>
        <v>0</v>
      </c>
      <c r="H359" s="19">
        <f t="shared" ca="1" si="260"/>
        <v>0</v>
      </c>
      <c r="I359" s="19">
        <f t="shared" ca="1" si="261"/>
        <v>0</v>
      </c>
      <c r="J359" s="19">
        <f t="shared" ca="1" si="262"/>
        <v>0</v>
      </c>
      <c r="K359" s="19">
        <f t="shared" ca="1" si="263"/>
        <v>0</v>
      </c>
      <c r="L359" s="19">
        <f t="shared" ca="1" si="264"/>
        <v>0</v>
      </c>
      <c r="M359" s="19">
        <f t="shared" ca="1" si="265"/>
        <v>0</v>
      </c>
      <c r="N359" s="19">
        <f t="shared" ca="1" si="266"/>
        <v>0</v>
      </c>
      <c r="O359" s="48"/>
      <c r="P359" s="19">
        <f t="shared" ca="1" si="254"/>
        <v>0</v>
      </c>
      <c r="Q359" s="73">
        <f t="shared" ca="1" si="267"/>
        <v>0</v>
      </c>
      <c r="R359" s="19">
        <f t="shared" ca="1" si="268"/>
        <v>0</v>
      </c>
      <c r="S359" s="19">
        <f t="shared" ca="1" si="269"/>
        <v>0</v>
      </c>
      <c r="T359" s="19">
        <f t="shared" ca="1" si="270"/>
        <v>0</v>
      </c>
      <c r="U359" s="19">
        <f t="shared" ca="1" si="271"/>
        <v>0</v>
      </c>
      <c r="V359" s="19">
        <f t="shared" ca="1" si="272"/>
        <v>0</v>
      </c>
      <c r="W359" s="19">
        <f t="shared" ca="1" si="273"/>
        <v>0</v>
      </c>
      <c r="X359" s="19">
        <f t="shared" ca="1" si="274"/>
        <v>0</v>
      </c>
      <c r="Y359" s="19">
        <f t="shared" ca="1" si="275"/>
        <v>0</v>
      </c>
      <c r="Z359" s="19">
        <f t="shared" ca="1" si="276"/>
        <v>0</v>
      </c>
      <c r="AA359" s="19">
        <f t="shared" ca="1" si="277"/>
        <v>0</v>
      </c>
      <c r="AB359" s="2"/>
      <c r="AC359" s="19">
        <f t="shared" ca="1" si="278"/>
        <v>0</v>
      </c>
      <c r="AD359" s="19">
        <f t="shared" ca="1" si="279"/>
        <v>0</v>
      </c>
      <c r="AE359" s="19">
        <f t="shared" ca="1" si="280"/>
        <v>0</v>
      </c>
      <c r="AF359" s="19">
        <f t="shared" ca="1" si="281"/>
        <v>0</v>
      </c>
      <c r="AG359" s="19">
        <f t="shared" ca="1" si="282"/>
        <v>0</v>
      </c>
      <c r="AH359" s="19">
        <f t="shared" ca="1" si="283"/>
        <v>0</v>
      </c>
      <c r="AI359" s="19">
        <f t="shared" ca="1" si="284"/>
        <v>0</v>
      </c>
      <c r="AJ359" s="19">
        <f t="shared" ca="1" si="285"/>
        <v>0</v>
      </c>
      <c r="AK359" s="19">
        <f t="shared" ca="1" si="286"/>
        <v>0</v>
      </c>
      <c r="AL359" s="19">
        <f t="shared" ca="1" si="287"/>
        <v>0</v>
      </c>
      <c r="AM359" s="23">
        <f t="shared" ca="1" si="288"/>
        <v>0</v>
      </c>
      <c r="AN359" s="7"/>
      <c r="AO359" s="19">
        <f t="shared" ca="1" si="289"/>
        <v>0</v>
      </c>
      <c r="AP359" s="19">
        <f t="shared" ca="1" si="290"/>
        <v>0</v>
      </c>
      <c r="AQ359" s="19">
        <f t="shared" ca="1" si="291"/>
        <v>0</v>
      </c>
      <c r="AR359" s="19">
        <f t="shared" ca="1" si="292"/>
        <v>0</v>
      </c>
      <c r="AS359" s="19">
        <f t="shared" ca="1" si="293"/>
        <v>0</v>
      </c>
      <c r="AT359" s="19">
        <f t="shared" ca="1" si="294"/>
        <v>0</v>
      </c>
      <c r="AU359" s="19">
        <f t="shared" ca="1" si="295"/>
        <v>0</v>
      </c>
      <c r="AV359" s="19">
        <f t="shared" ca="1" si="296"/>
        <v>0</v>
      </c>
      <c r="AW359" s="19">
        <f t="shared" ca="1" si="297"/>
        <v>0</v>
      </c>
      <c r="AX359" s="19">
        <f t="shared" ca="1" si="298"/>
        <v>0</v>
      </c>
      <c r="AY359" s="71">
        <f t="shared" ca="1" si="299"/>
        <v>0</v>
      </c>
      <c r="AZ359" s="23"/>
      <c r="BA359" s="55">
        <f ca="1">IF(NOT(snowball),0,IF(OR(E$9=0,R358+AC359-AO359&lt;=E$9),0,MIN(R358+AC359-AO359-E$9,$C359)))</f>
        <v>0</v>
      </c>
      <c r="BB359" s="19">
        <f ca="1">IF(NOT(snowball),0,IF(OR(F$9=0,S358+AD359-AP359&lt;=F$9),0,MIN(S358+AD359-AP359-F$9,$C359-SUM($BA359:BA359))))</f>
        <v>0</v>
      </c>
      <c r="BC359" s="19">
        <f ca="1">IF(NOT(snowball),0,IF(OR(G$9=0,T358+AE359-AQ359&lt;=G$9),0,MIN(T358+AE359-AQ359-G$9,$C359-SUM($BA359:BB359))))</f>
        <v>0</v>
      </c>
      <c r="BD359" s="19">
        <f ca="1">IF(NOT(snowball),0,IF(OR(H$9=0,U358+AF359-AR359&lt;=H$9),0,MIN(U358+AF359-AR359-H$9,$C359-SUM($BA359:BC359))))</f>
        <v>0</v>
      </c>
      <c r="BE359" s="19">
        <f ca="1">IF(NOT(snowball),0,IF(OR(I$9=0,V358+AG359-AS359&lt;=I$9),0,MIN(V358+AG359-AS359-I$9,$C359-SUM($BA359:BD359))))</f>
        <v>0</v>
      </c>
      <c r="BF359" s="19">
        <f ca="1">IF(NOT(snowball),0,IF(OR(J$9=0,W358+AH359-AT359&lt;=J$9),0,MIN(W358+AH359-AT359-J$9,$C359-SUM($BA359:BE359))))</f>
        <v>0</v>
      </c>
      <c r="BG359" s="19">
        <f ca="1">IF(NOT(snowball),0,IF(OR(K$9=0,X358+AI359-AU359&lt;=K$9),0,MIN(X358+AI359-AU359-K$9,$C359-SUM($BA359:BF359))))</f>
        <v>0</v>
      </c>
      <c r="BH359" s="19">
        <f ca="1">IF(NOT(snowball),0,IF(OR(L$9=0,Y358+AJ359-AV359&lt;=L$9),0,MIN(Y358+AJ359-AV359-L$9,$C359-SUM($BA359:BG359))))</f>
        <v>0</v>
      </c>
      <c r="BI359" s="19">
        <f ca="1">IF(NOT(snowball),0,IF(OR(M$9=0,Z358+AK359-AW359&lt;=M$9),0,MIN(Z358+AK359-AW359-M$9,$C359-SUM($BA359:BH359))))</f>
        <v>0</v>
      </c>
      <c r="BJ359" s="19">
        <f ca="1">IF(NOT(snowball),0,IF(OR(N$9=0,AA358+AL359-AX359&lt;=N$9),0,MIN(AA358+AL359-AX359-N$9,$C359-SUM($BA359:BI359))))</f>
        <v>0</v>
      </c>
      <c r="BK359" s="71">
        <f t="shared" ca="1" si="300"/>
        <v>0</v>
      </c>
      <c r="BL359" s="71">
        <f t="shared" ca="1" si="301"/>
        <v>0</v>
      </c>
      <c r="BN359" s="55">
        <f t="shared" ca="1" si="302"/>
        <v>0</v>
      </c>
      <c r="BO359" s="19">
        <f ca="1">IF(S358&lt;=0,0,IF($BL359&lt;=SUM($BN359:BN359),0,IF($BL359-SUM($BN359:BN359)&gt;S358+AD359-BB359-AP359,S358+AD359-BB359-AP359,$BL359-SUM($BN359:BN359))))</f>
        <v>0</v>
      </c>
      <c r="BP359" s="19">
        <f ca="1">IF(T358&lt;=0,0,IF($BL359&lt;=SUM($BN359:BO359),0,IF($BL359-SUM($BN359:BO359)&gt;T358+AE359-BC359-AQ359,T358+AE359-BC359-AQ359,$BL359-SUM($BN359:BO359))))</f>
        <v>0</v>
      </c>
      <c r="BQ359" s="19">
        <f ca="1">IF(U358&lt;=0,0,IF($BL359&lt;=SUM($BN359:BP359),0,IF($BL359-SUM($BN359:BP359)&gt;U358+AF359-BD359-AR359,U358+AF359-BD359-AR359,$BL359-SUM($BN359:BP359))))</f>
        <v>0</v>
      </c>
      <c r="BR359" s="19">
        <f ca="1">IF(V358&lt;=0,0,IF($BL359&lt;=SUM($BN359:BQ359),0,IF($BL359-SUM($BN359:BQ359)&gt;V358+AG359-BE359-AS359,V358+AG359-BE359-AS359,$BL359-SUM($BN359:BQ359))))</f>
        <v>0</v>
      </c>
      <c r="BS359" s="19">
        <f ca="1">IF(W358&lt;=0,0,IF($BL359&lt;=SUM($BN359:BR359),0,IF($BL359-SUM($BN359:BR359)&gt;W358+AH359-BF359-AT359,W358+AH359-BF359-AT359,$BL359-SUM($BN359:BR359))))</f>
        <v>0</v>
      </c>
      <c r="BT359" s="19">
        <f ca="1">IF(X358&lt;=0,0,IF($BL359&lt;=SUM($BN359:BS359),0,IF($BL359-SUM($BN359:BS359)&gt;X358+AI359-BG359-AU359,X358+AI359-BG359-AU359,$BL359-SUM($BN359:BS359))))</f>
        <v>0</v>
      </c>
      <c r="BU359" s="19">
        <f ca="1">IF(Y358&lt;=0,0,IF($BL359&lt;=SUM($BN359:BT359),0,IF($BL359-SUM($BN359:BT359)&gt;Y358+AJ359-BH359-AV359,Y358+AJ359-BH359-AV359,$BL359-SUM($BN359:BT359))))</f>
        <v>0</v>
      </c>
      <c r="BV359" s="19">
        <f ca="1">IF(Z358&lt;=0,0,IF($BL359&lt;=SUM($BN359:BU359),0,IF($BL359-SUM($BN359:BU359)&gt;Z358+AK359-BI359-AW359,Z358+AK359-BI359-AW359,$BL359-SUM($BN359:BU359))))</f>
        <v>0</v>
      </c>
      <c r="BW359" s="19">
        <f ca="1">IF(AA358&lt;=0,0,IF($BL359&lt;=SUM($BN359:BV359),0,IF($BL359-SUM($BN359:BV359)&gt;AA358+AL359-BJ359-AX359,AA358+AL359-BJ359-AX359,$BL359-SUM($BN359:BV359))))</f>
        <v>0</v>
      </c>
    </row>
    <row r="360" spans="1:75" ht="11.1" customHeight="1" x14ac:dyDescent="0.2">
      <c r="A360" s="20" t="str">
        <f t="shared" ca="1" si="255"/>
        <v/>
      </c>
      <c r="B360" s="5" t="e">
        <f t="shared" ca="1" si="256"/>
        <v>#N/A</v>
      </c>
      <c r="C360" s="69" t="str">
        <f ca="1">IF(A360="","",IF(snowball,IF(($E$5-AY360)&lt;0,0,$E$5-AY360),0)+D360)</f>
        <v/>
      </c>
      <c r="D360" s="56"/>
      <c r="E360" s="19">
        <f t="shared" ca="1" si="257"/>
        <v>0</v>
      </c>
      <c r="F360" s="19">
        <f t="shared" ca="1" si="258"/>
        <v>0</v>
      </c>
      <c r="G360" s="19">
        <f t="shared" ca="1" si="259"/>
        <v>0</v>
      </c>
      <c r="H360" s="19">
        <f t="shared" ca="1" si="260"/>
        <v>0</v>
      </c>
      <c r="I360" s="19">
        <f t="shared" ca="1" si="261"/>
        <v>0</v>
      </c>
      <c r="J360" s="19">
        <f t="shared" ca="1" si="262"/>
        <v>0</v>
      </c>
      <c r="K360" s="19">
        <f t="shared" ca="1" si="263"/>
        <v>0</v>
      </c>
      <c r="L360" s="19">
        <f t="shared" ca="1" si="264"/>
        <v>0</v>
      </c>
      <c r="M360" s="19">
        <f t="shared" ca="1" si="265"/>
        <v>0</v>
      </c>
      <c r="N360" s="19">
        <f t="shared" ca="1" si="266"/>
        <v>0</v>
      </c>
      <c r="O360" s="48"/>
      <c r="P360" s="19">
        <f t="shared" ca="1" si="254"/>
        <v>0</v>
      </c>
      <c r="Q360" s="73">
        <f t="shared" ca="1" si="267"/>
        <v>0</v>
      </c>
      <c r="R360" s="19">
        <f t="shared" ca="1" si="268"/>
        <v>0</v>
      </c>
      <c r="S360" s="19">
        <f t="shared" ca="1" si="269"/>
        <v>0</v>
      </c>
      <c r="T360" s="19">
        <f t="shared" ca="1" si="270"/>
        <v>0</v>
      </c>
      <c r="U360" s="19">
        <f t="shared" ca="1" si="271"/>
        <v>0</v>
      </c>
      <c r="V360" s="19">
        <f t="shared" ca="1" si="272"/>
        <v>0</v>
      </c>
      <c r="W360" s="19">
        <f t="shared" ca="1" si="273"/>
        <v>0</v>
      </c>
      <c r="X360" s="19">
        <f t="shared" ca="1" si="274"/>
        <v>0</v>
      </c>
      <c r="Y360" s="19">
        <f t="shared" ca="1" si="275"/>
        <v>0</v>
      </c>
      <c r="Z360" s="19">
        <f t="shared" ca="1" si="276"/>
        <v>0</v>
      </c>
      <c r="AA360" s="19">
        <f t="shared" ca="1" si="277"/>
        <v>0</v>
      </c>
      <c r="AB360" s="2"/>
      <c r="AC360" s="19">
        <f t="shared" ca="1" si="278"/>
        <v>0</v>
      </c>
      <c r="AD360" s="19">
        <f t="shared" ca="1" si="279"/>
        <v>0</v>
      </c>
      <c r="AE360" s="19">
        <f t="shared" ca="1" si="280"/>
        <v>0</v>
      </c>
      <c r="AF360" s="19">
        <f t="shared" ca="1" si="281"/>
        <v>0</v>
      </c>
      <c r="AG360" s="19">
        <f t="shared" ca="1" si="282"/>
        <v>0</v>
      </c>
      <c r="AH360" s="19">
        <f t="shared" ca="1" si="283"/>
        <v>0</v>
      </c>
      <c r="AI360" s="19">
        <f t="shared" ca="1" si="284"/>
        <v>0</v>
      </c>
      <c r="AJ360" s="19">
        <f t="shared" ca="1" si="285"/>
        <v>0</v>
      </c>
      <c r="AK360" s="19">
        <f t="shared" ca="1" si="286"/>
        <v>0</v>
      </c>
      <c r="AL360" s="19">
        <f t="shared" ca="1" si="287"/>
        <v>0</v>
      </c>
      <c r="AM360" s="23">
        <f t="shared" ca="1" si="288"/>
        <v>0</v>
      </c>
      <c r="AN360" s="7"/>
      <c r="AO360" s="19">
        <f t="shared" ca="1" si="289"/>
        <v>0</v>
      </c>
      <c r="AP360" s="19">
        <f t="shared" ca="1" si="290"/>
        <v>0</v>
      </c>
      <c r="AQ360" s="19">
        <f t="shared" ca="1" si="291"/>
        <v>0</v>
      </c>
      <c r="AR360" s="19">
        <f t="shared" ca="1" si="292"/>
        <v>0</v>
      </c>
      <c r="AS360" s="19">
        <f t="shared" ca="1" si="293"/>
        <v>0</v>
      </c>
      <c r="AT360" s="19">
        <f t="shared" ca="1" si="294"/>
        <v>0</v>
      </c>
      <c r="AU360" s="19">
        <f t="shared" ca="1" si="295"/>
        <v>0</v>
      </c>
      <c r="AV360" s="19">
        <f t="shared" ca="1" si="296"/>
        <v>0</v>
      </c>
      <c r="AW360" s="19">
        <f t="shared" ca="1" si="297"/>
        <v>0</v>
      </c>
      <c r="AX360" s="19">
        <f t="shared" ca="1" si="298"/>
        <v>0</v>
      </c>
      <c r="AY360" s="71">
        <f t="shared" ca="1" si="299"/>
        <v>0</v>
      </c>
      <c r="AZ360" s="23"/>
      <c r="BA360" s="55">
        <f ca="1">IF(NOT(snowball),0,IF(OR(E$9=0,R359+AC360-AO360&lt;=E$9),0,MIN(R359+AC360-AO360-E$9,$C360)))</f>
        <v>0</v>
      </c>
      <c r="BB360" s="19">
        <f ca="1">IF(NOT(snowball),0,IF(OR(F$9=0,S359+AD360-AP360&lt;=F$9),0,MIN(S359+AD360-AP360-F$9,$C360-SUM($BA360:BA360))))</f>
        <v>0</v>
      </c>
      <c r="BC360" s="19">
        <f ca="1">IF(NOT(snowball),0,IF(OR(G$9=0,T359+AE360-AQ360&lt;=G$9),0,MIN(T359+AE360-AQ360-G$9,$C360-SUM($BA360:BB360))))</f>
        <v>0</v>
      </c>
      <c r="BD360" s="19">
        <f ca="1">IF(NOT(snowball),0,IF(OR(H$9=0,U359+AF360-AR360&lt;=H$9),0,MIN(U359+AF360-AR360-H$9,$C360-SUM($BA360:BC360))))</f>
        <v>0</v>
      </c>
      <c r="BE360" s="19">
        <f ca="1">IF(NOT(snowball),0,IF(OR(I$9=0,V359+AG360-AS360&lt;=I$9),0,MIN(V359+AG360-AS360-I$9,$C360-SUM($BA360:BD360))))</f>
        <v>0</v>
      </c>
      <c r="BF360" s="19">
        <f ca="1">IF(NOT(snowball),0,IF(OR(J$9=0,W359+AH360-AT360&lt;=J$9),0,MIN(W359+AH360-AT360-J$9,$C360-SUM($BA360:BE360))))</f>
        <v>0</v>
      </c>
      <c r="BG360" s="19">
        <f ca="1">IF(NOT(snowball),0,IF(OR(K$9=0,X359+AI360-AU360&lt;=K$9),0,MIN(X359+AI360-AU360-K$9,$C360-SUM($BA360:BF360))))</f>
        <v>0</v>
      </c>
      <c r="BH360" s="19">
        <f ca="1">IF(NOT(snowball),0,IF(OR(L$9=0,Y359+AJ360-AV360&lt;=L$9),0,MIN(Y359+AJ360-AV360-L$9,$C360-SUM($BA360:BG360))))</f>
        <v>0</v>
      </c>
      <c r="BI360" s="19">
        <f ca="1">IF(NOT(snowball),0,IF(OR(M$9=0,Z359+AK360-AW360&lt;=M$9),0,MIN(Z359+AK360-AW360-M$9,$C360-SUM($BA360:BH360))))</f>
        <v>0</v>
      </c>
      <c r="BJ360" s="19">
        <f ca="1">IF(NOT(snowball),0,IF(OR(N$9=0,AA359+AL360-AX360&lt;=N$9),0,MIN(AA359+AL360-AX360-N$9,$C360-SUM($BA360:BI360))))</f>
        <v>0</v>
      </c>
      <c r="BK360" s="71">
        <f t="shared" ca="1" si="300"/>
        <v>0</v>
      </c>
      <c r="BL360" s="71">
        <f t="shared" ca="1" si="301"/>
        <v>0</v>
      </c>
      <c r="BN360" s="55">
        <f t="shared" ca="1" si="302"/>
        <v>0</v>
      </c>
      <c r="BO360" s="19">
        <f ca="1">IF(S359&lt;=0,0,IF($BL360&lt;=SUM($BN360:BN360),0,IF($BL360-SUM($BN360:BN360)&gt;S359+AD360-BB360-AP360,S359+AD360-BB360-AP360,$BL360-SUM($BN360:BN360))))</f>
        <v>0</v>
      </c>
      <c r="BP360" s="19">
        <f ca="1">IF(T359&lt;=0,0,IF($BL360&lt;=SUM($BN360:BO360),0,IF($BL360-SUM($BN360:BO360)&gt;T359+AE360-BC360-AQ360,T359+AE360-BC360-AQ360,$BL360-SUM($BN360:BO360))))</f>
        <v>0</v>
      </c>
      <c r="BQ360" s="19">
        <f ca="1">IF(U359&lt;=0,0,IF($BL360&lt;=SUM($BN360:BP360),0,IF($BL360-SUM($BN360:BP360)&gt;U359+AF360-BD360-AR360,U359+AF360-BD360-AR360,$BL360-SUM($BN360:BP360))))</f>
        <v>0</v>
      </c>
      <c r="BR360" s="19">
        <f ca="1">IF(V359&lt;=0,0,IF($BL360&lt;=SUM($BN360:BQ360),0,IF($BL360-SUM($BN360:BQ360)&gt;V359+AG360-BE360-AS360,V359+AG360-BE360-AS360,$BL360-SUM($BN360:BQ360))))</f>
        <v>0</v>
      </c>
      <c r="BS360" s="19">
        <f ca="1">IF(W359&lt;=0,0,IF($BL360&lt;=SUM($BN360:BR360),0,IF($BL360-SUM($BN360:BR360)&gt;W359+AH360-BF360-AT360,W359+AH360-BF360-AT360,$BL360-SUM($BN360:BR360))))</f>
        <v>0</v>
      </c>
      <c r="BT360" s="19">
        <f ca="1">IF(X359&lt;=0,0,IF($BL360&lt;=SUM($BN360:BS360),0,IF($BL360-SUM($BN360:BS360)&gt;X359+AI360-BG360-AU360,X359+AI360-BG360-AU360,$BL360-SUM($BN360:BS360))))</f>
        <v>0</v>
      </c>
      <c r="BU360" s="19">
        <f ca="1">IF(Y359&lt;=0,0,IF($BL360&lt;=SUM($BN360:BT360),0,IF($BL360-SUM($BN360:BT360)&gt;Y359+AJ360-BH360-AV360,Y359+AJ360-BH360-AV360,$BL360-SUM($BN360:BT360))))</f>
        <v>0</v>
      </c>
      <c r="BV360" s="19">
        <f ca="1">IF(Z359&lt;=0,0,IF($BL360&lt;=SUM($BN360:BU360),0,IF($BL360-SUM($BN360:BU360)&gt;Z359+AK360-BI360-AW360,Z359+AK360-BI360-AW360,$BL360-SUM($BN360:BU360))))</f>
        <v>0</v>
      </c>
      <c r="BW360" s="19">
        <f ca="1">IF(AA359&lt;=0,0,IF($BL360&lt;=SUM($BN360:BV360),0,IF($BL360-SUM($BN360:BV360)&gt;AA359+AL360-BJ360-AX360,AA359+AL360-BJ360-AX360,$BL360-SUM($BN360:BV360))))</f>
        <v>0</v>
      </c>
    </row>
    <row r="361" spans="1:75" ht="11.1" customHeight="1" x14ac:dyDescent="0.2">
      <c r="A361" s="20" t="str">
        <f t="shared" ca="1" si="255"/>
        <v/>
      </c>
      <c r="B361" s="5" t="e">
        <f t="shared" ca="1" si="256"/>
        <v>#N/A</v>
      </c>
      <c r="C361" s="69" t="str">
        <f ca="1">IF(A361="","",IF(snowball,IF(($E$5-AY361)&lt;0,0,$E$5-AY361),0)+D361)</f>
        <v/>
      </c>
      <c r="D361" s="56"/>
      <c r="E361" s="19">
        <f t="shared" ca="1" si="257"/>
        <v>0</v>
      </c>
      <c r="F361" s="19">
        <f t="shared" ca="1" si="258"/>
        <v>0</v>
      </c>
      <c r="G361" s="19">
        <f t="shared" ca="1" si="259"/>
        <v>0</v>
      </c>
      <c r="H361" s="19">
        <f t="shared" ca="1" si="260"/>
        <v>0</v>
      </c>
      <c r="I361" s="19">
        <f t="shared" ca="1" si="261"/>
        <v>0</v>
      </c>
      <c r="J361" s="19">
        <f t="shared" ca="1" si="262"/>
        <v>0</v>
      </c>
      <c r="K361" s="19">
        <f t="shared" ca="1" si="263"/>
        <v>0</v>
      </c>
      <c r="L361" s="19">
        <f t="shared" ca="1" si="264"/>
        <v>0</v>
      </c>
      <c r="M361" s="19">
        <f t="shared" ca="1" si="265"/>
        <v>0</v>
      </c>
      <c r="N361" s="19">
        <f t="shared" ca="1" si="266"/>
        <v>0</v>
      </c>
      <c r="O361" s="48"/>
      <c r="P361" s="19">
        <f t="shared" ca="1" si="254"/>
        <v>0</v>
      </c>
      <c r="Q361" s="73">
        <f t="shared" ca="1" si="267"/>
        <v>0</v>
      </c>
      <c r="R361" s="19">
        <f t="shared" ca="1" si="268"/>
        <v>0</v>
      </c>
      <c r="S361" s="19">
        <f t="shared" ca="1" si="269"/>
        <v>0</v>
      </c>
      <c r="T361" s="19">
        <f t="shared" ca="1" si="270"/>
        <v>0</v>
      </c>
      <c r="U361" s="19">
        <f t="shared" ca="1" si="271"/>
        <v>0</v>
      </c>
      <c r="V361" s="19">
        <f t="shared" ca="1" si="272"/>
        <v>0</v>
      </c>
      <c r="W361" s="19">
        <f t="shared" ca="1" si="273"/>
        <v>0</v>
      </c>
      <c r="X361" s="19">
        <f t="shared" ca="1" si="274"/>
        <v>0</v>
      </c>
      <c r="Y361" s="19">
        <f t="shared" ca="1" si="275"/>
        <v>0</v>
      </c>
      <c r="Z361" s="19">
        <f t="shared" ca="1" si="276"/>
        <v>0</v>
      </c>
      <c r="AA361" s="19">
        <f t="shared" ca="1" si="277"/>
        <v>0</v>
      </c>
      <c r="AB361" s="2"/>
      <c r="AC361" s="19">
        <f t="shared" ca="1" si="278"/>
        <v>0</v>
      </c>
      <c r="AD361" s="19">
        <f t="shared" ca="1" si="279"/>
        <v>0</v>
      </c>
      <c r="AE361" s="19">
        <f t="shared" ca="1" si="280"/>
        <v>0</v>
      </c>
      <c r="AF361" s="19">
        <f t="shared" ca="1" si="281"/>
        <v>0</v>
      </c>
      <c r="AG361" s="19">
        <f t="shared" ca="1" si="282"/>
        <v>0</v>
      </c>
      <c r="AH361" s="19">
        <f t="shared" ca="1" si="283"/>
        <v>0</v>
      </c>
      <c r="AI361" s="19">
        <f t="shared" ca="1" si="284"/>
        <v>0</v>
      </c>
      <c r="AJ361" s="19">
        <f t="shared" ca="1" si="285"/>
        <v>0</v>
      </c>
      <c r="AK361" s="19">
        <f t="shared" ca="1" si="286"/>
        <v>0</v>
      </c>
      <c r="AL361" s="19">
        <f t="shared" ca="1" si="287"/>
        <v>0</v>
      </c>
      <c r="AM361" s="23">
        <f t="shared" ca="1" si="288"/>
        <v>0</v>
      </c>
      <c r="AN361" s="7"/>
      <c r="AO361" s="19">
        <f t="shared" ca="1" si="289"/>
        <v>0</v>
      </c>
      <c r="AP361" s="19">
        <f t="shared" ca="1" si="290"/>
        <v>0</v>
      </c>
      <c r="AQ361" s="19">
        <f t="shared" ca="1" si="291"/>
        <v>0</v>
      </c>
      <c r="AR361" s="19">
        <f t="shared" ca="1" si="292"/>
        <v>0</v>
      </c>
      <c r="AS361" s="19">
        <f t="shared" ca="1" si="293"/>
        <v>0</v>
      </c>
      <c r="AT361" s="19">
        <f t="shared" ca="1" si="294"/>
        <v>0</v>
      </c>
      <c r="AU361" s="19">
        <f t="shared" ca="1" si="295"/>
        <v>0</v>
      </c>
      <c r="AV361" s="19">
        <f t="shared" ca="1" si="296"/>
        <v>0</v>
      </c>
      <c r="AW361" s="19">
        <f t="shared" ca="1" si="297"/>
        <v>0</v>
      </c>
      <c r="AX361" s="19">
        <f t="shared" ca="1" si="298"/>
        <v>0</v>
      </c>
      <c r="AY361" s="71">
        <f t="shared" ca="1" si="299"/>
        <v>0</v>
      </c>
      <c r="AZ361" s="23"/>
      <c r="BA361" s="55">
        <f ca="1">IF(NOT(snowball),0,IF(OR(E$9=0,R360+AC361-AO361&lt;=E$9),0,MIN(R360+AC361-AO361-E$9,$C361)))</f>
        <v>0</v>
      </c>
      <c r="BB361" s="19">
        <f ca="1">IF(NOT(snowball),0,IF(OR(F$9=0,S360+AD361-AP361&lt;=F$9),0,MIN(S360+AD361-AP361-F$9,$C361-SUM($BA361:BA361))))</f>
        <v>0</v>
      </c>
      <c r="BC361" s="19">
        <f ca="1">IF(NOT(snowball),0,IF(OR(G$9=0,T360+AE361-AQ361&lt;=G$9),0,MIN(T360+AE361-AQ361-G$9,$C361-SUM($BA361:BB361))))</f>
        <v>0</v>
      </c>
      <c r="BD361" s="19">
        <f ca="1">IF(NOT(snowball),0,IF(OR(H$9=0,U360+AF361-AR361&lt;=H$9),0,MIN(U360+AF361-AR361-H$9,$C361-SUM($BA361:BC361))))</f>
        <v>0</v>
      </c>
      <c r="BE361" s="19">
        <f ca="1">IF(NOT(snowball),0,IF(OR(I$9=0,V360+AG361-AS361&lt;=I$9),0,MIN(V360+AG361-AS361-I$9,$C361-SUM($BA361:BD361))))</f>
        <v>0</v>
      </c>
      <c r="BF361" s="19">
        <f ca="1">IF(NOT(snowball),0,IF(OR(J$9=0,W360+AH361-AT361&lt;=J$9),0,MIN(W360+AH361-AT361-J$9,$C361-SUM($BA361:BE361))))</f>
        <v>0</v>
      </c>
      <c r="BG361" s="19">
        <f ca="1">IF(NOT(snowball),0,IF(OR(K$9=0,X360+AI361-AU361&lt;=K$9),0,MIN(X360+AI361-AU361-K$9,$C361-SUM($BA361:BF361))))</f>
        <v>0</v>
      </c>
      <c r="BH361" s="19">
        <f ca="1">IF(NOT(snowball),0,IF(OR(L$9=0,Y360+AJ361-AV361&lt;=L$9),0,MIN(Y360+AJ361-AV361-L$9,$C361-SUM($BA361:BG361))))</f>
        <v>0</v>
      </c>
      <c r="BI361" s="19">
        <f ca="1">IF(NOT(snowball),0,IF(OR(M$9=0,Z360+AK361-AW361&lt;=M$9),0,MIN(Z360+AK361-AW361-M$9,$C361-SUM($BA361:BH361))))</f>
        <v>0</v>
      </c>
      <c r="BJ361" s="19">
        <f ca="1">IF(NOT(snowball),0,IF(OR(N$9=0,AA360+AL361-AX361&lt;=N$9),0,MIN(AA360+AL361-AX361-N$9,$C361-SUM($BA361:BI361))))</f>
        <v>0</v>
      </c>
      <c r="BK361" s="71">
        <f t="shared" ca="1" si="300"/>
        <v>0</v>
      </c>
      <c r="BL361" s="71">
        <f t="shared" ca="1" si="301"/>
        <v>0</v>
      </c>
      <c r="BN361" s="55">
        <f t="shared" ca="1" si="302"/>
        <v>0</v>
      </c>
      <c r="BO361" s="19">
        <f ca="1">IF(S360&lt;=0,0,IF($BL361&lt;=SUM($BN361:BN361),0,IF($BL361-SUM($BN361:BN361)&gt;S360+AD361-BB361-AP361,S360+AD361-BB361-AP361,$BL361-SUM($BN361:BN361))))</f>
        <v>0</v>
      </c>
      <c r="BP361" s="19">
        <f ca="1">IF(T360&lt;=0,0,IF($BL361&lt;=SUM($BN361:BO361),0,IF($BL361-SUM($BN361:BO361)&gt;T360+AE361-BC361-AQ361,T360+AE361-BC361-AQ361,$BL361-SUM($BN361:BO361))))</f>
        <v>0</v>
      </c>
      <c r="BQ361" s="19">
        <f ca="1">IF(U360&lt;=0,0,IF($BL361&lt;=SUM($BN361:BP361),0,IF($BL361-SUM($BN361:BP361)&gt;U360+AF361-BD361-AR361,U360+AF361-BD361-AR361,$BL361-SUM($BN361:BP361))))</f>
        <v>0</v>
      </c>
      <c r="BR361" s="19">
        <f ca="1">IF(V360&lt;=0,0,IF($BL361&lt;=SUM($BN361:BQ361),0,IF($BL361-SUM($BN361:BQ361)&gt;V360+AG361-BE361-AS361,V360+AG361-BE361-AS361,$BL361-SUM($BN361:BQ361))))</f>
        <v>0</v>
      </c>
      <c r="BS361" s="19">
        <f ca="1">IF(W360&lt;=0,0,IF($BL361&lt;=SUM($BN361:BR361),0,IF($BL361-SUM($BN361:BR361)&gt;W360+AH361-BF361-AT361,W360+AH361-BF361-AT361,$BL361-SUM($BN361:BR361))))</f>
        <v>0</v>
      </c>
      <c r="BT361" s="19">
        <f ca="1">IF(X360&lt;=0,0,IF($BL361&lt;=SUM($BN361:BS361),0,IF($BL361-SUM($BN361:BS361)&gt;X360+AI361-BG361-AU361,X360+AI361-BG361-AU361,$BL361-SUM($BN361:BS361))))</f>
        <v>0</v>
      </c>
      <c r="BU361" s="19">
        <f ca="1">IF(Y360&lt;=0,0,IF($BL361&lt;=SUM($BN361:BT361),0,IF($BL361-SUM($BN361:BT361)&gt;Y360+AJ361-BH361-AV361,Y360+AJ361-BH361-AV361,$BL361-SUM($BN361:BT361))))</f>
        <v>0</v>
      </c>
      <c r="BV361" s="19">
        <f ca="1">IF(Z360&lt;=0,0,IF($BL361&lt;=SUM($BN361:BU361),0,IF($BL361-SUM($BN361:BU361)&gt;Z360+AK361-BI361-AW361,Z360+AK361-BI361-AW361,$BL361-SUM($BN361:BU361))))</f>
        <v>0</v>
      </c>
      <c r="BW361" s="19">
        <f ca="1">IF(AA360&lt;=0,0,IF($BL361&lt;=SUM($BN361:BV361),0,IF($BL361-SUM($BN361:BV361)&gt;AA360+AL361-BJ361-AX361,AA360+AL361-BJ361-AX361,$BL361-SUM($BN361:BV361))))</f>
        <v>0</v>
      </c>
    </row>
    <row r="362" spans="1:75" ht="11.1" customHeight="1" x14ac:dyDescent="0.2">
      <c r="A362" s="20" t="str">
        <f t="shared" ca="1" si="255"/>
        <v/>
      </c>
      <c r="B362" s="5" t="e">
        <f t="shared" ca="1" si="256"/>
        <v>#N/A</v>
      </c>
      <c r="C362" s="69" t="str">
        <f ca="1">IF(A362="","",IF(snowball,IF(($E$5-AY362)&lt;0,0,$E$5-AY362),0)+D362)</f>
        <v/>
      </c>
      <c r="D362" s="56"/>
      <c r="E362" s="19">
        <f t="shared" ca="1" si="257"/>
        <v>0</v>
      </c>
      <c r="F362" s="19">
        <f t="shared" ca="1" si="258"/>
        <v>0</v>
      </c>
      <c r="G362" s="19">
        <f t="shared" ca="1" si="259"/>
        <v>0</v>
      </c>
      <c r="H362" s="19">
        <f t="shared" ca="1" si="260"/>
        <v>0</v>
      </c>
      <c r="I362" s="19">
        <f t="shared" ca="1" si="261"/>
        <v>0</v>
      </c>
      <c r="J362" s="19">
        <f t="shared" ca="1" si="262"/>
        <v>0</v>
      </c>
      <c r="K362" s="19">
        <f t="shared" ca="1" si="263"/>
        <v>0</v>
      </c>
      <c r="L362" s="19">
        <f t="shared" ca="1" si="264"/>
        <v>0</v>
      </c>
      <c r="M362" s="19">
        <f t="shared" ca="1" si="265"/>
        <v>0</v>
      </c>
      <c r="N362" s="19">
        <f t="shared" ca="1" si="266"/>
        <v>0</v>
      </c>
      <c r="O362" s="48"/>
      <c r="P362" s="19">
        <f t="shared" ca="1" si="254"/>
        <v>0</v>
      </c>
      <c r="Q362" s="73">
        <f t="shared" ca="1" si="267"/>
        <v>0</v>
      </c>
      <c r="R362" s="19">
        <f t="shared" ca="1" si="268"/>
        <v>0</v>
      </c>
      <c r="S362" s="19">
        <f t="shared" ca="1" si="269"/>
        <v>0</v>
      </c>
      <c r="T362" s="19">
        <f t="shared" ca="1" si="270"/>
        <v>0</v>
      </c>
      <c r="U362" s="19">
        <f t="shared" ca="1" si="271"/>
        <v>0</v>
      </c>
      <c r="V362" s="19">
        <f t="shared" ca="1" si="272"/>
        <v>0</v>
      </c>
      <c r="W362" s="19">
        <f t="shared" ca="1" si="273"/>
        <v>0</v>
      </c>
      <c r="X362" s="19">
        <f t="shared" ca="1" si="274"/>
        <v>0</v>
      </c>
      <c r="Y362" s="19">
        <f t="shared" ca="1" si="275"/>
        <v>0</v>
      </c>
      <c r="Z362" s="19">
        <f t="shared" ca="1" si="276"/>
        <v>0</v>
      </c>
      <c r="AA362" s="19">
        <f t="shared" ca="1" si="277"/>
        <v>0</v>
      </c>
      <c r="AB362" s="2"/>
      <c r="AC362" s="19">
        <f t="shared" ca="1" si="278"/>
        <v>0</v>
      </c>
      <c r="AD362" s="19">
        <f t="shared" ca="1" si="279"/>
        <v>0</v>
      </c>
      <c r="AE362" s="19">
        <f t="shared" ca="1" si="280"/>
        <v>0</v>
      </c>
      <c r="AF362" s="19">
        <f t="shared" ca="1" si="281"/>
        <v>0</v>
      </c>
      <c r="AG362" s="19">
        <f t="shared" ca="1" si="282"/>
        <v>0</v>
      </c>
      <c r="AH362" s="19">
        <f t="shared" ca="1" si="283"/>
        <v>0</v>
      </c>
      <c r="AI362" s="19">
        <f t="shared" ca="1" si="284"/>
        <v>0</v>
      </c>
      <c r="AJ362" s="19">
        <f t="shared" ca="1" si="285"/>
        <v>0</v>
      </c>
      <c r="AK362" s="19">
        <f t="shared" ca="1" si="286"/>
        <v>0</v>
      </c>
      <c r="AL362" s="19">
        <f t="shared" ca="1" si="287"/>
        <v>0</v>
      </c>
      <c r="AM362" s="23">
        <f t="shared" ca="1" si="288"/>
        <v>0</v>
      </c>
      <c r="AN362" s="7"/>
      <c r="AO362" s="19">
        <f t="shared" ca="1" si="289"/>
        <v>0</v>
      </c>
      <c r="AP362" s="19">
        <f t="shared" ca="1" si="290"/>
        <v>0</v>
      </c>
      <c r="AQ362" s="19">
        <f t="shared" ca="1" si="291"/>
        <v>0</v>
      </c>
      <c r="AR362" s="19">
        <f t="shared" ca="1" si="292"/>
        <v>0</v>
      </c>
      <c r="AS362" s="19">
        <f t="shared" ca="1" si="293"/>
        <v>0</v>
      </c>
      <c r="AT362" s="19">
        <f t="shared" ca="1" si="294"/>
        <v>0</v>
      </c>
      <c r="AU362" s="19">
        <f t="shared" ca="1" si="295"/>
        <v>0</v>
      </c>
      <c r="AV362" s="19">
        <f t="shared" ca="1" si="296"/>
        <v>0</v>
      </c>
      <c r="AW362" s="19">
        <f t="shared" ca="1" si="297"/>
        <v>0</v>
      </c>
      <c r="AX362" s="19">
        <f t="shared" ca="1" si="298"/>
        <v>0</v>
      </c>
      <c r="AY362" s="71">
        <f t="shared" ca="1" si="299"/>
        <v>0</v>
      </c>
      <c r="AZ362" s="23"/>
      <c r="BA362" s="55">
        <f ca="1">IF(NOT(snowball),0,IF(OR(E$9=0,R361+AC362-AO362&lt;=E$9),0,MIN(R361+AC362-AO362-E$9,$C362)))</f>
        <v>0</v>
      </c>
      <c r="BB362" s="19">
        <f ca="1">IF(NOT(snowball),0,IF(OR(F$9=0,S361+AD362-AP362&lt;=F$9),0,MIN(S361+AD362-AP362-F$9,$C362-SUM($BA362:BA362))))</f>
        <v>0</v>
      </c>
      <c r="BC362" s="19">
        <f ca="1">IF(NOT(snowball),0,IF(OR(G$9=0,T361+AE362-AQ362&lt;=G$9),0,MIN(T361+AE362-AQ362-G$9,$C362-SUM($BA362:BB362))))</f>
        <v>0</v>
      </c>
      <c r="BD362" s="19">
        <f ca="1">IF(NOT(snowball),0,IF(OR(H$9=0,U361+AF362-AR362&lt;=H$9),0,MIN(U361+AF362-AR362-H$9,$C362-SUM($BA362:BC362))))</f>
        <v>0</v>
      </c>
      <c r="BE362" s="19">
        <f ca="1">IF(NOT(snowball),0,IF(OR(I$9=0,V361+AG362-AS362&lt;=I$9),0,MIN(V361+AG362-AS362-I$9,$C362-SUM($BA362:BD362))))</f>
        <v>0</v>
      </c>
      <c r="BF362" s="19">
        <f ca="1">IF(NOT(snowball),0,IF(OR(J$9=0,W361+AH362-AT362&lt;=J$9),0,MIN(W361+AH362-AT362-J$9,$C362-SUM($BA362:BE362))))</f>
        <v>0</v>
      </c>
      <c r="BG362" s="19">
        <f ca="1">IF(NOT(snowball),0,IF(OR(K$9=0,X361+AI362-AU362&lt;=K$9),0,MIN(X361+AI362-AU362-K$9,$C362-SUM($BA362:BF362))))</f>
        <v>0</v>
      </c>
      <c r="BH362" s="19">
        <f ca="1">IF(NOT(snowball),0,IF(OR(L$9=0,Y361+AJ362-AV362&lt;=L$9),0,MIN(Y361+AJ362-AV362-L$9,$C362-SUM($BA362:BG362))))</f>
        <v>0</v>
      </c>
      <c r="BI362" s="19">
        <f ca="1">IF(NOT(snowball),0,IF(OR(M$9=0,Z361+AK362-AW362&lt;=M$9),0,MIN(Z361+AK362-AW362-M$9,$C362-SUM($BA362:BH362))))</f>
        <v>0</v>
      </c>
      <c r="BJ362" s="19">
        <f ca="1">IF(NOT(snowball),0,IF(OR(N$9=0,AA361+AL362-AX362&lt;=N$9),0,MIN(AA361+AL362-AX362-N$9,$C362-SUM($BA362:BI362))))</f>
        <v>0</v>
      </c>
      <c r="BK362" s="71">
        <f t="shared" ca="1" si="300"/>
        <v>0</v>
      </c>
      <c r="BL362" s="71">
        <f t="shared" ca="1" si="301"/>
        <v>0</v>
      </c>
      <c r="BN362" s="55">
        <f t="shared" ca="1" si="302"/>
        <v>0</v>
      </c>
      <c r="BO362" s="19">
        <f ca="1">IF(S361&lt;=0,0,IF($BL362&lt;=SUM($BN362:BN362),0,IF($BL362-SUM($BN362:BN362)&gt;S361+AD362-BB362-AP362,S361+AD362-BB362-AP362,$BL362-SUM($BN362:BN362))))</f>
        <v>0</v>
      </c>
      <c r="BP362" s="19">
        <f ca="1">IF(T361&lt;=0,0,IF($BL362&lt;=SUM($BN362:BO362),0,IF($BL362-SUM($BN362:BO362)&gt;T361+AE362-BC362-AQ362,T361+AE362-BC362-AQ362,$BL362-SUM($BN362:BO362))))</f>
        <v>0</v>
      </c>
      <c r="BQ362" s="19">
        <f ca="1">IF(U361&lt;=0,0,IF($BL362&lt;=SUM($BN362:BP362),0,IF($BL362-SUM($BN362:BP362)&gt;U361+AF362-BD362-AR362,U361+AF362-BD362-AR362,$BL362-SUM($BN362:BP362))))</f>
        <v>0</v>
      </c>
      <c r="BR362" s="19">
        <f ca="1">IF(V361&lt;=0,0,IF($BL362&lt;=SUM($BN362:BQ362),0,IF($BL362-SUM($BN362:BQ362)&gt;V361+AG362-BE362-AS362,V361+AG362-BE362-AS362,$BL362-SUM($BN362:BQ362))))</f>
        <v>0</v>
      </c>
      <c r="BS362" s="19">
        <f ca="1">IF(W361&lt;=0,0,IF($BL362&lt;=SUM($BN362:BR362),0,IF($BL362-SUM($BN362:BR362)&gt;W361+AH362-BF362-AT362,W361+AH362-BF362-AT362,$BL362-SUM($BN362:BR362))))</f>
        <v>0</v>
      </c>
      <c r="BT362" s="19">
        <f ca="1">IF(X361&lt;=0,0,IF($BL362&lt;=SUM($BN362:BS362),0,IF($BL362-SUM($BN362:BS362)&gt;X361+AI362-BG362-AU362,X361+AI362-BG362-AU362,$BL362-SUM($BN362:BS362))))</f>
        <v>0</v>
      </c>
      <c r="BU362" s="19">
        <f ca="1">IF(Y361&lt;=0,0,IF($BL362&lt;=SUM($BN362:BT362),0,IF($BL362-SUM($BN362:BT362)&gt;Y361+AJ362-BH362-AV362,Y361+AJ362-BH362-AV362,$BL362-SUM($BN362:BT362))))</f>
        <v>0</v>
      </c>
      <c r="BV362" s="19">
        <f ca="1">IF(Z361&lt;=0,0,IF($BL362&lt;=SUM($BN362:BU362),0,IF($BL362-SUM($BN362:BU362)&gt;Z361+AK362-BI362-AW362,Z361+AK362-BI362-AW362,$BL362-SUM($BN362:BU362))))</f>
        <v>0</v>
      </c>
      <c r="BW362" s="19">
        <f ca="1">IF(AA361&lt;=0,0,IF($BL362&lt;=SUM($BN362:BV362),0,IF($BL362-SUM($BN362:BV362)&gt;AA361+AL362-BJ362-AX362,AA361+AL362-BJ362-AX362,$BL362-SUM($BN362:BV362))))</f>
        <v>0</v>
      </c>
    </row>
    <row r="363" spans="1:75" ht="11.1" customHeight="1" x14ac:dyDescent="0.2">
      <c r="A363" s="20" t="str">
        <f t="shared" ca="1" si="255"/>
        <v/>
      </c>
      <c r="B363" s="5" t="e">
        <f t="shared" ca="1" si="256"/>
        <v>#N/A</v>
      </c>
      <c r="C363" s="69" t="str">
        <f ca="1">IF(A363="","",IF(snowball,IF(($E$5-AY363)&lt;0,0,$E$5-AY363),0)+D363)</f>
        <v/>
      </c>
      <c r="D363" s="56"/>
      <c r="E363" s="19">
        <f t="shared" ca="1" si="257"/>
        <v>0</v>
      </c>
      <c r="F363" s="19">
        <f t="shared" ca="1" si="258"/>
        <v>0</v>
      </c>
      <c r="G363" s="19">
        <f t="shared" ca="1" si="259"/>
        <v>0</v>
      </c>
      <c r="H363" s="19">
        <f t="shared" ca="1" si="260"/>
        <v>0</v>
      </c>
      <c r="I363" s="19">
        <f t="shared" ca="1" si="261"/>
        <v>0</v>
      </c>
      <c r="J363" s="19">
        <f t="shared" ca="1" si="262"/>
        <v>0</v>
      </c>
      <c r="K363" s="19">
        <f t="shared" ca="1" si="263"/>
        <v>0</v>
      </c>
      <c r="L363" s="19">
        <f t="shared" ca="1" si="264"/>
        <v>0</v>
      </c>
      <c r="M363" s="19">
        <f t="shared" ca="1" si="265"/>
        <v>0</v>
      </c>
      <c r="N363" s="19">
        <f t="shared" ca="1" si="266"/>
        <v>0</v>
      </c>
      <c r="O363" s="48"/>
      <c r="P363" s="19">
        <f t="shared" ca="1" si="254"/>
        <v>0</v>
      </c>
      <c r="Q363" s="73">
        <f t="shared" ca="1" si="267"/>
        <v>0</v>
      </c>
      <c r="R363" s="19">
        <f t="shared" ca="1" si="268"/>
        <v>0</v>
      </c>
      <c r="S363" s="19">
        <f t="shared" ca="1" si="269"/>
        <v>0</v>
      </c>
      <c r="T363" s="19">
        <f t="shared" ca="1" si="270"/>
        <v>0</v>
      </c>
      <c r="U363" s="19">
        <f t="shared" ca="1" si="271"/>
        <v>0</v>
      </c>
      <c r="V363" s="19">
        <f t="shared" ca="1" si="272"/>
        <v>0</v>
      </c>
      <c r="W363" s="19">
        <f t="shared" ca="1" si="273"/>
        <v>0</v>
      </c>
      <c r="X363" s="19">
        <f t="shared" ca="1" si="274"/>
        <v>0</v>
      </c>
      <c r="Y363" s="19">
        <f t="shared" ca="1" si="275"/>
        <v>0</v>
      </c>
      <c r="Z363" s="19">
        <f t="shared" ca="1" si="276"/>
        <v>0</v>
      </c>
      <c r="AA363" s="19">
        <f t="shared" ca="1" si="277"/>
        <v>0</v>
      </c>
      <c r="AB363" s="2"/>
      <c r="AC363" s="19">
        <f t="shared" ca="1" si="278"/>
        <v>0</v>
      </c>
      <c r="AD363" s="19">
        <f t="shared" ca="1" si="279"/>
        <v>0</v>
      </c>
      <c r="AE363" s="19">
        <f t="shared" ca="1" si="280"/>
        <v>0</v>
      </c>
      <c r="AF363" s="19">
        <f t="shared" ca="1" si="281"/>
        <v>0</v>
      </c>
      <c r="AG363" s="19">
        <f t="shared" ca="1" si="282"/>
        <v>0</v>
      </c>
      <c r="AH363" s="19">
        <f t="shared" ca="1" si="283"/>
        <v>0</v>
      </c>
      <c r="AI363" s="19">
        <f t="shared" ca="1" si="284"/>
        <v>0</v>
      </c>
      <c r="AJ363" s="19">
        <f t="shared" ca="1" si="285"/>
        <v>0</v>
      </c>
      <c r="AK363" s="19">
        <f t="shared" ca="1" si="286"/>
        <v>0</v>
      </c>
      <c r="AL363" s="19">
        <f t="shared" ca="1" si="287"/>
        <v>0</v>
      </c>
      <c r="AM363" s="23">
        <f t="shared" ca="1" si="288"/>
        <v>0</v>
      </c>
      <c r="AN363" s="7"/>
      <c r="AO363" s="19">
        <f t="shared" ca="1" si="289"/>
        <v>0</v>
      </c>
      <c r="AP363" s="19">
        <f t="shared" ca="1" si="290"/>
        <v>0</v>
      </c>
      <c r="AQ363" s="19">
        <f t="shared" ca="1" si="291"/>
        <v>0</v>
      </c>
      <c r="AR363" s="19">
        <f t="shared" ca="1" si="292"/>
        <v>0</v>
      </c>
      <c r="AS363" s="19">
        <f t="shared" ca="1" si="293"/>
        <v>0</v>
      </c>
      <c r="AT363" s="19">
        <f t="shared" ca="1" si="294"/>
        <v>0</v>
      </c>
      <c r="AU363" s="19">
        <f t="shared" ca="1" si="295"/>
        <v>0</v>
      </c>
      <c r="AV363" s="19">
        <f t="shared" ca="1" si="296"/>
        <v>0</v>
      </c>
      <c r="AW363" s="19">
        <f t="shared" ca="1" si="297"/>
        <v>0</v>
      </c>
      <c r="AX363" s="19">
        <f t="shared" ca="1" si="298"/>
        <v>0</v>
      </c>
      <c r="AY363" s="71">
        <f t="shared" ca="1" si="299"/>
        <v>0</v>
      </c>
      <c r="AZ363" s="23"/>
      <c r="BA363" s="55">
        <f ca="1">IF(NOT(snowball),0,IF(OR(E$9=0,R362+AC363-AO363&lt;=E$9),0,MIN(R362+AC363-AO363-E$9,$C363)))</f>
        <v>0</v>
      </c>
      <c r="BB363" s="19">
        <f ca="1">IF(NOT(snowball),0,IF(OR(F$9=0,S362+AD363-AP363&lt;=F$9),0,MIN(S362+AD363-AP363-F$9,$C363-SUM($BA363:BA363))))</f>
        <v>0</v>
      </c>
      <c r="BC363" s="19">
        <f ca="1">IF(NOT(snowball),0,IF(OR(G$9=0,T362+AE363-AQ363&lt;=G$9),0,MIN(T362+AE363-AQ363-G$9,$C363-SUM($BA363:BB363))))</f>
        <v>0</v>
      </c>
      <c r="BD363" s="19">
        <f ca="1">IF(NOT(snowball),0,IF(OR(H$9=0,U362+AF363-AR363&lt;=H$9),0,MIN(U362+AF363-AR363-H$9,$C363-SUM($BA363:BC363))))</f>
        <v>0</v>
      </c>
      <c r="BE363" s="19">
        <f ca="1">IF(NOT(snowball),0,IF(OR(I$9=0,V362+AG363-AS363&lt;=I$9),0,MIN(V362+AG363-AS363-I$9,$C363-SUM($BA363:BD363))))</f>
        <v>0</v>
      </c>
      <c r="BF363" s="19">
        <f ca="1">IF(NOT(snowball),0,IF(OR(J$9=0,W362+AH363-AT363&lt;=J$9),0,MIN(W362+AH363-AT363-J$9,$C363-SUM($BA363:BE363))))</f>
        <v>0</v>
      </c>
      <c r="BG363" s="19">
        <f ca="1">IF(NOT(snowball),0,IF(OR(K$9=0,X362+AI363-AU363&lt;=K$9),0,MIN(X362+AI363-AU363-K$9,$C363-SUM($BA363:BF363))))</f>
        <v>0</v>
      </c>
      <c r="BH363" s="19">
        <f ca="1">IF(NOT(snowball),0,IF(OR(L$9=0,Y362+AJ363-AV363&lt;=L$9),0,MIN(Y362+AJ363-AV363-L$9,$C363-SUM($BA363:BG363))))</f>
        <v>0</v>
      </c>
      <c r="BI363" s="19">
        <f ca="1">IF(NOT(snowball),0,IF(OR(M$9=0,Z362+AK363-AW363&lt;=M$9),0,MIN(Z362+AK363-AW363-M$9,$C363-SUM($BA363:BH363))))</f>
        <v>0</v>
      </c>
      <c r="BJ363" s="19">
        <f ca="1">IF(NOT(snowball),0,IF(OR(N$9=0,AA362+AL363-AX363&lt;=N$9),0,MIN(AA362+AL363-AX363-N$9,$C363-SUM($BA363:BI363))))</f>
        <v>0</v>
      </c>
      <c r="BK363" s="71">
        <f t="shared" ca="1" si="300"/>
        <v>0</v>
      </c>
      <c r="BL363" s="71">
        <f t="shared" ca="1" si="301"/>
        <v>0</v>
      </c>
      <c r="BN363" s="55">
        <f t="shared" ca="1" si="302"/>
        <v>0</v>
      </c>
      <c r="BO363" s="19">
        <f ca="1">IF(S362&lt;=0,0,IF($BL363&lt;=SUM($BN363:BN363),0,IF($BL363-SUM($BN363:BN363)&gt;S362+AD363-BB363-AP363,S362+AD363-BB363-AP363,$BL363-SUM($BN363:BN363))))</f>
        <v>0</v>
      </c>
      <c r="BP363" s="19">
        <f ca="1">IF(T362&lt;=0,0,IF($BL363&lt;=SUM($BN363:BO363),0,IF($BL363-SUM($BN363:BO363)&gt;T362+AE363-BC363-AQ363,T362+AE363-BC363-AQ363,$BL363-SUM($BN363:BO363))))</f>
        <v>0</v>
      </c>
      <c r="BQ363" s="19">
        <f ca="1">IF(U362&lt;=0,0,IF($BL363&lt;=SUM($BN363:BP363),0,IF($BL363-SUM($BN363:BP363)&gt;U362+AF363-BD363-AR363,U362+AF363-BD363-AR363,$BL363-SUM($BN363:BP363))))</f>
        <v>0</v>
      </c>
      <c r="BR363" s="19">
        <f ca="1">IF(V362&lt;=0,0,IF($BL363&lt;=SUM($BN363:BQ363),0,IF($BL363-SUM($BN363:BQ363)&gt;V362+AG363-BE363-AS363,V362+AG363-BE363-AS363,$BL363-SUM($BN363:BQ363))))</f>
        <v>0</v>
      </c>
      <c r="BS363" s="19">
        <f ca="1">IF(W362&lt;=0,0,IF($BL363&lt;=SUM($BN363:BR363),0,IF($BL363-SUM($BN363:BR363)&gt;W362+AH363-BF363-AT363,W362+AH363-BF363-AT363,$BL363-SUM($BN363:BR363))))</f>
        <v>0</v>
      </c>
      <c r="BT363" s="19">
        <f ca="1">IF(X362&lt;=0,0,IF($BL363&lt;=SUM($BN363:BS363),0,IF($BL363-SUM($BN363:BS363)&gt;X362+AI363-BG363-AU363,X362+AI363-BG363-AU363,$BL363-SUM($BN363:BS363))))</f>
        <v>0</v>
      </c>
      <c r="BU363" s="19">
        <f ca="1">IF(Y362&lt;=0,0,IF($BL363&lt;=SUM($BN363:BT363),0,IF($BL363-SUM($BN363:BT363)&gt;Y362+AJ363-BH363-AV363,Y362+AJ363-BH363-AV363,$BL363-SUM($BN363:BT363))))</f>
        <v>0</v>
      </c>
      <c r="BV363" s="19">
        <f ca="1">IF(Z362&lt;=0,0,IF($BL363&lt;=SUM($BN363:BU363),0,IF($BL363-SUM($BN363:BU363)&gt;Z362+AK363-BI363-AW363,Z362+AK363-BI363-AW363,$BL363-SUM($BN363:BU363))))</f>
        <v>0</v>
      </c>
      <c r="BW363" s="19">
        <f ca="1">IF(AA362&lt;=0,0,IF($BL363&lt;=SUM($BN363:BV363),0,IF($BL363-SUM($BN363:BV363)&gt;AA362+AL363-BJ363-AX363,AA362+AL363-BJ363-AX363,$BL363-SUM($BN363:BV363))))</f>
        <v>0</v>
      </c>
    </row>
    <row r="364" spans="1:75" ht="11.1" customHeight="1" x14ac:dyDescent="0.2">
      <c r="A364" s="20" t="str">
        <f t="shared" ca="1" si="255"/>
        <v/>
      </c>
      <c r="B364" s="5" t="e">
        <f t="shared" ca="1" si="256"/>
        <v>#N/A</v>
      </c>
      <c r="C364" s="69" t="str">
        <f ca="1">IF(A364="","",IF(snowball,IF(($E$5-AY364)&lt;0,0,$E$5-AY364),0)+D364)</f>
        <v/>
      </c>
      <c r="D364" s="56"/>
      <c r="E364" s="19">
        <f t="shared" ca="1" si="257"/>
        <v>0</v>
      </c>
      <c r="F364" s="19">
        <f t="shared" ca="1" si="258"/>
        <v>0</v>
      </c>
      <c r="G364" s="19">
        <f t="shared" ca="1" si="259"/>
        <v>0</v>
      </c>
      <c r="H364" s="19">
        <f t="shared" ca="1" si="260"/>
        <v>0</v>
      </c>
      <c r="I364" s="19">
        <f t="shared" ca="1" si="261"/>
        <v>0</v>
      </c>
      <c r="J364" s="19">
        <f t="shared" ca="1" si="262"/>
        <v>0</v>
      </c>
      <c r="K364" s="19">
        <f t="shared" ca="1" si="263"/>
        <v>0</v>
      </c>
      <c r="L364" s="19">
        <f t="shared" ca="1" si="264"/>
        <v>0</v>
      </c>
      <c r="M364" s="19">
        <f t="shared" ca="1" si="265"/>
        <v>0</v>
      </c>
      <c r="N364" s="19">
        <f t="shared" ca="1" si="266"/>
        <v>0</v>
      </c>
      <c r="O364" s="48"/>
      <c r="P364" s="19">
        <f t="shared" ca="1" si="254"/>
        <v>0</v>
      </c>
      <c r="Q364" s="73">
        <f t="shared" ca="1" si="267"/>
        <v>0</v>
      </c>
      <c r="R364" s="19">
        <f t="shared" ca="1" si="268"/>
        <v>0</v>
      </c>
      <c r="S364" s="19">
        <f t="shared" ca="1" si="269"/>
        <v>0</v>
      </c>
      <c r="T364" s="19">
        <f t="shared" ca="1" si="270"/>
        <v>0</v>
      </c>
      <c r="U364" s="19">
        <f t="shared" ca="1" si="271"/>
        <v>0</v>
      </c>
      <c r="V364" s="19">
        <f t="shared" ca="1" si="272"/>
        <v>0</v>
      </c>
      <c r="W364" s="19">
        <f t="shared" ca="1" si="273"/>
        <v>0</v>
      </c>
      <c r="X364" s="19">
        <f t="shared" ca="1" si="274"/>
        <v>0</v>
      </c>
      <c r="Y364" s="19">
        <f t="shared" ca="1" si="275"/>
        <v>0</v>
      </c>
      <c r="Z364" s="19">
        <f t="shared" ca="1" si="276"/>
        <v>0</v>
      </c>
      <c r="AA364" s="19">
        <f t="shared" ca="1" si="277"/>
        <v>0</v>
      </c>
      <c r="AB364" s="2"/>
      <c r="AC364" s="19">
        <f t="shared" ca="1" si="278"/>
        <v>0</v>
      </c>
      <c r="AD364" s="19">
        <f t="shared" ca="1" si="279"/>
        <v>0</v>
      </c>
      <c r="AE364" s="19">
        <f t="shared" ca="1" si="280"/>
        <v>0</v>
      </c>
      <c r="AF364" s="19">
        <f t="shared" ca="1" si="281"/>
        <v>0</v>
      </c>
      <c r="AG364" s="19">
        <f t="shared" ca="1" si="282"/>
        <v>0</v>
      </c>
      <c r="AH364" s="19">
        <f t="shared" ca="1" si="283"/>
        <v>0</v>
      </c>
      <c r="AI364" s="19">
        <f t="shared" ca="1" si="284"/>
        <v>0</v>
      </c>
      <c r="AJ364" s="19">
        <f t="shared" ca="1" si="285"/>
        <v>0</v>
      </c>
      <c r="AK364" s="19">
        <f t="shared" ca="1" si="286"/>
        <v>0</v>
      </c>
      <c r="AL364" s="19">
        <f t="shared" ca="1" si="287"/>
        <v>0</v>
      </c>
      <c r="AM364" s="23">
        <f t="shared" ca="1" si="288"/>
        <v>0</v>
      </c>
      <c r="AN364" s="7"/>
      <c r="AO364" s="19">
        <f t="shared" ca="1" si="289"/>
        <v>0</v>
      </c>
      <c r="AP364" s="19">
        <f t="shared" ca="1" si="290"/>
        <v>0</v>
      </c>
      <c r="AQ364" s="19">
        <f t="shared" ca="1" si="291"/>
        <v>0</v>
      </c>
      <c r="AR364" s="19">
        <f t="shared" ca="1" si="292"/>
        <v>0</v>
      </c>
      <c r="AS364" s="19">
        <f t="shared" ca="1" si="293"/>
        <v>0</v>
      </c>
      <c r="AT364" s="19">
        <f t="shared" ca="1" si="294"/>
        <v>0</v>
      </c>
      <c r="AU364" s="19">
        <f t="shared" ca="1" si="295"/>
        <v>0</v>
      </c>
      <c r="AV364" s="19">
        <f t="shared" ca="1" si="296"/>
        <v>0</v>
      </c>
      <c r="AW364" s="19">
        <f t="shared" ca="1" si="297"/>
        <v>0</v>
      </c>
      <c r="AX364" s="19">
        <f t="shared" ca="1" si="298"/>
        <v>0</v>
      </c>
      <c r="AY364" s="71">
        <f t="shared" ca="1" si="299"/>
        <v>0</v>
      </c>
      <c r="AZ364" s="23"/>
      <c r="BA364" s="55">
        <f ca="1">IF(NOT(snowball),0,IF(OR(E$9=0,R363+AC364-AO364&lt;=E$9),0,MIN(R363+AC364-AO364-E$9,$C364)))</f>
        <v>0</v>
      </c>
      <c r="BB364" s="19">
        <f ca="1">IF(NOT(snowball),0,IF(OR(F$9=0,S363+AD364-AP364&lt;=F$9),0,MIN(S363+AD364-AP364-F$9,$C364-SUM($BA364:BA364))))</f>
        <v>0</v>
      </c>
      <c r="BC364" s="19">
        <f ca="1">IF(NOT(snowball),0,IF(OR(G$9=0,T363+AE364-AQ364&lt;=G$9),0,MIN(T363+AE364-AQ364-G$9,$C364-SUM($BA364:BB364))))</f>
        <v>0</v>
      </c>
      <c r="BD364" s="19">
        <f ca="1">IF(NOT(snowball),0,IF(OR(H$9=0,U363+AF364-AR364&lt;=H$9),0,MIN(U363+AF364-AR364-H$9,$C364-SUM($BA364:BC364))))</f>
        <v>0</v>
      </c>
      <c r="BE364" s="19">
        <f ca="1">IF(NOT(snowball),0,IF(OR(I$9=0,V363+AG364-AS364&lt;=I$9),0,MIN(V363+AG364-AS364-I$9,$C364-SUM($BA364:BD364))))</f>
        <v>0</v>
      </c>
      <c r="BF364" s="19">
        <f ca="1">IF(NOT(snowball),0,IF(OR(J$9=0,W363+AH364-AT364&lt;=J$9),0,MIN(W363+AH364-AT364-J$9,$C364-SUM($BA364:BE364))))</f>
        <v>0</v>
      </c>
      <c r="BG364" s="19">
        <f ca="1">IF(NOT(snowball),0,IF(OR(K$9=0,X363+AI364-AU364&lt;=K$9),0,MIN(X363+AI364-AU364-K$9,$C364-SUM($BA364:BF364))))</f>
        <v>0</v>
      </c>
      <c r="BH364" s="19">
        <f ca="1">IF(NOT(snowball),0,IF(OR(L$9=0,Y363+AJ364-AV364&lt;=L$9),0,MIN(Y363+AJ364-AV364-L$9,$C364-SUM($BA364:BG364))))</f>
        <v>0</v>
      </c>
      <c r="BI364" s="19">
        <f ca="1">IF(NOT(snowball),0,IF(OR(M$9=0,Z363+AK364-AW364&lt;=M$9),0,MIN(Z363+AK364-AW364-M$9,$C364-SUM($BA364:BH364))))</f>
        <v>0</v>
      </c>
      <c r="BJ364" s="19">
        <f ca="1">IF(NOT(snowball),0,IF(OR(N$9=0,AA363+AL364-AX364&lt;=N$9),0,MIN(AA363+AL364-AX364-N$9,$C364-SUM($BA364:BI364))))</f>
        <v>0</v>
      </c>
      <c r="BK364" s="71">
        <f t="shared" ca="1" si="300"/>
        <v>0</v>
      </c>
      <c r="BL364" s="71">
        <f t="shared" ca="1" si="301"/>
        <v>0</v>
      </c>
      <c r="BN364" s="55">
        <f t="shared" ca="1" si="302"/>
        <v>0</v>
      </c>
      <c r="BO364" s="19">
        <f ca="1">IF(S363&lt;=0,0,IF($BL364&lt;=SUM($BN364:BN364),0,IF($BL364-SUM($BN364:BN364)&gt;S363+AD364-BB364-AP364,S363+AD364-BB364-AP364,$BL364-SUM($BN364:BN364))))</f>
        <v>0</v>
      </c>
      <c r="BP364" s="19">
        <f ca="1">IF(T363&lt;=0,0,IF($BL364&lt;=SUM($BN364:BO364),0,IF($BL364-SUM($BN364:BO364)&gt;T363+AE364-BC364-AQ364,T363+AE364-BC364-AQ364,$BL364-SUM($BN364:BO364))))</f>
        <v>0</v>
      </c>
      <c r="BQ364" s="19">
        <f ca="1">IF(U363&lt;=0,0,IF($BL364&lt;=SUM($BN364:BP364),0,IF($BL364-SUM($BN364:BP364)&gt;U363+AF364-BD364-AR364,U363+AF364-BD364-AR364,$BL364-SUM($BN364:BP364))))</f>
        <v>0</v>
      </c>
      <c r="BR364" s="19">
        <f ca="1">IF(V363&lt;=0,0,IF($BL364&lt;=SUM($BN364:BQ364),0,IF($BL364-SUM($BN364:BQ364)&gt;V363+AG364-BE364-AS364,V363+AG364-BE364-AS364,$BL364-SUM($BN364:BQ364))))</f>
        <v>0</v>
      </c>
      <c r="BS364" s="19">
        <f ca="1">IF(W363&lt;=0,0,IF($BL364&lt;=SUM($BN364:BR364),0,IF($BL364-SUM($BN364:BR364)&gt;W363+AH364-BF364-AT364,W363+AH364-BF364-AT364,$BL364-SUM($BN364:BR364))))</f>
        <v>0</v>
      </c>
      <c r="BT364" s="19">
        <f ca="1">IF(X363&lt;=0,0,IF($BL364&lt;=SUM($BN364:BS364),0,IF($BL364-SUM($BN364:BS364)&gt;X363+AI364-BG364-AU364,X363+AI364-BG364-AU364,$BL364-SUM($BN364:BS364))))</f>
        <v>0</v>
      </c>
      <c r="BU364" s="19">
        <f ca="1">IF(Y363&lt;=0,0,IF($BL364&lt;=SUM($BN364:BT364),0,IF($BL364-SUM($BN364:BT364)&gt;Y363+AJ364-BH364-AV364,Y363+AJ364-BH364-AV364,$BL364-SUM($BN364:BT364))))</f>
        <v>0</v>
      </c>
      <c r="BV364" s="19">
        <f ca="1">IF(Z363&lt;=0,0,IF($BL364&lt;=SUM($BN364:BU364),0,IF($BL364-SUM($BN364:BU364)&gt;Z363+AK364-BI364-AW364,Z363+AK364-BI364-AW364,$BL364-SUM($BN364:BU364))))</f>
        <v>0</v>
      </c>
      <c r="BW364" s="19">
        <f ca="1">IF(AA363&lt;=0,0,IF($BL364&lt;=SUM($BN364:BV364),0,IF($BL364-SUM($BN364:BV364)&gt;AA363+AL364-BJ364-AX364,AA363+AL364-BJ364-AX364,$BL364-SUM($BN364:BV364))))</f>
        <v>0</v>
      </c>
    </row>
    <row r="365" spans="1:75" ht="11.1" customHeight="1" x14ac:dyDescent="0.2">
      <c r="A365" s="20" t="str">
        <f t="shared" ca="1" si="255"/>
        <v/>
      </c>
      <c r="B365" s="5" t="e">
        <f t="shared" ca="1" si="256"/>
        <v>#N/A</v>
      </c>
      <c r="C365" s="69" t="str">
        <f ca="1">IF(A365="","",IF(snowball,IF(($E$5-AY365)&lt;0,0,$E$5-AY365),0)+D365)</f>
        <v/>
      </c>
      <c r="D365" s="56"/>
      <c r="E365" s="19">
        <f t="shared" ca="1" si="257"/>
        <v>0</v>
      </c>
      <c r="F365" s="19">
        <f t="shared" ca="1" si="258"/>
        <v>0</v>
      </c>
      <c r="G365" s="19">
        <f t="shared" ca="1" si="259"/>
        <v>0</v>
      </c>
      <c r="H365" s="19">
        <f t="shared" ca="1" si="260"/>
        <v>0</v>
      </c>
      <c r="I365" s="19">
        <f t="shared" ca="1" si="261"/>
        <v>0</v>
      </c>
      <c r="J365" s="19">
        <f t="shared" ca="1" si="262"/>
        <v>0</v>
      </c>
      <c r="K365" s="19">
        <f t="shared" ca="1" si="263"/>
        <v>0</v>
      </c>
      <c r="L365" s="19">
        <f t="shared" ca="1" si="264"/>
        <v>0</v>
      </c>
      <c r="M365" s="19">
        <f t="shared" ca="1" si="265"/>
        <v>0</v>
      </c>
      <c r="N365" s="19">
        <f t="shared" ca="1" si="266"/>
        <v>0</v>
      </c>
      <c r="O365" s="48"/>
      <c r="P365" s="19">
        <f t="shared" ca="1" si="254"/>
        <v>0</v>
      </c>
      <c r="Q365" s="73">
        <f t="shared" ca="1" si="267"/>
        <v>0</v>
      </c>
      <c r="R365" s="19">
        <f t="shared" ca="1" si="268"/>
        <v>0</v>
      </c>
      <c r="S365" s="19">
        <f t="shared" ca="1" si="269"/>
        <v>0</v>
      </c>
      <c r="T365" s="19">
        <f t="shared" ca="1" si="270"/>
        <v>0</v>
      </c>
      <c r="U365" s="19">
        <f t="shared" ca="1" si="271"/>
        <v>0</v>
      </c>
      <c r="V365" s="19">
        <f t="shared" ca="1" si="272"/>
        <v>0</v>
      </c>
      <c r="W365" s="19">
        <f t="shared" ca="1" si="273"/>
        <v>0</v>
      </c>
      <c r="X365" s="19">
        <f t="shared" ca="1" si="274"/>
        <v>0</v>
      </c>
      <c r="Y365" s="19">
        <f t="shared" ca="1" si="275"/>
        <v>0</v>
      </c>
      <c r="Z365" s="19">
        <f t="shared" ca="1" si="276"/>
        <v>0</v>
      </c>
      <c r="AA365" s="19">
        <f t="shared" ca="1" si="277"/>
        <v>0</v>
      </c>
      <c r="AB365" s="2"/>
      <c r="AC365" s="19">
        <f t="shared" ca="1" si="278"/>
        <v>0</v>
      </c>
      <c r="AD365" s="19">
        <f t="shared" ca="1" si="279"/>
        <v>0</v>
      </c>
      <c r="AE365" s="19">
        <f t="shared" ca="1" si="280"/>
        <v>0</v>
      </c>
      <c r="AF365" s="19">
        <f t="shared" ca="1" si="281"/>
        <v>0</v>
      </c>
      <c r="AG365" s="19">
        <f t="shared" ca="1" si="282"/>
        <v>0</v>
      </c>
      <c r="AH365" s="19">
        <f t="shared" ca="1" si="283"/>
        <v>0</v>
      </c>
      <c r="AI365" s="19">
        <f t="shared" ca="1" si="284"/>
        <v>0</v>
      </c>
      <c r="AJ365" s="19">
        <f t="shared" ca="1" si="285"/>
        <v>0</v>
      </c>
      <c r="AK365" s="19">
        <f t="shared" ca="1" si="286"/>
        <v>0</v>
      </c>
      <c r="AL365" s="19">
        <f t="shared" ca="1" si="287"/>
        <v>0</v>
      </c>
      <c r="AM365" s="23">
        <f t="shared" ca="1" si="288"/>
        <v>0</v>
      </c>
      <c r="AN365" s="7"/>
      <c r="AO365" s="19">
        <f t="shared" ca="1" si="289"/>
        <v>0</v>
      </c>
      <c r="AP365" s="19">
        <f t="shared" ca="1" si="290"/>
        <v>0</v>
      </c>
      <c r="AQ365" s="19">
        <f t="shared" ca="1" si="291"/>
        <v>0</v>
      </c>
      <c r="AR365" s="19">
        <f t="shared" ca="1" si="292"/>
        <v>0</v>
      </c>
      <c r="AS365" s="19">
        <f t="shared" ca="1" si="293"/>
        <v>0</v>
      </c>
      <c r="AT365" s="19">
        <f t="shared" ca="1" si="294"/>
        <v>0</v>
      </c>
      <c r="AU365" s="19">
        <f t="shared" ca="1" si="295"/>
        <v>0</v>
      </c>
      <c r="AV365" s="19">
        <f t="shared" ca="1" si="296"/>
        <v>0</v>
      </c>
      <c r="AW365" s="19">
        <f t="shared" ca="1" si="297"/>
        <v>0</v>
      </c>
      <c r="AX365" s="19">
        <f t="shared" ca="1" si="298"/>
        <v>0</v>
      </c>
      <c r="AY365" s="71">
        <f t="shared" ca="1" si="299"/>
        <v>0</v>
      </c>
      <c r="AZ365" s="23"/>
      <c r="BA365" s="55">
        <f ca="1">IF(NOT(snowball),0,IF(OR(E$9=0,R364+AC365-AO365&lt;=E$9),0,MIN(R364+AC365-AO365-E$9,$C365)))</f>
        <v>0</v>
      </c>
      <c r="BB365" s="19">
        <f ca="1">IF(NOT(snowball),0,IF(OR(F$9=0,S364+AD365-AP365&lt;=F$9),0,MIN(S364+AD365-AP365-F$9,$C365-SUM($BA365:BA365))))</f>
        <v>0</v>
      </c>
      <c r="BC365" s="19">
        <f ca="1">IF(NOT(snowball),0,IF(OR(G$9=0,T364+AE365-AQ365&lt;=G$9),0,MIN(T364+AE365-AQ365-G$9,$C365-SUM($BA365:BB365))))</f>
        <v>0</v>
      </c>
      <c r="BD365" s="19">
        <f ca="1">IF(NOT(snowball),0,IF(OR(H$9=0,U364+AF365-AR365&lt;=H$9),0,MIN(U364+AF365-AR365-H$9,$C365-SUM($BA365:BC365))))</f>
        <v>0</v>
      </c>
      <c r="BE365" s="19">
        <f ca="1">IF(NOT(snowball),0,IF(OR(I$9=0,V364+AG365-AS365&lt;=I$9),0,MIN(V364+AG365-AS365-I$9,$C365-SUM($BA365:BD365))))</f>
        <v>0</v>
      </c>
      <c r="BF365" s="19">
        <f ca="1">IF(NOT(snowball),0,IF(OR(J$9=0,W364+AH365-AT365&lt;=J$9),0,MIN(W364+AH365-AT365-J$9,$C365-SUM($BA365:BE365))))</f>
        <v>0</v>
      </c>
      <c r="BG365" s="19">
        <f ca="1">IF(NOT(snowball),0,IF(OR(K$9=0,X364+AI365-AU365&lt;=K$9),0,MIN(X364+AI365-AU365-K$9,$C365-SUM($BA365:BF365))))</f>
        <v>0</v>
      </c>
      <c r="BH365" s="19">
        <f ca="1">IF(NOT(snowball),0,IF(OR(L$9=0,Y364+AJ365-AV365&lt;=L$9),0,MIN(Y364+AJ365-AV365-L$9,$C365-SUM($BA365:BG365))))</f>
        <v>0</v>
      </c>
      <c r="BI365" s="19">
        <f ca="1">IF(NOT(snowball),0,IF(OR(M$9=0,Z364+AK365-AW365&lt;=M$9),0,MIN(Z364+AK365-AW365-M$9,$C365-SUM($BA365:BH365))))</f>
        <v>0</v>
      </c>
      <c r="BJ365" s="19">
        <f ca="1">IF(NOT(snowball),0,IF(OR(N$9=0,AA364+AL365-AX365&lt;=N$9),0,MIN(AA364+AL365-AX365-N$9,$C365-SUM($BA365:BI365))))</f>
        <v>0</v>
      </c>
      <c r="BK365" s="71">
        <f t="shared" ca="1" si="300"/>
        <v>0</v>
      </c>
      <c r="BL365" s="71">
        <f t="shared" ca="1" si="301"/>
        <v>0</v>
      </c>
      <c r="BN365" s="55">
        <f t="shared" ca="1" si="302"/>
        <v>0</v>
      </c>
      <c r="BO365" s="19">
        <f ca="1">IF(S364&lt;=0,0,IF($BL365&lt;=SUM($BN365:BN365),0,IF($BL365-SUM($BN365:BN365)&gt;S364+AD365-BB365-AP365,S364+AD365-BB365-AP365,$BL365-SUM($BN365:BN365))))</f>
        <v>0</v>
      </c>
      <c r="BP365" s="19">
        <f ca="1">IF(T364&lt;=0,0,IF($BL365&lt;=SUM($BN365:BO365),0,IF($BL365-SUM($BN365:BO365)&gt;T364+AE365-BC365-AQ365,T364+AE365-BC365-AQ365,$BL365-SUM($BN365:BO365))))</f>
        <v>0</v>
      </c>
      <c r="BQ365" s="19">
        <f ca="1">IF(U364&lt;=0,0,IF($BL365&lt;=SUM($BN365:BP365),0,IF($BL365-SUM($BN365:BP365)&gt;U364+AF365-BD365-AR365,U364+AF365-BD365-AR365,$BL365-SUM($BN365:BP365))))</f>
        <v>0</v>
      </c>
      <c r="BR365" s="19">
        <f ca="1">IF(V364&lt;=0,0,IF($BL365&lt;=SUM($BN365:BQ365),0,IF($BL365-SUM($BN365:BQ365)&gt;V364+AG365-BE365-AS365,V364+AG365-BE365-AS365,$BL365-SUM($BN365:BQ365))))</f>
        <v>0</v>
      </c>
      <c r="BS365" s="19">
        <f ca="1">IF(W364&lt;=0,0,IF($BL365&lt;=SUM($BN365:BR365),0,IF($BL365-SUM($BN365:BR365)&gt;W364+AH365-BF365-AT365,W364+AH365-BF365-AT365,$BL365-SUM($BN365:BR365))))</f>
        <v>0</v>
      </c>
      <c r="BT365" s="19">
        <f ca="1">IF(X364&lt;=0,0,IF($BL365&lt;=SUM($BN365:BS365),0,IF($BL365-SUM($BN365:BS365)&gt;X364+AI365-BG365-AU365,X364+AI365-BG365-AU365,$BL365-SUM($BN365:BS365))))</f>
        <v>0</v>
      </c>
      <c r="BU365" s="19">
        <f ca="1">IF(Y364&lt;=0,0,IF($BL365&lt;=SUM($BN365:BT365),0,IF($BL365-SUM($BN365:BT365)&gt;Y364+AJ365-BH365-AV365,Y364+AJ365-BH365-AV365,$BL365-SUM($BN365:BT365))))</f>
        <v>0</v>
      </c>
      <c r="BV365" s="19">
        <f ca="1">IF(Z364&lt;=0,0,IF($BL365&lt;=SUM($BN365:BU365),0,IF($BL365-SUM($BN365:BU365)&gt;Z364+AK365-BI365-AW365,Z364+AK365-BI365-AW365,$BL365-SUM($BN365:BU365))))</f>
        <v>0</v>
      </c>
      <c r="BW365" s="19">
        <f ca="1">IF(AA364&lt;=0,0,IF($BL365&lt;=SUM($BN365:BV365),0,IF($BL365-SUM($BN365:BV365)&gt;AA364+AL365-BJ365-AX365,AA364+AL365-BJ365-AX365,$BL365-SUM($BN365:BV365))))</f>
        <v>0</v>
      </c>
    </row>
    <row r="366" spans="1:75" ht="11.1" customHeight="1" x14ac:dyDescent="0.2">
      <c r="A366" s="20" t="str">
        <f t="shared" ca="1" si="255"/>
        <v/>
      </c>
      <c r="B366" s="5" t="e">
        <f t="shared" ca="1" si="256"/>
        <v>#N/A</v>
      </c>
      <c r="C366" s="69" t="str">
        <f ca="1">IF(A366="","",IF(snowball,IF(($E$5-AY366)&lt;0,0,$E$5-AY366),0)+D366)</f>
        <v/>
      </c>
      <c r="D366" s="56"/>
      <c r="E366" s="19">
        <f t="shared" ca="1" si="257"/>
        <v>0</v>
      </c>
      <c r="F366" s="19">
        <f t="shared" ca="1" si="258"/>
        <v>0</v>
      </c>
      <c r="G366" s="19">
        <f t="shared" ca="1" si="259"/>
        <v>0</v>
      </c>
      <c r="H366" s="19">
        <f t="shared" ca="1" si="260"/>
        <v>0</v>
      </c>
      <c r="I366" s="19">
        <f t="shared" ca="1" si="261"/>
        <v>0</v>
      </c>
      <c r="J366" s="19">
        <f t="shared" ca="1" si="262"/>
        <v>0</v>
      </c>
      <c r="K366" s="19">
        <f t="shared" ca="1" si="263"/>
        <v>0</v>
      </c>
      <c r="L366" s="19">
        <f t="shared" ca="1" si="264"/>
        <v>0</v>
      </c>
      <c r="M366" s="19">
        <f t="shared" ca="1" si="265"/>
        <v>0</v>
      </c>
      <c r="N366" s="19">
        <f t="shared" ca="1" si="266"/>
        <v>0</v>
      </c>
      <c r="O366" s="48"/>
      <c r="P366" s="19">
        <f t="shared" ca="1" si="254"/>
        <v>0</v>
      </c>
      <c r="Q366" s="73">
        <f t="shared" ca="1" si="267"/>
        <v>0</v>
      </c>
      <c r="R366" s="19">
        <f t="shared" ca="1" si="268"/>
        <v>0</v>
      </c>
      <c r="S366" s="19">
        <f t="shared" ca="1" si="269"/>
        <v>0</v>
      </c>
      <c r="T366" s="19">
        <f t="shared" ca="1" si="270"/>
        <v>0</v>
      </c>
      <c r="U366" s="19">
        <f t="shared" ca="1" si="271"/>
        <v>0</v>
      </c>
      <c r="V366" s="19">
        <f t="shared" ca="1" si="272"/>
        <v>0</v>
      </c>
      <c r="W366" s="19">
        <f t="shared" ca="1" si="273"/>
        <v>0</v>
      </c>
      <c r="X366" s="19">
        <f t="shared" ca="1" si="274"/>
        <v>0</v>
      </c>
      <c r="Y366" s="19">
        <f t="shared" ca="1" si="275"/>
        <v>0</v>
      </c>
      <c r="Z366" s="19">
        <f t="shared" ca="1" si="276"/>
        <v>0</v>
      </c>
      <c r="AA366" s="19">
        <f t="shared" ca="1" si="277"/>
        <v>0</v>
      </c>
      <c r="AB366" s="2"/>
      <c r="AC366" s="19">
        <f t="shared" ca="1" si="278"/>
        <v>0</v>
      </c>
      <c r="AD366" s="19">
        <f t="shared" ca="1" si="279"/>
        <v>0</v>
      </c>
      <c r="AE366" s="19">
        <f t="shared" ca="1" si="280"/>
        <v>0</v>
      </c>
      <c r="AF366" s="19">
        <f t="shared" ca="1" si="281"/>
        <v>0</v>
      </c>
      <c r="AG366" s="19">
        <f t="shared" ca="1" si="282"/>
        <v>0</v>
      </c>
      <c r="AH366" s="19">
        <f t="shared" ca="1" si="283"/>
        <v>0</v>
      </c>
      <c r="AI366" s="19">
        <f t="shared" ca="1" si="284"/>
        <v>0</v>
      </c>
      <c r="AJ366" s="19">
        <f t="shared" ca="1" si="285"/>
        <v>0</v>
      </c>
      <c r="AK366" s="19">
        <f t="shared" ca="1" si="286"/>
        <v>0</v>
      </c>
      <c r="AL366" s="19">
        <f t="shared" ca="1" si="287"/>
        <v>0</v>
      </c>
      <c r="AM366" s="23">
        <f t="shared" ca="1" si="288"/>
        <v>0</v>
      </c>
      <c r="AN366" s="7"/>
      <c r="AO366" s="19">
        <f t="shared" ca="1" si="289"/>
        <v>0</v>
      </c>
      <c r="AP366" s="19">
        <f t="shared" ca="1" si="290"/>
        <v>0</v>
      </c>
      <c r="AQ366" s="19">
        <f t="shared" ca="1" si="291"/>
        <v>0</v>
      </c>
      <c r="AR366" s="19">
        <f t="shared" ca="1" si="292"/>
        <v>0</v>
      </c>
      <c r="AS366" s="19">
        <f t="shared" ca="1" si="293"/>
        <v>0</v>
      </c>
      <c r="AT366" s="19">
        <f t="shared" ca="1" si="294"/>
        <v>0</v>
      </c>
      <c r="AU366" s="19">
        <f t="shared" ca="1" si="295"/>
        <v>0</v>
      </c>
      <c r="AV366" s="19">
        <f t="shared" ca="1" si="296"/>
        <v>0</v>
      </c>
      <c r="AW366" s="19">
        <f t="shared" ca="1" si="297"/>
        <v>0</v>
      </c>
      <c r="AX366" s="19">
        <f t="shared" ca="1" si="298"/>
        <v>0</v>
      </c>
      <c r="AY366" s="71">
        <f t="shared" ca="1" si="299"/>
        <v>0</v>
      </c>
      <c r="AZ366" s="23"/>
      <c r="BA366" s="55">
        <f ca="1">IF(NOT(snowball),0,IF(OR(E$9=0,R365+AC366-AO366&lt;=E$9),0,MIN(R365+AC366-AO366-E$9,$C366)))</f>
        <v>0</v>
      </c>
      <c r="BB366" s="19">
        <f ca="1">IF(NOT(snowball),0,IF(OR(F$9=0,S365+AD366-AP366&lt;=F$9),0,MIN(S365+AD366-AP366-F$9,$C366-SUM($BA366:BA366))))</f>
        <v>0</v>
      </c>
      <c r="BC366" s="19">
        <f ca="1">IF(NOT(snowball),0,IF(OR(G$9=0,T365+AE366-AQ366&lt;=G$9),0,MIN(T365+AE366-AQ366-G$9,$C366-SUM($BA366:BB366))))</f>
        <v>0</v>
      </c>
      <c r="BD366" s="19">
        <f ca="1">IF(NOT(snowball),0,IF(OR(H$9=0,U365+AF366-AR366&lt;=H$9),0,MIN(U365+AF366-AR366-H$9,$C366-SUM($BA366:BC366))))</f>
        <v>0</v>
      </c>
      <c r="BE366" s="19">
        <f ca="1">IF(NOT(snowball),0,IF(OR(I$9=0,V365+AG366-AS366&lt;=I$9),0,MIN(V365+AG366-AS366-I$9,$C366-SUM($BA366:BD366))))</f>
        <v>0</v>
      </c>
      <c r="BF366" s="19">
        <f ca="1">IF(NOT(snowball),0,IF(OR(J$9=0,W365+AH366-AT366&lt;=J$9),0,MIN(W365+AH366-AT366-J$9,$C366-SUM($BA366:BE366))))</f>
        <v>0</v>
      </c>
      <c r="BG366" s="19">
        <f ca="1">IF(NOT(snowball),0,IF(OR(K$9=0,X365+AI366-AU366&lt;=K$9),0,MIN(X365+AI366-AU366-K$9,$C366-SUM($BA366:BF366))))</f>
        <v>0</v>
      </c>
      <c r="BH366" s="19">
        <f ca="1">IF(NOT(snowball),0,IF(OR(L$9=0,Y365+AJ366-AV366&lt;=L$9),0,MIN(Y365+AJ366-AV366-L$9,$C366-SUM($BA366:BG366))))</f>
        <v>0</v>
      </c>
      <c r="BI366" s="19">
        <f ca="1">IF(NOT(snowball),0,IF(OR(M$9=0,Z365+AK366-AW366&lt;=M$9),0,MIN(Z365+AK366-AW366-M$9,$C366-SUM($BA366:BH366))))</f>
        <v>0</v>
      </c>
      <c r="BJ366" s="19">
        <f ca="1">IF(NOT(snowball),0,IF(OR(N$9=0,AA365+AL366-AX366&lt;=N$9),0,MIN(AA365+AL366-AX366-N$9,$C366-SUM($BA366:BI366))))</f>
        <v>0</v>
      </c>
      <c r="BK366" s="71">
        <f t="shared" ca="1" si="300"/>
        <v>0</v>
      </c>
      <c r="BL366" s="71">
        <f t="shared" ca="1" si="301"/>
        <v>0</v>
      </c>
      <c r="BN366" s="55">
        <f t="shared" ca="1" si="302"/>
        <v>0</v>
      </c>
      <c r="BO366" s="19">
        <f ca="1">IF(S365&lt;=0,0,IF($BL366&lt;=SUM($BN366:BN366),0,IF($BL366-SUM($BN366:BN366)&gt;S365+AD366-BB366-AP366,S365+AD366-BB366-AP366,$BL366-SUM($BN366:BN366))))</f>
        <v>0</v>
      </c>
      <c r="BP366" s="19">
        <f ca="1">IF(T365&lt;=0,0,IF($BL366&lt;=SUM($BN366:BO366),0,IF($BL366-SUM($BN366:BO366)&gt;T365+AE366-BC366-AQ366,T365+AE366-BC366-AQ366,$BL366-SUM($BN366:BO366))))</f>
        <v>0</v>
      </c>
      <c r="BQ366" s="19">
        <f ca="1">IF(U365&lt;=0,0,IF($BL366&lt;=SUM($BN366:BP366),0,IF($BL366-SUM($BN366:BP366)&gt;U365+AF366-BD366-AR366,U365+AF366-BD366-AR366,$BL366-SUM($BN366:BP366))))</f>
        <v>0</v>
      </c>
      <c r="BR366" s="19">
        <f ca="1">IF(V365&lt;=0,0,IF($BL366&lt;=SUM($BN366:BQ366),0,IF($BL366-SUM($BN366:BQ366)&gt;V365+AG366-BE366-AS366,V365+AG366-BE366-AS366,$BL366-SUM($BN366:BQ366))))</f>
        <v>0</v>
      </c>
      <c r="BS366" s="19">
        <f ca="1">IF(W365&lt;=0,0,IF($BL366&lt;=SUM($BN366:BR366),0,IF($BL366-SUM($BN366:BR366)&gt;W365+AH366-BF366-AT366,W365+AH366-BF366-AT366,$BL366-SUM($BN366:BR366))))</f>
        <v>0</v>
      </c>
      <c r="BT366" s="19">
        <f ca="1">IF(X365&lt;=0,0,IF($BL366&lt;=SUM($BN366:BS366),0,IF($BL366-SUM($BN366:BS366)&gt;X365+AI366-BG366-AU366,X365+AI366-BG366-AU366,$BL366-SUM($BN366:BS366))))</f>
        <v>0</v>
      </c>
      <c r="BU366" s="19">
        <f ca="1">IF(Y365&lt;=0,0,IF($BL366&lt;=SUM($BN366:BT366),0,IF($BL366-SUM($BN366:BT366)&gt;Y365+AJ366-BH366-AV366,Y365+AJ366-BH366-AV366,$BL366-SUM($BN366:BT366))))</f>
        <v>0</v>
      </c>
      <c r="BV366" s="19">
        <f ca="1">IF(Z365&lt;=0,0,IF($BL366&lt;=SUM($BN366:BU366),0,IF($BL366-SUM($BN366:BU366)&gt;Z365+AK366-BI366-AW366,Z365+AK366-BI366-AW366,$BL366-SUM($BN366:BU366))))</f>
        <v>0</v>
      </c>
      <c r="BW366" s="19">
        <f ca="1">IF(AA365&lt;=0,0,IF($BL366&lt;=SUM($BN366:BV366),0,IF($BL366-SUM($BN366:BV366)&gt;AA365+AL366-BJ366-AX366,AA365+AL366-BJ366-AX366,$BL366-SUM($BN366:BV366))))</f>
        <v>0</v>
      </c>
    </row>
    <row r="367" spans="1:75" ht="11.1" customHeight="1" x14ac:dyDescent="0.2">
      <c r="A367" s="20" t="str">
        <f t="shared" ca="1" si="255"/>
        <v/>
      </c>
      <c r="B367" s="5" t="e">
        <f t="shared" ca="1" si="256"/>
        <v>#N/A</v>
      </c>
      <c r="C367" s="69" t="str">
        <f ca="1">IF(A367="","",IF(snowball,IF(($E$5-AY367)&lt;0,0,$E$5-AY367),0)+D367)</f>
        <v/>
      </c>
      <c r="D367" s="56"/>
      <c r="E367" s="19">
        <f t="shared" ca="1" si="257"/>
        <v>0</v>
      </c>
      <c r="F367" s="19">
        <f t="shared" ca="1" si="258"/>
        <v>0</v>
      </c>
      <c r="G367" s="19">
        <f t="shared" ca="1" si="259"/>
        <v>0</v>
      </c>
      <c r="H367" s="19">
        <f t="shared" ca="1" si="260"/>
        <v>0</v>
      </c>
      <c r="I367" s="19">
        <f t="shared" ca="1" si="261"/>
        <v>0</v>
      </c>
      <c r="J367" s="19">
        <f t="shared" ca="1" si="262"/>
        <v>0</v>
      </c>
      <c r="K367" s="19">
        <f t="shared" ca="1" si="263"/>
        <v>0</v>
      </c>
      <c r="L367" s="19">
        <f t="shared" ca="1" si="264"/>
        <v>0</v>
      </c>
      <c r="M367" s="19">
        <f t="shared" ca="1" si="265"/>
        <v>0</v>
      </c>
      <c r="N367" s="19">
        <f t="shared" ca="1" si="266"/>
        <v>0</v>
      </c>
      <c r="O367" s="48"/>
      <c r="P367" s="19">
        <f t="shared" ca="1" si="254"/>
        <v>0</v>
      </c>
      <c r="Q367" s="73">
        <f t="shared" ca="1" si="267"/>
        <v>0</v>
      </c>
      <c r="R367" s="19">
        <f t="shared" ca="1" si="268"/>
        <v>0</v>
      </c>
      <c r="S367" s="19">
        <f t="shared" ca="1" si="269"/>
        <v>0</v>
      </c>
      <c r="T367" s="19">
        <f t="shared" ca="1" si="270"/>
        <v>0</v>
      </c>
      <c r="U367" s="19">
        <f t="shared" ca="1" si="271"/>
        <v>0</v>
      </c>
      <c r="V367" s="19">
        <f t="shared" ca="1" si="272"/>
        <v>0</v>
      </c>
      <c r="W367" s="19">
        <f t="shared" ca="1" si="273"/>
        <v>0</v>
      </c>
      <c r="X367" s="19">
        <f t="shared" ca="1" si="274"/>
        <v>0</v>
      </c>
      <c r="Y367" s="19">
        <f t="shared" ca="1" si="275"/>
        <v>0</v>
      </c>
      <c r="Z367" s="19">
        <f t="shared" ca="1" si="276"/>
        <v>0</v>
      </c>
      <c r="AA367" s="19">
        <f t="shared" ca="1" si="277"/>
        <v>0</v>
      </c>
      <c r="AB367" s="2"/>
      <c r="AC367" s="19">
        <f t="shared" ca="1" si="278"/>
        <v>0</v>
      </c>
      <c r="AD367" s="19">
        <f t="shared" ca="1" si="279"/>
        <v>0</v>
      </c>
      <c r="AE367" s="19">
        <f t="shared" ca="1" si="280"/>
        <v>0</v>
      </c>
      <c r="AF367" s="19">
        <f t="shared" ca="1" si="281"/>
        <v>0</v>
      </c>
      <c r="AG367" s="19">
        <f t="shared" ca="1" si="282"/>
        <v>0</v>
      </c>
      <c r="AH367" s="19">
        <f t="shared" ca="1" si="283"/>
        <v>0</v>
      </c>
      <c r="AI367" s="19">
        <f t="shared" ca="1" si="284"/>
        <v>0</v>
      </c>
      <c r="AJ367" s="19">
        <f t="shared" ca="1" si="285"/>
        <v>0</v>
      </c>
      <c r="AK367" s="19">
        <f t="shared" ca="1" si="286"/>
        <v>0</v>
      </c>
      <c r="AL367" s="19">
        <f t="shared" ca="1" si="287"/>
        <v>0</v>
      </c>
      <c r="AM367" s="23">
        <f t="shared" ca="1" si="288"/>
        <v>0</v>
      </c>
      <c r="AN367" s="7"/>
      <c r="AO367" s="19">
        <f t="shared" ca="1" si="289"/>
        <v>0</v>
      </c>
      <c r="AP367" s="19">
        <f t="shared" ca="1" si="290"/>
        <v>0</v>
      </c>
      <c r="AQ367" s="19">
        <f t="shared" ca="1" si="291"/>
        <v>0</v>
      </c>
      <c r="AR367" s="19">
        <f t="shared" ca="1" si="292"/>
        <v>0</v>
      </c>
      <c r="AS367" s="19">
        <f t="shared" ca="1" si="293"/>
        <v>0</v>
      </c>
      <c r="AT367" s="19">
        <f t="shared" ca="1" si="294"/>
        <v>0</v>
      </c>
      <c r="AU367" s="19">
        <f t="shared" ca="1" si="295"/>
        <v>0</v>
      </c>
      <c r="AV367" s="19">
        <f t="shared" ca="1" si="296"/>
        <v>0</v>
      </c>
      <c r="AW367" s="19">
        <f t="shared" ca="1" si="297"/>
        <v>0</v>
      </c>
      <c r="AX367" s="19">
        <f t="shared" ca="1" si="298"/>
        <v>0</v>
      </c>
      <c r="AY367" s="71">
        <f t="shared" ca="1" si="299"/>
        <v>0</v>
      </c>
      <c r="AZ367" s="23"/>
      <c r="BA367" s="55">
        <f ca="1">IF(NOT(snowball),0,IF(OR(E$9=0,R366+AC367-AO367&lt;=E$9),0,MIN(R366+AC367-AO367-E$9,$C367)))</f>
        <v>0</v>
      </c>
      <c r="BB367" s="19">
        <f ca="1">IF(NOT(snowball),0,IF(OR(F$9=0,S366+AD367-AP367&lt;=F$9),0,MIN(S366+AD367-AP367-F$9,$C367-SUM($BA367:BA367))))</f>
        <v>0</v>
      </c>
      <c r="BC367" s="19">
        <f ca="1">IF(NOT(snowball),0,IF(OR(G$9=0,T366+AE367-AQ367&lt;=G$9),0,MIN(T366+AE367-AQ367-G$9,$C367-SUM($BA367:BB367))))</f>
        <v>0</v>
      </c>
      <c r="BD367" s="19">
        <f ca="1">IF(NOT(snowball),0,IF(OR(H$9=0,U366+AF367-AR367&lt;=H$9),0,MIN(U366+AF367-AR367-H$9,$C367-SUM($BA367:BC367))))</f>
        <v>0</v>
      </c>
      <c r="BE367" s="19">
        <f ca="1">IF(NOT(snowball),0,IF(OR(I$9=0,V366+AG367-AS367&lt;=I$9),0,MIN(V366+AG367-AS367-I$9,$C367-SUM($BA367:BD367))))</f>
        <v>0</v>
      </c>
      <c r="BF367" s="19">
        <f ca="1">IF(NOT(snowball),0,IF(OR(J$9=0,W366+AH367-AT367&lt;=J$9),0,MIN(W366+AH367-AT367-J$9,$C367-SUM($BA367:BE367))))</f>
        <v>0</v>
      </c>
      <c r="BG367" s="19">
        <f ca="1">IF(NOT(snowball),0,IF(OR(K$9=0,X366+AI367-AU367&lt;=K$9),0,MIN(X366+AI367-AU367-K$9,$C367-SUM($BA367:BF367))))</f>
        <v>0</v>
      </c>
      <c r="BH367" s="19">
        <f ca="1">IF(NOT(snowball),0,IF(OR(L$9=0,Y366+AJ367-AV367&lt;=L$9),0,MIN(Y366+AJ367-AV367-L$9,$C367-SUM($BA367:BG367))))</f>
        <v>0</v>
      </c>
      <c r="BI367" s="19">
        <f ca="1">IF(NOT(snowball),0,IF(OR(M$9=0,Z366+AK367-AW367&lt;=M$9),0,MIN(Z366+AK367-AW367-M$9,$C367-SUM($BA367:BH367))))</f>
        <v>0</v>
      </c>
      <c r="BJ367" s="19">
        <f ca="1">IF(NOT(snowball),0,IF(OR(N$9=0,AA366+AL367-AX367&lt;=N$9),0,MIN(AA366+AL367-AX367-N$9,$C367-SUM($BA367:BI367))))</f>
        <v>0</v>
      </c>
      <c r="BK367" s="71">
        <f t="shared" ca="1" si="300"/>
        <v>0</v>
      </c>
      <c r="BL367" s="71">
        <f t="shared" ca="1" si="301"/>
        <v>0</v>
      </c>
      <c r="BN367" s="55">
        <f t="shared" ca="1" si="302"/>
        <v>0</v>
      </c>
      <c r="BO367" s="19">
        <f ca="1">IF(S366&lt;=0,0,IF($BL367&lt;=SUM($BN367:BN367),0,IF($BL367-SUM($BN367:BN367)&gt;S366+AD367-BB367-AP367,S366+AD367-BB367-AP367,$BL367-SUM($BN367:BN367))))</f>
        <v>0</v>
      </c>
      <c r="BP367" s="19">
        <f ca="1">IF(T366&lt;=0,0,IF($BL367&lt;=SUM($BN367:BO367),0,IF($BL367-SUM($BN367:BO367)&gt;T366+AE367-BC367-AQ367,T366+AE367-BC367-AQ367,$BL367-SUM($BN367:BO367))))</f>
        <v>0</v>
      </c>
      <c r="BQ367" s="19">
        <f ca="1">IF(U366&lt;=0,0,IF($BL367&lt;=SUM($BN367:BP367),0,IF($BL367-SUM($BN367:BP367)&gt;U366+AF367-BD367-AR367,U366+AF367-BD367-AR367,$BL367-SUM($BN367:BP367))))</f>
        <v>0</v>
      </c>
      <c r="BR367" s="19">
        <f ca="1">IF(V366&lt;=0,0,IF($BL367&lt;=SUM($BN367:BQ367),0,IF($BL367-SUM($BN367:BQ367)&gt;V366+AG367-BE367-AS367,V366+AG367-BE367-AS367,$BL367-SUM($BN367:BQ367))))</f>
        <v>0</v>
      </c>
      <c r="BS367" s="19">
        <f ca="1">IF(W366&lt;=0,0,IF($BL367&lt;=SUM($BN367:BR367),0,IF($BL367-SUM($BN367:BR367)&gt;W366+AH367-BF367-AT367,W366+AH367-BF367-AT367,$BL367-SUM($BN367:BR367))))</f>
        <v>0</v>
      </c>
      <c r="BT367" s="19">
        <f ca="1">IF(X366&lt;=0,0,IF($BL367&lt;=SUM($BN367:BS367),0,IF($BL367-SUM($BN367:BS367)&gt;X366+AI367-BG367-AU367,X366+AI367-BG367-AU367,$BL367-SUM($BN367:BS367))))</f>
        <v>0</v>
      </c>
      <c r="BU367" s="19">
        <f ca="1">IF(Y366&lt;=0,0,IF($BL367&lt;=SUM($BN367:BT367),0,IF($BL367-SUM($BN367:BT367)&gt;Y366+AJ367-BH367-AV367,Y366+AJ367-BH367-AV367,$BL367-SUM($BN367:BT367))))</f>
        <v>0</v>
      </c>
      <c r="BV367" s="19">
        <f ca="1">IF(Z366&lt;=0,0,IF($BL367&lt;=SUM($BN367:BU367),0,IF($BL367-SUM($BN367:BU367)&gt;Z366+AK367-BI367-AW367,Z366+AK367-BI367-AW367,$BL367-SUM($BN367:BU367))))</f>
        <v>0</v>
      </c>
      <c r="BW367" s="19">
        <f ca="1">IF(AA366&lt;=0,0,IF($BL367&lt;=SUM($BN367:BV367),0,IF($BL367-SUM($BN367:BV367)&gt;AA366+AL367-BJ367-AX367,AA366+AL367-BJ367-AX367,$BL367-SUM($BN367:BV367))))</f>
        <v>0</v>
      </c>
    </row>
    <row r="368" spans="1:75" ht="11.1" customHeight="1" x14ac:dyDescent="0.2">
      <c r="A368" s="20" t="str">
        <f t="shared" ca="1" si="255"/>
        <v/>
      </c>
      <c r="B368" s="5" t="e">
        <f t="shared" ca="1" si="256"/>
        <v>#N/A</v>
      </c>
      <c r="C368" s="69" t="str">
        <f ca="1">IF(A368="","",IF(snowball,IF(($E$5-AY368)&lt;0,0,$E$5-AY368),0)+D368)</f>
        <v/>
      </c>
      <c r="D368" s="56"/>
      <c r="E368" s="19">
        <f t="shared" ca="1" si="257"/>
        <v>0</v>
      </c>
      <c r="F368" s="19">
        <f t="shared" ca="1" si="258"/>
        <v>0</v>
      </c>
      <c r="G368" s="19">
        <f t="shared" ca="1" si="259"/>
        <v>0</v>
      </c>
      <c r="H368" s="19">
        <f t="shared" ca="1" si="260"/>
        <v>0</v>
      </c>
      <c r="I368" s="19">
        <f t="shared" ca="1" si="261"/>
        <v>0</v>
      </c>
      <c r="J368" s="19">
        <f t="shared" ca="1" si="262"/>
        <v>0</v>
      </c>
      <c r="K368" s="19">
        <f t="shared" ca="1" si="263"/>
        <v>0</v>
      </c>
      <c r="L368" s="19">
        <f t="shared" ca="1" si="264"/>
        <v>0</v>
      </c>
      <c r="M368" s="19">
        <f t="shared" ca="1" si="265"/>
        <v>0</v>
      </c>
      <c r="N368" s="19">
        <f t="shared" ca="1" si="266"/>
        <v>0</v>
      </c>
      <c r="O368" s="48"/>
      <c r="P368" s="19">
        <f t="shared" ca="1" si="254"/>
        <v>0</v>
      </c>
      <c r="Q368" s="73">
        <f t="shared" ca="1" si="267"/>
        <v>0</v>
      </c>
      <c r="R368" s="19">
        <f t="shared" ca="1" si="268"/>
        <v>0</v>
      </c>
      <c r="S368" s="19">
        <f t="shared" ca="1" si="269"/>
        <v>0</v>
      </c>
      <c r="T368" s="19">
        <f t="shared" ca="1" si="270"/>
        <v>0</v>
      </c>
      <c r="U368" s="19">
        <f t="shared" ca="1" si="271"/>
        <v>0</v>
      </c>
      <c r="V368" s="19">
        <f t="shared" ca="1" si="272"/>
        <v>0</v>
      </c>
      <c r="W368" s="19">
        <f t="shared" ca="1" si="273"/>
        <v>0</v>
      </c>
      <c r="X368" s="19">
        <f t="shared" ca="1" si="274"/>
        <v>0</v>
      </c>
      <c r="Y368" s="19">
        <f t="shared" ca="1" si="275"/>
        <v>0</v>
      </c>
      <c r="Z368" s="19">
        <f t="shared" ca="1" si="276"/>
        <v>0</v>
      </c>
      <c r="AA368" s="19">
        <f t="shared" ca="1" si="277"/>
        <v>0</v>
      </c>
      <c r="AB368" s="2"/>
      <c r="AC368" s="19">
        <f t="shared" ca="1" si="278"/>
        <v>0</v>
      </c>
      <c r="AD368" s="19">
        <f t="shared" ca="1" si="279"/>
        <v>0</v>
      </c>
      <c r="AE368" s="19">
        <f t="shared" ca="1" si="280"/>
        <v>0</v>
      </c>
      <c r="AF368" s="19">
        <f t="shared" ca="1" si="281"/>
        <v>0</v>
      </c>
      <c r="AG368" s="19">
        <f t="shared" ca="1" si="282"/>
        <v>0</v>
      </c>
      <c r="AH368" s="19">
        <f t="shared" ca="1" si="283"/>
        <v>0</v>
      </c>
      <c r="AI368" s="19">
        <f t="shared" ca="1" si="284"/>
        <v>0</v>
      </c>
      <c r="AJ368" s="19">
        <f t="shared" ca="1" si="285"/>
        <v>0</v>
      </c>
      <c r="AK368" s="19">
        <f t="shared" ca="1" si="286"/>
        <v>0</v>
      </c>
      <c r="AL368" s="19">
        <f t="shared" ca="1" si="287"/>
        <v>0</v>
      </c>
      <c r="AM368" s="23">
        <f t="shared" ca="1" si="288"/>
        <v>0</v>
      </c>
      <c r="AN368" s="7"/>
      <c r="AO368" s="19">
        <f t="shared" ca="1" si="289"/>
        <v>0</v>
      </c>
      <c r="AP368" s="19">
        <f t="shared" ca="1" si="290"/>
        <v>0</v>
      </c>
      <c r="AQ368" s="19">
        <f t="shared" ca="1" si="291"/>
        <v>0</v>
      </c>
      <c r="AR368" s="19">
        <f t="shared" ca="1" si="292"/>
        <v>0</v>
      </c>
      <c r="AS368" s="19">
        <f t="shared" ca="1" si="293"/>
        <v>0</v>
      </c>
      <c r="AT368" s="19">
        <f t="shared" ca="1" si="294"/>
        <v>0</v>
      </c>
      <c r="AU368" s="19">
        <f t="shared" ca="1" si="295"/>
        <v>0</v>
      </c>
      <c r="AV368" s="19">
        <f t="shared" ca="1" si="296"/>
        <v>0</v>
      </c>
      <c r="AW368" s="19">
        <f t="shared" ca="1" si="297"/>
        <v>0</v>
      </c>
      <c r="AX368" s="19">
        <f t="shared" ca="1" si="298"/>
        <v>0</v>
      </c>
      <c r="AY368" s="71">
        <f t="shared" ca="1" si="299"/>
        <v>0</v>
      </c>
      <c r="AZ368" s="23"/>
      <c r="BA368" s="55">
        <f ca="1">IF(NOT(snowball),0,IF(OR(E$9=0,R367+AC368-AO368&lt;=E$9),0,MIN(R367+AC368-AO368-E$9,$C368)))</f>
        <v>0</v>
      </c>
      <c r="BB368" s="19">
        <f ca="1">IF(NOT(snowball),0,IF(OR(F$9=0,S367+AD368-AP368&lt;=F$9),0,MIN(S367+AD368-AP368-F$9,$C368-SUM($BA368:BA368))))</f>
        <v>0</v>
      </c>
      <c r="BC368" s="19">
        <f ca="1">IF(NOT(snowball),0,IF(OR(G$9=0,T367+AE368-AQ368&lt;=G$9),0,MIN(T367+AE368-AQ368-G$9,$C368-SUM($BA368:BB368))))</f>
        <v>0</v>
      </c>
      <c r="BD368" s="19">
        <f ca="1">IF(NOT(snowball),0,IF(OR(H$9=0,U367+AF368-AR368&lt;=H$9),0,MIN(U367+AF368-AR368-H$9,$C368-SUM($BA368:BC368))))</f>
        <v>0</v>
      </c>
      <c r="BE368" s="19">
        <f ca="1">IF(NOT(snowball),0,IF(OR(I$9=0,V367+AG368-AS368&lt;=I$9),0,MIN(V367+AG368-AS368-I$9,$C368-SUM($BA368:BD368))))</f>
        <v>0</v>
      </c>
      <c r="BF368" s="19">
        <f ca="1">IF(NOT(snowball),0,IF(OR(J$9=0,W367+AH368-AT368&lt;=J$9),0,MIN(W367+AH368-AT368-J$9,$C368-SUM($BA368:BE368))))</f>
        <v>0</v>
      </c>
      <c r="BG368" s="19">
        <f ca="1">IF(NOT(snowball),0,IF(OR(K$9=0,X367+AI368-AU368&lt;=K$9),0,MIN(X367+AI368-AU368-K$9,$C368-SUM($BA368:BF368))))</f>
        <v>0</v>
      </c>
      <c r="BH368" s="19">
        <f ca="1">IF(NOT(snowball),0,IF(OR(L$9=0,Y367+AJ368-AV368&lt;=L$9),0,MIN(Y367+AJ368-AV368-L$9,$C368-SUM($BA368:BG368))))</f>
        <v>0</v>
      </c>
      <c r="BI368" s="19">
        <f ca="1">IF(NOT(snowball),0,IF(OR(M$9=0,Z367+AK368-AW368&lt;=M$9),0,MIN(Z367+AK368-AW368-M$9,$C368-SUM($BA368:BH368))))</f>
        <v>0</v>
      </c>
      <c r="BJ368" s="19">
        <f ca="1">IF(NOT(snowball),0,IF(OR(N$9=0,AA367+AL368-AX368&lt;=N$9),0,MIN(AA367+AL368-AX368-N$9,$C368-SUM($BA368:BI368))))</f>
        <v>0</v>
      </c>
      <c r="BK368" s="71">
        <f t="shared" ca="1" si="300"/>
        <v>0</v>
      </c>
      <c r="BL368" s="71">
        <f t="shared" ca="1" si="301"/>
        <v>0</v>
      </c>
      <c r="BN368" s="55">
        <f t="shared" ca="1" si="302"/>
        <v>0</v>
      </c>
      <c r="BO368" s="19">
        <f ca="1">IF(S367&lt;=0,0,IF($BL368&lt;=SUM($BN368:BN368),0,IF($BL368-SUM($BN368:BN368)&gt;S367+AD368-BB368-AP368,S367+AD368-BB368-AP368,$BL368-SUM($BN368:BN368))))</f>
        <v>0</v>
      </c>
      <c r="BP368" s="19">
        <f ca="1">IF(T367&lt;=0,0,IF($BL368&lt;=SUM($BN368:BO368),0,IF($BL368-SUM($BN368:BO368)&gt;T367+AE368-BC368-AQ368,T367+AE368-BC368-AQ368,$BL368-SUM($BN368:BO368))))</f>
        <v>0</v>
      </c>
      <c r="BQ368" s="19">
        <f ca="1">IF(U367&lt;=0,0,IF($BL368&lt;=SUM($BN368:BP368),0,IF($BL368-SUM($BN368:BP368)&gt;U367+AF368-BD368-AR368,U367+AF368-BD368-AR368,$BL368-SUM($BN368:BP368))))</f>
        <v>0</v>
      </c>
      <c r="BR368" s="19">
        <f ca="1">IF(V367&lt;=0,0,IF($BL368&lt;=SUM($BN368:BQ368),0,IF($BL368-SUM($BN368:BQ368)&gt;V367+AG368-BE368-AS368,V367+AG368-BE368-AS368,$BL368-SUM($BN368:BQ368))))</f>
        <v>0</v>
      </c>
      <c r="BS368" s="19">
        <f ca="1">IF(W367&lt;=0,0,IF($BL368&lt;=SUM($BN368:BR368),0,IF($BL368-SUM($BN368:BR368)&gt;W367+AH368-BF368-AT368,W367+AH368-BF368-AT368,$BL368-SUM($BN368:BR368))))</f>
        <v>0</v>
      </c>
      <c r="BT368" s="19">
        <f ca="1">IF(X367&lt;=0,0,IF($BL368&lt;=SUM($BN368:BS368),0,IF($BL368-SUM($BN368:BS368)&gt;X367+AI368-BG368-AU368,X367+AI368-BG368-AU368,$BL368-SUM($BN368:BS368))))</f>
        <v>0</v>
      </c>
      <c r="BU368" s="19">
        <f ca="1">IF(Y367&lt;=0,0,IF($BL368&lt;=SUM($BN368:BT368),0,IF($BL368-SUM($BN368:BT368)&gt;Y367+AJ368-BH368-AV368,Y367+AJ368-BH368-AV368,$BL368-SUM($BN368:BT368))))</f>
        <v>0</v>
      </c>
      <c r="BV368" s="19">
        <f ca="1">IF(Z367&lt;=0,0,IF($BL368&lt;=SUM($BN368:BU368),0,IF($BL368-SUM($BN368:BU368)&gt;Z367+AK368-BI368-AW368,Z367+AK368-BI368-AW368,$BL368-SUM($BN368:BU368))))</f>
        <v>0</v>
      </c>
      <c r="BW368" s="19">
        <f ca="1">IF(AA367&lt;=0,0,IF($BL368&lt;=SUM($BN368:BV368),0,IF($BL368-SUM($BN368:BV368)&gt;AA367+AL368-BJ368-AX368,AA367+AL368-BJ368-AX368,$BL368-SUM($BN368:BV368))))</f>
        <v>0</v>
      </c>
    </row>
    <row r="369" spans="1:75" ht="11.1" customHeight="1" x14ac:dyDescent="0.2">
      <c r="A369" s="20" t="str">
        <f t="shared" ca="1" si="255"/>
        <v/>
      </c>
      <c r="B369" s="5" t="e">
        <f t="shared" ca="1" si="256"/>
        <v>#N/A</v>
      </c>
      <c r="C369" s="69" t="str">
        <f ca="1">IF(A369="","",IF(snowball,IF(($E$5-AY369)&lt;0,0,$E$5-AY369),0)+D369)</f>
        <v/>
      </c>
      <c r="D369" s="56"/>
      <c r="E369" s="19">
        <f t="shared" ca="1" si="257"/>
        <v>0</v>
      </c>
      <c r="F369" s="19">
        <f t="shared" ca="1" si="258"/>
        <v>0</v>
      </c>
      <c r="G369" s="19">
        <f t="shared" ca="1" si="259"/>
        <v>0</v>
      </c>
      <c r="H369" s="19">
        <f t="shared" ca="1" si="260"/>
        <v>0</v>
      </c>
      <c r="I369" s="19">
        <f t="shared" ca="1" si="261"/>
        <v>0</v>
      </c>
      <c r="J369" s="19">
        <f t="shared" ca="1" si="262"/>
        <v>0</v>
      </c>
      <c r="K369" s="19">
        <f t="shared" ca="1" si="263"/>
        <v>0</v>
      </c>
      <c r="L369" s="19">
        <f t="shared" ca="1" si="264"/>
        <v>0</v>
      </c>
      <c r="M369" s="19">
        <f t="shared" ca="1" si="265"/>
        <v>0</v>
      </c>
      <c r="N369" s="19">
        <f t="shared" ca="1" si="266"/>
        <v>0</v>
      </c>
      <c r="O369" s="48"/>
      <c r="P369" s="19">
        <f t="shared" ca="1" si="254"/>
        <v>0</v>
      </c>
      <c r="Q369" s="73">
        <f t="shared" ca="1" si="267"/>
        <v>0</v>
      </c>
      <c r="R369" s="19">
        <f t="shared" ca="1" si="268"/>
        <v>0</v>
      </c>
      <c r="S369" s="19">
        <f t="shared" ca="1" si="269"/>
        <v>0</v>
      </c>
      <c r="T369" s="19">
        <f t="shared" ca="1" si="270"/>
        <v>0</v>
      </c>
      <c r="U369" s="19">
        <f t="shared" ca="1" si="271"/>
        <v>0</v>
      </c>
      <c r="V369" s="19">
        <f t="shared" ca="1" si="272"/>
        <v>0</v>
      </c>
      <c r="W369" s="19">
        <f t="shared" ca="1" si="273"/>
        <v>0</v>
      </c>
      <c r="X369" s="19">
        <f t="shared" ca="1" si="274"/>
        <v>0</v>
      </c>
      <c r="Y369" s="19">
        <f t="shared" ca="1" si="275"/>
        <v>0</v>
      </c>
      <c r="Z369" s="19">
        <f t="shared" ca="1" si="276"/>
        <v>0</v>
      </c>
      <c r="AA369" s="19">
        <f t="shared" ca="1" si="277"/>
        <v>0</v>
      </c>
      <c r="AB369" s="2"/>
      <c r="AC369" s="19">
        <f t="shared" ca="1" si="278"/>
        <v>0</v>
      </c>
      <c r="AD369" s="19">
        <f t="shared" ca="1" si="279"/>
        <v>0</v>
      </c>
      <c r="AE369" s="19">
        <f t="shared" ca="1" si="280"/>
        <v>0</v>
      </c>
      <c r="AF369" s="19">
        <f t="shared" ca="1" si="281"/>
        <v>0</v>
      </c>
      <c r="AG369" s="19">
        <f t="shared" ca="1" si="282"/>
        <v>0</v>
      </c>
      <c r="AH369" s="19">
        <f t="shared" ca="1" si="283"/>
        <v>0</v>
      </c>
      <c r="AI369" s="19">
        <f t="shared" ca="1" si="284"/>
        <v>0</v>
      </c>
      <c r="AJ369" s="19">
        <f t="shared" ca="1" si="285"/>
        <v>0</v>
      </c>
      <c r="AK369" s="19">
        <f t="shared" ca="1" si="286"/>
        <v>0</v>
      </c>
      <c r="AL369" s="19">
        <f t="shared" ca="1" si="287"/>
        <v>0</v>
      </c>
      <c r="AM369" s="23">
        <f t="shared" ca="1" si="288"/>
        <v>0</v>
      </c>
      <c r="AN369" s="7"/>
      <c r="AO369" s="19">
        <f t="shared" ca="1" si="289"/>
        <v>0</v>
      </c>
      <c r="AP369" s="19">
        <f t="shared" ca="1" si="290"/>
        <v>0</v>
      </c>
      <c r="AQ369" s="19">
        <f t="shared" ca="1" si="291"/>
        <v>0</v>
      </c>
      <c r="AR369" s="19">
        <f t="shared" ca="1" si="292"/>
        <v>0</v>
      </c>
      <c r="AS369" s="19">
        <f t="shared" ca="1" si="293"/>
        <v>0</v>
      </c>
      <c r="AT369" s="19">
        <f t="shared" ca="1" si="294"/>
        <v>0</v>
      </c>
      <c r="AU369" s="19">
        <f t="shared" ca="1" si="295"/>
        <v>0</v>
      </c>
      <c r="AV369" s="19">
        <f t="shared" ca="1" si="296"/>
        <v>0</v>
      </c>
      <c r="AW369" s="19">
        <f t="shared" ca="1" si="297"/>
        <v>0</v>
      </c>
      <c r="AX369" s="19">
        <f t="shared" ca="1" si="298"/>
        <v>0</v>
      </c>
      <c r="AY369" s="71">
        <f t="shared" ca="1" si="299"/>
        <v>0</v>
      </c>
      <c r="AZ369" s="23"/>
      <c r="BA369" s="55">
        <f ca="1">IF(NOT(snowball),0,IF(OR(E$9=0,R368+AC369-AO369&lt;=E$9),0,MIN(R368+AC369-AO369-E$9,$C369)))</f>
        <v>0</v>
      </c>
      <c r="BB369" s="19">
        <f ca="1">IF(NOT(snowball),0,IF(OR(F$9=0,S368+AD369-AP369&lt;=F$9),0,MIN(S368+AD369-AP369-F$9,$C369-SUM($BA369:BA369))))</f>
        <v>0</v>
      </c>
      <c r="BC369" s="19">
        <f ca="1">IF(NOT(snowball),0,IF(OR(G$9=0,T368+AE369-AQ369&lt;=G$9),0,MIN(T368+AE369-AQ369-G$9,$C369-SUM($BA369:BB369))))</f>
        <v>0</v>
      </c>
      <c r="BD369" s="19">
        <f ca="1">IF(NOT(snowball),0,IF(OR(H$9=0,U368+AF369-AR369&lt;=H$9),0,MIN(U368+AF369-AR369-H$9,$C369-SUM($BA369:BC369))))</f>
        <v>0</v>
      </c>
      <c r="BE369" s="19">
        <f ca="1">IF(NOT(snowball),0,IF(OR(I$9=0,V368+AG369-AS369&lt;=I$9),0,MIN(V368+AG369-AS369-I$9,$C369-SUM($BA369:BD369))))</f>
        <v>0</v>
      </c>
      <c r="BF369" s="19">
        <f ca="1">IF(NOT(snowball),0,IF(OR(J$9=0,W368+AH369-AT369&lt;=J$9),0,MIN(W368+AH369-AT369-J$9,$C369-SUM($BA369:BE369))))</f>
        <v>0</v>
      </c>
      <c r="BG369" s="19">
        <f ca="1">IF(NOT(snowball),0,IF(OR(K$9=0,X368+AI369-AU369&lt;=K$9),0,MIN(X368+AI369-AU369-K$9,$C369-SUM($BA369:BF369))))</f>
        <v>0</v>
      </c>
      <c r="BH369" s="19">
        <f ca="1">IF(NOT(snowball),0,IF(OR(L$9=0,Y368+AJ369-AV369&lt;=L$9),0,MIN(Y368+AJ369-AV369-L$9,$C369-SUM($BA369:BG369))))</f>
        <v>0</v>
      </c>
      <c r="BI369" s="19">
        <f ca="1">IF(NOT(snowball),0,IF(OR(M$9=0,Z368+AK369-AW369&lt;=M$9),0,MIN(Z368+AK369-AW369-M$9,$C369-SUM($BA369:BH369))))</f>
        <v>0</v>
      </c>
      <c r="BJ369" s="19">
        <f ca="1">IF(NOT(snowball),0,IF(OR(N$9=0,AA368+AL369-AX369&lt;=N$9),0,MIN(AA368+AL369-AX369-N$9,$C369-SUM($BA369:BI369))))</f>
        <v>0</v>
      </c>
      <c r="BK369" s="71">
        <f t="shared" ca="1" si="300"/>
        <v>0</v>
      </c>
      <c r="BL369" s="71">
        <f t="shared" ca="1" si="301"/>
        <v>0</v>
      </c>
      <c r="BN369" s="55">
        <f t="shared" ca="1" si="302"/>
        <v>0</v>
      </c>
      <c r="BO369" s="19">
        <f ca="1">IF(S368&lt;=0,0,IF($BL369&lt;=SUM($BN369:BN369),0,IF($BL369-SUM($BN369:BN369)&gt;S368+AD369-BB369-AP369,S368+AD369-BB369-AP369,$BL369-SUM($BN369:BN369))))</f>
        <v>0</v>
      </c>
      <c r="BP369" s="19">
        <f ca="1">IF(T368&lt;=0,0,IF($BL369&lt;=SUM($BN369:BO369),0,IF($BL369-SUM($BN369:BO369)&gt;T368+AE369-BC369-AQ369,T368+AE369-BC369-AQ369,$BL369-SUM($BN369:BO369))))</f>
        <v>0</v>
      </c>
      <c r="BQ369" s="19">
        <f ca="1">IF(U368&lt;=0,0,IF($BL369&lt;=SUM($BN369:BP369),0,IF($BL369-SUM($BN369:BP369)&gt;U368+AF369-BD369-AR369,U368+AF369-BD369-AR369,$BL369-SUM($BN369:BP369))))</f>
        <v>0</v>
      </c>
      <c r="BR369" s="19">
        <f ca="1">IF(V368&lt;=0,0,IF($BL369&lt;=SUM($BN369:BQ369),0,IF($BL369-SUM($BN369:BQ369)&gt;V368+AG369-BE369-AS369,V368+AG369-BE369-AS369,$BL369-SUM($BN369:BQ369))))</f>
        <v>0</v>
      </c>
      <c r="BS369" s="19">
        <f ca="1">IF(W368&lt;=0,0,IF($BL369&lt;=SUM($BN369:BR369),0,IF($BL369-SUM($BN369:BR369)&gt;W368+AH369-BF369-AT369,W368+AH369-BF369-AT369,$BL369-SUM($BN369:BR369))))</f>
        <v>0</v>
      </c>
      <c r="BT369" s="19">
        <f ca="1">IF(X368&lt;=0,0,IF($BL369&lt;=SUM($BN369:BS369),0,IF($BL369-SUM($BN369:BS369)&gt;X368+AI369-BG369-AU369,X368+AI369-BG369-AU369,$BL369-SUM($BN369:BS369))))</f>
        <v>0</v>
      </c>
      <c r="BU369" s="19">
        <f ca="1">IF(Y368&lt;=0,0,IF($BL369&lt;=SUM($BN369:BT369),0,IF($BL369-SUM($BN369:BT369)&gt;Y368+AJ369-BH369-AV369,Y368+AJ369-BH369-AV369,$BL369-SUM($BN369:BT369))))</f>
        <v>0</v>
      </c>
      <c r="BV369" s="19">
        <f ca="1">IF(Z368&lt;=0,0,IF($BL369&lt;=SUM($BN369:BU369),0,IF($BL369-SUM($BN369:BU369)&gt;Z368+AK369-BI369-AW369,Z368+AK369-BI369-AW369,$BL369-SUM($BN369:BU369))))</f>
        <v>0</v>
      </c>
      <c r="BW369" s="19">
        <f ca="1">IF(AA368&lt;=0,0,IF($BL369&lt;=SUM($BN369:BV369),0,IF($BL369-SUM($BN369:BV369)&gt;AA368+AL369-BJ369-AX369,AA368+AL369-BJ369-AX369,$BL369-SUM($BN369:BV369))))</f>
        <v>0</v>
      </c>
    </row>
    <row r="370" spans="1:75" ht="11.1" customHeight="1" x14ac:dyDescent="0.2">
      <c r="A370" s="20" t="str">
        <f t="shared" ca="1" si="255"/>
        <v/>
      </c>
      <c r="B370" s="5" t="e">
        <f t="shared" ca="1" si="256"/>
        <v>#N/A</v>
      </c>
      <c r="C370" s="69" t="str">
        <f ca="1">IF(A370="","",IF(snowball,IF(($E$5-AY370)&lt;0,0,$E$5-AY370),0)+D370)</f>
        <v/>
      </c>
      <c r="D370" s="56"/>
      <c r="E370" s="19">
        <f t="shared" ca="1" si="257"/>
        <v>0</v>
      </c>
      <c r="F370" s="19">
        <f t="shared" ca="1" si="258"/>
        <v>0</v>
      </c>
      <c r="G370" s="19">
        <f t="shared" ca="1" si="259"/>
        <v>0</v>
      </c>
      <c r="H370" s="19">
        <f t="shared" ca="1" si="260"/>
        <v>0</v>
      </c>
      <c r="I370" s="19">
        <f t="shared" ca="1" si="261"/>
        <v>0</v>
      </c>
      <c r="J370" s="19">
        <f t="shared" ca="1" si="262"/>
        <v>0</v>
      </c>
      <c r="K370" s="19">
        <f t="shared" ca="1" si="263"/>
        <v>0</v>
      </c>
      <c r="L370" s="19">
        <f t="shared" ca="1" si="264"/>
        <v>0</v>
      </c>
      <c r="M370" s="19">
        <f t="shared" ca="1" si="265"/>
        <v>0</v>
      </c>
      <c r="N370" s="19">
        <f t="shared" ca="1" si="266"/>
        <v>0</v>
      </c>
      <c r="O370" s="48"/>
      <c r="P370" s="19">
        <f t="shared" ca="1" si="254"/>
        <v>0</v>
      </c>
      <c r="Q370" s="73">
        <f t="shared" ca="1" si="267"/>
        <v>0</v>
      </c>
      <c r="R370" s="19">
        <f t="shared" ca="1" si="268"/>
        <v>0</v>
      </c>
      <c r="S370" s="19">
        <f t="shared" ca="1" si="269"/>
        <v>0</v>
      </c>
      <c r="T370" s="19">
        <f t="shared" ca="1" si="270"/>
        <v>0</v>
      </c>
      <c r="U370" s="19">
        <f t="shared" ca="1" si="271"/>
        <v>0</v>
      </c>
      <c r="V370" s="19">
        <f t="shared" ca="1" si="272"/>
        <v>0</v>
      </c>
      <c r="W370" s="19">
        <f t="shared" ca="1" si="273"/>
        <v>0</v>
      </c>
      <c r="X370" s="19">
        <f t="shared" ca="1" si="274"/>
        <v>0</v>
      </c>
      <c r="Y370" s="19">
        <f t="shared" ca="1" si="275"/>
        <v>0</v>
      </c>
      <c r="Z370" s="19">
        <f t="shared" ca="1" si="276"/>
        <v>0</v>
      </c>
      <c r="AA370" s="19">
        <f t="shared" ca="1" si="277"/>
        <v>0</v>
      </c>
      <c r="AB370" s="2"/>
      <c r="AC370" s="19">
        <f t="shared" ca="1" si="278"/>
        <v>0</v>
      </c>
      <c r="AD370" s="19">
        <f t="shared" ca="1" si="279"/>
        <v>0</v>
      </c>
      <c r="AE370" s="19">
        <f t="shared" ca="1" si="280"/>
        <v>0</v>
      </c>
      <c r="AF370" s="19">
        <f t="shared" ca="1" si="281"/>
        <v>0</v>
      </c>
      <c r="AG370" s="19">
        <f t="shared" ca="1" si="282"/>
        <v>0</v>
      </c>
      <c r="AH370" s="19">
        <f t="shared" ca="1" si="283"/>
        <v>0</v>
      </c>
      <c r="AI370" s="19">
        <f t="shared" ca="1" si="284"/>
        <v>0</v>
      </c>
      <c r="AJ370" s="19">
        <f t="shared" ca="1" si="285"/>
        <v>0</v>
      </c>
      <c r="AK370" s="19">
        <f t="shared" ca="1" si="286"/>
        <v>0</v>
      </c>
      <c r="AL370" s="19">
        <f t="shared" ca="1" si="287"/>
        <v>0</v>
      </c>
      <c r="AM370" s="23">
        <f t="shared" ca="1" si="288"/>
        <v>0</v>
      </c>
      <c r="AN370" s="7"/>
      <c r="AO370" s="19">
        <f t="shared" ca="1" si="289"/>
        <v>0</v>
      </c>
      <c r="AP370" s="19">
        <f t="shared" ca="1" si="290"/>
        <v>0</v>
      </c>
      <c r="AQ370" s="19">
        <f t="shared" ca="1" si="291"/>
        <v>0</v>
      </c>
      <c r="AR370" s="19">
        <f t="shared" ca="1" si="292"/>
        <v>0</v>
      </c>
      <c r="AS370" s="19">
        <f t="shared" ca="1" si="293"/>
        <v>0</v>
      </c>
      <c r="AT370" s="19">
        <f t="shared" ca="1" si="294"/>
        <v>0</v>
      </c>
      <c r="AU370" s="19">
        <f t="shared" ca="1" si="295"/>
        <v>0</v>
      </c>
      <c r="AV370" s="19">
        <f t="shared" ca="1" si="296"/>
        <v>0</v>
      </c>
      <c r="AW370" s="19">
        <f t="shared" ca="1" si="297"/>
        <v>0</v>
      </c>
      <c r="AX370" s="19">
        <f t="shared" ca="1" si="298"/>
        <v>0</v>
      </c>
      <c r="AY370" s="71">
        <f t="shared" ca="1" si="299"/>
        <v>0</v>
      </c>
      <c r="AZ370" s="23"/>
      <c r="BA370" s="55">
        <f ca="1">IF(NOT(snowball),0,IF(OR(E$9=0,R369+AC370-AO370&lt;=E$9),0,MIN(R369+AC370-AO370-E$9,$C370)))</f>
        <v>0</v>
      </c>
      <c r="BB370" s="19">
        <f ca="1">IF(NOT(snowball),0,IF(OR(F$9=0,S369+AD370-AP370&lt;=F$9),0,MIN(S369+AD370-AP370-F$9,$C370-SUM($BA370:BA370))))</f>
        <v>0</v>
      </c>
      <c r="BC370" s="19">
        <f ca="1">IF(NOT(snowball),0,IF(OR(G$9=0,T369+AE370-AQ370&lt;=G$9),0,MIN(T369+AE370-AQ370-G$9,$C370-SUM($BA370:BB370))))</f>
        <v>0</v>
      </c>
      <c r="BD370" s="19">
        <f ca="1">IF(NOT(snowball),0,IF(OR(H$9=0,U369+AF370-AR370&lt;=H$9),0,MIN(U369+AF370-AR370-H$9,$C370-SUM($BA370:BC370))))</f>
        <v>0</v>
      </c>
      <c r="BE370" s="19">
        <f ca="1">IF(NOT(snowball),0,IF(OR(I$9=0,V369+AG370-AS370&lt;=I$9),0,MIN(V369+AG370-AS370-I$9,$C370-SUM($BA370:BD370))))</f>
        <v>0</v>
      </c>
      <c r="BF370" s="19">
        <f ca="1">IF(NOT(snowball),0,IF(OR(J$9=0,W369+AH370-AT370&lt;=J$9),0,MIN(W369+AH370-AT370-J$9,$C370-SUM($BA370:BE370))))</f>
        <v>0</v>
      </c>
      <c r="BG370" s="19">
        <f ca="1">IF(NOT(snowball),0,IF(OR(K$9=0,X369+AI370-AU370&lt;=K$9),0,MIN(X369+AI370-AU370-K$9,$C370-SUM($BA370:BF370))))</f>
        <v>0</v>
      </c>
      <c r="BH370" s="19">
        <f ca="1">IF(NOT(snowball),0,IF(OR(L$9=0,Y369+AJ370-AV370&lt;=L$9),0,MIN(Y369+AJ370-AV370-L$9,$C370-SUM($BA370:BG370))))</f>
        <v>0</v>
      </c>
      <c r="BI370" s="19">
        <f ca="1">IF(NOT(snowball),0,IF(OR(M$9=0,Z369+AK370-AW370&lt;=M$9),0,MIN(Z369+AK370-AW370-M$9,$C370-SUM($BA370:BH370))))</f>
        <v>0</v>
      </c>
      <c r="BJ370" s="19">
        <f ca="1">IF(NOT(snowball),0,IF(OR(N$9=0,AA369+AL370-AX370&lt;=N$9),0,MIN(AA369+AL370-AX370-N$9,$C370-SUM($BA370:BI370))))</f>
        <v>0</v>
      </c>
      <c r="BK370" s="71">
        <f t="shared" ca="1" si="300"/>
        <v>0</v>
      </c>
      <c r="BL370" s="71">
        <f t="shared" ca="1" si="301"/>
        <v>0</v>
      </c>
      <c r="BN370" s="55">
        <f t="shared" ca="1" si="302"/>
        <v>0</v>
      </c>
      <c r="BO370" s="19">
        <f ca="1">IF(S369&lt;=0,0,IF($BL370&lt;=SUM($BN370:BN370),0,IF($BL370-SUM($BN370:BN370)&gt;S369+AD370-BB370-AP370,S369+AD370-BB370-AP370,$BL370-SUM($BN370:BN370))))</f>
        <v>0</v>
      </c>
      <c r="BP370" s="19">
        <f ca="1">IF(T369&lt;=0,0,IF($BL370&lt;=SUM($BN370:BO370),0,IF($BL370-SUM($BN370:BO370)&gt;T369+AE370-BC370-AQ370,T369+AE370-BC370-AQ370,$BL370-SUM($BN370:BO370))))</f>
        <v>0</v>
      </c>
      <c r="BQ370" s="19">
        <f ca="1">IF(U369&lt;=0,0,IF($BL370&lt;=SUM($BN370:BP370),0,IF($BL370-SUM($BN370:BP370)&gt;U369+AF370-BD370-AR370,U369+AF370-BD370-AR370,$BL370-SUM($BN370:BP370))))</f>
        <v>0</v>
      </c>
      <c r="BR370" s="19">
        <f ca="1">IF(V369&lt;=0,0,IF($BL370&lt;=SUM($BN370:BQ370),0,IF($BL370-SUM($BN370:BQ370)&gt;V369+AG370-BE370-AS370,V369+AG370-BE370-AS370,$BL370-SUM($BN370:BQ370))))</f>
        <v>0</v>
      </c>
      <c r="BS370" s="19">
        <f ca="1">IF(W369&lt;=0,0,IF($BL370&lt;=SUM($BN370:BR370),0,IF($BL370-SUM($BN370:BR370)&gt;W369+AH370-BF370-AT370,W369+AH370-BF370-AT370,$BL370-SUM($BN370:BR370))))</f>
        <v>0</v>
      </c>
      <c r="BT370" s="19">
        <f ca="1">IF(X369&lt;=0,0,IF($BL370&lt;=SUM($BN370:BS370),0,IF($BL370-SUM($BN370:BS370)&gt;X369+AI370-BG370-AU370,X369+AI370-BG370-AU370,$BL370-SUM($BN370:BS370))))</f>
        <v>0</v>
      </c>
      <c r="BU370" s="19">
        <f ca="1">IF(Y369&lt;=0,0,IF($BL370&lt;=SUM($BN370:BT370),0,IF($BL370-SUM($BN370:BT370)&gt;Y369+AJ370-BH370-AV370,Y369+AJ370-BH370-AV370,$BL370-SUM($BN370:BT370))))</f>
        <v>0</v>
      </c>
      <c r="BV370" s="19">
        <f ca="1">IF(Z369&lt;=0,0,IF($BL370&lt;=SUM($BN370:BU370),0,IF($BL370-SUM($BN370:BU370)&gt;Z369+AK370-BI370-AW370,Z369+AK370-BI370-AW370,$BL370-SUM($BN370:BU370))))</f>
        <v>0</v>
      </c>
      <c r="BW370" s="19">
        <f ca="1">IF(AA369&lt;=0,0,IF($BL370&lt;=SUM($BN370:BV370),0,IF($BL370-SUM($BN370:BV370)&gt;AA369+AL370-BJ370-AX370,AA369+AL370-BJ370-AX370,$BL370-SUM($BN370:BV370))))</f>
        <v>0</v>
      </c>
    </row>
    <row r="371" spans="1:75" ht="11.1" customHeight="1" x14ac:dyDescent="0.2">
      <c r="A371" s="20" t="str">
        <f t="shared" ca="1" si="255"/>
        <v/>
      </c>
      <c r="B371" s="5" t="e">
        <f t="shared" ca="1" si="256"/>
        <v>#N/A</v>
      </c>
      <c r="C371" s="69" t="str">
        <f ca="1">IF(A371="","",IF(snowball,IF(($E$5-AY371)&lt;0,0,$E$5-AY371),0)+D371)</f>
        <v/>
      </c>
      <c r="D371" s="56"/>
      <c r="E371" s="19">
        <f t="shared" ca="1" si="257"/>
        <v>0</v>
      </c>
      <c r="F371" s="19">
        <f t="shared" ca="1" si="258"/>
        <v>0</v>
      </c>
      <c r="G371" s="19">
        <f t="shared" ca="1" si="259"/>
        <v>0</v>
      </c>
      <c r="H371" s="19">
        <f t="shared" ca="1" si="260"/>
        <v>0</v>
      </c>
      <c r="I371" s="19">
        <f t="shared" ca="1" si="261"/>
        <v>0</v>
      </c>
      <c r="J371" s="19">
        <f t="shared" ca="1" si="262"/>
        <v>0</v>
      </c>
      <c r="K371" s="19">
        <f t="shared" ca="1" si="263"/>
        <v>0</v>
      </c>
      <c r="L371" s="19">
        <f t="shared" ca="1" si="264"/>
        <v>0</v>
      </c>
      <c r="M371" s="19">
        <f t="shared" ca="1" si="265"/>
        <v>0</v>
      </c>
      <c r="N371" s="19">
        <f t="shared" ca="1" si="266"/>
        <v>0</v>
      </c>
      <c r="O371" s="48"/>
      <c r="P371" s="19">
        <f t="shared" ca="1" si="254"/>
        <v>0</v>
      </c>
      <c r="Q371" s="73">
        <f t="shared" ca="1" si="267"/>
        <v>0</v>
      </c>
      <c r="R371" s="19">
        <f t="shared" ca="1" si="268"/>
        <v>0</v>
      </c>
      <c r="S371" s="19">
        <f t="shared" ca="1" si="269"/>
        <v>0</v>
      </c>
      <c r="T371" s="19">
        <f t="shared" ca="1" si="270"/>
        <v>0</v>
      </c>
      <c r="U371" s="19">
        <f t="shared" ca="1" si="271"/>
        <v>0</v>
      </c>
      <c r="V371" s="19">
        <f t="shared" ca="1" si="272"/>
        <v>0</v>
      </c>
      <c r="W371" s="19">
        <f t="shared" ca="1" si="273"/>
        <v>0</v>
      </c>
      <c r="X371" s="19">
        <f t="shared" ca="1" si="274"/>
        <v>0</v>
      </c>
      <c r="Y371" s="19">
        <f t="shared" ca="1" si="275"/>
        <v>0</v>
      </c>
      <c r="Z371" s="19">
        <f t="shared" ca="1" si="276"/>
        <v>0</v>
      </c>
      <c r="AA371" s="19">
        <f t="shared" ca="1" si="277"/>
        <v>0</v>
      </c>
      <c r="AB371" s="2"/>
      <c r="AC371" s="19">
        <f t="shared" ca="1" si="278"/>
        <v>0</v>
      </c>
      <c r="AD371" s="19">
        <f t="shared" ca="1" si="279"/>
        <v>0</v>
      </c>
      <c r="AE371" s="19">
        <f t="shared" ca="1" si="280"/>
        <v>0</v>
      </c>
      <c r="AF371" s="19">
        <f t="shared" ca="1" si="281"/>
        <v>0</v>
      </c>
      <c r="AG371" s="19">
        <f t="shared" ca="1" si="282"/>
        <v>0</v>
      </c>
      <c r="AH371" s="19">
        <f t="shared" ca="1" si="283"/>
        <v>0</v>
      </c>
      <c r="AI371" s="19">
        <f t="shared" ca="1" si="284"/>
        <v>0</v>
      </c>
      <c r="AJ371" s="19">
        <f t="shared" ca="1" si="285"/>
        <v>0</v>
      </c>
      <c r="AK371" s="19">
        <f t="shared" ca="1" si="286"/>
        <v>0</v>
      </c>
      <c r="AL371" s="19">
        <f t="shared" ca="1" si="287"/>
        <v>0</v>
      </c>
      <c r="AM371" s="23">
        <f t="shared" ca="1" si="288"/>
        <v>0</v>
      </c>
      <c r="AN371" s="7"/>
      <c r="AO371" s="19">
        <f t="shared" ca="1" si="289"/>
        <v>0</v>
      </c>
      <c r="AP371" s="19">
        <f t="shared" ca="1" si="290"/>
        <v>0</v>
      </c>
      <c r="AQ371" s="19">
        <f t="shared" ca="1" si="291"/>
        <v>0</v>
      </c>
      <c r="AR371" s="19">
        <f t="shared" ca="1" si="292"/>
        <v>0</v>
      </c>
      <c r="AS371" s="19">
        <f t="shared" ca="1" si="293"/>
        <v>0</v>
      </c>
      <c r="AT371" s="19">
        <f t="shared" ca="1" si="294"/>
        <v>0</v>
      </c>
      <c r="AU371" s="19">
        <f t="shared" ca="1" si="295"/>
        <v>0</v>
      </c>
      <c r="AV371" s="19">
        <f t="shared" ca="1" si="296"/>
        <v>0</v>
      </c>
      <c r="AW371" s="19">
        <f t="shared" ca="1" si="297"/>
        <v>0</v>
      </c>
      <c r="AX371" s="19">
        <f t="shared" ca="1" si="298"/>
        <v>0</v>
      </c>
      <c r="AY371" s="71">
        <f t="shared" ca="1" si="299"/>
        <v>0</v>
      </c>
      <c r="AZ371" s="23"/>
      <c r="BA371" s="55">
        <f ca="1">IF(NOT(snowball),0,IF(OR(E$9=0,R370+AC371-AO371&lt;=E$9),0,MIN(R370+AC371-AO371-E$9,$C371)))</f>
        <v>0</v>
      </c>
      <c r="BB371" s="19">
        <f ca="1">IF(NOT(snowball),0,IF(OR(F$9=0,S370+AD371-AP371&lt;=F$9),0,MIN(S370+AD371-AP371-F$9,$C371-SUM($BA371:BA371))))</f>
        <v>0</v>
      </c>
      <c r="BC371" s="19">
        <f ca="1">IF(NOT(snowball),0,IF(OR(G$9=0,T370+AE371-AQ371&lt;=G$9),0,MIN(T370+AE371-AQ371-G$9,$C371-SUM($BA371:BB371))))</f>
        <v>0</v>
      </c>
      <c r="BD371" s="19">
        <f ca="1">IF(NOT(snowball),0,IF(OR(H$9=0,U370+AF371-AR371&lt;=H$9),0,MIN(U370+AF371-AR371-H$9,$C371-SUM($BA371:BC371))))</f>
        <v>0</v>
      </c>
      <c r="BE371" s="19">
        <f ca="1">IF(NOT(snowball),0,IF(OR(I$9=0,V370+AG371-AS371&lt;=I$9),0,MIN(V370+AG371-AS371-I$9,$C371-SUM($BA371:BD371))))</f>
        <v>0</v>
      </c>
      <c r="BF371" s="19">
        <f ca="1">IF(NOT(snowball),0,IF(OR(J$9=0,W370+AH371-AT371&lt;=J$9),0,MIN(W370+AH371-AT371-J$9,$C371-SUM($BA371:BE371))))</f>
        <v>0</v>
      </c>
      <c r="BG371" s="19">
        <f ca="1">IF(NOT(snowball),0,IF(OR(K$9=0,X370+AI371-AU371&lt;=K$9),0,MIN(X370+AI371-AU371-K$9,$C371-SUM($BA371:BF371))))</f>
        <v>0</v>
      </c>
      <c r="BH371" s="19">
        <f ca="1">IF(NOT(snowball),0,IF(OR(L$9=0,Y370+AJ371-AV371&lt;=L$9),0,MIN(Y370+AJ371-AV371-L$9,$C371-SUM($BA371:BG371))))</f>
        <v>0</v>
      </c>
      <c r="BI371" s="19">
        <f ca="1">IF(NOT(snowball),0,IF(OR(M$9=0,Z370+AK371-AW371&lt;=M$9),0,MIN(Z370+AK371-AW371-M$9,$C371-SUM($BA371:BH371))))</f>
        <v>0</v>
      </c>
      <c r="BJ371" s="19">
        <f ca="1">IF(NOT(snowball),0,IF(OR(N$9=0,AA370+AL371-AX371&lt;=N$9),0,MIN(AA370+AL371-AX371-N$9,$C371-SUM($BA371:BI371))))</f>
        <v>0</v>
      </c>
      <c r="BK371" s="71">
        <f t="shared" ca="1" si="300"/>
        <v>0</v>
      </c>
      <c r="BL371" s="71">
        <f t="shared" ca="1" si="301"/>
        <v>0</v>
      </c>
      <c r="BN371" s="55">
        <f t="shared" ca="1" si="302"/>
        <v>0</v>
      </c>
      <c r="BO371" s="19">
        <f ca="1">IF(S370&lt;=0,0,IF($BL371&lt;=SUM($BN371:BN371),0,IF($BL371-SUM($BN371:BN371)&gt;S370+AD371-BB371-AP371,S370+AD371-BB371-AP371,$BL371-SUM($BN371:BN371))))</f>
        <v>0</v>
      </c>
      <c r="BP371" s="19">
        <f ca="1">IF(T370&lt;=0,0,IF($BL371&lt;=SUM($BN371:BO371),0,IF($BL371-SUM($BN371:BO371)&gt;T370+AE371-BC371-AQ371,T370+AE371-BC371-AQ371,$BL371-SUM($BN371:BO371))))</f>
        <v>0</v>
      </c>
      <c r="BQ371" s="19">
        <f ca="1">IF(U370&lt;=0,0,IF($BL371&lt;=SUM($BN371:BP371),0,IF($BL371-SUM($BN371:BP371)&gt;U370+AF371-BD371-AR371,U370+AF371-BD371-AR371,$BL371-SUM($BN371:BP371))))</f>
        <v>0</v>
      </c>
      <c r="BR371" s="19">
        <f ca="1">IF(V370&lt;=0,0,IF($BL371&lt;=SUM($BN371:BQ371),0,IF($BL371-SUM($BN371:BQ371)&gt;V370+AG371-BE371-AS371,V370+AG371-BE371-AS371,$BL371-SUM($BN371:BQ371))))</f>
        <v>0</v>
      </c>
      <c r="BS371" s="19">
        <f ca="1">IF(W370&lt;=0,0,IF($BL371&lt;=SUM($BN371:BR371),0,IF($BL371-SUM($BN371:BR371)&gt;W370+AH371-BF371-AT371,W370+AH371-BF371-AT371,$BL371-SUM($BN371:BR371))))</f>
        <v>0</v>
      </c>
      <c r="BT371" s="19">
        <f ca="1">IF(X370&lt;=0,0,IF($BL371&lt;=SUM($BN371:BS371),0,IF($BL371-SUM($BN371:BS371)&gt;X370+AI371-BG371-AU371,X370+AI371-BG371-AU371,$BL371-SUM($BN371:BS371))))</f>
        <v>0</v>
      </c>
      <c r="BU371" s="19">
        <f ca="1">IF(Y370&lt;=0,0,IF($BL371&lt;=SUM($BN371:BT371),0,IF($BL371-SUM($BN371:BT371)&gt;Y370+AJ371-BH371-AV371,Y370+AJ371-BH371-AV371,$BL371-SUM($BN371:BT371))))</f>
        <v>0</v>
      </c>
      <c r="BV371" s="19">
        <f ca="1">IF(Z370&lt;=0,0,IF($BL371&lt;=SUM($BN371:BU371),0,IF($BL371-SUM($BN371:BU371)&gt;Z370+AK371-BI371-AW371,Z370+AK371-BI371-AW371,$BL371-SUM($BN371:BU371))))</f>
        <v>0</v>
      </c>
      <c r="BW371" s="19">
        <f ca="1">IF(AA370&lt;=0,0,IF($BL371&lt;=SUM($BN371:BV371),0,IF($BL371-SUM($BN371:BV371)&gt;AA370+AL371-BJ371-AX371,AA370+AL371-BJ371-AX371,$BL371-SUM($BN371:BV371))))</f>
        <v>0</v>
      </c>
    </row>
    <row r="372" spans="1:75" ht="11.1" customHeight="1" x14ac:dyDescent="0.2">
      <c r="A372" s="20" t="str">
        <f t="shared" ca="1" si="255"/>
        <v/>
      </c>
      <c r="B372" s="5" t="e">
        <f t="shared" ca="1" si="256"/>
        <v>#N/A</v>
      </c>
      <c r="C372" s="69" t="str">
        <f ca="1">IF(A372="","",IF(snowball,IF(($E$5-AY372)&lt;0,0,$E$5-AY372),0)+D372)</f>
        <v/>
      </c>
      <c r="D372" s="56"/>
      <c r="E372" s="19">
        <f t="shared" ca="1" si="257"/>
        <v>0</v>
      </c>
      <c r="F372" s="19">
        <f t="shared" ca="1" si="258"/>
        <v>0</v>
      </c>
      <c r="G372" s="19">
        <f t="shared" ca="1" si="259"/>
        <v>0</v>
      </c>
      <c r="H372" s="19">
        <f t="shared" ca="1" si="260"/>
        <v>0</v>
      </c>
      <c r="I372" s="19">
        <f t="shared" ca="1" si="261"/>
        <v>0</v>
      </c>
      <c r="J372" s="19">
        <f t="shared" ca="1" si="262"/>
        <v>0</v>
      </c>
      <c r="K372" s="19">
        <f t="shared" ca="1" si="263"/>
        <v>0</v>
      </c>
      <c r="L372" s="19">
        <f t="shared" ca="1" si="264"/>
        <v>0</v>
      </c>
      <c r="M372" s="19">
        <f t="shared" ca="1" si="265"/>
        <v>0</v>
      </c>
      <c r="N372" s="19">
        <f t="shared" ca="1" si="266"/>
        <v>0</v>
      </c>
      <c r="O372" s="48"/>
      <c r="P372" s="19">
        <f t="shared" ca="1" si="254"/>
        <v>0</v>
      </c>
      <c r="Q372" s="73">
        <f t="shared" ca="1" si="267"/>
        <v>0</v>
      </c>
      <c r="R372" s="19">
        <f t="shared" ca="1" si="268"/>
        <v>0</v>
      </c>
      <c r="S372" s="19">
        <f t="shared" ca="1" si="269"/>
        <v>0</v>
      </c>
      <c r="T372" s="19">
        <f t="shared" ca="1" si="270"/>
        <v>0</v>
      </c>
      <c r="U372" s="19">
        <f t="shared" ca="1" si="271"/>
        <v>0</v>
      </c>
      <c r="V372" s="19">
        <f t="shared" ca="1" si="272"/>
        <v>0</v>
      </c>
      <c r="W372" s="19">
        <f t="shared" ca="1" si="273"/>
        <v>0</v>
      </c>
      <c r="X372" s="19">
        <f t="shared" ca="1" si="274"/>
        <v>0</v>
      </c>
      <c r="Y372" s="19">
        <f t="shared" ca="1" si="275"/>
        <v>0</v>
      </c>
      <c r="Z372" s="19">
        <f t="shared" ca="1" si="276"/>
        <v>0</v>
      </c>
      <c r="AA372" s="19">
        <f t="shared" ca="1" si="277"/>
        <v>0</v>
      </c>
      <c r="AB372" s="2"/>
      <c r="AC372" s="19">
        <f t="shared" ca="1" si="278"/>
        <v>0</v>
      </c>
      <c r="AD372" s="19">
        <f t="shared" ca="1" si="279"/>
        <v>0</v>
      </c>
      <c r="AE372" s="19">
        <f t="shared" ca="1" si="280"/>
        <v>0</v>
      </c>
      <c r="AF372" s="19">
        <f t="shared" ca="1" si="281"/>
        <v>0</v>
      </c>
      <c r="AG372" s="19">
        <f t="shared" ca="1" si="282"/>
        <v>0</v>
      </c>
      <c r="AH372" s="19">
        <f t="shared" ca="1" si="283"/>
        <v>0</v>
      </c>
      <c r="AI372" s="19">
        <f t="shared" ca="1" si="284"/>
        <v>0</v>
      </c>
      <c r="AJ372" s="19">
        <f t="shared" ca="1" si="285"/>
        <v>0</v>
      </c>
      <c r="AK372" s="19">
        <f t="shared" ca="1" si="286"/>
        <v>0</v>
      </c>
      <c r="AL372" s="19">
        <f t="shared" ca="1" si="287"/>
        <v>0</v>
      </c>
      <c r="AM372" s="23">
        <f t="shared" ca="1" si="288"/>
        <v>0</v>
      </c>
      <c r="AN372" s="7"/>
      <c r="AO372" s="19">
        <f t="shared" ca="1" si="289"/>
        <v>0</v>
      </c>
      <c r="AP372" s="19">
        <f t="shared" ca="1" si="290"/>
        <v>0</v>
      </c>
      <c r="AQ372" s="19">
        <f t="shared" ca="1" si="291"/>
        <v>0</v>
      </c>
      <c r="AR372" s="19">
        <f t="shared" ca="1" si="292"/>
        <v>0</v>
      </c>
      <c r="AS372" s="19">
        <f t="shared" ca="1" si="293"/>
        <v>0</v>
      </c>
      <c r="AT372" s="19">
        <f t="shared" ca="1" si="294"/>
        <v>0</v>
      </c>
      <c r="AU372" s="19">
        <f t="shared" ca="1" si="295"/>
        <v>0</v>
      </c>
      <c r="AV372" s="19">
        <f t="shared" ca="1" si="296"/>
        <v>0</v>
      </c>
      <c r="AW372" s="19">
        <f t="shared" ca="1" si="297"/>
        <v>0</v>
      </c>
      <c r="AX372" s="19">
        <f t="shared" ca="1" si="298"/>
        <v>0</v>
      </c>
      <c r="AY372" s="71">
        <f t="shared" ca="1" si="299"/>
        <v>0</v>
      </c>
      <c r="AZ372" s="23"/>
      <c r="BA372" s="55">
        <f ca="1">IF(NOT(snowball),0,IF(OR(E$9=0,R371+AC372-AO372&lt;=E$9),0,MIN(R371+AC372-AO372-E$9,$C372)))</f>
        <v>0</v>
      </c>
      <c r="BB372" s="19">
        <f ca="1">IF(NOT(snowball),0,IF(OR(F$9=0,S371+AD372-AP372&lt;=F$9),0,MIN(S371+AD372-AP372-F$9,$C372-SUM($BA372:BA372))))</f>
        <v>0</v>
      </c>
      <c r="BC372" s="19">
        <f ca="1">IF(NOT(snowball),0,IF(OR(G$9=0,T371+AE372-AQ372&lt;=G$9),0,MIN(T371+AE372-AQ372-G$9,$C372-SUM($BA372:BB372))))</f>
        <v>0</v>
      </c>
      <c r="BD372" s="19">
        <f ca="1">IF(NOT(snowball),0,IF(OR(H$9=0,U371+AF372-AR372&lt;=H$9),0,MIN(U371+AF372-AR372-H$9,$C372-SUM($BA372:BC372))))</f>
        <v>0</v>
      </c>
      <c r="BE372" s="19">
        <f ca="1">IF(NOT(snowball),0,IF(OR(I$9=0,V371+AG372-AS372&lt;=I$9),0,MIN(V371+AG372-AS372-I$9,$C372-SUM($BA372:BD372))))</f>
        <v>0</v>
      </c>
      <c r="BF372" s="19">
        <f ca="1">IF(NOT(snowball),0,IF(OR(J$9=0,W371+AH372-AT372&lt;=J$9),0,MIN(W371+AH372-AT372-J$9,$C372-SUM($BA372:BE372))))</f>
        <v>0</v>
      </c>
      <c r="BG372" s="19">
        <f ca="1">IF(NOT(snowball),0,IF(OR(K$9=0,X371+AI372-AU372&lt;=K$9),0,MIN(X371+AI372-AU372-K$9,$C372-SUM($BA372:BF372))))</f>
        <v>0</v>
      </c>
      <c r="BH372" s="19">
        <f ca="1">IF(NOT(snowball),0,IF(OR(L$9=0,Y371+AJ372-AV372&lt;=L$9),0,MIN(Y371+AJ372-AV372-L$9,$C372-SUM($BA372:BG372))))</f>
        <v>0</v>
      </c>
      <c r="BI372" s="19">
        <f ca="1">IF(NOT(snowball),0,IF(OR(M$9=0,Z371+AK372-AW372&lt;=M$9),0,MIN(Z371+AK372-AW372-M$9,$C372-SUM($BA372:BH372))))</f>
        <v>0</v>
      </c>
      <c r="BJ372" s="19">
        <f ca="1">IF(NOT(snowball),0,IF(OR(N$9=0,AA371+AL372-AX372&lt;=N$9),0,MIN(AA371+AL372-AX372-N$9,$C372-SUM($BA372:BI372))))</f>
        <v>0</v>
      </c>
      <c r="BK372" s="71">
        <f t="shared" ca="1" si="300"/>
        <v>0</v>
      </c>
      <c r="BL372" s="71">
        <f t="shared" ca="1" si="301"/>
        <v>0</v>
      </c>
      <c r="BN372" s="55">
        <f t="shared" ca="1" si="302"/>
        <v>0</v>
      </c>
      <c r="BO372" s="19">
        <f ca="1">IF(S371&lt;=0,0,IF($BL372&lt;=SUM($BN372:BN372),0,IF($BL372-SUM($BN372:BN372)&gt;S371+AD372-BB372-AP372,S371+AD372-BB372-AP372,$BL372-SUM($BN372:BN372))))</f>
        <v>0</v>
      </c>
      <c r="BP372" s="19">
        <f ca="1">IF(T371&lt;=0,0,IF($BL372&lt;=SUM($BN372:BO372),0,IF($BL372-SUM($BN372:BO372)&gt;T371+AE372-BC372-AQ372,T371+AE372-BC372-AQ372,$BL372-SUM($BN372:BO372))))</f>
        <v>0</v>
      </c>
      <c r="BQ372" s="19">
        <f ca="1">IF(U371&lt;=0,0,IF($BL372&lt;=SUM($BN372:BP372),0,IF($BL372-SUM($BN372:BP372)&gt;U371+AF372-BD372-AR372,U371+AF372-BD372-AR372,$BL372-SUM($BN372:BP372))))</f>
        <v>0</v>
      </c>
      <c r="BR372" s="19">
        <f ca="1">IF(V371&lt;=0,0,IF($BL372&lt;=SUM($BN372:BQ372),0,IF($BL372-SUM($BN372:BQ372)&gt;V371+AG372-BE372-AS372,V371+AG372-BE372-AS372,$BL372-SUM($BN372:BQ372))))</f>
        <v>0</v>
      </c>
      <c r="BS372" s="19">
        <f ca="1">IF(W371&lt;=0,0,IF($BL372&lt;=SUM($BN372:BR372),0,IF($BL372-SUM($BN372:BR372)&gt;W371+AH372-BF372-AT372,W371+AH372-BF372-AT372,$BL372-SUM($BN372:BR372))))</f>
        <v>0</v>
      </c>
      <c r="BT372" s="19">
        <f ca="1">IF(X371&lt;=0,0,IF($BL372&lt;=SUM($BN372:BS372),0,IF($BL372-SUM($BN372:BS372)&gt;X371+AI372-BG372-AU372,X371+AI372-BG372-AU372,$BL372-SUM($BN372:BS372))))</f>
        <v>0</v>
      </c>
      <c r="BU372" s="19">
        <f ca="1">IF(Y371&lt;=0,0,IF($BL372&lt;=SUM($BN372:BT372),0,IF($BL372-SUM($BN372:BT372)&gt;Y371+AJ372-BH372-AV372,Y371+AJ372-BH372-AV372,$BL372-SUM($BN372:BT372))))</f>
        <v>0</v>
      </c>
      <c r="BV372" s="19">
        <f ca="1">IF(Z371&lt;=0,0,IF($BL372&lt;=SUM($BN372:BU372),0,IF($BL372-SUM($BN372:BU372)&gt;Z371+AK372-BI372-AW372,Z371+AK372-BI372-AW372,$BL372-SUM($BN372:BU372))))</f>
        <v>0</v>
      </c>
      <c r="BW372" s="19">
        <f ca="1">IF(AA371&lt;=0,0,IF($BL372&lt;=SUM($BN372:BV372),0,IF($BL372-SUM($BN372:BV372)&gt;AA371+AL372-BJ372-AX372,AA371+AL372-BJ372-AX372,$BL372-SUM($BN372:BV372))))</f>
        <v>0</v>
      </c>
    </row>
    <row r="373" spans="1:75" ht="11.1" customHeight="1" x14ac:dyDescent="0.2">
      <c r="A373" s="20" t="str">
        <f t="shared" ca="1" si="255"/>
        <v/>
      </c>
      <c r="B373" s="5" t="e">
        <f t="shared" ca="1" si="256"/>
        <v>#N/A</v>
      </c>
      <c r="C373" s="69" t="str">
        <f ca="1">IF(A373="","",IF(snowball,IF(($E$5-AY373)&lt;0,0,$E$5-AY373),0)+D373)</f>
        <v/>
      </c>
      <c r="D373" s="56"/>
      <c r="E373" s="19">
        <f t="shared" ca="1" si="257"/>
        <v>0</v>
      </c>
      <c r="F373" s="19">
        <f t="shared" ca="1" si="258"/>
        <v>0</v>
      </c>
      <c r="G373" s="19">
        <f t="shared" ca="1" si="259"/>
        <v>0</v>
      </c>
      <c r="H373" s="19">
        <f t="shared" ca="1" si="260"/>
        <v>0</v>
      </c>
      <c r="I373" s="19">
        <f t="shared" ca="1" si="261"/>
        <v>0</v>
      </c>
      <c r="J373" s="19">
        <f t="shared" ca="1" si="262"/>
        <v>0</v>
      </c>
      <c r="K373" s="19">
        <f t="shared" ca="1" si="263"/>
        <v>0</v>
      </c>
      <c r="L373" s="19">
        <f t="shared" ca="1" si="264"/>
        <v>0</v>
      </c>
      <c r="M373" s="19">
        <f t="shared" ca="1" si="265"/>
        <v>0</v>
      </c>
      <c r="N373" s="19">
        <f t="shared" ca="1" si="266"/>
        <v>0</v>
      </c>
      <c r="O373" s="48"/>
      <c r="P373" s="19">
        <f t="shared" ca="1" si="254"/>
        <v>0</v>
      </c>
      <c r="Q373" s="73">
        <f t="shared" ca="1" si="267"/>
        <v>0</v>
      </c>
      <c r="R373" s="19">
        <f t="shared" ca="1" si="268"/>
        <v>0</v>
      </c>
      <c r="S373" s="19">
        <f t="shared" ca="1" si="269"/>
        <v>0</v>
      </c>
      <c r="T373" s="19">
        <f t="shared" ca="1" si="270"/>
        <v>0</v>
      </c>
      <c r="U373" s="19">
        <f t="shared" ca="1" si="271"/>
        <v>0</v>
      </c>
      <c r="V373" s="19">
        <f t="shared" ca="1" si="272"/>
        <v>0</v>
      </c>
      <c r="W373" s="19">
        <f t="shared" ca="1" si="273"/>
        <v>0</v>
      </c>
      <c r="X373" s="19">
        <f t="shared" ca="1" si="274"/>
        <v>0</v>
      </c>
      <c r="Y373" s="19">
        <f t="shared" ca="1" si="275"/>
        <v>0</v>
      </c>
      <c r="Z373" s="19">
        <f t="shared" ca="1" si="276"/>
        <v>0</v>
      </c>
      <c r="AA373" s="19">
        <f t="shared" ca="1" si="277"/>
        <v>0</v>
      </c>
      <c r="AB373" s="2"/>
      <c r="AC373" s="19">
        <f t="shared" ca="1" si="278"/>
        <v>0</v>
      </c>
      <c r="AD373" s="19">
        <f t="shared" ca="1" si="279"/>
        <v>0</v>
      </c>
      <c r="AE373" s="19">
        <f t="shared" ca="1" si="280"/>
        <v>0</v>
      </c>
      <c r="AF373" s="19">
        <f t="shared" ca="1" si="281"/>
        <v>0</v>
      </c>
      <c r="AG373" s="19">
        <f t="shared" ca="1" si="282"/>
        <v>0</v>
      </c>
      <c r="AH373" s="19">
        <f t="shared" ca="1" si="283"/>
        <v>0</v>
      </c>
      <c r="AI373" s="19">
        <f t="shared" ca="1" si="284"/>
        <v>0</v>
      </c>
      <c r="AJ373" s="19">
        <f t="shared" ca="1" si="285"/>
        <v>0</v>
      </c>
      <c r="AK373" s="19">
        <f t="shared" ca="1" si="286"/>
        <v>0</v>
      </c>
      <c r="AL373" s="19">
        <f t="shared" ca="1" si="287"/>
        <v>0</v>
      </c>
      <c r="AM373" s="23">
        <f t="shared" ca="1" si="288"/>
        <v>0</v>
      </c>
      <c r="AN373" s="7"/>
      <c r="AO373" s="19">
        <f t="shared" ca="1" si="289"/>
        <v>0</v>
      </c>
      <c r="AP373" s="19">
        <f t="shared" ca="1" si="290"/>
        <v>0</v>
      </c>
      <c r="AQ373" s="19">
        <f t="shared" ca="1" si="291"/>
        <v>0</v>
      </c>
      <c r="AR373" s="19">
        <f t="shared" ca="1" si="292"/>
        <v>0</v>
      </c>
      <c r="AS373" s="19">
        <f t="shared" ca="1" si="293"/>
        <v>0</v>
      </c>
      <c r="AT373" s="19">
        <f t="shared" ca="1" si="294"/>
        <v>0</v>
      </c>
      <c r="AU373" s="19">
        <f t="shared" ca="1" si="295"/>
        <v>0</v>
      </c>
      <c r="AV373" s="19">
        <f t="shared" ca="1" si="296"/>
        <v>0</v>
      </c>
      <c r="AW373" s="19">
        <f t="shared" ca="1" si="297"/>
        <v>0</v>
      </c>
      <c r="AX373" s="19">
        <f t="shared" ca="1" si="298"/>
        <v>0</v>
      </c>
      <c r="AY373" s="71">
        <f t="shared" ca="1" si="299"/>
        <v>0</v>
      </c>
      <c r="AZ373" s="23"/>
      <c r="BA373" s="55">
        <f ca="1">IF(NOT(snowball),0,IF(OR(E$9=0,R372+AC373-AO373&lt;=E$9),0,MIN(R372+AC373-AO373-E$9,$C373)))</f>
        <v>0</v>
      </c>
      <c r="BB373" s="19">
        <f ca="1">IF(NOT(snowball),0,IF(OR(F$9=0,S372+AD373-AP373&lt;=F$9),0,MIN(S372+AD373-AP373-F$9,$C373-SUM($BA373:BA373))))</f>
        <v>0</v>
      </c>
      <c r="BC373" s="19">
        <f ca="1">IF(NOT(snowball),0,IF(OR(G$9=0,T372+AE373-AQ373&lt;=G$9),0,MIN(T372+AE373-AQ373-G$9,$C373-SUM($BA373:BB373))))</f>
        <v>0</v>
      </c>
      <c r="BD373" s="19">
        <f ca="1">IF(NOT(snowball),0,IF(OR(H$9=0,U372+AF373-AR373&lt;=H$9),0,MIN(U372+AF373-AR373-H$9,$C373-SUM($BA373:BC373))))</f>
        <v>0</v>
      </c>
      <c r="BE373" s="19">
        <f ca="1">IF(NOT(snowball),0,IF(OR(I$9=0,V372+AG373-AS373&lt;=I$9),0,MIN(V372+AG373-AS373-I$9,$C373-SUM($BA373:BD373))))</f>
        <v>0</v>
      </c>
      <c r="BF373" s="19">
        <f ca="1">IF(NOT(snowball),0,IF(OR(J$9=0,W372+AH373-AT373&lt;=J$9),0,MIN(W372+AH373-AT373-J$9,$C373-SUM($BA373:BE373))))</f>
        <v>0</v>
      </c>
      <c r="BG373" s="19">
        <f ca="1">IF(NOT(snowball),0,IF(OR(K$9=0,X372+AI373-AU373&lt;=K$9),0,MIN(X372+AI373-AU373-K$9,$C373-SUM($BA373:BF373))))</f>
        <v>0</v>
      </c>
      <c r="BH373" s="19">
        <f ca="1">IF(NOT(snowball),0,IF(OR(L$9=0,Y372+AJ373-AV373&lt;=L$9),0,MIN(Y372+AJ373-AV373-L$9,$C373-SUM($BA373:BG373))))</f>
        <v>0</v>
      </c>
      <c r="BI373" s="19">
        <f ca="1">IF(NOT(snowball),0,IF(OR(M$9=0,Z372+AK373-AW373&lt;=M$9),0,MIN(Z372+AK373-AW373-M$9,$C373-SUM($BA373:BH373))))</f>
        <v>0</v>
      </c>
      <c r="BJ373" s="19">
        <f ca="1">IF(NOT(snowball),0,IF(OR(N$9=0,AA372+AL373-AX373&lt;=N$9),0,MIN(AA372+AL373-AX373-N$9,$C373-SUM($BA373:BI373))))</f>
        <v>0</v>
      </c>
      <c r="BK373" s="71">
        <f t="shared" ca="1" si="300"/>
        <v>0</v>
      </c>
      <c r="BL373" s="71">
        <f t="shared" ca="1" si="301"/>
        <v>0</v>
      </c>
      <c r="BN373" s="55">
        <f t="shared" ca="1" si="302"/>
        <v>0</v>
      </c>
      <c r="BO373" s="19">
        <f ca="1">IF(S372&lt;=0,0,IF($BL373&lt;=SUM($BN373:BN373),0,IF($BL373-SUM($BN373:BN373)&gt;S372+AD373-BB373-AP373,S372+AD373-BB373-AP373,$BL373-SUM($BN373:BN373))))</f>
        <v>0</v>
      </c>
      <c r="BP373" s="19">
        <f ca="1">IF(T372&lt;=0,0,IF($BL373&lt;=SUM($BN373:BO373),0,IF($BL373-SUM($BN373:BO373)&gt;T372+AE373-BC373-AQ373,T372+AE373-BC373-AQ373,$BL373-SUM($BN373:BO373))))</f>
        <v>0</v>
      </c>
      <c r="BQ373" s="19">
        <f ca="1">IF(U372&lt;=0,0,IF($BL373&lt;=SUM($BN373:BP373),0,IF($BL373-SUM($BN373:BP373)&gt;U372+AF373-BD373-AR373,U372+AF373-BD373-AR373,$BL373-SUM($BN373:BP373))))</f>
        <v>0</v>
      </c>
      <c r="BR373" s="19">
        <f ca="1">IF(V372&lt;=0,0,IF($BL373&lt;=SUM($BN373:BQ373),0,IF($BL373-SUM($BN373:BQ373)&gt;V372+AG373-BE373-AS373,V372+AG373-BE373-AS373,$BL373-SUM($BN373:BQ373))))</f>
        <v>0</v>
      </c>
      <c r="BS373" s="19">
        <f ca="1">IF(W372&lt;=0,0,IF($BL373&lt;=SUM($BN373:BR373),0,IF($BL373-SUM($BN373:BR373)&gt;W372+AH373-BF373-AT373,W372+AH373-BF373-AT373,$BL373-SUM($BN373:BR373))))</f>
        <v>0</v>
      </c>
      <c r="BT373" s="19">
        <f ca="1">IF(X372&lt;=0,0,IF($BL373&lt;=SUM($BN373:BS373),0,IF($BL373-SUM($BN373:BS373)&gt;X372+AI373-BG373-AU373,X372+AI373-BG373-AU373,$BL373-SUM($BN373:BS373))))</f>
        <v>0</v>
      </c>
      <c r="BU373" s="19">
        <f ca="1">IF(Y372&lt;=0,0,IF($BL373&lt;=SUM($BN373:BT373),0,IF($BL373-SUM($BN373:BT373)&gt;Y372+AJ373-BH373-AV373,Y372+AJ373-BH373-AV373,$BL373-SUM($BN373:BT373))))</f>
        <v>0</v>
      </c>
      <c r="BV373" s="19">
        <f ca="1">IF(Z372&lt;=0,0,IF($BL373&lt;=SUM($BN373:BU373),0,IF($BL373-SUM($BN373:BU373)&gt;Z372+AK373-BI373-AW373,Z372+AK373-BI373-AW373,$BL373-SUM($BN373:BU373))))</f>
        <v>0</v>
      </c>
      <c r="BW373" s="19">
        <f ca="1">IF(AA372&lt;=0,0,IF($BL373&lt;=SUM($BN373:BV373),0,IF($BL373-SUM($BN373:BV373)&gt;AA372+AL373-BJ373-AX373,AA372+AL373-BJ373-AX373,$BL373-SUM($BN373:BV373))))</f>
        <v>0</v>
      </c>
    </row>
    <row r="374" spans="1:75" ht="11.1" customHeight="1" x14ac:dyDescent="0.2">
      <c r="A374" s="20" t="str">
        <f t="shared" ca="1" si="255"/>
        <v/>
      </c>
      <c r="B374" s="5" t="e">
        <f t="shared" ca="1" si="256"/>
        <v>#N/A</v>
      </c>
      <c r="C374" s="69" t="str">
        <f ca="1">IF(A374="","",IF(snowball,IF(($E$5-AY374)&lt;0,0,$E$5-AY374),0)+D374)</f>
        <v/>
      </c>
      <c r="D374" s="56"/>
      <c r="E374" s="19">
        <f t="shared" ca="1" si="257"/>
        <v>0</v>
      </c>
      <c r="F374" s="19">
        <f t="shared" ca="1" si="258"/>
        <v>0</v>
      </c>
      <c r="G374" s="19">
        <f t="shared" ca="1" si="259"/>
        <v>0</v>
      </c>
      <c r="H374" s="19">
        <f t="shared" ca="1" si="260"/>
        <v>0</v>
      </c>
      <c r="I374" s="19">
        <f t="shared" ca="1" si="261"/>
        <v>0</v>
      </c>
      <c r="J374" s="19">
        <f t="shared" ca="1" si="262"/>
        <v>0</v>
      </c>
      <c r="K374" s="19">
        <f t="shared" ca="1" si="263"/>
        <v>0</v>
      </c>
      <c r="L374" s="19">
        <f t="shared" ca="1" si="264"/>
        <v>0</v>
      </c>
      <c r="M374" s="19">
        <f t="shared" ca="1" si="265"/>
        <v>0</v>
      </c>
      <c r="N374" s="19">
        <f t="shared" ca="1" si="266"/>
        <v>0</v>
      </c>
      <c r="O374" s="48"/>
      <c r="P374" s="19">
        <f t="shared" ca="1" si="254"/>
        <v>0</v>
      </c>
      <c r="Q374" s="73">
        <f t="shared" ca="1" si="267"/>
        <v>0</v>
      </c>
      <c r="R374" s="19">
        <f t="shared" ca="1" si="268"/>
        <v>0</v>
      </c>
      <c r="S374" s="19">
        <f t="shared" ca="1" si="269"/>
        <v>0</v>
      </c>
      <c r="T374" s="19">
        <f t="shared" ca="1" si="270"/>
        <v>0</v>
      </c>
      <c r="U374" s="19">
        <f t="shared" ca="1" si="271"/>
        <v>0</v>
      </c>
      <c r="V374" s="19">
        <f t="shared" ca="1" si="272"/>
        <v>0</v>
      </c>
      <c r="W374" s="19">
        <f t="shared" ca="1" si="273"/>
        <v>0</v>
      </c>
      <c r="X374" s="19">
        <f t="shared" ca="1" si="274"/>
        <v>0</v>
      </c>
      <c r="Y374" s="19">
        <f t="shared" ca="1" si="275"/>
        <v>0</v>
      </c>
      <c r="Z374" s="19">
        <f t="shared" ca="1" si="276"/>
        <v>0</v>
      </c>
      <c r="AA374" s="19">
        <f t="shared" ca="1" si="277"/>
        <v>0</v>
      </c>
      <c r="AB374" s="2"/>
      <c r="AC374" s="19">
        <f t="shared" ca="1" si="278"/>
        <v>0</v>
      </c>
      <c r="AD374" s="19">
        <f t="shared" ca="1" si="279"/>
        <v>0</v>
      </c>
      <c r="AE374" s="19">
        <f t="shared" ca="1" si="280"/>
        <v>0</v>
      </c>
      <c r="AF374" s="19">
        <f t="shared" ca="1" si="281"/>
        <v>0</v>
      </c>
      <c r="AG374" s="19">
        <f t="shared" ca="1" si="282"/>
        <v>0</v>
      </c>
      <c r="AH374" s="19">
        <f t="shared" ca="1" si="283"/>
        <v>0</v>
      </c>
      <c r="AI374" s="19">
        <f t="shared" ca="1" si="284"/>
        <v>0</v>
      </c>
      <c r="AJ374" s="19">
        <f t="shared" ca="1" si="285"/>
        <v>0</v>
      </c>
      <c r="AK374" s="19">
        <f t="shared" ca="1" si="286"/>
        <v>0</v>
      </c>
      <c r="AL374" s="19">
        <f t="shared" ca="1" si="287"/>
        <v>0</v>
      </c>
      <c r="AM374" s="23">
        <f t="shared" ca="1" si="288"/>
        <v>0</v>
      </c>
      <c r="AN374" s="7"/>
      <c r="AO374" s="19">
        <f t="shared" ca="1" si="289"/>
        <v>0</v>
      </c>
      <c r="AP374" s="19">
        <f t="shared" ca="1" si="290"/>
        <v>0</v>
      </c>
      <c r="AQ374" s="19">
        <f t="shared" ca="1" si="291"/>
        <v>0</v>
      </c>
      <c r="AR374" s="19">
        <f t="shared" ca="1" si="292"/>
        <v>0</v>
      </c>
      <c r="AS374" s="19">
        <f t="shared" ca="1" si="293"/>
        <v>0</v>
      </c>
      <c r="AT374" s="19">
        <f t="shared" ca="1" si="294"/>
        <v>0</v>
      </c>
      <c r="AU374" s="19">
        <f t="shared" ca="1" si="295"/>
        <v>0</v>
      </c>
      <c r="AV374" s="19">
        <f t="shared" ca="1" si="296"/>
        <v>0</v>
      </c>
      <c r="AW374" s="19">
        <f t="shared" ca="1" si="297"/>
        <v>0</v>
      </c>
      <c r="AX374" s="19">
        <f t="shared" ca="1" si="298"/>
        <v>0</v>
      </c>
      <c r="AY374" s="71">
        <f t="shared" ca="1" si="299"/>
        <v>0</v>
      </c>
      <c r="AZ374" s="23"/>
      <c r="BA374" s="55">
        <f ca="1">IF(NOT(snowball),0,IF(OR(E$9=0,R373+AC374-AO374&lt;=E$9),0,MIN(R373+AC374-AO374-E$9,$C374)))</f>
        <v>0</v>
      </c>
      <c r="BB374" s="19">
        <f ca="1">IF(NOT(snowball),0,IF(OR(F$9=0,S373+AD374-AP374&lt;=F$9),0,MIN(S373+AD374-AP374-F$9,$C374-SUM($BA374:BA374))))</f>
        <v>0</v>
      </c>
      <c r="BC374" s="19">
        <f ca="1">IF(NOT(snowball),0,IF(OR(G$9=0,T373+AE374-AQ374&lt;=G$9),0,MIN(T373+AE374-AQ374-G$9,$C374-SUM($BA374:BB374))))</f>
        <v>0</v>
      </c>
      <c r="BD374" s="19">
        <f ca="1">IF(NOT(snowball),0,IF(OR(H$9=0,U373+AF374-AR374&lt;=H$9),0,MIN(U373+AF374-AR374-H$9,$C374-SUM($BA374:BC374))))</f>
        <v>0</v>
      </c>
      <c r="BE374" s="19">
        <f ca="1">IF(NOT(snowball),0,IF(OR(I$9=0,V373+AG374-AS374&lt;=I$9),0,MIN(V373+AG374-AS374-I$9,$C374-SUM($BA374:BD374))))</f>
        <v>0</v>
      </c>
      <c r="BF374" s="19">
        <f ca="1">IF(NOT(snowball),0,IF(OR(J$9=0,W373+AH374-AT374&lt;=J$9),0,MIN(W373+AH374-AT374-J$9,$C374-SUM($BA374:BE374))))</f>
        <v>0</v>
      </c>
      <c r="BG374" s="19">
        <f ca="1">IF(NOT(snowball),0,IF(OR(K$9=0,X373+AI374-AU374&lt;=K$9),0,MIN(X373+AI374-AU374-K$9,$C374-SUM($BA374:BF374))))</f>
        <v>0</v>
      </c>
      <c r="BH374" s="19">
        <f ca="1">IF(NOT(snowball),0,IF(OR(L$9=0,Y373+AJ374-AV374&lt;=L$9),0,MIN(Y373+AJ374-AV374-L$9,$C374-SUM($BA374:BG374))))</f>
        <v>0</v>
      </c>
      <c r="BI374" s="19">
        <f ca="1">IF(NOT(snowball),0,IF(OR(M$9=0,Z373+AK374-AW374&lt;=M$9),0,MIN(Z373+AK374-AW374-M$9,$C374-SUM($BA374:BH374))))</f>
        <v>0</v>
      </c>
      <c r="BJ374" s="19">
        <f ca="1">IF(NOT(snowball),0,IF(OR(N$9=0,AA373+AL374-AX374&lt;=N$9),0,MIN(AA373+AL374-AX374-N$9,$C374-SUM($BA374:BI374))))</f>
        <v>0</v>
      </c>
      <c r="BK374" s="71">
        <f t="shared" ca="1" si="300"/>
        <v>0</v>
      </c>
      <c r="BL374" s="71">
        <f t="shared" ca="1" si="301"/>
        <v>0</v>
      </c>
      <c r="BN374" s="55">
        <f t="shared" ca="1" si="302"/>
        <v>0</v>
      </c>
      <c r="BO374" s="19">
        <f ca="1">IF(S373&lt;=0,0,IF($BL374&lt;=SUM($BN374:BN374),0,IF($BL374-SUM($BN374:BN374)&gt;S373+AD374-BB374-AP374,S373+AD374-BB374-AP374,$BL374-SUM($BN374:BN374))))</f>
        <v>0</v>
      </c>
      <c r="BP374" s="19">
        <f ca="1">IF(T373&lt;=0,0,IF($BL374&lt;=SUM($BN374:BO374),0,IF($BL374-SUM($BN374:BO374)&gt;T373+AE374-BC374-AQ374,T373+AE374-BC374-AQ374,$BL374-SUM($BN374:BO374))))</f>
        <v>0</v>
      </c>
      <c r="BQ374" s="19">
        <f ca="1">IF(U373&lt;=0,0,IF($BL374&lt;=SUM($BN374:BP374),0,IF($BL374-SUM($BN374:BP374)&gt;U373+AF374-BD374-AR374,U373+AF374-BD374-AR374,$BL374-SUM($BN374:BP374))))</f>
        <v>0</v>
      </c>
      <c r="BR374" s="19">
        <f ca="1">IF(V373&lt;=0,0,IF($BL374&lt;=SUM($BN374:BQ374),0,IF($BL374-SUM($BN374:BQ374)&gt;V373+AG374-BE374-AS374,V373+AG374-BE374-AS374,$BL374-SUM($BN374:BQ374))))</f>
        <v>0</v>
      </c>
      <c r="BS374" s="19">
        <f ca="1">IF(W373&lt;=0,0,IF($BL374&lt;=SUM($BN374:BR374),0,IF($BL374-SUM($BN374:BR374)&gt;W373+AH374-BF374-AT374,W373+AH374-BF374-AT374,$BL374-SUM($BN374:BR374))))</f>
        <v>0</v>
      </c>
      <c r="BT374" s="19">
        <f ca="1">IF(X373&lt;=0,0,IF($BL374&lt;=SUM($BN374:BS374),0,IF($BL374-SUM($BN374:BS374)&gt;X373+AI374-BG374-AU374,X373+AI374-BG374-AU374,$BL374-SUM($BN374:BS374))))</f>
        <v>0</v>
      </c>
      <c r="BU374" s="19">
        <f ca="1">IF(Y373&lt;=0,0,IF($BL374&lt;=SUM($BN374:BT374),0,IF($BL374-SUM($BN374:BT374)&gt;Y373+AJ374-BH374-AV374,Y373+AJ374-BH374-AV374,$BL374-SUM($BN374:BT374))))</f>
        <v>0</v>
      </c>
      <c r="BV374" s="19">
        <f ca="1">IF(Z373&lt;=0,0,IF($BL374&lt;=SUM($BN374:BU374),0,IF($BL374-SUM($BN374:BU374)&gt;Z373+AK374-BI374-AW374,Z373+AK374-BI374-AW374,$BL374-SUM($BN374:BU374))))</f>
        <v>0</v>
      </c>
      <c r="BW374" s="19">
        <f ca="1">IF(AA373&lt;=0,0,IF($BL374&lt;=SUM($BN374:BV374),0,IF($BL374-SUM($BN374:BV374)&gt;AA373+AL374-BJ374-AX374,AA373+AL374-BJ374-AX374,$BL374-SUM($BN374:BV374))))</f>
        <v>0</v>
      </c>
    </row>
    <row r="375" spans="1:75" ht="11.1" customHeight="1" x14ac:dyDescent="0.2">
      <c r="A375" s="20" t="str">
        <f t="shared" ca="1" si="255"/>
        <v/>
      </c>
      <c r="B375" s="5" t="e">
        <f t="shared" ca="1" si="256"/>
        <v>#N/A</v>
      </c>
      <c r="C375" s="69" t="str">
        <f ca="1">IF(A375="","",IF(snowball,IF(($E$5-AY375)&lt;0,0,$E$5-AY375),0)+D375)</f>
        <v/>
      </c>
      <c r="D375" s="56"/>
      <c r="E375" s="19">
        <f t="shared" ca="1" si="257"/>
        <v>0</v>
      </c>
      <c r="F375" s="19">
        <f t="shared" ca="1" si="258"/>
        <v>0</v>
      </c>
      <c r="G375" s="19">
        <f t="shared" ca="1" si="259"/>
        <v>0</v>
      </c>
      <c r="H375" s="19">
        <f t="shared" ca="1" si="260"/>
        <v>0</v>
      </c>
      <c r="I375" s="19">
        <f t="shared" ca="1" si="261"/>
        <v>0</v>
      </c>
      <c r="J375" s="19">
        <f t="shared" ca="1" si="262"/>
        <v>0</v>
      </c>
      <c r="K375" s="19">
        <f t="shared" ca="1" si="263"/>
        <v>0</v>
      </c>
      <c r="L375" s="19">
        <f t="shared" ca="1" si="264"/>
        <v>0</v>
      </c>
      <c r="M375" s="19">
        <f t="shared" ca="1" si="265"/>
        <v>0</v>
      </c>
      <c r="N375" s="19">
        <f t="shared" ca="1" si="266"/>
        <v>0</v>
      </c>
      <c r="O375" s="48"/>
      <c r="P375" s="19">
        <f t="shared" ca="1" si="254"/>
        <v>0</v>
      </c>
      <c r="Q375" s="73">
        <f t="shared" ca="1" si="267"/>
        <v>0</v>
      </c>
      <c r="R375" s="19">
        <f t="shared" ca="1" si="268"/>
        <v>0</v>
      </c>
      <c r="S375" s="19">
        <f t="shared" ca="1" si="269"/>
        <v>0</v>
      </c>
      <c r="T375" s="19">
        <f t="shared" ca="1" si="270"/>
        <v>0</v>
      </c>
      <c r="U375" s="19">
        <f t="shared" ca="1" si="271"/>
        <v>0</v>
      </c>
      <c r="V375" s="19">
        <f t="shared" ca="1" si="272"/>
        <v>0</v>
      </c>
      <c r="W375" s="19">
        <f t="shared" ca="1" si="273"/>
        <v>0</v>
      </c>
      <c r="X375" s="19">
        <f t="shared" ca="1" si="274"/>
        <v>0</v>
      </c>
      <c r="Y375" s="19">
        <f t="shared" ca="1" si="275"/>
        <v>0</v>
      </c>
      <c r="Z375" s="19">
        <f t="shared" ca="1" si="276"/>
        <v>0</v>
      </c>
      <c r="AA375" s="19">
        <f t="shared" ca="1" si="277"/>
        <v>0</v>
      </c>
      <c r="AB375" s="2"/>
      <c r="AC375" s="19">
        <f t="shared" ca="1" si="278"/>
        <v>0</v>
      </c>
      <c r="AD375" s="19">
        <f t="shared" ca="1" si="279"/>
        <v>0</v>
      </c>
      <c r="AE375" s="19">
        <f t="shared" ca="1" si="280"/>
        <v>0</v>
      </c>
      <c r="AF375" s="19">
        <f t="shared" ca="1" si="281"/>
        <v>0</v>
      </c>
      <c r="AG375" s="19">
        <f t="shared" ca="1" si="282"/>
        <v>0</v>
      </c>
      <c r="AH375" s="19">
        <f t="shared" ca="1" si="283"/>
        <v>0</v>
      </c>
      <c r="AI375" s="19">
        <f t="shared" ca="1" si="284"/>
        <v>0</v>
      </c>
      <c r="AJ375" s="19">
        <f t="shared" ca="1" si="285"/>
        <v>0</v>
      </c>
      <c r="AK375" s="19">
        <f t="shared" ca="1" si="286"/>
        <v>0</v>
      </c>
      <c r="AL375" s="19">
        <f t="shared" ca="1" si="287"/>
        <v>0</v>
      </c>
      <c r="AM375" s="23">
        <f t="shared" ca="1" si="288"/>
        <v>0</v>
      </c>
      <c r="AN375" s="7"/>
      <c r="AO375" s="19">
        <f t="shared" ca="1" si="289"/>
        <v>0</v>
      </c>
      <c r="AP375" s="19">
        <f t="shared" ca="1" si="290"/>
        <v>0</v>
      </c>
      <c r="AQ375" s="19">
        <f t="shared" ca="1" si="291"/>
        <v>0</v>
      </c>
      <c r="AR375" s="19">
        <f t="shared" ca="1" si="292"/>
        <v>0</v>
      </c>
      <c r="AS375" s="19">
        <f t="shared" ca="1" si="293"/>
        <v>0</v>
      </c>
      <c r="AT375" s="19">
        <f t="shared" ca="1" si="294"/>
        <v>0</v>
      </c>
      <c r="AU375" s="19">
        <f t="shared" ca="1" si="295"/>
        <v>0</v>
      </c>
      <c r="AV375" s="19">
        <f t="shared" ca="1" si="296"/>
        <v>0</v>
      </c>
      <c r="AW375" s="19">
        <f t="shared" ca="1" si="297"/>
        <v>0</v>
      </c>
      <c r="AX375" s="19">
        <f t="shared" ca="1" si="298"/>
        <v>0</v>
      </c>
      <c r="AY375" s="71">
        <f t="shared" ca="1" si="299"/>
        <v>0</v>
      </c>
      <c r="AZ375" s="23"/>
      <c r="BA375" s="55">
        <f ca="1">IF(NOT(snowball),0,IF(OR(E$9=0,R374+AC375-AO375&lt;=E$9),0,MIN(R374+AC375-AO375-E$9,$C375)))</f>
        <v>0</v>
      </c>
      <c r="BB375" s="19">
        <f ca="1">IF(NOT(snowball),0,IF(OR(F$9=0,S374+AD375-AP375&lt;=F$9),0,MIN(S374+AD375-AP375-F$9,$C375-SUM($BA375:BA375))))</f>
        <v>0</v>
      </c>
      <c r="BC375" s="19">
        <f ca="1">IF(NOT(snowball),0,IF(OR(G$9=0,T374+AE375-AQ375&lt;=G$9),0,MIN(T374+AE375-AQ375-G$9,$C375-SUM($BA375:BB375))))</f>
        <v>0</v>
      </c>
      <c r="BD375" s="19">
        <f ca="1">IF(NOT(snowball),0,IF(OR(H$9=0,U374+AF375-AR375&lt;=H$9),0,MIN(U374+AF375-AR375-H$9,$C375-SUM($BA375:BC375))))</f>
        <v>0</v>
      </c>
      <c r="BE375" s="19">
        <f ca="1">IF(NOT(snowball),0,IF(OR(I$9=0,V374+AG375-AS375&lt;=I$9),0,MIN(V374+AG375-AS375-I$9,$C375-SUM($BA375:BD375))))</f>
        <v>0</v>
      </c>
      <c r="BF375" s="19">
        <f ca="1">IF(NOT(snowball),0,IF(OR(J$9=0,W374+AH375-AT375&lt;=J$9),0,MIN(W374+AH375-AT375-J$9,$C375-SUM($BA375:BE375))))</f>
        <v>0</v>
      </c>
      <c r="BG375" s="19">
        <f ca="1">IF(NOT(snowball),0,IF(OR(K$9=0,X374+AI375-AU375&lt;=K$9),0,MIN(X374+AI375-AU375-K$9,$C375-SUM($BA375:BF375))))</f>
        <v>0</v>
      </c>
      <c r="BH375" s="19">
        <f ca="1">IF(NOT(snowball),0,IF(OR(L$9=0,Y374+AJ375-AV375&lt;=L$9),0,MIN(Y374+AJ375-AV375-L$9,$C375-SUM($BA375:BG375))))</f>
        <v>0</v>
      </c>
      <c r="BI375" s="19">
        <f ca="1">IF(NOT(snowball),0,IF(OR(M$9=0,Z374+AK375-AW375&lt;=M$9),0,MIN(Z374+AK375-AW375-M$9,$C375-SUM($BA375:BH375))))</f>
        <v>0</v>
      </c>
      <c r="BJ375" s="19">
        <f ca="1">IF(NOT(snowball),0,IF(OR(N$9=0,AA374+AL375-AX375&lt;=N$9),0,MIN(AA374+AL375-AX375-N$9,$C375-SUM($BA375:BI375))))</f>
        <v>0</v>
      </c>
      <c r="BK375" s="71">
        <f t="shared" ca="1" si="300"/>
        <v>0</v>
      </c>
      <c r="BL375" s="71">
        <f t="shared" ca="1" si="301"/>
        <v>0</v>
      </c>
      <c r="BN375" s="55">
        <f t="shared" ca="1" si="302"/>
        <v>0</v>
      </c>
      <c r="BO375" s="19">
        <f ca="1">IF(S374&lt;=0,0,IF($BL375&lt;=SUM($BN375:BN375),0,IF($BL375-SUM($BN375:BN375)&gt;S374+AD375-BB375-AP375,S374+AD375-BB375-AP375,$BL375-SUM($BN375:BN375))))</f>
        <v>0</v>
      </c>
      <c r="BP375" s="19">
        <f ca="1">IF(T374&lt;=0,0,IF($BL375&lt;=SUM($BN375:BO375),0,IF($BL375-SUM($BN375:BO375)&gt;T374+AE375-BC375-AQ375,T374+AE375-BC375-AQ375,$BL375-SUM($BN375:BO375))))</f>
        <v>0</v>
      </c>
      <c r="BQ375" s="19">
        <f ca="1">IF(U374&lt;=0,0,IF($BL375&lt;=SUM($BN375:BP375),0,IF($BL375-SUM($BN375:BP375)&gt;U374+AF375-BD375-AR375,U374+AF375-BD375-AR375,$BL375-SUM($BN375:BP375))))</f>
        <v>0</v>
      </c>
      <c r="BR375" s="19">
        <f ca="1">IF(V374&lt;=0,0,IF($BL375&lt;=SUM($BN375:BQ375),0,IF($BL375-SUM($BN375:BQ375)&gt;V374+AG375-BE375-AS375,V374+AG375-BE375-AS375,$BL375-SUM($BN375:BQ375))))</f>
        <v>0</v>
      </c>
      <c r="BS375" s="19">
        <f ca="1">IF(W374&lt;=0,0,IF($BL375&lt;=SUM($BN375:BR375),0,IF($BL375-SUM($BN375:BR375)&gt;W374+AH375-BF375-AT375,W374+AH375-BF375-AT375,$BL375-SUM($BN375:BR375))))</f>
        <v>0</v>
      </c>
      <c r="BT375" s="19">
        <f ca="1">IF(X374&lt;=0,0,IF($BL375&lt;=SUM($BN375:BS375),0,IF($BL375-SUM($BN375:BS375)&gt;X374+AI375-BG375-AU375,X374+AI375-BG375-AU375,$BL375-SUM($BN375:BS375))))</f>
        <v>0</v>
      </c>
      <c r="BU375" s="19">
        <f ca="1">IF(Y374&lt;=0,0,IF($BL375&lt;=SUM($BN375:BT375),0,IF($BL375-SUM($BN375:BT375)&gt;Y374+AJ375-BH375-AV375,Y374+AJ375-BH375-AV375,$BL375-SUM($BN375:BT375))))</f>
        <v>0</v>
      </c>
      <c r="BV375" s="19">
        <f ca="1">IF(Z374&lt;=0,0,IF($BL375&lt;=SUM($BN375:BU375),0,IF($BL375-SUM($BN375:BU375)&gt;Z374+AK375-BI375-AW375,Z374+AK375-BI375-AW375,$BL375-SUM($BN375:BU375))))</f>
        <v>0</v>
      </c>
      <c r="BW375" s="19">
        <f ca="1">IF(AA374&lt;=0,0,IF($BL375&lt;=SUM($BN375:BV375),0,IF($BL375-SUM($BN375:BV375)&gt;AA374+AL375-BJ375-AX375,AA374+AL375-BJ375-AX375,$BL375-SUM($BN375:BV375))))</f>
        <v>0</v>
      </c>
    </row>
    <row r="376" spans="1:75" ht="11.1" customHeight="1" x14ac:dyDescent="0.2">
      <c r="A376" s="20" t="str">
        <f t="shared" ca="1" si="255"/>
        <v/>
      </c>
      <c r="B376" s="5" t="e">
        <f t="shared" ca="1" si="256"/>
        <v>#N/A</v>
      </c>
      <c r="C376" s="69" t="str">
        <f ca="1">IF(A376="","",IF(snowball,IF(($E$5-AY376)&lt;0,0,$E$5-AY376),0)+D376)</f>
        <v/>
      </c>
      <c r="D376" s="56"/>
      <c r="E376" s="19">
        <f t="shared" ca="1" si="257"/>
        <v>0</v>
      </c>
      <c r="F376" s="19">
        <f t="shared" ca="1" si="258"/>
        <v>0</v>
      </c>
      <c r="G376" s="19">
        <f t="shared" ca="1" si="259"/>
        <v>0</v>
      </c>
      <c r="H376" s="19">
        <f t="shared" ca="1" si="260"/>
        <v>0</v>
      </c>
      <c r="I376" s="19">
        <f t="shared" ca="1" si="261"/>
        <v>0</v>
      </c>
      <c r="J376" s="19">
        <f t="shared" ca="1" si="262"/>
        <v>0</v>
      </c>
      <c r="K376" s="19">
        <f t="shared" ca="1" si="263"/>
        <v>0</v>
      </c>
      <c r="L376" s="19">
        <f t="shared" ca="1" si="264"/>
        <v>0</v>
      </c>
      <c r="M376" s="19">
        <f t="shared" ca="1" si="265"/>
        <v>0</v>
      </c>
      <c r="N376" s="19">
        <f t="shared" ca="1" si="266"/>
        <v>0</v>
      </c>
      <c r="O376" s="48"/>
      <c r="P376" s="19">
        <f t="shared" ca="1" si="254"/>
        <v>0</v>
      </c>
      <c r="Q376" s="73">
        <f t="shared" ca="1" si="267"/>
        <v>0</v>
      </c>
      <c r="R376" s="19">
        <f t="shared" ca="1" si="268"/>
        <v>0</v>
      </c>
      <c r="S376" s="19">
        <f t="shared" ca="1" si="269"/>
        <v>0</v>
      </c>
      <c r="T376" s="19">
        <f t="shared" ca="1" si="270"/>
        <v>0</v>
      </c>
      <c r="U376" s="19">
        <f t="shared" ca="1" si="271"/>
        <v>0</v>
      </c>
      <c r="V376" s="19">
        <f t="shared" ca="1" si="272"/>
        <v>0</v>
      </c>
      <c r="W376" s="19">
        <f t="shared" ca="1" si="273"/>
        <v>0</v>
      </c>
      <c r="X376" s="19">
        <f t="shared" ca="1" si="274"/>
        <v>0</v>
      </c>
      <c r="Y376" s="19">
        <f t="shared" ca="1" si="275"/>
        <v>0</v>
      </c>
      <c r="Z376" s="19">
        <f t="shared" ca="1" si="276"/>
        <v>0</v>
      </c>
      <c r="AA376" s="19">
        <f t="shared" ca="1" si="277"/>
        <v>0</v>
      </c>
      <c r="AB376" s="2"/>
      <c r="AC376" s="19">
        <f t="shared" ca="1" si="278"/>
        <v>0</v>
      </c>
      <c r="AD376" s="19">
        <f t="shared" ca="1" si="279"/>
        <v>0</v>
      </c>
      <c r="AE376" s="19">
        <f t="shared" ca="1" si="280"/>
        <v>0</v>
      </c>
      <c r="AF376" s="19">
        <f t="shared" ca="1" si="281"/>
        <v>0</v>
      </c>
      <c r="AG376" s="19">
        <f t="shared" ca="1" si="282"/>
        <v>0</v>
      </c>
      <c r="AH376" s="19">
        <f t="shared" ca="1" si="283"/>
        <v>0</v>
      </c>
      <c r="AI376" s="19">
        <f t="shared" ca="1" si="284"/>
        <v>0</v>
      </c>
      <c r="AJ376" s="19">
        <f t="shared" ca="1" si="285"/>
        <v>0</v>
      </c>
      <c r="AK376" s="19">
        <f t="shared" ca="1" si="286"/>
        <v>0</v>
      </c>
      <c r="AL376" s="19">
        <f t="shared" ca="1" si="287"/>
        <v>0</v>
      </c>
      <c r="AM376" s="23">
        <f t="shared" ca="1" si="288"/>
        <v>0</v>
      </c>
      <c r="AN376" s="7"/>
      <c r="AO376" s="19">
        <f t="shared" ca="1" si="289"/>
        <v>0</v>
      </c>
      <c r="AP376" s="19">
        <f t="shared" ca="1" si="290"/>
        <v>0</v>
      </c>
      <c r="AQ376" s="19">
        <f t="shared" ca="1" si="291"/>
        <v>0</v>
      </c>
      <c r="AR376" s="19">
        <f t="shared" ca="1" si="292"/>
        <v>0</v>
      </c>
      <c r="AS376" s="19">
        <f t="shared" ca="1" si="293"/>
        <v>0</v>
      </c>
      <c r="AT376" s="19">
        <f t="shared" ca="1" si="294"/>
        <v>0</v>
      </c>
      <c r="AU376" s="19">
        <f t="shared" ca="1" si="295"/>
        <v>0</v>
      </c>
      <c r="AV376" s="19">
        <f t="shared" ca="1" si="296"/>
        <v>0</v>
      </c>
      <c r="AW376" s="19">
        <f t="shared" ca="1" si="297"/>
        <v>0</v>
      </c>
      <c r="AX376" s="19">
        <f t="shared" ca="1" si="298"/>
        <v>0</v>
      </c>
      <c r="AY376" s="71">
        <f t="shared" ca="1" si="299"/>
        <v>0</v>
      </c>
      <c r="AZ376" s="23"/>
      <c r="BA376" s="55">
        <f ca="1">IF(NOT(snowball),0,IF(OR(E$9=0,R375+AC376-AO376&lt;=E$9),0,MIN(R375+AC376-AO376-E$9,$C376)))</f>
        <v>0</v>
      </c>
      <c r="BB376" s="19">
        <f ca="1">IF(NOT(snowball),0,IF(OR(F$9=0,S375+AD376-AP376&lt;=F$9),0,MIN(S375+AD376-AP376-F$9,$C376-SUM($BA376:BA376))))</f>
        <v>0</v>
      </c>
      <c r="BC376" s="19">
        <f ca="1">IF(NOT(snowball),0,IF(OR(G$9=0,T375+AE376-AQ376&lt;=G$9),0,MIN(T375+AE376-AQ376-G$9,$C376-SUM($BA376:BB376))))</f>
        <v>0</v>
      </c>
      <c r="BD376" s="19">
        <f ca="1">IF(NOT(snowball),0,IF(OR(H$9=0,U375+AF376-AR376&lt;=H$9),0,MIN(U375+AF376-AR376-H$9,$C376-SUM($BA376:BC376))))</f>
        <v>0</v>
      </c>
      <c r="BE376" s="19">
        <f ca="1">IF(NOT(snowball),0,IF(OR(I$9=0,V375+AG376-AS376&lt;=I$9),0,MIN(V375+AG376-AS376-I$9,$C376-SUM($BA376:BD376))))</f>
        <v>0</v>
      </c>
      <c r="BF376" s="19">
        <f ca="1">IF(NOT(snowball),0,IF(OR(J$9=0,W375+AH376-AT376&lt;=J$9),0,MIN(W375+AH376-AT376-J$9,$C376-SUM($BA376:BE376))))</f>
        <v>0</v>
      </c>
      <c r="BG376" s="19">
        <f ca="1">IF(NOT(snowball),0,IF(OR(K$9=0,X375+AI376-AU376&lt;=K$9),0,MIN(X375+AI376-AU376-K$9,$C376-SUM($BA376:BF376))))</f>
        <v>0</v>
      </c>
      <c r="BH376" s="19">
        <f ca="1">IF(NOT(snowball),0,IF(OR(L$9=0,Y375+AJ376-AV376&lt;=L$9),0,MIN(Y375+AJ376-AV376-L$9,$C376-SUM($BA376:BG376))))</f>
        <v>0</v>
      </c>
      <c r="BI376" s="19">
        <f ca="1">IF(NOT(snowball),0,IF(OR(M$9=0,Z375+AK376-AW376&lt;=M$9),0,MIN(Z375+AK376-AW376-M$9,$C376-SUM($BA376:BH376))))</f>
        <v>0</v>
      </c>
      <c r="BJ376" s="19">
        <f ca="1">IF(NOT(snowball),0,IF(OR(N$9=0,AA375+AL376-AX376&lt;=N$9),0,MIN(AA375+AL376-AX376-N$9,$C376-SUM($BA376:BI376))))</f>
        <v>0</v>
      </c>
      <c r="BK376" s="71">
        <f t="shared" ca="1" si="300"/>
        <v>0</v>
      </c>
      <c r="BL376" s="71">
        <f t="shared" ca="1" si="301"/>
        <v>0</v>
      </c>
      <c r="BN376" s="55">
        <f t="shared" ca="1" si="302"/>
        <v>0</v>
      </c>
      <c r="BO376" s="19">
        <f ca="1">IF(S375&lt;=0,0,IF($BL376&lt;=SUM($BN376:BN376),0,IF($BL376-SUM($BN376:BN376)&gt;S375+AD376-BB376-AP376,S375+AD376-BB376-AP376,$BL376-SUM($BN376:BN376))))</f>
        <v>0</v>
      </c>
      <c r="BP376" s="19">
        <f ca="1">IF(T375&lt;=0,0,IF($BL376&lt;=SUM($BN376:BO376),0,IF($BL376-SUM($BN376:BO376)&gt;T375+AE376-BC376-AQ376,T375+AE376-BC376-AQ376,$BL376-SUM($BN376:BO376))))</f>
        <v>0</v>
      </c>
      <c r="BQ376" s="19">
        <f ca="1">IF(U375&lt;=0,0,IF($BL376&lt;=SUM($BN376:BP376),0,IF($BL376-SUM($BN376:BP376)&gt;U375+AF376-BD376-AR376,U375+AF376-BD376-AR376,$BL376-SUM($BN376:BP376))))</f>
        <v>0</v>
      </c>
      <c r="BR376" s="19">
        <f ca="1">IF(V375&lt;=0,0,IF($BL376&lt;=SUM($BN376:BQ376),0,IF($BL376-SUM($BN376:BQ376)&gt;V375+AG376-BE376-AS376,V375+AG376-BE376-AS376,$BL376-SUM($BN376:BQ376))))</f>
        <v>0</v>
      </c>
      <c r="BS376" s="19">
        <f ca="1">IF(W375&lt;=0,0,IF($BL376&lt;=SUM($BN376:BR376),0,IF($BL376-SUM($BN376:BR376)&gt;W375+AH376-BF376-AT376,W375+AH376-BF376-AT376,$BL376-SUM($BN376:BR376))))</f>
        <v>0</v>
      </c>
      <c r="BT376" s="19">
        <f ca="1">IF(X375&lt;=0,0,IF($BL376&lt;=SUM($BN376:BS376),0,IF($BL376-SUM($BN376:BS376)&gt;X375+AI376-BG376-AU376,X375+AI376-BG376-AU376,$BL376-SUM($BN376:BS376))))</f>
        <v>0</v>
      </c>
      <c r="BU376" s="19">
        <f ca="1">IF(Y375&lt;=0,0,IF($BL376&lt;=SUM($BN376:BT376),0,IF($BL376-SUM($BN376:BT376)&gt;Y375+AJ376-BH376-AV376,Y375+AJ376-BH376-AV376,$BL376-SUM($BN376:BT376))))</f>
        <v>0</v>
      </c>
      <c r="BV376" s="19">
        <f ca="1">IF(Z375&lt;=0,0,IF($BL376&lt;=SUM($BN376:BU376),0,IF($BL376-SUM($BN376:BU376)&gt;Z375+AK376-BI376-AW376,Z375+AK376-BI376-AW376,$BL376-SUM($BN376:BU376))))</f>
        <v>0</v>
      </c>
      <c r="BW376" s="19">
        <f ca="1">IF(AA375&lt;=0,0,IF($BL376&lt;=SUM($BN376:BV376),0,IF($BL376-SUM($BN376:BV376)&gt;AA375+AL376-BJ376-AX376,AA375+AL376-BJ376-AX376,$BL376-SUM($BN376:BV376))))</f>
        <v>0</v>
      </c>
    </row>
    <row r="377" spans="1:75" ht="11.1" customHeight="1" x14ac:dyDescent="0.2">
      <c r="A377" s="20" t="str">
        <f t="shared" ca="1" si="255"/>
        <v/>
      </c>
      <c r="B377" s="5" t="e">
        <f t="shared" ca="1" si="256"/>
        <v>#N/A</v>
      </c>
      <c r="C377" s="69" t="str">
        <f ca="1">IF(A377="","",IF(snowball,IF(($E$5-AY377)&lt;0,0,$E$5-AY377),0)+D377)</f>
        <v/>
      </c>
      <c r="D377" s="56"/>
      <c r="E377" s="19">
        <f t="shared" ca="1" si="257"/>
        <v>0</v>
      </c>
      <c r="F377" s="19">
        <f t="shared" ca="1" si="258"/>
        <v>0</v>
      </c>
      <c r="G377" s="19">
        <f t="shared" ca="1" si="259"/>
        <v>0</v>
      </c>
      <c r="H377" s="19">
        <f t="shared" ca="1" si="260"/>
        <v>0</v>
      </c>
      <c r="I377" s="19">
        <f t="shared" ca="1" si="261"/>
        <v>0</v>
      </c>
      <c r="J377" s="19">
        <f t="shared" ca="1" si="262"/>
        <v>0</v>
      </c>
      <c r="K377" s="19">
        <f t="shared" ca="1" si="263"/>
        <v>0</v>
      </c>
      <c r="L377" s="19">
        <f t="shared" ca="1" si="264"/>
        <v>0</v>
      </c>
      <c r="M377" s="19">
        <f t="shared" ca="1" si="265"/>
        <v>0</v>
      </c>
      <c r="N377" s="19">
        <f t="shared" ca="1" si="266"/>
        <v>0</v>
      </c>
      <c r="O377" s="48"/>
      <c r="P377" s="19">
        <f t="shared" ca="1" si="254"/>
        <v>0</v>
      </c>
      <c r="Q377" s="73">
        <f t="shared" ca="1" si="267"/>
        <v>0</v>
      </c>
      <c r="R377" s="19">
        <f t="shared" ca="1" si="268"/>
        <v>0</v>
      </c>
      <c r="S377" s="19">
        <f t="shared" ca="1" si="269"/>
        <v>0</v>
      </c>
      <c r="T377" s="19">
        <f t="shared" ca="1" si="270"/>
        <v>0</v>
      </c>
      <c r="U377" s="19">
        <f t="shared" ca="1" si="271"/>
        <v>0</v>
      </c>
      <c r="V377" s="19">
        <f t="shared" ca="1" si="272"/>
        <v>0</v>
      </c>
      <c r="W377" s="19">
        <f t="shared" ca="1" si="273"/>
        <v>0</v>
      </c>
      <c r="X377" s="19">
        <f t="shared" ca="1" si="274"/>
        <v>0</v>
      </c>
      <c r="Y377" s="19">
        <f t="shared" ca="1" si="275"/>
        <v>0</v>
      </c>
      <c r="Z377" s="19">
        <f t="shared" ca="1" si="276"/>
        <v>0</v>
      </c>
      <c r="AA377" s="19">
        <f t="shared" ca="1" si="277"/>
        <v>0</v>
      </c>
      <c r="AB377" s="2"/>
      <c r="AC377" s="19">
        <f t="shared" ca="1" si="278"/>
        <v>0</v>
      </c>
      <c r="AD377" s="19">
        <f t="shared" ca="1" si="279"/>
        <v>0</v>
      </c>
      <c r="AE377" s="19">
        <f t="shared" ca="1" si="280"/>
        <v>0</v>
      </c>
      <c r="AF377" s="19">
        <f t="shared" ca="1" si="281"/>
        <v>0</v>
      </c>
      <c r="AG377" s="19">
        <f t="shared" ca="1" si="282"/>
        <v>0</v>
      </c>
      <c r="AH377" s="19">
        <f t="shared" ca="1" si="283"/>
        <v>0</v>
      </c>
      <c r="AI377" s="19">
        <f t="shared" ca="1" si="284"/>
        <v>0</v>
      </c>
      <c r="AJ377" s="19">
        <f t="shared" ca="1" si="285"/>
        <v>0</v>
      </c>
      <c r="AK377" s="19">
        <f t="shared" ca="1" si="286"/>
        <v>0</v>
      </c>
      <c r="AL377" s="19">
        <f t="shared" ca="1" si="287"/>
        <v>0</v>
      </c>
      <c r="AM377" s="23">
        <f t="shared" ca="1" si="288"/>
        <v>0</v>
      </c>
      <c r="AN377" s="7"/>
      <c r="AO377" s="19">
        <f t="shared" ca="1" si="289"/>
        <v>0</v>
      </c>
      <c r="AP377" s="19">
        <f t="shared" ca="1" si="290"/>
        <v>0</v>
      </c>
      <c r="AQ377" s="19">
        <f t="shared" ca="1" si="291"/>
        <v>0</v>
      </c>
      <c r="AR377" s="19">
        <f t="shared" ca="1" si="292"/>
        <v>0</v>
      </c>
      <c r="AS377" s="19">
        <f t="shared" ca="1" si="293"/>
        <v>0</v>
      </c>
      <c r="AT377" s="19">
        <f t="shared" ca="1" si="294"/>
        <v>0</v>
      </c>
      <c r="AU377" s="19">
        <f t="shared" ca="1" si="295"/>
        <v>0</v>
      </c>
      <c r="AV377" s="19">
        <f t="shared" ca="1" si="296"/>
        <v>0</v>
      </c>
      <c r="AW377" s="19">
        <f t="shared" ca="1" si="297"/>
        <v>0</v>
      </c>
      <c r="AX377" s="19">
        <f t="shared" ca="1" si="298"/>
        <v>0</v>
      </c>
      <c r="AY377" s="71">
        <f t="shared" ca="1" si="299"/>
        <v>0</v>
      </c>
      <c r="AZ377" s="23"/>
      <c r="BA377" s="55">
        <f ca="1">IF(NOT(snowball),0,IF(OR(E$9=0,R376+AC377-AO377&lt;=E$9),0,MIN(R376+AC377-AO377-E$9,$C377)))</f>
        <v>0</v>
      </c>
      <c r="BB377" s="19">
        <f ca="1">IF(NOT(snowball),0,IF(OR(F$9=0,S376+AD377-AP377&lt;=F$9),0,MIN(S376+AD377-AP377-F$9,$C377-SUM($BA377:BA377))))</f>
        <v>0</v>
      </c>
      <c r="BC377" s="19">
        <f ca="1">IF(NOT(snowball),0,IF(OR(G$9=0,T376+AE377-AQ377&lt;=G$9),0,MIN(T376+AE377-AQ377-G$9,$C377-SUM($BA377:BB377))))</f>
        <v>0</v>
      </c>
      <c r="BD377" s="19">
        <f ca="1">IF(NOT(snowball),0,IF(OR(H$9=0,U376+AF377-AR377&lt;=H$9),0,MIN(U376+AF377-AR377-H$9,$C377-SUM($BA377:BC377))))</f>
        <v>0</v>
      </c>
      <c r="BE377" s="19">
        <f ca="1">IF(NOT(snowball),0,IF(OR(I$9=0,V376+AG377-AS377&lt;=I$9),0,MIN(V376+AG377-AS377-I$9,$C377-SUM($BA377:BD377))))</f>
        <v>0</v>
      </c>
      <c r="BF377" s="19">
        <f ca="1">IF(NOT(snowball),0,IF(OR(J$9=0,W376+AH377-AT377&lt;=J$9),0,MIN(W376+AH377-AT377-J$9,$C377-SUM($BA377:BE377))))</f>
        <v>0</v>
      </c>
      <c r="BG377" s="19">
        <f ca="1">IF(NOT(snowball),0,IF(OR(K$9=0,X376+AI377-AU377&lt;=K$9),0,MIN(X376+AI377-AU377-K$9,$C377-SUM($BA377:BF377))))</f>
        <v>0</v>
      </c>
      <c r="BH377" s="19">
        <f ca="1">IF(NOT(snowball),0,IF(OR(L$9=0,Y376+AJ377-AV377&lt;=L$9),0,MIN(Y376+AJ377-AV377-L$9,$C377-SUM($BA377:BG377))))</f>
        <v>0</v>
      </c>
      <c r="BI377" s="19">
        <f ca="1">IF(NOT(snowball),0,IF(OR(M$9=0,Z376+AK377-AW377&lt;=M$9),0,MIN(Z376+AK377-AW377-M$9,$C377-SUM($BA377:BH377))))</f>
        <v>0</v>
      </c>
      <c r="BJ377" s="19">
        <f ca="1">IF(NOT(snowball),0,IF(OR(N$9=0,AA376+AL377-AX377&lt;=N$9),0,MIN(AA376+AL377-AX377-N$9,$C377-SUM($BA377:BI377))))</f>
        <v>0</v>
      </c>
      <c r="BK377" s="71">
        <f t="shared" ca="1" si="300"/>
        <v>0</v>
      </c>
      <c r="BL377" s="71">
        <f t="shared" ca="1" si="301"/>
        <v>0</v>
      </c>
      <c r="BN377" s="55">
        <f t="shared" ca="1" si="302"/>
        <v>0</v>
      </c>
      <c r="BO377" s="19">
        <f ca="1">IF(S376&lt;=0,0,IF($BL377&lt;=SUM($BN377:BN377),0,IF($BL377-SUM($BN377:BN377)&gt;S376+AD377-BB377-AP377,S376+AD377-BB377-AP377,$BL377-SUM($BN377:BN377))))</f>
        <v>0</v>
      </c>
      <c r="BP377" s="19">
        <f ca="1">IF(T376&lt;=0,0,IF($BL377&lt;=SUM($BN377:BO377),0,IF($BL377-SUM($BN377:BO377)&gt;T376+AE377-BC377-AQ377,T376+AE377-BC377-AQ377,$BL377-SUM($BN377:BO377))))</f>
        <v>0</v>
      </c>
      <c r="BQ377" s="19">
        <f ca="1">IF(U376&lt;=0,0,IF($BL377&lt;=SUM($BN377:BP377),0,IF($BL377-SUM($BN377:BP377)&gt;U376+AF377-BD377-AR377,U376+AF377-BD377-AR377,$BL377-SUM($BN377:BP377))))</f>
        <v>0</v>
      </c>
      <c r="BR377" s="19">
        <f ca="1">IF(V376&lt;=0,0,IF($BL377&lt;=SUM($BN377:BQ377),0,IF($BL377-SUM($BN377:BQ377)&gt;V376+AG377-BE377-AS377,V376+AG377-BE377-AS377,$BL377-SUM($BN377:BQ377))))</f>
        <v>0</v>
      </c>
      <c r="BS377" s="19">
        <f ca="1">IF(W376&lt;=0,0,IF($BL377&lt;=SUM($BN377:BR377),0,IF($BL377-SUM($BN377:BR377)&gt;W376+AH377-BF377-AT377,W376+AH377-BF377-AT377,$BL377-SUM($BN377:BR377))))</f>
        <v>0</v>
      </c>
      <c r="BT377" s="19">
        <f ca="1">IF(X376&lt;=0,0,IF($BL377&lt;=SUM($BN377:BS377),0,IF($BL377-SUM($BN377:BS377)&gt;X376+AI377-BG377-AU377,X376+AI377-BG377-AU377,$BL377-SUM($BN377:BS377))))</f>
        <v>0</v>
      </c>
      <c r="BU377" s="19">
        <f ca="1">IF(Y376&lt;=0,0,IF($BL377&lt;=SUM($BN377:BT377),0,IF($BL377-SUM($BN377:BT377)&gt;Y376+AJ377-BH377-AV377,Y376+AJ377-BH377-AV377,$BL377-SUM($BN377:BT377))))</f>
        <v>0</v>
      </c>
      <c r="BV377" s="19">
        <f ca="1">IF(Z376&lt;=0,0,IF($BL377&lt;=SUM($BN377:BU377),0,IF($BL377-SUM($BN377:BU377)&gt;Z376+AK377-BI377-AW377,Z376+AK377-BI377-AW377,$BL377-SUM($BN377:BU377))))</f>
        <v>0</v>
      </c>
      <c r="BW377" s="19">
        <f ca="1">IF(AA376&lt;=0,0,IF($BL377&lt;=SUM($BN377:BV377),0,IF($BL377-SUM($BN377:BV377)&gt;AA376+AL377-BJ377-AX377,AA376+AL377-BJ377-AX377,$BL377-SUM($BN377:BV377))))</f>
        <v>0</v>
      </c>
    </row>
    <row r="378" spans="1:75" ht="11.1" customHeight="1" x14ac:dyDescent="0.2">
      <c r="A378" s="20" t="str">
        <f t="shared" ca="1" si="255"/>
        <v/>
      </c>
      <c r="B378" s="5" t="e">
        <f t="shared" ca="1" si="256"/>
        <v>#N/A</v>
      </c>
      <c r="C378" s="69" t="str">
        <f ca="1">IF(A378="","",IF(snowball,IF(($E$5-AY378)&lt;0,0,$E$5-AY378),0)+D378)</f>
        <v/>
      </c>
      <c r="D378" s="56"/>
      <c r="E378" s="19">
        <f t="shared" ca="1" si="257"/>
        <v>0</v>
      </c>
      <c r="F378" s="19">
        <f t="shared" ca="1" si="258"/>
        <v>0</v>
      </c>
      <c r="G378" s="19">
        <f t="shared" ca="1" si="259"/>
        <v>0</v>
      </c>
      <c r="H378" s="19">
        <f t="shared" ca="1" si="260"/>
        <v>0</v>
      </c>
      <c r="I378" s="19">
        <f t="shared" ca="1" si="261"/>
        <v>0</v>
      </c>
      <c r="J378" s="19">
        <f t="shared" ca="1" si="262"/>
        <v>0</v>
      </c>
      <c r="K378" s="19">
        <f t="shared" ca="1" si="263"/>
        <v>0</v>
      </c>
      <c r="L378" s="19">
        <f t="shared" ca="1" si="264"/>
        <v>0</v>
      </c>
      <c r="M378" s="19">
        <f t="shared" ca="1" si="265"/>
        <v>0</v>
      </c>
      <c r="N378" s="19">
        <f t="shared" ca="1" si="266"/>
        <v>0</v>
      </c>
      <c r="O378" s="48"/>
      <c r="P378" s="19">
        <f t="shared" ca="1" si="254"/>
        <v>0</v>
      </c>
      <c r="Q378" s="73">
        <f t="shared" ca="1" si="267"/>
        <v>0</v>
      </c>
      <c r="R378" s="19">
        <f t="shared" ca="1" si="268"/>
        <v>0</v>
      </c>
      <c r="S378" s="19">
        <f t="shared" ca="1" si="269"/>
        <v>0</v>
      </c>
      <c r="T378" s="19">
        <f t="shared" ca="1" si="270"/>
        <v>0</v>
      </c>
      <c r="U378" s="19">
        <f t="shared" ca="1" si="271"/>
        <v>0</v>
      </c>
      <c r="V378" s="19">
        <f t="shared" ca="1" si="272"/>
        <v>0</v>
      </c>
      <c r="W378" s="19">
        <f t="shared" ca="1" si="273"/>
        <v>0</v>
      </c>
      <c r="X378" s="19">
        <f t="shared" ca="1" si="274"/>
        <v>0</v>
      </c>
      <c r="Y378" s="19">
        <f t="shared" ca="1" si="275"/>
        <v>0</v>
      </c>
      <c r="Z378" s="19">
        <f t="shared" ca="1" si="276"/>
        <v>0</v>
      </c>
      <c r="AA378" s="19">
        <f t="shared" ca="1" si="277"/>
        <v>0</v>
      </c>
      <c r="AB378" s="2"/>
      <c r="AC378" s="19">
        <f t="shared" ca="1" si="278"/>
        <v>0</v>
      </c>
      <c r="AD378" s="19">
        <f t="shared" ca="1" si="279"/>
        <v>0</v>
      </c>
      <c r="AE378" s="19">
        <f t="shared" ca="1" si="280"/>
        <v>0</v>
      </c>
      <c r="AF378" s="19">
        <f t="shared" ca="1" si="281"/>
        <v>0</v>
      </c>
      <c r="AG378" s="19">
        <f t="shared" ca="1" si="282"/>
        <v>0</v>
      </c>
      <c r="AH378" s="19">
        <f t="shared" ca="1" si="283"/>
        <v>0</v>
      </c>
      <c r="AI378" s="19">
        <f t="shared" ca="1" si="284"/>
        <v>0</v>
      </c>
      <c r="AJ378" s="19">
        <f t="shared" ca="1" si="285"/>
        <v>0</v>
      </c>
      <c r="AK378" s="19">
        <f t="shared" ca="1" si="286"/>
        <v>0</v>
      </c>
      <c r="AL378" s="19">
        <f t="shared" ca="1" si="287"/>
        <v>0</v>
      </c>
      <c r="AM378" s="23">
        <f t="shared" ca="1" si="288"/>
        <v>0</v>
      </c>
      <c r="AN378" s="7"/>
      <c r="AO378" s="19">
        <f t="shared" ca="1" si="289"/>
        <v>0</v>
      </c>
      <c r="AP378" s="19">
        <f t="shared" ca="1" si="290"/>
        <v>0</v>
      </c>
      <c r="AQ378" s="19">
        <f t="shared" ca="1" si="291"/>
        <v>0</v>
      </c>
      <c r="AR378" s="19">
        <f t="shared" ca="1" si="292"/>
        <v>0</v>
      </c>
      <c r="AS378" s="19">
        <f t="shared" ca="1" si="293"/>
        <v>0</v>
      </c>
      <c r="AT378" s="19">
        <f t="shared" ca="1" si="294"/>
        <v>0</v>
      </c>
      <c r="AU378" s="19">
        <f t="shared" ca="1" si="295"/>
        <v>0</v>
      </c>
      <c r="AV378" s="19">
        <f t="shared" ca="1" si="296"/>
        <v>0</v>
      </c>
      <c r="AW378" s="19">
        <f t="shared" ca="1" si="297"/>
        <v>0</v>
      </c>
      <c r="AX378" s="19">
        <f t="shared" ca="1" si="298"/>
        <v>0</v>
      </c>
      <c r="AY378" s="71">
        <f t="shared" ca="1" si="299"/>
        <v>0</v>
      </c>
      <c r="AZ378" s="23"/>
      <c r="BA378" s="55">
        <f ca="1">IF(NOT(snowball),0,IF(OR(E$9=0,R377+AC378-AO378&lt;=E$9),0,MIN(R377+AC378-AO378-E$9,$C378)))</f>
        <v>0</v>
      </c>
      <c r="BB378" s="19">
        <f ca="1">IF(NOT(snowball),0,IF(OR(F$9=0,S377+AD378-AP378&lt;=F$9),0,MIN(S377+AD378-AP378-F$9,$C378-SUM($BA378:BA378))))</f>
        <v>0</v>
      </c>
      <c r="BC378" s="19">
        <f ca="1">IF(NOT(snowball),0,IF(OR(G$9=0,T377+AE378-AQ378&lt;=G$9),0,MIN(T377+AE378-AQ378-G$9,$C378-SUM($BA378:BB378))))</f>
        <v>0</v>
      </c>
      <c r="BD378" s="19">
        <f ca="1">IF(NOT(snowball),0,IF(OR(H$9=0,U377+AF378-AR378&lt;=H$9),0,MIN(U377+AF378-AR378-H$9,$C378-SUM($BA378:BC378))))</f>
        <v>0</v>
      </c>
      <c r="BE378" s="19">
        <f ca="1">IF(NOT(snowball),0,IF(OR(I$9=0,V377+AG378-AS378&lt;=I$9),0,MIN(V377+AG378-AS378-I$9,$C378-SUM($BA378:BD378))))</f>
        <v>0</v>
      </c>
      <c r="BF378" s="19">
        <f ca="1">IF(NOT(snowball),0,IF(OR(J$9=0,W377+AH378-AT378&lt;=J$9),0,MIN(W377+AH378-AT378-J$9,$C378-SUM($BA378:BE378))))</f>
        <v>0</v>
      </c>
      <c r="BG378" s="19">
        <f ca="1">IF(NOT(snowball),0,IF(OR(K$9=0,X377+AI378-AU378&lt;=K$9),0,MIN(X377+AI378-AU378-K$9,$C378-SUM($BA378:BF378))))</f>
        <v>0</v>
      </c>
      <c r="BH378" s="19">
        <f ca="1">IF(NOT(snowball),0,IF(OR(L$9=0,Y377+AJ378-AV378&lt;=L$9),0,MIN(Y377+AJ378-AV378-L$9,$C378-SUM($BA378:BG378))))</f>
        <v>0</v>
      </c>
      <c r="BI378" s="19">
        <f ca="1">IF(NOT(snowball),0,IF(OR(M$9=0,Z377+AK378-AW378&lt;=M$9),0,MIN(Z377+AK378-AW378-M$9,$C378-SUM($BA378:BH378))))</f>
        <v>0</v>
      </c>
      <c r="BJ378" s="19">
        <f ca="1">IF(NOT(snowball),0,IF(OR(N$9=0,AA377+AL378-AX378&lt;=N$9),0,MIN(AA377+AL378-AX378-N$9,$C378-SUM($BA378:BI378))))</f>
        <v>0</v>
      </c>
      <c r="BK378" s="71">
        <f t="shared" ca="1" si="300"/>
        <v>0</v>
      </c>
      <c r="BL378" s="71">
        <f t="shared" ca="1" si="301"/>
        <v>0</v>
      </c>
      <c r="BN378" s="55">
        <f t="shared" ca="1" si="302"/>
        <v>0</v>
      </c>
      <c r="BO378" s="19">
        <f ca="1">IF(S377&lt;=0,0,IF($BL378&lt;=SUM($BN378:BN378),0,IF($BL378-SUM($BN378:BN378)&gt;S377+AD378-BB378-AP378,S377+AD378-BB378-AP378,$BL378-SUM($BN378:BN378))))</f>
        <v>0</v>
      </c>
      <c r="BP378" s="19">
        <f ca="1">IF(T377&lt;=0,0,IF($BL378&lt;=SUM($BN378:BO378),0,IF($BL378-SUM($BN378:BO378)&gt;T377+AE378-BC378-AQ378,T377+AE378-BC378-AQ378,$BL378-SUM($BN378:BO378))))</f>
        <v>0</v>
      </c>
      <c r="BQ378" s="19">
        <f ca="1">IF(U377&lt;=0,0,IF($BL378&lt;=SUM($BN378:BP378),0,IF($BL378-SUM($BN378:BP378)&gt;U377+AF378-BD378-AR378,U377+AF378-BD378-AR378,$BL378-SUM($BN378:BP378))))</f>
        <v>0</v>
      </c>
      <c r="BR378" s="19">
        <f ca="1">IF(V377&lt;=0,0,IF($BL378&lt;=SUM($BN378:BQ378),0,IF($BL378-SUM($BN378:BQ378)&gt;V377+AG378-BE378-AS378,V377+AG378-BE378-AS378,$BL378-SUM($BN378:BQ378))))</f>
        <v>0</v>
      </c>
      <c r="BS378" s="19">
        <f ca="1">IF(W377&lt;=0,0,IF($BL378&lt;=SUM($BN378:BR378),0,IF($BL378-SUM($BN378:BR378)&gt;W377+AH378-BF378-AT378,W377+AH378-BF378-AT378,$BL378-SUM($BN378:BR378))))</f>
        <v>0</v>
      </c>
      <c r="BT378" s="19">
        <f ca="1">IF(X377&lt;=0,0,IF($BL378&lt;=SUM($BN378:BS378),0,IF($BL378-SUM($BN378:BS378)&gt;X377+AI378-BG378-AU378,X377+AI378-BG378-AU378,$BL378-SUM($BN378:BS378))))</f>
        <v>0</v>
      </c>
      <c r="BU378" s="19">
        <f ca="1">IF(Y377&lt;=0,0,IF($BL378&lt;=SUM($BN378:BT378),0,IF($BL378-SUM($BN378:BT378)&gt;Y377+AJ378-BH378-AV378,Y377+AJ378-BH378-AV378,$BL378-SUM($BN378:BT378))))</f>
        <v>0</v>
      </c>
      <c r="BV378" s="19">
        <f ca="1">IF(Z377&lt;=0,0,IF($BL378&lt;=SUM($BN378:BU378),0,IF($BL378-SUM($BN378:BU378)&gt;Z377+AK378-BI378-AW378,Z377+AK378-BI378-AW378,$BL378-SUM($BN378:BU378))))</f>
        <v>0</v>
      </c>
      <c r="BW378" s="19">
        <f ca="1">IF(AA377&lt;=0,0,IF($BL378&lt;=SUM($BN378:BV378),0,IF($BL378-SUM($BN378:BV378)&gt;AA377+AL378-BJ378-AX378,AA377+AL378-BJ378-AX378,$BL378-SUM($BN378:BV378))))</f>
        <v>0</v>
      </c>
    </row>
    <row r="379" spans="1:75" ht="11.1" customHeight="1" x14ac:dyDescent="0.2">
      <c r="A379" s="20" t="str">
        <f t="shared" ca="1" si="255"/>
        <v/>
      </c>
      <c r="B379" s="5" t="e">
        <f t="shared" ca="1" si="256"/>
        <v>#N/A</v>
      </c>
      <c r="C379" s="69" t="str">
        <f ca="1">IF(A379="","",IF(snowball,IF(($E$5-AY379)&lt;0,0,$E$5-AY379),0)+D379)</f>
        <v/>
      </c>
      <c r="D379" s="56"/>
      <c r="E379" s="19">
        <f t="shared" ca="1" si="257"/>
        <v>0</v>
      </c>
      <c r="F379" s="19">
        <f t="shared" ca="1" si="258"/>
        <v>0</v>
      </c>
      <c r="G379" s="19">
        <f t="shared" ca="1" si="259"/>
        <v>0</v>
      </c>
      <c r="H379" s="19">
        <f t="shared" ca="1" si="260"/>
        <v>0</v>
      </c>
      <c r="I379" s="19">
        <f t="shared" ca="1" si="261"/>
        <v>0</v>
      </c>
      <c r="J379" s="19">
        <f t="shared" ca="1" si="262"/>
        <v>0</v>
      </c>
      <c r="K379" s="19">
        <f t="shared" ca="1" si="263"/>
        <v>0</v>
      </c>
      <c r="L379" s="19">
        <f t="shared" ca="1" si="264"/>
        <v>0</v>
      </c>
      <c r="M379" s="19">
        <f t="shared" ca="1" si="265"/>
        <v>0</v>
      </c>
      <c r="N379" s="19">
        <f t="shared" ca="1" si="266"/>
        <v>0</v>
      </c>
      <c r="O379" s="48"/>
      <c r="P379" s="19">
        <f t="shared" ca="1" si="254"/>
        <v>0</v>
      </c>
      <c r="Q379" s="73">
        <f t="shared" ca="1" si="267"/>
        <v>0</v>
      </c>
      <c r="R379" s="19">
        <f t="shared" ca="1" si="268"/>
        <v>0</v>
      </c>
      <c r="S379" s="19">
        <f t="shared" ca="1" si="269"/>
        <v>0</v>
      </c>
      <c r="T379" s="19">
        <f t="shared" ca="1" si="270"/>
        <v>0</v>
      </c>
      <c r="U379" s="19">
        <f t="shared" ca="1" si="271"/>
        <v>0</v>
      </c>
      <c r="V379" s="19">
        <f t="shared" ca="1" si="272"/>
        <v>0</v>
      </c>
      <c r="W379" s="19">
        <f t="shared" ca="1" si="273"/>
        <v>0</v>
      </c>
      <c r="X379" s="19">
        <f t="shared" ca="1" si="274"/>
        <v>0</v>
      </c>
      <c r="Y379" s="19">
        <f t="shared" ca="1" si="275"/>
        <v>0</v>
      </c>
      <c r="Z379" s="19">
        <f t="shared" ca="1" si="276"/>
        <v>0</v>
      </c>
      <c r="AA379" s="19">
        <f t="shared" ca="1" si="277"/>
        <v>0</v>
      </c>
      <c r="AB379" s="2"/>
      <c r="AC379" s="19">
        <f t="shared" ca="1" si="278"/>
        <v>0</v>
      </c>
      <c r="AD379" s="19">
        <f t="shared" ca="1" si="279"/>
        <v>0</v>
      </c>
      <c r="AE379" s="19">
        <f t="shared" ca="1" si="280"/>
        <v>0</v>
      </c>
      <c r="AF379" s="19">
        <f t="shared" ca="1" si="281"/>
        <v>0</v>
      </c>
      <c r="AG379" s="19">
        <f t="shared" ca="1" si="282"/>
        <v>0</v>
      </c>
      <c r="AH379" s="19">
        <f t="shared" ca="1" si="283"/>
        <v>0</v>
      </c>
      <c r="AI379" s="19">
        <f t="shared" ca="1" si="284"/>
        <v>0</v>
      </c>
      <c r="AJ379" s="19">
        <f t="shared" ca="1" si="285"/>
        <v>0</v>
      </c>
      <c r="AK379" s="19">
        <f t="shared" ca="1" si="286"/>
        <v>0</v>
      </c>
      <c r="AL379" s="19">
        <f t="shared" ca="1" si="287"/>
        <v>0</v>
      </c>
      <c r="AM379" s="23">
        <f t="shared" ca="1" si="288"/>
        <v>0</v>
      </c>
      <c r="AN379" s="7"/>
      <c r="AO379" s="19">
        <f t="shared" ca="1" si="289"/>
        <v>0</v>
      </c>
      <c r="AP379" s="19">
        <f t="shared" ca="1" si="290"/>
        <v>0</v>
      </c>
      <c r="AQ379" s="19">
        <f t="shared" ca="1" si="291"/>
        <v>0</v>
      </c>
      <c r="AR379" s="19">
        <f t="shared" ca="1" si="292"/>
        <v>0</v>
      </c>
      <c r="AS379" s="19">
        <f t="shared" ca="1" si="293"/>
        <v>0</v>
      </c>
      <c r="AT379" s="19">
        <f t="shared" ca="1" si="294"/>
        <v>0</v>
      </c>
      <c r="AU379" s="19">
        <f t="shared" ca="1" si="295"/>
        <v>0</v>
      </c>
      <c r="AV379" s="19">
        <f t="shared" ca="1" si="296"/>
        <v>0</v>
      </c>
      <c r="AW379" s="19">
        <f t="shared" ca="1" si="297"/>
        <v>0</v>
      </c>
      <c r="AX379" s="19">
        <f t="shared" ca="1" si="298"/>
        <v>0</v>
      </c>
      <c r="AY379" s="71">
        <f t="shared" ca="1" si="299"/>
        <v>0</v>
      </c>
      <c r="AZ379" s="23"/>
      <c r="BA379" s="55">
        <f ca="1">IF(NOT(snowball),0,IF(OR(E$9=0,R378+AC379-AO379&lt;=E$9),0,MIN(R378+AC379-AO379-E$9,$C379)))</f>
        <v>0</v>
      </c>
      <c r="BB379" s="19">
        <f ca="1">IF(NOT(snowball),0,IF(OR(F$9=0,S378+AD379-AP379&lt;=F$9),0,MIN(S378+AD379-AP379-F$9,$C379-SUM($BA379:BA379))))</f>
        <v>0</v>
      </c>
      <c r="BC379" s="19">
        <f ca="1">IF(NOT(snowball),0,IF(OR(G$9=0,T378+AE379-AQ379&lt;=G$9),0,MIN(T378+AE379-AQ379-G$9,$C379-SUM($BA379:BB379))))</f>
        <v>0</v>
      </c>
      <c r="BD379" s="19">
        <f ca="1">IF(NOT(snowball),0,IF(OR(H$9=0,U378+AF379-AR379&lt;=H$9),0,MIN(U378+AF379-AR379-H$9,$C379-SUM($BA379:BC379))))</f>
        <v>0</v>
      </c>
      <c r="BE379" s="19">
        <f ca="1">IF(NOT(snowball),0,IF(OR(I$9=0,V378+AG379-AS379&lt;=I$9),0,MIN(V378+AG379-AS379-I$9,$C379-SUM($BA379:BD379))))</f>
        <v>0</v>
      </c>
      <c r="BF379" s="19">
        <f ca="1">IF(NOT(snowball),0,IF(OR(J$9=0,W378+AH379-AT379&lt;=J$9),0,MIN(W378+AH379-AT379-J$9,$C379-SUM($BA379:BE379))))</f>
        <v>0</v>
      </c>
      <c r="BG379" s="19">
        <f ca="1">IF(NOT(snowball),0,IF(OR(K$9=0,X378+AI379-AU379&lt;=K$9),0,MIN(X378+AI379-AU379-K$9,$C379-SUM($BA379:BF379))))</f>
        <v>0</v>
      </c>
      <c r="BH379" s="19">
        <f ca="1">IF(NOT(snowball),0,IF(OR(L$9=0,Y378+AJ379-AV379&lt;=L$9),0,MIN(Y378+AJ379-AV379-L$9,$C379-SUM($BA379:BG379))))</f>
        <v>0</v>
      </c>
      <c r="BI379" s="19">
        <f ca="1">IF(NOT(snowball),0,IF(OR(M$9=0,Z378+AK379-AW379&lt;=M$9),0,MIN(Z378+AK379-AW379-M$9,$C379-SUM($BA379:BH379))))</f>
        <v>0</v>
      </c>
      <c r="BJ379" s="19">
        <f ca="1">IF(NOT(snowball),0,IF(OR(N$9=0,AA378+AL379-AX379&lt;=N$9),0,MIN(AA378+AL379-AX379-N$9,$C379-SUM($BA379:BI379))))</f>
        <v>0</v>
      </c>
      <c r="BK379" s="71">
        <f t="shared" ca="1" si="300"/>
        <v>0</v>
      </c>
      <c r="BL379" s="71">
        <f t="shared" ca="1" si="301"/>
        <v>0</v>
      </c>
      <c r="BN379" s="55">
        <f t="shared" ca="1" si="302"/>
        <v>0</v>
      </c>
      <c r="BO379" s="19">
        <f ca="1">IF(S378&lt;=0,0,IF($BL379&lt;=SUM($BN379:BN379),0,IF($BL379-SUM($BN379:BN379)&gt;S378+AD379-BB379-AP379,S378+AD379-BB379-AP379,$BL379-SUM($BN379:BN379))))</f>
        <v>0</v>
      </c>
      <c r="BP379" s="19">
        <f ca="1">IF(T378&lt;=0,0,IF($BL379&lt;=SUM($BN379:BO379),0,IF($BL379-SUM($BN379:BO379)&gt;T378+AE379-BC379-AQ379,T378+AE379-BC379-AQ379,$BL379-SUM($BN379:BO379))))</f>
        <v>0</v>
      </c>
      <c r="BQ379" s="19">
        <f ca="1">IF(U378&lt;=0,0,IF($BL379&lt;=SUM($BN379:BP379),0,IF($BL379-SUM($BN379:BP379)&gt;U378+AF379-BD379-AR379,U378+AF379-BD379-AR379,$BL379-SUM($BN379:BP379))))</f>
        <v>0</v>
      </c>
      <c r="BR379" s="19">
        <f ca="1">IF(V378&lt;=0,0,IF($BL379&lt;=SUM($BN379:BQ379),0,IF($BL379-SUM($BN379:BQ379)&gt;V378+AG379-BE379-AS379,V378+AG379-BE379-AS379,$BL379-SUM($BN379:BQ379))))</f>
        <v>0</v>
      </c>
      <c r="BS379" s="19">
        <f ca="1">IF(W378&lt;=0,0,IF($BL379&lt;=SUM($BN379:BR379),0,IF($BL379-SUM($BN379:BR379)&gt;W378+AH379-BF379-AT379,W378+AH379-BF379-AT379,$BL379-SUM($BN379:BR379))))</f>
        <v>0</v>
      </c>
      <c r="BT379" s="19">
        <f ca="1">IF(X378&lt;=0,0,IF($BL379&lt;=SUM($BN379:BS379),0,IF($BL379-SUM($BN379:BS379)&gt;X378+AI379-BG379-AU379,X378+AI379-BG379-AU379,$BL379-SUM($BN379:BS379))))</f>
        <v>0</v>
      </c>
      <c r="BU379" s="19">
        <f ca="1">IF(Y378&lt;=0,0,IF($BL379&lt;=SUM($BN379:BT379),0,IF($BL379-SUM($BN379:BT379)&gt;Y378+AJ379-BH379-AV379,Y378+AJ379-BH379-AV379,$BL379-SUM($BN379:BT379))))</f>
        <v>0</v>
      </c>
      <c r="BV379" s="19">
        <f ca="1">IF(Z378&lt;=0,0,IF($BL379&lt;=SUM($BN379:BU379),0,IF($BL379-SUM($BN379:BU379)&gt;Z378+AK379-BI379-AW379,Z378+AK379-BI379-AW379,$BL379-SUM($BN379:BU379))))</f>
        <v>0</v>
      </c>
      <c r="BW379" s="19">
        <f ca="1">IF(AA378&lt;=0,0,IF($BL379&lt;=SUM($BN379:BV379),0,IF($BL379-SUM($BN379:BV379)&gt;AA378+AL379-BJ379-AX379,AA378+AL379-BJ379-AX379,$BL379-SUM($BN379:BV379))))</f>
        <v>0</v>
      </c>
    </row>
    <row r="380" spans="1:75" ht="11.1" customHeight="1" x14ac:dyDescent="0.2">
      <c r="A380" s="20" t="str">
        <f t="shared" ca="1" si="255"/>
        <v/>
      </c>
      <c r="B380" s="5" t="e">
        <f t="shared" ca="1" si="256"/>
        <v>#N/A</v>
      </c>
      <c r="C380" s="69" t="str">
        <f ca="1">IF(A380="","",IF(snowball,IF(($E$5-AY380)&lt;0,0,$E$5-AY380),0)+D380)</f>
        <v/>
      </c>
      <c r="D380" s="56"/>
      <c r="E380" s="19">
        <f t="shared" ca="1" si="257"/>
        <v>0</v>
      </c>
      <c r="F380" s="19">
        <f t="shared" ca="1" si="258"/>
        <v>0</v>
      </c>
      <c r="G380" s="19">
        <f t="shared" ca="1" si="259"/>
        <v>0</v>
      </c>
      <c r="H380" s="19">
        <f t="shared" ca="1" si="260"/>
        <v>0</v>
      </c>
      <c r="I380" s="19">
        <f t="shared" ca="1" si="261"/>
        <v>0</v>
      </c>
      <c r="J380" s="19">
        <f t="shared" ca="1" si="262"/>
        <v>0</v>
      </c>
      <c r="K380" s="19">
        <f t="shared" ca="1" si="263"/>
        <v>0</v>
      </c>
      <c r="L380" s="19">
        <f t="shared" ca="1" si="264"/>
        <v>0</v>
      </c>
      <c r="M380" s="19">
        <f t="shared" ca="1" si="265"/>
        <v>0</v>
      </c>
      <c r="N380" s="19">
        <f t="shared" ca="1" si="266"/>
        <v>0</v>
      </c>
      <c r="O380" s="48"/>
      <c r="P380" s="19">
        <f t="shared" ca="1" si="254"/>
        <v>0</v>
      </c>
      <c r="Q380" s="73">
        <f t="shared" ca="1" si="267"/>
        <v>0</v>
      </c>
      <c r="R380" s="19">
        <f t="shared" ca="1" si="268"/>
        <v>0</v>
      </c>
      <c r="S380" s="19">
        <f t="shared" ca="1" si="269"/>
        <v>0</v>
      </c>
      <c r="T380" s="19">
        <f t="shared" ca="1" si="270"/>
        <v>0</v>
      </c>
      <c r="U380" s="19">
        <f t="shared" ca="1" si="271"/>
        <v>0</v>
      </c>
      <c r="V380" s="19">
        <f t="shared" ca="1" si="272"/>
        <v>0</v>
      </c>
      <c r="W380" s="19">
        <f t="shared" ca="1" si="273"/>
        <v>0</v>
      </c>
      <c r="X380" s="19">
        <f t="shared" ca="1" si="274"/>
        <v>0</v>
      </c>
      <c r="Y380" s="19">
        <f t="shared" ca="1" si="275"/>
        <v>0</v>
      </c>
      <c r="Z380" s="19">
        <f t="shared" ca="1" si="276"/>
        <v>0</v>
      </c>
      <c r="AA380" s="19">
        <f t="shared" ca="1" si="277"/>
        <v>0</v>
      </c>
      <c r="AB380" s="2"/>
      <c r="AC380" s="19">
        <f t="shared" ca="1" si="278"/>
        <v>0</v>
      </c>
      <c r="AD380" s="19">
        <f t="shared" ca="1" si="279"/>
        <v>0</v>
      </c>
      <c r="AE380" s="19">
        <f t="shared" ca="1" si="280"/>
        <v>0</v>
      </c>
      <c r="AF380" s="19">
        <f t="shared" ca="1" si="281"/>
        <v>0</v>
      </c>
      <c r="AG380" s="19">
        <f t="shared" ca="1" si="282"/>
        <v>0</v>
      </c>
      <c r="AH380" s="19">
        <f t="shared" ca="1" si="283"/>
        <v>0</v>
      </c>
      <c r="AI380" s="19">
        <f t="shared" ca="1" si="284"/>
        <v>0</v>
      </c>
      <c r="AJ380" s="19">
        <f t="shared" ca="1" si="285"/>
        <v>0</v>
      </c>
      <c r="AK380" s="19">
        <f t="shared" ca="1" si="286"/>
        <v>0</v>
      </c>
      <c r="AL380" s="19">
        <f t="shared" ca="1" si="287"/>
        <v>0</v>
      </c>
      <c r="AM380" s="23">
        <f t="shared" ca="1" si="288"/>
        <v>0</v>
      </c>
      <c r="AN380" s="7"/>
      <c r="AO380" s="19">
        <f t="shared" ca="1" si="289"/>
        <v>0</v>
      </c>
      <c r="AP380" s="19">
        <f t="shared" ca="1" si="290"/>
        <v>0</v>
      </c>
      <c r="AQ380" s="19">
        <f t="shared" ca="1" si="291"/>
        <v>0</v>
      </c>
      <c r="AR380" s="19">
        <f t="shared" ca="1" si="292"/>
        <v>0</v>
      </c>
      <c r="AS380" s="19">
        <f t="shared" ca="1" si="293"/>
        <v>0</v>
      </c>
      <c r="AT380" s="19">
        <f t="shared" ca="1" si="294"/>
        <v>0</v>
      </c>
      <c r="AU380" s="19">
        <f t="shared" ca="1" si="295"/>
        <v>0</v>
      </c>
      <c r="AV380" s="19">
        <f t="shared" ca="1" si="296"/>
        <v>0</v>
      </c>
      <c r="AW380" s="19">
        <f t="shared" ca="1" si="297"/>
        <v>0</v>
      </c>
      <c r="AX380" s="19">
        <f t="shared" ca="1" si="298"/>
        <v>0</v>
      </c>
      <c r="AY380" s="71">
        <f t="shared" ca="1" si="299"/>
        <v>0</v>
      </c>
      <c r="AZ380" s="23"/>
      <c r="BA380" s="55">
        <f ca="1">IF(NOT(snowball),0,IF(OR(E$9=0,R379+AC380-AO380&lt;=E$9),0,MIN(R379+AC380-AO380-E$9,$C380)))</f>
        <v>0</v>
      </c>
      <c r="BB380" s="19">
        <f ca="1">IF(NOT(snowball),0,IF(OR(F$9=0,S379+AD380-AP380&lt;=F$9),0,MIN(S379+AD380-AP380-F$9,$C380-SUM($BA380:BA380))))</f>
        <v>0</v>
      </c>
      <c r="BC380" s="19">
        <f ca="1">IF(NOT(snowball),0,IF(OR(G$9=0,T379+AE380-AQ380&lt;=G$9),0,MIN(T379+AE380-AQ380-G$9,$C380-SUM($BA380:BB380))))</f>
        <v>0</v>
      </c>
      <c r="BD380" s="19">
        <f ca="1">IF(NOT(snowball),0,IF(OR(H$9=0,U379+AF380-AR380&lt;=H$9),0,MIN(U379+AF380-AR380-H$9,$C380-SUM($BA380:BC380))))</f>
        <v>0</v>
      </c>
      <c r="BE380" s="19">
        <f ca="1">IF(NOT(snowball),0,IF(OR(I$9=0,V379+AG380-AS380&lt;=I$9),0,MIN(V379+AG380-AS380-I$9,$C380-SUM($BA380:BD380))))</f>
        <v>0</v>
      </c>
      <c r="BF380" s="19">
        <f ca="1">IF(NOT(snowball),0,IF(OR(J$9=0,W379+AH380-AT380&lt;=J$9),0,MIN(W379+AH380-AT380-J$9,$C380-SUM($BA380:BE380))))</f>
        <v>0</v>
      </c>
      <c r="BG380" s="19">
        <f ca="1">IF(NOT(snowball),0,IF(OR(K$9=0,X379+AI380-AU380&lt;=K$9),0,MIN(X379+AI380-AU380-K$9,$C380-SUM($BA380:BF380))))</f>
        <v>0</v>
      </c>
      <c r="BH380" s="19">
        <f ca="1">IF(NOT(snowball),0,IF(OR(L$9=0,Y379+AJ380-AV380&lt;=L$9),0,MIN(Y379+AJ380-AV380-L$9,$C380-SUM($BA380:BG380))))</f>
        <v>0</v>
      </c>
      <c r="BI380" s="19">
        <f ca="1">IF(NOT(snowball),0,IF(OR(M$9=0,Z379+AK380-AW380&lt;=M$9),0,MIN(Z379+AK380-AW380-M$9,$C380-SUM($BA380:BH380))))</f>
        <v>0</v>
      </c>
      <c r="BJ380" s="19">
        <f ca="1">IF(NOT(snowball),0,IF(OR(N$9=0,AA379+AL380-AX380&lt;=N$9),0,MIN(AA379+AL380-AX380-N$9,$C380-SUM($BA380:BI380))))</f>
        <v>0</v>
      </c>
      <c r="BK380" s="71">
        <f t="shared" ca="1" si="300"/>
        <v>0</v>
      </c>
      <c r="BL380" s="71">
        <f t="shared" ca="1" si="301"/>
        <v>0</v>
      </c>
      <c r="BN380" s="55">
        <f t="shared" ca="1" si="302"/>
        <v>0</v>
      </c>
      <c r="BO380" s="19">
        <f ca="1">IF(S379&lt;=0,0,IF($BL380&lt;=SUM($BN380:BN380),0,IF($BL380-SUM($BN380:BN380)&gt;S379+AD380-BB380-AP380,S379+AD380-BB380-AP380,$BL380-SUM($BN380:BN380))))</f>
        <v>0</v>
      </c>
      <c r="BP380" s="19">
        <f ca="1">IF(T379&lt;=0,0,IF($BL380&lt;=SUM($BN380:BO380),0,IF($BL380-SUM($BN380:BO380)&gt;T379+AE380-BC380-AQ380,T379+AE380-BC380-AQ380,$BL380-SUM($BN380:BO380))))</f>
        <v>0</v>
      </c>
      <c r="BQ380" s="19">
        <f ca="1">IF(U379&lt;=0,0,IF($BL380&lt;=SUM($BN380:BP380),0,IF($BL380-SUM($BN380:BP380)&gt;U379+AF380-BD380-AR380,U379+AF380-BD380-AR380,$BL380-SUM($BN380:BP380))))</f>
        <v>0</v>
      </c>
      <c r="BR380" s="19">
        <f ca="1">IF(V379&lt;=0,0,IF($BL380&lt;=SUM($BN380:BQ380),0,IF($BL380-SUM($BN380:BQ380)&gt;V379+AG380-BE380-AS380,V379+AG380-BE380-AS380,$BL380-SUM($BN380:BQ380))))</f>
        <v>0</v>
      </c>
      <c r="BS380" s="19">
        <f ca="1">IF(W379&lt;=0,0,IF($BL380&lt;=SUM($BN380:BR380),0,IF($BL380-SUM($BN380:BR380)&gt;W379+AH380-BF380-AT380,W379+AH380-BF380-AT380,$BL380-SUM($BN380:BR380))))</f>
        <v>0</v>
      </c>
      <c r="BT380" s="19">
        <f ca="1">IF(X379&lt;=0,0,IF($BL380&lt;=SUM($BN380:BS380),0,IF($BL380-SUM($BN380:BS380)&gt;X379+AI380-BG380-AU380,X379+AI380-BG380-AU380,$BL380-SUM($BN380:BS380))))</f>
        <v>0</v>
      </c>
      <c r="BU380" s="19">
        <f ca="1">IF(Y379&lt;=0,0,IF($BL380&lt;=SUM($BN380:BT380),0,IF($BL380-SUM($BN380:BT380)&gt;Y379+AJ380-BH380-AV380,Y379+AJ380-BH380-AV380,$BL380-SUM($BN380:BT380))))</f>
        <v>0</v>
      </c>
      <c r="BV380" s="19">
        <f ca="1">IF(Z379&lt;=0,0,IF($BL380&lt;=SUM($BN380:BU380),0,IF($BL380-SUM($BN380:BU380)&gt;Z379+AK380-BI380-AW380,Z379+AK380-BI380-AW380,$BL380-SUM($BN380:BU380))))</f>
        <v>0</v>
      </c>
      <c r="BW380" s="19">
        <f ca="1">IF(AA379&lt;=0,0,IF($BL380&lt;=SUM($BN380:BV380),0,IF($BL380-SUM($BN380:BV380)&gt;AA379+AL380-BJ380-AX380,AA379+AL380-BJ380-AX380,$BL380-SUM($BN380:BV380))))</f>
        <v>0</v>
      </c>
    </row>
    <row r="381" spans="1:75" ht="11.1" customHeight="1" x14ac:dyDescent="0.2">
      <c r="A381" s="20" t="str">
        <f t="shared" ca="1" si="255"/>
        <v/>
      </c>
      <c r="B381" s="5" t="e">
        <f t="shared" ca="1" si="256"/>
        <v>#N/A</v>
      </c>
      <c r="C381" s="69" t="str">
        <f ca="1">IF(A381="","",IF(snowball,IF(($E$5-AY381)&lt;0,0,$E$5-AY381),0)+D381)</f>
        <v/>
      </c>
      <c r="D381" s="56"/>
      <c r="E381" s="19">
        <f t="shared" ca="1" si="257"/>
        <v>0</v>
      </c>
      <c r="F381" s="19">
        <f t="shared" ca="1" si="258"/>
        <v>0</v>
      </c>
      <c r="G381" s="19">
        <f t="shared" ca="1" si="259"/>
        <v>0</v>
      </c>
      <c r="H381" s="19">
        <f t="shared" ca="1" si="260"/>
        <v>0</v>
      </c>
      <c r="I381" s="19">
        <f t="shared" ca="1" si="261"/>
        <v>0</v>
      </c>
      <c r="J381" s="19">
        <f t="shared" ca="1" si="262"/>
        <v>0</v>
      </c>
      <c r="K381" s="19">
        <f t="shared" ca="1" si="263"/>
        <v>0</v>
      </c>
      <c r="L381" s="19">
        <f t="shared" ca="1" si="264"/>
        <v>0</v>
      </c>
      <c r="M381" s="19">
        <f t="shared" ca="1" si="265"/>
        <v>0</v>
      </c>
      <c r="N381" s="19">
        <f t="shared" ca="1" si="266"/>
        <v>0</v>
      </c>
      <c r="O381" s="48"/>
      <c r="P381" s="19">
        <f t="shared" ca="1" si="254"/>
        <v>0</v>
      </c>
      <c r="Q381" s="73">
        <f t="shared" ca="1" si="267"/>
        <v>0</v>
      </c>
      <c r="R381" s="19">
        <f t="shared" ca="1" si="268"/>
        <v>0</v>
      </c>
      <c r="S381" s="19">
        <f t="shared" ca="1" si="269"/>
        <v>0</v>
      </c>
      <c r="T381" s="19">
        <f t="shared" ca="1" si="270"/>
        <v>0</v>
      </c>
      <c r="U381" s="19">
        <f t="shared" ca="1" si="271"/>
        <v>0</v>
      </c>
      <c r="V381" s="19">
        <f t="shared" ca="1" si="272"/>
        <v>0</v>
      </c>
      <c r="W381" s="19">
        <f t="shared" ca="1" si="273"/>
        <v>0</v>
      </c>
      <c r="X381" s="19">
        <f t="shared" ca="1" si="274"/>
        <v>0</v>
      </c>
      <c r="Y381" s="19">
        <f t="shared" ca="1" si="275"/>
        <v>0</v>
      </c>
      <c r="Z381" s="19">
        <f t="shared" ca="1" si="276"/>
        <v>0</v>
      </c>
      <c r="AA381" s="19">
        <f t="shared" ca="1" si="277"/>
        <v>0</v>
      </c>
      <c r="AB381" s="2"/>
      <c r="AC381" s="19">
        <f t="shared" ca="1" si="278"/>
        <v>0</v>
      </c>
      <c r="AD381" s="19">
        <f t="shared" ca="1" si="279"/>
        <v>0</v>
      </c>
      <c r="AE381" s="19">
        <f t="shared" ca="1" si="280"/>
        <v>0</v>
      </c>
      <c r="AF381" s="19">
        <f t="shared" ca="1" si="281"/>
        <v>0</v>
      </c>
      <c r="AG381" s="19">
        <f t="shared" ca="1" si="282"/>
        <v>0</v>
      </c>
      <c r="AH381" s="19">
        <f t="shared" ca="1" si="283"/>
        <v>0</v>
      </c>
      <c r="AI381" s="19">
        <f t="shared" ca="1" si="284"/>
        <v>0</v>
      </c>
      <c r="AJ381" s="19">
        <f t="shared" ca="1" si="285"/>
        <v>0</v>
      </c>
      <c r="AK381" s="19">
        <f t="shared" ca="1" si="286"/>
        <v>0</v>
      </c>
      <c r="AL381" s="19">
        <f t="shared" ca="1" si="287"/>
        <v>0</v>
      </c>
      <c r="AM381" s="23">
        <f t="shared" ca="1" si="288"/>
        <v>0</v>
      </c>
      <c r="AN381" s="7"/>
      <c r="AO381" s="19">
        <f t="shared" ca="1" si="289"/>
        <v>0</v>
      </c>
      <c r="AP381" s="19">
        <f t="shared" ca="1" si="290"/>
        <v>0</v>
      </c>
      <c r="AQ381" s="19">
        <f t="shared" ca="1" si="291"/>
        <v>0</v>
      </c>
      <c r="AR381" s="19">
        <f t="shared" ca="1" si="292"/>
        <v>0</v>
      </c>
      <c r="AS381" s="19">
        <f t="shared" ca="1" si="293"/>
        <v>0</v>
      </c>
      <c r="AT381" s="19">
        <f t="shared" ca="1" si="294"/>
        <v>0</v>
      </c>
      <c r="AU381" s="19">
        <f t="shared" ca="1" si="295"/>
        <v>0</v>
      </c>
      <c r="AV381" s="19">
        <f t="shared" ca="1" si="296"/>
        <v>0</v>
      </c>
      <c r="AW381" s="19">
        <f t="shared" ca="1" si="297"/>
        <v>0</v>
      </c>
      <c r="AX381" s="19">
        <f t="shared" ca="1" si="298"/>
        <v>0</v>
      </c>
      <c r="AY381" s="71">
        <f t="shared" ca="1" si="299"/>
        <v>0</v>
      </c>
      <c r="AZ381" s="23"/>
      <c r="BA381" s="55">
        <f ca="1">IF(NOT(snowball),0,IF(OR(E$9=0,R380+AC381-AO381&lt;=E$9),0,MIN(R380+AC381-AO381-E$9,$C381)))</f>
        <v>0</v>
      </c>
      <c r="BB381" s="19">
        <f ca="1">IF(NOT(snowball),0,IF(OR(F$9=0,S380+AD381-AP381&lt;=F$9),0,MIN(S380+AD381-AP381-F$9,$C381-SUM($BA381:BA381))))</f>
        <v>0</v>
      </c>
      <c r="BC381" s="19">
        <f ca="1">IF(NOT(snowball),0,IF(OR(G$9=0,T380+AE381-AQ381&lt;=G$9),0,MIN(T380+AE381-AQ381-G$9,$C381-SUM($BA381:BB381))))</f>
        <v>0</v>
      </c>
      <c r="BD381" s="19">
        <f ca="1">IF(NOT(snowball),0,IF(OR(H$9=0,U380+AF381-AR381&lt;=H$9),0,MIN(U380+AF381-AR381-H$9,$C381-SUM($BA381:BC381))))</f>
        <v>0</v>
      </c>
      <c r="BE381" s="19">
        <f ca="1">IF(NOT(snowball),0,IF(OR(I$9=0,V380+AG381-AS381&lt;=I$9),0,MIN(V380+AG381-AS381-I$9,$C381-SUM($BA381:BD381))))</f>
        <v>0</v>
      </c>
      <c r="BF381" s="19">
        <f ca="1">IF(NOT(snowball),0,IF(OR(J$9=0,W380+AH381-AT381&lt;=J$9),0,MIN(W380+AH381-AT381-J$9,$C381-SUM($BA381:BE381))))</f>
        <v>0</v>
      </c>
      <c r="BG381" s="19">
        <f ca="1">IF(NOT(snowball),0,IF(OR(K$9=0,X380+AI381-AU381&lt;=K$9),0,MIN(X380+AI381-AU381-K$9,$C381-SUM($BA381:BF381))))</f>
        <v>0</v>
      </c>
      <c r="BH381" s="19">
        <f ca="1">IF(NOT(snowball),0,IF(OR(L$9=0,Y380+AJ381-AV381&lt;=L$9),0,MIN(Y380+AJ381-AV381-L$9,$C381-SUM($BA381:BG381))))</f>
        <v>0</v>
      </c>
      <c r="BI381" s="19">
        <f ca="1">IF(NOT(snowball),0,IF(OR(M$9=0,Z380+AK381-AW381&lt;=M$9),0,MIN(Z380+AK381-AW381-M$9,$C381-SUM($BA381:BH381))))</f>
        <v>0</v>
      </c>
      <c r="BJ381" s="19">
        <f ca="1">IF(NOT(snowball),0,IF(OR(N$9=0,AA380+AL381-AX381&lt;=N$9),0,MIN(AA380+AL381-AX381-N$9,$C381-SUM($BA381:BI381))))</f>
        <v>0</v>
      </c>
      <c r="BK381" s="71">
        <f t="shared" ca="1" si="300"/>
        <v>0</v>
      </c>
      <c r="BL381" s="71">
        <f t="shared" ca="1" si="301"/>
        <v>0</v>
      </c>
      <c r="BN381" s="55">
        <f t="shared" ca="1" si="302"/>
        <v>0</v>
      </c>
      <c r="BO381" s="19">
        <f ca="1">IF(S380&lt;=0,0,IF($BL381&lt;=SUM($BN381:BN381),0,IF($BL381-SUM($BN381:BN381)&gt;S380+AD381-BB381-AP381,S380+AD381-BB381-AP381,$BL381-SUM($BN381:BN381))))</f>
        <v>0</v>
      </c>
      <c r="BP381" s="19">
        <f ca="1">IF(T380&lt;=0,0,IF($BL381&lt;=SUM($BN381:BO381),0,IF($BL381-SUM($BN381:BO381)&gt;T380+AE381-BC381-AQ381,T380+AE381-BC381-AQ381,$BL381-SUM($BN381:BO381))))</f>
        <v>0</v>
      </c>
      <c r="BQ381" s="19">
        <f ca="1">IF(U380&lt;=0,0,IF($BL381&lt;=SUM($BN381:BP381),0,IF($BL381-SUM($BN381:BP381)&gt;U380+AF381-BD381-AR381,U380+AF381-BD381-AR381,$BL381-SUM($BN381:BP381))))</f>
        <v>0</v>
      </c>
      <c r="BR381" s="19">
        <f ca="1">IF(V380&lt;=0,0,IF($BL381&lt;=SUM($BN381:BQ381),0,IF($BL381-SUM($BN381:BQ381)&gt;V380+AG381-BE381-AS381,V380+AG381-BE381-AS381,$BL381-SUM($BN381:BQ381))))</f>
        <v>0</v>
      </c>
      <c r="BS381" s="19">
        <f ca="1">IF(W380&lt;=0,0,IF($BL381&lt;=SUM($BN381:BR381),0,IF($BL381-SUM($BN381:BR381)&gt;W380+AH381-BF381-AT381,W380+AH381-BF381-AT381,$BL381-SUM($BN381:BR381))))</f>
        <v>0</v>
      </c>
      <c r="BT381" s="19">
        <f ca="1">IF(X380&lt;=0,0,IF($BL381&lt;=SUM($BN381:BS381),0,IF($BL381-SUM($BN381:BS381)&gt;X380+AI381-BG381-AU381,X380+AI381-BG381-AU381,$BL381-SUM($BN381:BS381))))</f>
        <v>0</v>
      </c>
      <c r="BU381" s="19">
        <f ca="1">IF(Y380&lt;=0,0,IF($BL381&lt;=SUM($BN381:BT381),0,IF($BL381-SUM($BN381:BT381)&gt;Y380+AJ381-BH381-AV381,Y380+AJ381-BH381-AV381,$BL381-SUM($BN381:BT381))))</f>
        <v>0</v>
      </c>
      <c r="BV381" s="19">
        <f ca="1">IF(Z380&lt;=0,0,IF($BL381&lt;=SUM($BN381:BU381),0,IF($BL381-SUM($BN381:BU381)&gt;Z380+AK381-BI381-AW381,Z380+AK381-BI381-AW381,$BL381-SUM($BN381:BU381))))</f>
        <v>0</v>
      </c>
      <c r="BW381" s="19">
        <f ca="1">IF(AA380&lt;=0,0,IF($BL381&lt;=SUM($BN381:BV381),0,IF($BL381-SUM($BN381:BV381)&gt;AA380+AL381-BJ381-AX381,AA380+AL381-BJ381-AX381,$BL381-SUM($BN381:BV381))))</f>
        <v>0</v>
      </c>
    </row>
    <row r="382" spans="1:75" ht="11.1" customHeight="1" x14ac:dyDescent="0.2">
      <c r="A382" s="20" t="str">
        <f t="shared" ca="1" si="255"/>
        <v/>
      </c>
      <c r="B382" s="5" t="e">
        <f t="shared" ca="1" si="256"/>
        <v>#N/A</v>
      </c>
      <c r="C382" s="69" t="str">
        <f ca="1">IF(A382="","",IF(snowball,IF(($E$5-AY382)&lt;0,0,$E$5-AY382),0)+D382)</f>
        <v/>
      </c>
      <c r="D382" s="56"/>
      <c r="E382" s="19">
        <f t="shared" ca="1" si="257"/>
        <v>0</v>
      </c>
      <c r="F382" s="19">
        <f t="shared" ca="1" si="258"/>
        <v>0</v>
      </c>
      <c r="G382" s="19">
        <f t="shared" ca="1" si="259"/>
        <v>0</v>
      </c>
      <c r="H382" s="19">
        <f t="shared" ca="1" si="260"/>
        <v>0</v>
      </c>
      <c r="I382" s="19">
        <f t="shared" ca="1" si="261"/>
        <v>0</v>
      </c>
      <c r="J382" s="19">
        <f t="shared" ca="1" si="262"/>
        <v>0</v>
      </c>
      <c r="K382" s="19">
        <f t="shared" ca="1" si="263"/>
        <v>0</v>
      </c>
      <c r="L382" s="19">
        <f t="shared" ca="1" si="264"/>
        <v>0</v>
      </c>
      <c r="M382" s="19">
        <f t="shared" ca="1" si="265"/>
        <v>0</v>
      </c>
      <c r="N382" s="19">
        <f t="shared" ca="1" si="266"/>
        <v>0</v>
      </c>
      <c r="O382" s="48"/>
      <c r="P382" s="19">
        <f t="shared" ca="1" si="254"/>
        <v>0</v>
      </c>
      <c r="Q382" s="73">
        <f t="shared" ca="1" si="267"/>
        <v>0</v>
      </c>
      <c r="R382" s="19">
        <f t="shared" ca="1" si="268"/>
        <v>0</v>
      </c>
      <c r="S382" s="19">
        <f t="shared" ca="1" si="269"/>
        <v>0</v>
      </c>
      <c r="T382" s="19">
        <f t="shared" ca="1" si="270"/>
        <v>0</v>
      </c>
      <c r="U382" s="19">
        <f t="shared" ca="1" si="271"/>
        <v>0</v>
      </c>
      <c r="V382" s="19">
        <f t="shared" ca="1" si="272"/>
        <v>0</v>
      </c>
      <c r="W382" s="19">
        <f t="shared" ca="1" si="273"/>
        <v>0</v>
      </c>
      <c r="X382" s="19">
        <f t="shared" ca="1" si="274"/>
        <v>0</v>
      </c>
      <c r="Y382" s="19">
        <f t="shared" ca="1" si="275"/>
        <v>0</v>
      </c>
      <c r="Z382" s="19">
        <f t="shared" ca="1" si="276"/>
        <v>0</v>
      </c>
      <c r="AA382" s="19">
        <f t="shared" ca="1" si="277"/>
        <v>0</v>
      </c>
      <c r="AB382" s="2"/>
      <c r="AC382" s="19">
        <f t="shared" ca="1" si="278"/>
        <v>0</v>
      </c>
      <c r="AD382" s="19">
        <f t="shared" ca="1" si="279"/>
        <v>0</v>
      </c>
      <c r="AE382" s="19">
        <f t="shared" ca="1" si="280"/>
        <v>0</v>
      </c>
      <c r="AF382" s="19">
        <f t="shared" ca="1" si="281"/>
        <v>0</v>
      </c>
      <c r="AG382" s="19">
        <f t="shared" ca="1" si="282"/>
        <v>0</v>
      </c>
      <c r="AH382" s="19">
        <f t="shared" ca="1" si="283"/>
        <v>0</v>
      </c>
      <c r="AI382" s="19">
        <f t="shared" ca="1" si="284"/>
        <v>0</v>
      </c>
      <c r="AJ382" s="19">
        <f t="shared" ca="1" si="285"/>
        <v>0</v>
      </c>
      <c r="AK382" s="19">
        <f t="shared" ca="1" si="286"/>
        <v>0</v>
      </c>
      <c r="AL382" s="19">
        <f t="shared" ca="1" si="287"/>
        <v>0</v>
      </c>
      <c r="AM382" s="23">
        <f t="shared" ca="1" si="288"/>
        <v>0</v>
      </c>
      <c r="AN382" s="7"/>
      <c r="AO382" s="19">
        <f t="shared" ca="1" si="289"/>
        <v>0</v>
      </c>
      <c r="AP382" s="19">
        <f t="shared" ca="1" si="290"/>
        <v>0</v>
      </c>
      <c r="AQ382" s="19">
        <f t="shared" ca="1" si="291"/>
        <v>0</v>
      </c>
      <c r="AR382" s="19">
        <f t="shared" ca="1" si="292"/>
        <v>0</v>
      </c>
      <c r="AS382" s="19">
        <f t="shared" ca="1" si="293"/>
        <v>0</v>
      </c>
      <c r="AT382" s="19">
        <f t="shared" ca="1" si="294"/>
        <v>0</v>
      </c>
      <c r="AU382" s="19">
        <f t="shared" ca="1" si="295"/>
        <v>0</v>
      </c>
      <c r="AV382" s="19">
        <f t="shared" ca="1" si="296"/>
        <v>0</v>
      </c>
      <c r="AW382" s="19">
        <f t="shared" ca="1" si="297"/>
        <v>0</v>
      </c>
      <c r="AX382" s="19">
        <f t="shared" ca="1" si="298"/>
        <v>0</v>
      </c>
      <c r="AY382" s="71">
        <f t="shared" ca="1" si="299"/>
        <v>0</v>
      </c>
      <c r="AZ382" s="23"/>
      <c r="BA382" s="55">
        <f ca="1">IF(NOT(snowball),0,IF(OR(E$9=0,R381+AC382-AO382&lt;=E$9),0,MIN(R381+AC382-AO382-E$9,$C382)))</f>
        <v>0</v>
      </c>
      <c r="BB382" s="19">
        <f ca="1">IF(NOT(snowball),0,IF(OR(F$9=0,S381+AD382-AP382&lt;=F$9),0,MIN(S381+AD382-AP382-F$9,$C382-SUM($BA382:BA382))))</f>
        <v>0</v>
      </c>
      <c r="BC382" s="19">
        <f ca="1">IF(NOT(snowball),0,IF(OR(G$9=0,T381+AE382-AQ382&lt;=G$9),0,MIN(T381+AE382-AQ382-G$9,$C382-SUM($BA382:BB382))))</f>
        <v>0</v>
      </c>
      <c r="BD382" s="19">
        <f ca="1">IF(NOT(snowball),0,IF(OR(H$9=0,U381+AF382-AR382&lt;=H$9),0,MIN(U381+AF382-AR382-H$9,$C382-SUM($BA382:BC382))))</f>
        <v>0</v>
      </c>
      <c r="BE382" s="19">
        <f ca="1">IF(NOT(snowball),0,IF(OR(I$9=0,V381+AG382-AS382&lt;=I$9),0,MIN(V381+AG382-AS382-I$9,$C382-SUM($BA382:BD382))))</f>
        <v>0</v>
      </c>
      <c r="BF382" s="19">
        <f ca="1">IF(NOT(snowball),0,IF(OR(J$9=0,W381+AH382-AT382&lt;=J$9),0,MIN(W381+AH382-AT382-J$9,$C382-SUM($BA382:BE382))))</f>
        <v>0</v>
      </c>
      <c r="BG382" s="19">
        <f ca="1">IF(NOT(snowball),0,IF(OR(K$9=0,X381+AI382-AU382&lt;=K$9),0,MIN(X381+AI382-AU382-K$9,$C382-SUM($BA382:BF382))))</f>
        <v>0</v>
      </c>
      <c r="BH382" s="19">
        <f ca="1">IF(NOT(snowball),0,IF(OR(L$9=0,Y381+AJ382-AV382&lt;=L$9),0,MIN(Y381+AJ382-AV382-L$9,$C382-SUM($BA382:BG382))))</f>
        <v>0</v>
      </c>
      <c r="BI382" s="19">
        <f ca="1">IF(NOT(snowball),0,IF(OR(M$9=0,Z381+AK382-AW382&lt;=M$9),0,MIN(Z381+AK382-AW382-M$9,$C382-SUM($BA382:BH382))))</f>
        <v>0</v>
      </c>
      <c r="BJ382" s="19">
        <f ca="1">IF(NOT(snowball),0,IF(OR(N$9=0,AA381+AL382-AX382&lt;=N$9),0,MIN(AA381+AL382-AX382-N$9,$C382-SUM($BA382:BI382))))</f>
        <v>0</v>
      </c>
      <c r="BK382" s="71">
        <f t="shared" ca="1" si="300"/>
        <v>0</v>
      </c>
      <c r="BL382" s="71">
        <f t="shared" ca="1" si="301"/>
        <v>0</v>
      </c>
      <c r="BN382" s="55">
        <f t="shared" ca="1" si="302"/>
        <v>0</v>
      </c>
      <c r="BO382" s="19">
        <f ca="1">IF(S381&lt;=0,0,IF($BL382&lt;=SUM($BN382:BN382),0,IF($BL382-SUM($BN382:BN382)&gt;S381+AD382-BB382-AP382,S381+AD382-BB382-AP382,$BL382-SUM($BN382:BN382))))</f>
        <v>0</v>
      </c>
      <c r="BP382" s="19">
        <f ca="1">IF(T381&lt;=0,0,IF($BL382&lt;=SUM($BN382:BO382),0,IF($BL382-SUM($BN382:BO382)&gt;T381+AE382-BC382-AQ382,T381+AE382-BC382-AQ382,$BL382-SUM($BN382:BO382))))</f>
        <v>0</v>
      </c>
      <c r="BQ382" s="19">
        <f ca="1">IF(U381&lt;=0,0,IF($BL382&lt;=SUM($BN382:BP382),0,IF($BL382-SUM($BN382:BP382)&gt;U381+AF382-BD382-AR382,U381+AF382-BD382-AR382,$BL382-SUM($BN382:BP382))))</f>
        <v>0</v>
      </c>
      <c r="BR382" s="19">
        <f ca="1">IF(V381&lt;=0,0,IF($BL382&lt;=SUM($BN382:BQ382),0,IF($BL382-SUM($BN382:BQ382)&gt;V381+AG382-BE382-AS382,V381+AG382-BE382-AS382,$BL382-SUM($BN382:BQ382))))</f>
        <v>0</v>
      </c>
      <c r="BS382" s="19">
        <f ca="1">IF(W381&lt;=0,0,IF($BL382&lt;=SUM($BN382:BR382),0,IF($BL382-SUM($BN382:BR382)&gt;W381+AH382-BF382-AT382,W381+AH382-BF382-AT382,$BL382-SUM($BN382:BR382))))</f>
        <v>0</v>
      </c>
      <c r="BT382" s="19">
        <f ca="1">IF(X381&lt;=0,0,IF($BL382&lt;=SUM($BN382:BS382),0,IF($BL382-SUM($BN382:BS382)&gt;X381+AI382-BG382-AU382,X381+AI382-BG382-AU382,$BL382-SUM($BN382:BS382))))</f>
        <v>0</v>
      </c>
      <c r="BU382" s="19">
        <f ca="1">IF(Y381&lt;=0,0,IF($BL382&lt;=SUM($BN382:BT382),0,IF($BL382-SUM($BN382:BT382)&gt;Y381+AJ382-BH382-AV382,Y381+AJ382-BH382-AV382,$BL382-SUM($BN382:BT382))))</f>
        <v>0</v>
      </c>
      <c r="BV382" s="19">
        <f ca="1">IF(Z381&lt;=0,0,IF($BL382&lt;=SUM($BN382:BU382),0,IF($BL382-SUM($BN382:BU382)&gt;Z381+AK382-BI382-AW382,Z381+AK382-BI382-AW382,$BL382-SUM($BN382:BU382))))</f>
        <v>0</v>
      </c>
      <c r="BW382" s="19">
        <f ca="1">IF(AA381&lt;=0,0,IF($BL382&lt;=SUM($BN382:BV382),0,IF($BL382-SUM($BN382:BV382)&gt;AA381+AL382-BJ382-AX382,AA381+AL382-BJ382-AX382,$BL382-SUM($BN382:BV382))))</f>
        <v>0</v>
      </c>
    </row>
    <row r="383" spans="1:75"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55"/>
      <c r="BB383" s="19"/>
      <c r="BC383" s="19"/>
      <c r="BD383" s="19"/>
      <c r="BE383" s="19"/>
      <c r="BF383" s="19"/>
      <c r="BG383" s="19"/>
      <c r="BH383" s="19"/>
      <c r="BI383" s="19"/>
      <c r="BJ383" s="19"/>
      <c r="BK383" s="71"/>
      <c r="BL383" s="71"/>
      <c r="BN383" s="55"/>
      <c r="BO383" s="19"/>
      <c r="BP383" s="19"/>
      <c r="BQ383" s="19"/>
      <c r="BR383" s="19"/>
      <c r="BS383" s="19"/>
      <c r="BT383" s="19"/>
      <c r="BU383" s="19"/>
      <c r="BV383" s="19"/>
      <c r="BW383" s="19"/>
    </row>
  </sheetData>
  <mergeCells count="2">
    <mergeCell ref="E5:F5"/>
    <mergeCell ref="E18:F18"/>
  </mergeCells>
  <conditionalFormatting sqref="B23:B382">
    <cfRule type="expression" dxfId="3" priority="4" stopIfTrue="1">
      <formula>ISERROR(B23)</formula>
    </cfRule>
  </conditionalFormatting>
  <conditionalFormatting sqref="E11:N11">
    <cfRule type="expression" dxfId="2" priority="3" stopIfTrue="1">
      <formula>AND(paymenttype=2,OR(#REF!&gt;0,#REF!&gt;0))</formula>
    </cfRule>
  </conditionalFormatting>
  <conditionalFormatting sqref="E15:N15">
    <cfRule type="expression" dxfId="1" priority="1" stopIfTrue="1">
      <formula>AND(paymenttype=2,OR(#REF!&gt;0,E18&gt;0))</formula>
    </cfRule>
  </conditionalFormatting>
  <conditionalFormatting sqref="Q23:Q382">
    <cfRule type="cellIs" dxfId="0" priority="2" stopIfTrue="1" operator="greaterThan">
      <formula>$E$5</formula>
    </cfRule>
  </conditionalFormatting>
  <pageMargins left="0.5" right="0.5" top="0.5" bottom="0.75" header="0.3" footer="0.3"/>
  <pageSetup scale="71" fitToHeight="0" orientation="portrait"/>
  <headerFooter differentFirst="1">
    <oddFooter>&amp;L© 2007 by Vertex42.com&amp;Chttp://www.vertex42.com/Calculators/credit-repair.html&amp;R&amp;P of &amp;N</oddFooter>
    <firstFooter>&amp;R&amp;P of &amp;N</firstFoot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66"/>
  <sheetViews>
    <sheetView workbookViewId="0"/>
  </sheetViews>
  <sheetFormatPr baseColWidth="10" defaultColWidth="9.140625" defaultRowHeight="12.75" x14ac:dyDescent="0.2"/>
  <cols>
    <col min="1" max="1" width="20.28515625" customWidth="1"/>
  </cols>
  <sheetData>
    <row r="1" spans="1:21" ht="15" customHeight="1" x14ac:dyDescent="0.2">
      <c r="A1" s="24" t="s">
        <v>82</v>
      </c>
    </row>
    <row r="2" spans="1:21" x14ac:dyDescent="0.2">
      <c r="A2" s="53" t="s">
        <v>83</v>
      </c>
    </row>
    <row r="3" spans="1:21" x14ac:dyDescent="0.2">
      <c r="A3" s="53" t="s">
        <v>84</v>
      </c>
    </row>
    <row r="5" spans="1:21" x14ac:dyDescent="0.2">
      <c r="A5" s="17" t="s">
        <v>85</v>
      </c>
    </row>
    <row r="6" spans="1:21" x14ac:dyDescent="0.2">
      <c r="A6" t="s">
        <v>86</v>
      </c>
      <c r="B6">
        <v>1</v>
      </c>
      <c r="C6">
        <f t="shared" ref="C6:U6" si="0">B6+1</f>
        <v>2</v>
      </c>
      <c r="D6">
        <f t="shared" si="0"/>
        <v>3</v>
      </c>
      <c r="E6">
        <f t="shared" si="0"/>
        <v>4</v>
      </c>
      <c r="F6">
        <f t="shared" si="0"/>
        <v>5</v>
      </c>
      <c r="G6">
        <f t="shared" si="0"/>
        <v>6</v>
      </c>
      <c r="H6">
        <f t="shared" si="0"/>
        <v>7</v>
      </c>
      <c r="I6">
        <f t="shared" si="0"/>
        <v>8</v>
      </c>
      <c r="J6">
        <f t="shared" si="0"/>
        <v>9</v>
      </c>
      <c r="K6">
        <f t="shared" si="0"/>
        <v>10</v>
      </c>
      <c r="L6">
        <f t="shared" si="0"/>
        <v>11</v>
      </c>
      <c r="M6">
        <f t="shared" si="0"/>
        <v>12</v>
      </c>
      <c r="N6">
        <f t="shared" si="0"/>
        <v>13</v>
      </c>
      <c r="O6">
        <f t="shared" si="0"/>
        <v>14</v>
      </c>
      <c r="P6">
        <f t="shared" si="0"/>
        <v>15</v>
      </c>
      <c r="Q6">
        <f t="shared" si="0"/>
        <v>16</v>
      </c>
      <c r="R6">
        <f t="shared" si="0"/>
        <v>17</v>
      </c>
      <c r="S6">
        <f t="shared" si="0"/>
        <v>18</v>
      </c>
      <c r="T6">
        <f t="shared" si="0"/>
        <v>19</v>
      </c>
      <c r="U6">
        <f t="shared" si="0"/>
        <v>20</v>
      </c>
    </row>
    <row r="7" spans="1:21" x14ac:dyDescent="0.2">
      <c r="A7" t="s">
        <v>25</v>
      </c>
      <c r="B7" s="29" t="str">
        <f t="array" ref="B7:U7">TRANSPOSE(CALCULADORA!B8:B17)</f>
        <v>Tarjeta #1</v>
      </c>
      <c r="C7" s="29" t="str">
        <v>Credito Vehiculo #1</v>
      </c>
      <c r="D7" s="29" t="str">
        <v>Credito Vehiculo #2</v>
      </c>
      <c r="E7" s="29" t="str">
        <v>Tarjeta #2</v>
      </c>
      <c r="F7" s="29" t="str">
        <v>Credito Educativo #1</v>
      </c>
      <c r="G7" s="29">
        <v>0</v>
      </c>
      <c r="H7" s="29">
        <v>0</v>
      </c>
      <c r="I7" s="29">
        <v>0</v>
      </c>
      <c r="J7" s="29">
        <v>0</v>
      </c>
      <c r="K7" s="29">
        <v>0</v>
      </c>
      <c r="L7" s="29" t="e">
        <v>#N/A</v>
      </c>
      <c r="M7" s="29" t="e">
        <v>#N/A</v>
      </c>
      <c r="N7" s="29" t="e">
        <v>#N/A</v>
      </c>
      <c r="O7" s="29" t="e">
        <v>#N/A</v>
      </c>
      <c r="P7" s="29" t="e">
        <v>#N/A</v>
      </c>
      <c r="Q7" s="29" t="e">
        <v>#N/A</v>
      </c>
      <c r="R7" s="29" t="e">
        <v>#N/A</v>
      </c>
      <c r="S7" s="29" t="e">
        <v>#N/A</v>
      </c>
      <c r="T7" s="29" t="e">
        <v>#N/A</v>
      </c>
      <c r="U7" s="29" t="e">
        <v>#N/A</v>
      </c>
    </row>
    <row r="8" spans="1:21" x14ac:dyDescent="0.2">
      <c r="A8" t="s">
        <v>87</v>
      </c>
      <c r="B8">
        <f t="array" ref="B8:U8">TRANSPOSE(CALCULADORA!C8:C17)</f>
        <v>4400</v>
      </c>
      <c r="C8">
        <v>3200</v>
      </c>
      <c r="D8">
        <v>5000</v>
      </c>
      <c r="E8">
        <v>9000</v>
      </c>
      <c r="F8">
        <v>4900</v>
      </c>
      <c r="G8">
        <v>0</v>
      </c>
      <c r="H8">
        <v>0</v>
      </c>
      <c r="I8">
        <v>0</v>
      </c>
      <c r="J8">
        <v>0</v>
      </c>
      <c r="K8">
        <v>0</v>
      </c>
      <c r="L8" t="e">
        <v>#N/A</v>
      </c>
      <c r="M8" t="e">
        <v>#N/A</v>
      </c>
      <c r="N8" t="e">
        <v>#N/A</v>
      </c>
      <c r="O8" t="e">
        <v>#N/A</v>
      </c>
      <c r="P8" t="e">
        <v>#N/A</v>
      </c>
      <c r="Q8" t="e">
        <v>#N/A</v>
      </c>
      <c r="R8" t="e">
        <v>#N/A</v>
      </c>
      <c r="S8" t="e">
        <v>#N/A</v>
      </c>
      <c r="T8" t="e">
        <v>#N/A</v>
      </c>
      <c r="U8" t="e">
        <v>#N/A</v>
      </c>
    </row>
    <row r="9" spans="1:21" x14ac:dyDescent="0.2">
      <c r="A9" t="s">
        <v>88</v>
      </c>
      <c r="B9" s="68">
        <f t="array" ref="B9:U9">TRANSPOSE(CALCULADORA!D8:D17)</f>
        <v>0.13</v>
      </c>
      <c r="C9" s="68">
        <v>9.8100000000000007E-2</v>
      </c>
      <c r="D9" s="68">
        <v>0.12</v>
      </c>
      <c r="E9" s="68">
        <v>0.13500000000000001</v>
      </c>
      <c r="F9" s="68">
        <v>0.04</v>
      </c>
      <c r="G9" s="68">
        <v>0</v>
      </c>
      <c r="H9" s="68">
        <v>0</v>
      </c>
      <c r="I9" s="68">
        <v>0</v>
      </c>
      <c r="J9" s="68">
        <v>0</v>
      </c>
      <c r="K9" s="68">
        <v>0</v>
      </c>
      <c r="L9" s="68" t="e">
        <v>#N/A</v>
      </c>
      <c r="M9" s="68" t="e">
        <v>#N/A</v>
      </c>
      <c r="N9" s="68" t="e">
        <v>#N/A</v>
      </c>
      <c r="O9" s="68" t="e">
        <v>#N/A</v>
      </c>
      <c r="P9" s="68" t="e">
        <v>#N/A</v>
      </c>
      <c r="Q9" s="30" t="e">
        <v>#N/A</v>
      </c>
      <c r="R9" s="30" t="e">
        <v>#N/A</v>
      </c>
      <c r="S9" s="30" t="e">
        <v>#N/A</v>
      </c>
      <c r="T9" s="30" t="e">
        <v>#N/A</v>
      </c>
      <c r="U9" s="30" t="e">
        <v>#N/A</v>
      </c>
    </row>
    <row r="10" spans="1:21" x14ac:dyDescent="0.2">
      <c r="A10" t="s">
        <v>29</v>
      </c>
      <c r="B10" s="64">
        <f t="array" ref="B10:U10">IF(ISBLANK(TRANSPOSE(CALCULADORA!F8:F17)),0,TRANSPOSE(CALCULADORA!F8:F17))</f>
        <v>2</v>
      </c>
      <c r="C10" s="64">
        <v>1</v>
      </c>
      <c r="D10" s="64">
        <v>3</v>
      </c>
      <c r="E10" s="64">
        <v>5</v>
      </c>
      <c r="F10" s="64">
        <v>4</v>
      </c>
      <c r="G10" s="64">
        <v>0</v>
      </c>
      <c r="H10" s="64">
        <v>0</v>
      </c>
      <c r="I10" s="64">
        <v>0</v>
      </c>
      <c r="J10" s="64">
        <v>0</v>
      </c>
      <c r="K10" s="64">
        <v>0</v>
      </c>
      <c r="L10" s="64" t="e">
        <v>#N/A</v>
      </c>
      <c r="M10" s="64" t="e">
        <v>#N/A</v>
      </c>
      <c r="N10" s="64" t="e">
        <v>#N/A</v>
      </c>
      <c r="O10" s="64" t="e">
        <v>#N/A</v>
      </c>
      <c r="P10" s="64" t="e">
        <v>#N/A</v>
      </c>
      <c r="Q10" s="64" t="e">
        <v>#N/A</v>
      </c>
      <c r="R10" s="64" t="e">
        <v>#N/A</v>
      </c>
      <c r="S10" s="64" t="e">
        <v>#N/A</v>
      </c>
      <c r="T10" s="64" t="e">
        <v>#N/A</v>
      </c>
      <c r="U10" s="64" t="e">
        <v>#N/A</v>
      </c>
    </row>
    <row r="11" spans="1:21" x14ac:dyDescent="0.2">
      <c r="A11" t="s">
        <v>89</v>
      </c>
      <c r="B11" t="b">
        <f t="shared" ref="B11:U11" si="1">IF(AND(NOT(ISTEXT(B8)),B8&gt;0),TRUE,FALSE)</f>
        <v>1</v>
      </c>
      <c r="C11" t="b">
        <f t="shared" si="1"/>
        <v>1</v>
      </c>
      <c r="D11" t="b">
        <f t="shared" si="1"/>
        <v>1</v>
      </c>
      <c r="E11" t="b">
        <f t="shared" si="1"/>
        <v>1</v>
      </c>
      <c r="F11" t="b">
        <f t="shared" si="1"/>
        <v>1</v>
      </c>
      <c r="G11" t="b">
        <f t="shared" si="1"/>
        <v>0</v>
      </c>
      <c r="H11" t="b">
        <f t="shared" si="1"/>
        <v>0</v>
      </c>
      <c r="I11" t="b">
        <f t="shared" si="1"/>
        <v>0</v>
      </c>
      <c r="J11" t="b">
        <f t="shared" si="1"/>
        <v>0</v>
      </c>
      <c r="K11" t="b">
        <f t="shared" si="1"/>
        <v>0</v>
      </c>
      <c r="L11" t="e">
        <f t="shared" si="1"/>
        <v>#N/A</v>
      </c>
      <c r="M11" t="e">
        <f t="shared" si="1"/>
        <v>#N/A</v>
      </c>
      <c r="N11" t="e">
        <f t="shared" si="1"/>
        <v>#N/A</v>
      </c>
      <c r="O11" t="e">
        <f t="shared" si="1"/>
        <v>#N/A</v>
      </c>
      <c r="P11" t="e">
        <f t="shared" si="1"/>
        <v>#N/A</v>
      </c>
      <c r="Q11" t="e">
        <f t="shared" si="1"/>
        <v>#N/A</v>
      </c>
      <c r="R11" t="e">
        <f t="shared" si="1"/>
        <v>#N/A</v>
      </c>
      <c r="S11" t="e">
        <f t="shared" si="1"/>
        <v>#N/A</v>
      </c>
      <c r="T11" t="e">
        <f t="shared" si="1"/>
        <v>#N/A</v>
      </c>
      <c r="U11" t="e">
        <f t="shared" si="1"/>
        <v>#N/A</v>
      </c>
    </row>
    <row r="12" spans="1:21" x14ac:dyDescent="0.2">
      <c r="A12" s="6" t="s">
        <v>90</v>
      </c>
      <c r="B12">
        <v>20</v>
      </c>
    </row>
    <row r="14" spans="1:21" x14ac:dyDescent="0.2">
      <c r="A14" s="17" t="s">
        <v>91</v>
      </c>
    </row>
    <row r="15" spans="1:21" x14ac:dyDescent="0.2">
      <c r="A15" t="s">
        <v>86</v>
      </c>
      <c r="B15" s="17">
        <f>INDEX(B6:U6,1,MATCH(TRUE,B11:U11,0))</f>
        <v>1</v>
      </c>
      <c r="C15">
        <f t="shared" ref="C15:U15" ca="1" si="2">INDEX(OFFSET($B6,0,B15,1,$B$12-B15),1,MATCH(TRUE,OFFSET($B11,0,B15,1,$B$12-B15),0))</f>
        <v>2</v>
      </c>
      <c r="D15">
        <f t="shared" ca="1" si="2"/>
        <v>3</v>
      </c>
      <c r="E15">
        <f t="shared" ca="1" si="2"/>
        <v>4</v>
      </c>
      <c r="F15">
        <f t="shared" ca="1" si="2"/>
        <v>5</v>
      </c>
      <c r="G15" t="e">
        <f t="shared" ca="1" si="2"/>
        <v>#N/A</v>
      </c>
      <c r="H15" t="e">
        <f t="shared" ca="1" si="2"/>
        <v>#N/A</v>
      </c>
      <c r="I15" t="e">
        <f t="shared" ca="1" si="2"/>
        <v>#N/A</v>
      </c>
      <c r="J15" t="e">
        <f t="shared" ca="1" si="2"/>
        <v>#N/A</v>
      </c>
      <c r="K15" t="e">
        <f t="shared" ca="1" si="2"/>
        <v>#N/A</v>
      </c>
      <c r="L15" t="e">
        <f t="shared" ca="1" si="2"/>
        <v>#N/A</v>
      </c>
      <c r="M15" t="e">
        <f t="shared" ca="1" si="2"/>
        <v>#N/A</v>
      </c>
      <c r="N15" t="e">
        <f t="shared" ca="1" si="2"/>
        <v>#N/A</v>
      </c>
      <c r="O15" t="e">
        <f t="shared" ca="1" si="2"/>
        <v>#N/A</v>
      </c>
      <c r="P15" t="e">
        <f t="shared" ca="1" si="2"/>
        <v>#N/A</v>
      </c>
      <c r="Q15" t="e">
        <f t="shared" ca="1" si="2"/>
        <v>#N/A</v>
      </c>
      <c r="R15" t="e">
        <f t="shared" ca="1" si="2"/>
        <v>#N/A</v>
      </c>
      <c r="S15" t="e">
        <f t="shared" ca="1" si="2"/>
        <v>#N/A</v>
      </c>
      <c r="T15" t="e">
        <f t="shared" ca="1" si="2"/>
        <v>#N/A</v>
      </c>
      <c r="U15" t="e">
        <f t="shared" ca="1" si="2"/>
        <v>#N/A</v>
      </c>
    </row>
    <row r="16" spans="1:21" x14ac:dyDescent="0.2">
      <c r="A16" t="s">
        <v>25</v>
      </c>
      <c r="B16" s="29" t="str">
        <f t="shared" ref="B16:U16" si="3">INDEX($B7:$U7,1,B$15)</f>
        <v>Tarjeta #1</v>
      </c>
      <c r="C16" s="29" t="str">
        <f t="shared" ca="1" si="3"/>
        <v>Credito Vehiculo #1</v>
      </c>
      <c r="D16" s="29" t="str">
        <f t="shared" ca="1" si="3"/>
        <v>Credito Vehiculo #2</v>
      </c>
      <c r="E16" s="29" t="str">
        <f t="shared" ca="1" si="3"/>
        <v>Tarjeta #2</v>
      </c>
      <c r="F16" s="29" t="str">
        <f t="shared" ca="1" si="3"/>
        <v>Credito Educativo #1</v>
      </c>
      <c r="G16" s="29" t="e">
        <f t="shared" ca="1" si="3"/>
        <v>#N/A</v>
      </c>
      <c r="H16" s="29" t="e">
        <f t="shared" ca="1" si="3"/>
        <v>#N/A</v>
      </c>
      <c r="I16" s="29" t="e">
        <f t="shared" ca="1" si="3"/>
        <v>#N/A</v>
      </c>
      <c r="J16" s="29" t="e">
        <f t="shared" ca="1" si="3"/>
        <v>#N/A</v>
      </c>
      <c r="K16" s="29" t="e">
        <f t="shared" ca="1" si="3"/>
        <v>#N/A</v>
      </c>
      <c r="L16" s="29" t="e">
        <f t="shared" ca="1" si="3"/>
        <v>#N/A</v>
      </c>
      <c r="M16" s="29" t="e">
        <f t="shared" ca="1" si="3"/>
        <v>#N/A</v>
      </c>
      <c r="N16" s="29" t="e">
        <f t="shared" ca="1" si="3"/>
        <v>#N/A</v>
      </c>
      <c r="O16" s="29" t="e">
        <f t="shared" ca="1" si="3"/>
        <v>#N/A</v>
      </c>
      <c r="P16" s="29" t="e">
        <f t="shared" ca="1" si="3"/>
        <v>#N/A</v>
      </c>
      <c r="Q16" s="29" t="e">
        <f t="shared" ca="1" si="3"/>
        <v>#N/A</v>
      </c>
      <c r="R16" s="29" t="e">
        <f t="shared" ca="1" si="3"/>
        <v>#N/A</v>
      </c>
      <c r="S16" s="29" t="e">
        <f t="shared" ca="1" si="3"/>
        <v>#N/A</v>
      </c>
      <c r="T16" s="29" t="e">
        <f t="shared" ca="1" si="3"/>
        <v>#N/A</v>
      </c>
      <c r="U16" s="29" t="e">
        <f t="shared" ca="1" si="3"/>
        <v>#N/A</v>
      </c>
    </row>
    <row r="17" spans="1:21" x14ac:dyDescent="0.2">
      <c r="A17" t="s">
        <v>87</v>
      </c>
      <c r="B17">
        <f t="shared" ref="B17:U17" si="4">INDEX($B8:$U8,1,B$15)</f>
        <v>4400</v>
      </c>
      <c r="C17">
        <f t="shared" ca="1" si="4"/>
        <v>3200</v>
      </c>
      <c r="D17">
        <f t="shared" ca="1" si="4"/>
        <v>5000</v>
      </c>
      <c r="E17">
        <f t="shared" ca="1" si="4"/>
        <v>9000</v>
      </c>
      <c r="F17">
        <f t="shared" ca="1" si="4"/>
        <v>4900</v>
      </c>
      <c r="G17" t="e">
        <f t="shared" ca="1" si="4"/>
        <v>#N/A</v>
      </c>
      <c r="H17" t="e">
        <f t="shared" ca="1" si="4"/>
        <v>#N/A</v>
      </c>
      <c r="I17" t="e">
        <f t="shared" ca="1" si="4"/>
        <v>#N/A</v>
      </c>
      <c r="J17" t="e">
        <f t="shared" ca="1" si="4"/>
        <v>#N/A</v>
      </c>
      <c r="K17" t="e">
        <f t="shared" ca="1" si="4"/>
        <v>#N/A</v>
      </c>
      <c r="L17" t="e">
        <f t="shared" ca="1" si="4"/>
        <v>#N/A</v>
      </c>
      <c r="M17" t="e">
        <f t="shared" ca="1" si="4"/>
        <v>#N/A</v>
      </c>
      <c r="N17" t="e">
        <f t="shared" ca="1" si="4"/>
        <v>#N/A</v>
      </c>
      <c r="O17" t="e">
        <f t="shared" ca="1" si="4"/>
        <v>#N/A</v>
      </c>
      <c r="P17" t="e">
        <f t="shared" ca="1" si="4"/>
        <v>#N/A</v>
      </c>
      <c r="Q17" t="e">
        <f t="shared" ca="1" si="4"/>
        <v>#N/A</v>
      </c>
      <c r="R17" t="e">
        <f t="shared" ca="1" si="4"/>
        <v>#N/A</v>
      </c>
      <c r="S17" t="e">
        <f t="shared" ca="1" si="4"/>
        <v>#N/A</v>
      </c>
      <c r="T17" t="e">
        <f t="shared" ca="1" si="4"/>
        <v>#N/A</v>
      </c>
      <c r="U17" t="e">
        <f t="shared" ca="1" si="4"/>
        <v>#N/A</v>
      </c>
    </row>
    <row r="18" spans="1:21" x14ac:dyDescent="0.2">
      <c r="A18" t="s">
        <v>88</v>
      </c>
      <c r="B18" s="30">
        <f t="shared" ref="B18:U18" si="5">INDEX($B9:$U9,1,B$15)</f>
        <v>0.13</v>
      </c>
      <c r="C18" s="30">
        <f t="shared" ca="1" si="5"/>
        <v>9.8100000000000007E-2</v>
      </c>
      <c r="D18" s="30">
        <f t="shared" ca="1" si="5"/>
        <v>0.12</v>
      </c>
      <c r="E18" s="30">
        <f t="shared" ca="1" si="5"/>
        <v>0.13500000000000001</v>
      </c>
      <c r="F18" s="30">
        <f t="shared" ca="1" si="5"/>
        <v>0.04</v>
      </c>
      <c r="G18" s="30" t="e">
        <f t="shared" ca="1" si="5"/>
        <v>#N/A</v>
      </c>
      <c r="H18" s="30" t="e">
        <f t="shared" ca="1" si="5"/>
        <v>#N/A</v>
      </c>
      <c r="I18" s="30" t="e">
        <f t="shared" ca="1" si="5"/>
        <v>#N/A</v>
      </c>
      <c r="J18" s="30" t="e">
        <f t="shared" ca="1" si="5"/>
        <v>#N/A</v>
      </c>
      <c r="K18" s="30" t="e">
        <f t="shared" ca="1" si="5"/>
        <v>#N/A</v>
      </c>
      <c r="L18" s="30" t="e">
        <f t="shared" ca="1" si="5"/>
        <v>#N/A</v>
      </c>
      <c r="M18" s="30" t="e">
        <f t="shared" ca="1" si="5"/>
        <v>#N/A</v>
      </c>
      <c r="N18" s="30" t="e">
        <f t="shared" ca="1" si="5"/>
        <v>#N/A</v>
      </c>
      <c r="O18" s="30" t="e">
        <f t="shared" ca="1" si="5"/>
        <v>#N/A</v>
      </c>
      <c r="P18" s="30" t="e">
        <f t="shared" ca="1" si="5"/>
        <v>#N/A</v>
      </c>
      <c r="Q18" s="30" t="e">
        <f t="shared" ca="1" si="5"/>
        <v>#N/A</v>
      </c>
      <c r="R18" s="30" t="e">
        <f t="shared" ca="1" si="5"/>
        <v>#N/A</v>
      </c>
      <c r="S18" s="30" t="e">
        <f t="shared" ca="1" si="5"/>
        <v>#N/A</v>
      </c>
      <c r="T18" s="30" t="e">
        <f t="shared" ca="1" si="5"/>
        <v>#N/A</v>
      </c>
      <c r="U18" s="30" t="e">
        <f t="shared" ca="1" si="5"/>
        <v>#N/A</v>
      </c>
    </row>
    <row r="19" spans="1:21" x14ac:dyDescent="0.2">
      <c r="A19" t="s">
        <v>29</v>
      </c>
      <c r="B19" s="64">
        <f t="shared" ref="B19:U19" si="6">INDEX($B10:$U10,1,B$15)</f>
        <v>2</v>
      </c>
      <c r="C19" s="64">
        <f t="shared" ca="1" si="6"/>
        <v>1</v>
      </c>
      <c r="D19" s="64">
        <f t="shared" ca="1" si="6"/>
        <v>3</v>
      </c>
      <c r="E19" s="64">
        <f t="shared" ca="1" si="6"/>
        <v>5</v>
      </c>
      <c r="F19" s="64">
        <f t="shared" ca="1" si="6"/>
        <v>4</v>
      </c>
      <c r="G19" s="64" t="e">
        <f t="shared" ca="1" si="6"/>
        <v>#N/A</v>
      </c>
      <c r="H19" s="64" t="e">
        <f t="shared" ca="1" si="6"/>
        <v>#N/A</v>
      </c>
      <c r="I19" s="64" t="e">
        <f t="shared" ca="1" si="6"/>
        <v>#N/A</v>
      </c>
      <c r="J19" s="64" t="e">
        <f t="shared" ca="1" si="6"/>
        <v>#N/A</v>
      </c>
      <c r="K19" s="64" t="e">
        <f t="shared" ca="1" si="6"/>
        <v>#N/A</v>
      </c>
      <c r="L19" s="64" t="e">
        <f t="shared" ca="1" si="6"/>
        <v>#N/A</v>
      </c>
      <c r="M19" s="64" t="e">
        <f t="shared" ca="1" si="6"/>
        <v>#N/A</v>
      </c>
      <c r="N19" s="64" t="e">
        <f t="shared" ca="1" si="6"/>
        <v>#N/A</v>
      </c>
      <c r="O19" s="64" t="e">
        <f t="shared" ca="1" si="6"/>
        <v>#N/A</v>
      </c>
      <c r="P19" s="64" t="e">
        <f t="shared" ca="1" si="6"/>
        <v>#N/A</v>
      </c>
      <c r="Q19" s="64" t="e">
        <f t="shared" ca="1" si="6"/>
        <v>#N/A</v>
      </c>
      <c r="R19" s="64" t="e">
        <f t="shared" ca="1" si="6"/>
        <v>#N/A</v>
      </c>
      <c r="S19" s="64" t="e">
        <f t="shared" ca="1" si="6"/>
        <v>#N/A</v>
      </c>
      <c r="T19" s="64" t="e">
        <f t="shared" ca="1" si="6"/>
        <v>#N/A</v>
      </c>
      <c r="U19" s="64" t="e">
        <f t="shared" ca="1" si="6"/>
        <v>#N/A</v>
      </c>
    </row>
    <row r="20" spans="1:21" x14ac:dyDescent="0.2">
      <c r="A20" s="6" t="s">
        <v>90</v>
      </c>
      <c r="B20">
        <f>COUNTIF(B11:U11,TRUE)</f>
        <v>5</v>
      </c>
    </row>
    <row r="21" spans="1:21" x14ac:dyDescent="0.2">
      <c r="A21" s="31" t="s">
        <v>92</v>
      </c>
      <c r="B21" s="32">
        <f t="shared" ref="B21:U21" ca="1" si="7">IF(ISERROR(B16),$B$12+1,RANK(B17,OFFSET($B17,0,0,1,$B$20),-1))</f>
        <v>2</v>
      </c>
      <c r="C21" s="32">
        <f t="shared" ca="1" si="7"/>
        <v>1</v>
      </c>
      <c r="D21" s="32">
        <f t="shared" ca="1" si="7"/>
        <v>4</v>
      </c>
      <c r="E21" s="32">
        <f t="shared" ca="1" si="7"/>
        <v>5</v>
      </c>
      <c r="F21" s="32">
        <f t="shared" ca="1" si="7"/>
        <v>3</v>
      </c>
      <c r="G21" s="32">
        <f t="shared" ca="1" si="7"/>
        <v>21</v>
      </c>
      <c r="H21" s="32">
        <f t="shared" ca="1" si="7"/>
        <v>21</v>
      </c>
      <c r="I21" s="32">
        <f t="shared" ca="1" si="7"/>
        <v>21</v>
      </c>
      <c r="J21" s="32">
        <f t="shared" ca="1" si="7"/>
        <v>21</v>
      </c>
      <c r="K21" s="32">
        <f t="shared" ca="1" si="7"/>
        <v>21</v>
      </c>
      <c r="L21" s="32">
        <f t="shared" ca="1" si="7"/>
        <v>21</v>
      </c>
      <c r="M21" s="32">
        <f t="shared" ca="1" si="7"/>
        <v>21</v>
      </c>
      <c r="N21" s="32">
        <f t="shared" ca="1" si="7"/>
        <v>21</v>
      </c>
      <c r="O21" s="32">
        <f t="shared" ca="1" si="7"/>
        <v>21</v>
      </c>
      <c r="P21" s="32">
        <f t="shared" ca="1" si="7"/>
        <v>21</v>
      </c>
      <c r="Q21" s="32">
        <f t="shared" ca="1" si="7"/>
        <v>21</v>
      </c>
      <c r="R21" s="32">
        <f t="shared" ca="1" si="7"/>
        <v>21</v>
      </c>
      <c r="S21" s="32">
        <f t="shared" ca="1" si="7"/>
        <v>21</v>
      </c>
      <c r="T21" s="32">
        <f t="shared" ca="1" si="7"/>
        <v>21</v>
      </c>
      <c r="U21" s="32">
        <f t="shared" ca="1" si="7"/>
        <v>21</v>
      </c>
    </row>
    <row r="22" spans="1:21" x14ac:dyDescent="0.2">
      <c r="A22" s="31" t="s">
        <v>93</v>
      </c>
      <c r="B22" s="32">
        <f t="shared" ref="B22:U22" ca="1" si="8">IF(ISERROR(B16),$B$12+1,RANK(B18,OFFSET($B18,0,0,1,$B$20)))</f>
        <v>2</v>
      </c>
      <c r="C22" s="32">
        <f t="shared" ca="1" si="8"/>
        <v>4</v>
      </c>
      <c r="D22" s="32">
        <f t="shared" ca="1" si="8"/>
        <v>3</v>
      </c>
      <c r="E22" s="32">
        <f t="shared" ca="1" si="8"/>
        <v>1</v>
      </c>
      <c r="F22" s="32">
        <f t="shared" ca="1" si="8"/>
        <v>5</v>
      </c>
      <c r="G22" s="32">
        <f t="shared" ca="1" si="8"/>
        <v>21</v>
      </c>
      <c r="H22" s="32">
        <f t="shared" ca="1" si="8"/>
        <v>21</v>
      </c>
      <c r="I22" s="32">
        <f t="shared" ca="1" si="8"/>
        <v>21</v>
      </c>
      <c r="J22" s="32">
        <f t="shared" ca="1" si="8"/>
        <v>21</v>
      </c>
      <c r="K22" s="32">
        <f t="shared" ca="1" si="8"/>
        <v>21</v>
      </c>
      <c r="L22" s="32">
        <f t="shared" ca="1" si="8"/>
        <v>21</v>
      </c>
      <c r="M22" s="32">
        <f t="shared" ca="1" si="8"/>
        <v>21</v>
      </c>
      <c r="N22" s="32">
        <f t="shared" ca="1" si="8"/>
        <v>21</v>
      </c>
      <c r="O22" s="32">
        <f t="shared" ca="1" si="8"/>
        <v>21</v>
      </c>
      <c r="P22" s="32">
        <f t="shared" ca="1" si="8"/>
        <v>21</v>
      </c>
      <c r="Q22" s="32">
        <f t="shared" ca="1" si="8"/>
        <v>21</v>
      </c>
      <c r="R22" s="32">
        <f t="shared" ca="1" si="8"/>
        <v>21</v>
      </c>
      <c r="S22" s="32">
        <f t="shared" ca="1" si="8"/>
        <v>21</v>
      </c>
      <c r="T22" s="32">
        <f t="shared" ca="1" si="8"/>
        <v>21</v>
      </c>
      <c r="U22" s="32">
        <f t="shared" ca="1" si="8"/>
        <v>21</v>
      </c>
    </row>
    <row r="23" spans="1:21" x14ac:dyDescent="0.2">
      <c r="A23" s="31" t="s">
        <v>94</v>
      </c>
      <c r="B23" s="32">
        <f t="shared" ref="B23:U23" ca="1" si="9">IF(ISERROR(B16),$B$12+1,RANK(B19,OFFSET($B19,0,0,1,$B$20)))</f>
        <v>4</v>
      </c>
      <c r="C23" s="32">
        <f t="shared" ca="1" si="9"/>
        <v>5</v>
      </c>
      <c r="D23" s="32">
        <f t="shared" ca="1" si="9"/>
        <v>3</v>
      </c>
      <c r="E23" s="32">
        <f t="shared" ca="1" si="9"/>
        <v>1</v>
      </c>
      <c r="F23" s="32">
        <f t="shared" ca="1" si="9"/>
        <v>2</v>
      </c>
      <c r="G23" s="32">
        <f t="shared" ca="1" si="9"/>
        <v>21</v>
      </c>
      <c r="H23" s="32">
        <f t="shared" ca="1" si="9"/>
        <v>21</v>
      </c>
      <c r="I23" s="32">
        <f t="shared" ca="1" si="9"/>
        <v>21</v>
      </c>
      <c r="J23" s="32">
        <f t="shared" ca="1" si="9"/>
        <v>21</v>
      </c>
      <c r="K23" s="32">
        <f t="shared" ca="1" si="9"/>
        <v>21</v>
      </c>
      <c r="L23" s="32">
        <f t="shared" ca="1" si="9"/>
        <v>21</v>
      </c>
      <c r="M23" s="32">
        <f t="shared" ca="1" si="9"/>
        <v>21</v>
      </c>
      <c r="N23" s="32">
        <f t="shared" ca="1" si="9"/>
        <v>21</v>
      </c>
      <c r="O23" s="32">
        <f t="shared" ca="1" si="9"/>
        <v>21</v>
      </c>
      <c r="P23" s="32">
        <f t="shared" ca="1" si="9"/>
        <v>21</v>
      </c>
      <c r="Q23" s="32">
        <f t="shared" ca="1" si="9"/>
        <v>21</v>
      </c>
      <c r="R23" s="32">
        <f t="shared" ca="1" si="9"/>
        <v>21</v>
      </c>
      <c r="S23" s="32">
        <f t="shared" ca="1" si="9"/>
        <v>21</v>
      </c>
      <c r="T23" s="32">
        <f t="shared" ca="1" si="9"/>
        <v>21</v>
      </c>
      <c r="U23" s="32">
        <f t="shared" ca="1" si="9"/>
        <v>21</v>
      </c>
    </row>
    <row r="24" spans="1:21" x14ac:dyDescent="0.2">
      <c r="A24" s="31" t="s">
        <v>95</v>
      </c>
      <c r="B24" s="32">
        <f t="shared" ref="B24:U24" ca="1" si="10">IF(ISERROR(B16),$B$12+1,RANK(B19,OFFSET($B19,0,0,1,$B$20),-1))</f>
        <v>2</v>
      </c>
      <c r="C24" s="32">
        <f t="shared" ca="1" si="10"/>
        <v>1</v>
      </c>
      <c r="D24" s="32">
        <f t="shared" ca="1" si="10"/>
        <v>3</v>
      </c>
      <c r="E24" s="32">
        <f t="shared" ca="1" si="10"/>
        <v>5</v>
      </c>
      <c r="F24" s="32">
        <f t="shared" ca="1" si="10"/>
        <v>4</v>
      </c>
      <c r="G24" s="32">
        <f t="shared" ca="1" si="10"/>
        <v>21</v>
      </c>
      <c r="H24" s="32">
        <f t="shared" ca="1" si="10"/>
        <v>21</v>
      </c>
      <c r="I24" s="32">
        <f t="shared" ca="1" si="10"/>
        <v>21</v>
      </c>
      <c r="J24" s="32">
        <f t="shared" ca="1" si="10"/>
        <v>21</v>
      </c>
      <c r="K24" s="32">
        <f t="shared" ca="1" si="10"/>
        <v>21</v>
      </c>
      <c r="L24" s="32">
        <f t="shared" ca="1" si="10"/>
        <v>21</v>
      </c>
      <c r="M24" s="32">
        <f t="shared" ca="1" si="10"/>
        <v>21</v>
      </c>
      <c r="N24" s="32">
        <f t="shared" ca="1" si="10"/>
        <v>21</v>
      </c>
      <c r="O24" s="32">
        <f t="shared" ca="1" si="10"/>
        <v>21</v>
      </c>
      <c r="P24" s="32">
        <f t="shared" ca="1" si="10"/>
        <v>21</v>
      </c>
      <c r="Q24" s="32">
        <f t="shared" ca="1" si="10"/>
        <v>21</v>
      </c>
      <c r="R24" s="32">
        <f t="shared" ca="1" si="10"/>
        <v>21</v>
      </c>
      <c r="S24" s="32">
        <f t="shared" ca="1" si="10"/>
        <v>21</v>
      </c>
      <c r="T24" s="32">
        <f t="shared" ca="1" si="10"/>
        <v>21</v>
      </c>
      <c r="U24" s="32">
        <f t="shared" ca="1" si="10"/>
        <v>21</v>
      </c>
    </row>
    <row r="26" spans="1:21" x14ac:dyDescent="0.2">
      <c r="A26" s="17" t="s">
        <v>96</v>
      </c>
    </row>
    <row r="27" spans="1:21" x14ac:dyDescent="0.2">
      <c r="A27" s="6" t="s">
        <v>97</v>
      </c>
      <c r="B27">
        <v>1</v>
      </c>
      <c r="C27">
        <f t="shared" ref="C27:U27" si="11">B27+1</f>
        <v>2</v>
      </c>
      <c r="D27">
        <f t="shared" si="11"/>
        <v>3</v>
      </c>
      <c r="E27">
        <f t="shared" si="11"/>
        <v>4</v>
      </c>
      <c r="F27">
        <f t="shared" si="11"/>
        <v>5</v>
      </c>
      <c r="G27">
        <f t="shared" si="11"/>
        <v>6</v>
      </c>
      <c r="H27">
        <f t="shared" si="11"/>
        <v>7</v>
      </c>
      <c r="I27">
        <f t="shared" si="11"/>
        <v>8</v>
      </c>
      <c r="J27">
        <f t="shared" si="11"/>
        <v>9</v>
      </c>
      <c r="K27">
        <f t="shared" si="11"/>
        <v>10</v>
      </c>
      <c r="L27">
        <f t="shared" si="11"/>
        <v>11</v>
      </c>
      <c r="M27">
        <f t="shared" si="11"/>
        <v>12</v>
      </c>
      <c r="N27">
        <f t="shared" si="11"/>
        <v>13</v>
      </c>
      <c r="O27">
        <f t="shared" si="11"/>
        <v>14</v>
      </c>
      <c r="P27">
        <f t="shared" si="11"/>
        <v>15</v>
      </c>
      <c r="Q27">
        <f t="shared" si="11"/>
        <v>16</v>
      </c>
      <c r="R27">
        <f t="shared" si="11"/>
        <v>17</v>
      </c>
      <c r="S27">
        <f t="shared" si="11"/>
        <v>18</v>
      </c>
      <c r="T27">
        <f t="shared" si="11"/>
        <v>19</v>
      </c>
      <c r="U27">
        <f t="shared" si="11"/>
        <v>20</v>
      </c>
    </row>
    <row r="28" spans="1:21" x14ac:dyDescent="0.2">
      <c r="A28" s="6" t="s">
        <v>86</v>
      </c>
      <c r="B28">
        <f t="shared" ref="B28:U28" ca="1" si="12">MATCH(B27,$B$21:$U$21,0)</f>
        <v>2</v>
      </c>
      <c r="C28">
        <f t="shared" ca="1" si="12"/>
        <v>1</v>
      </c>
      <c r="D28">
        <f t="shared" ca="1" si="12"/>
        <v>5</v>
      </c>
      <c r="E28">
        <f t="shared" ca="1" si="12"/>
        <v>3</v>
      </c>
      <c r="F28">
        <f t="shared" ca="1" si="12"/>
        <v>4</v>
      </c>
      <c r="G28" t="e">
        <f t="shared" ca="1" si="12"/>
        <v>#N/A</v>
      </c>
      <c r="H28" t="e">
        <f t="shared" ca="1" si="12"/>
        <v>#N/A</v>
      </c>
      <c r="I28" t="e">
        <f t="shared" ca="1" si="12"/>
        <v>#N/A</v>
      </c>
      <c r="J28" t="e">
        <f t="shared" ca="1" si="12"/>
        <v>#N/A</v>
      </c>
      <c r="K28" t="e">
        <f t="shared" ca="1" si="12"/>
        <v>#N/A</v>
      </c>
      <c r="L28" t="e">
        <f t="shared" ca="1" si="12"/>
        <v>#N/A</v>
      </c>
      <c r="M28" t="e">
        <f t="shared" ca="1" si="12"/>
        <v>#N/A</v>
      </c>
      <c r="N28" t="e">
        <f t="shared" ca="1" si="12"/>
        <v>#N/A</v>
      </c>
      <c r="O28" t="e">
        <f t="shared" ca="1" si="12"/>
        <v>#N/A</v>
      </c>
      <c r="P28" t="e">
        <f t="shared" ca="1" si="12"/>
        <v>#N/A</v>
      </c>
      <c r="Q28" t="e">
        <f t="shared" ca="1" si="12"/>
        <v>#N/A</v>
      </c>
      <c r="R28" t="e">
        <f t="shared" ca="1" si="12"/>
        <v>#N/A</v>
      </c>
      <c r="S28" t="e">
        <f t="shared" ca="1" si="12"/>
        <v>#N/A</v>
      </c>
      <c r="T28" t="e">
        <f t="shared" ca="1" si="12"/>
        <v>#N/A</v>
      </c>
      <c r="U28" t="e">
        <f t="shared" ca="1" si="12"/>
        <v>#N/A</v>
      </c>
    </row>
    <row r="29" spans="1:21" x14ac:dyDescent="0.2">
      <c r="A29" s="6" t="s">
        <v>98</v>
      </c>
      <c r="B29">
        <f t="shared" ref="B29:U29" ca="1" si="13">IF(ISERROR(B$16),$B$12+1,IF(NOT(ISERROR(B28)),B27,A29))</f>
        <v>1</v>
      </c>
      <c r="C29">
        <f t="shared" ca="1" si="13"/>
        <v>2</v>
      </c>
      <c r="D29">
        <f t="shared" ca="1" si="13"/>
        <v>3</v>
      </c>
      <c r="E29">
        <f t="shared" ca="1" si="13"/>
        <v>4</v>
      </c>
      <c r="F29">
        <f t="shared" ca="1" si="13"/>
        <v>5</v>
      </c>
      <c r="G29">
        <f t="shared" ca="1" si="13"/>
        <v>21</v>
      </c>
      <c r="H29">
        <f t="shared" ca="1" si="13"/>
        <v>21</v>
      </c>
      <c r="I29">
        <f t="shared" ca="1" si="13"/>
        <v>21</v>
      </c>
      <c r="J29">
        <f t="shared" ca="1" si="13"/>
        <v>21</v>
      </c>
      <c r="K29">
        <f t="shared" ca="1" si="13"/>
        <v>21</v>
      </c>
      <c r="L29">
        <f t="shared" ca="1" si="13"/>
        <v>21</v>
      </c>
      <c r="M29">
        <f t="shared" ca="1" si="13"/>
        <v>21</v>
      </c>
      <c r="N29">
        <f t="shared" ca="1" si="13"/>
        <v>21</v>
      </c>
      <c r="O29">
        <f t="shared" ca="1" si="13"/>
        <v>21</v>
      </c>
      <c r="P29">
        <f t="shared" ca="1" si="13"/>
        <v>21</v>
      </c>
      <c r="Q29">
        <f t="shared" ca="1" si="13"/>
        <v>21</v>
      </c>
      <c r="R29">
        <f t="shared" ca="1" si="13"/>
        <v>21</v>
      </c>
      <c r="S29">
        <f t="shared" ca="1" si="13"/>
        <v>21</v>
      </c>
      <c r="T29">
        <f t="shared" ca="1" si="13"/>
        <v>21</v>
      </c>
      <c r="U29">
        <f t="shared" ca="1" si="13"/>
        <v>21</v>
      </c>
    </row>
    <row r="30" spans="1:21" x14ac:dyDescent="0.2">
      <c r="A30" s="26" t="s">
        <v>99</v>
      </c>
      <c r="B30" s="27">
        <f ca="1">B28</f>
        <v>2</v>
      </c>
      <c r="C30" s="28">
        <f t="shared" ref="C30:U30" ca="1" si="14">IF(NOT(ISERROR(C28)),C28,INDEX(OFFSET($B27,0,B30,1,COUNTA($B$7:$U$7)-B30),1,MATCH(C29,OFFSET($B21,0,B30,1,COUNTA($B$7:$U$7)-B30),0)))</f>
        <v>1</v>
      </c>
      <c r="D30" s="28">
        <f t="shared" ca="1" si="14"/>
        <v>5</v>
      </c>
      <c r="E30" s="28">
        <f t="shared" ca="1" si="14"/>
        <v>3</v>
      </c>
      <c r="F30" s="28">
        <f t="shared" ca="1" si="14"/>
        <v>4</v>
      </c>
      <c r="G30" s="28">
        <f t="shared" ca="1" si="14"/>
        <v>6</v>
      </c>
      <c r="H30" s="28">
        <f t="shared" ca="1" si="14"/>
        <v>7</v>
      </c>
      <c r="I30" s="28">
        <f t="shared" ca="1" si="14"/>
        <v>8</v>
      </c>
      <c r="J30" s="28">
        <f t="shared" ca="1" si="14"/>
        <v>9</v>
      </c>
      <c r="K30" s="28">
        <f t="shared" ca="1" si="14"/>
        <v>10</v>
      </c>
      <c r="L30" s="28">
        <f t="shared" ca="1" si="14"/>
        <v>11</v>
      </c>
      <c r="M30" s="28">
        <f t="shared" ca="1" si="14"/>
        <v>12</v>
      </c>
      <c r="N30" s="28">
        <f t="shared" ca="1" si="14"/>
        <v>13</v>
      </c>
      <c r="O30" s="28">
        <f t="shared" ca="1" si="14"/>
        <v>14</v>
      </c>
      <c r="P30" s="28">
        <f t="shared" ca="1" si="14"/>
        <v>15</v>
      </c>
      <c r="Q30" s="28">
        <f t="shared" ca="1" si="14"/>
        <v>16</v>
      </c>
      <c r="R30" s="28">
        <f t="shared" ca="1" si="14"/>
        <v>17</v>
      </c>
      <c r="S30" s="28">
        <f t="shared" ca="1" si="14"/>
        <v>18</v>
      </c>
      <c r="T30" s="28">
        <f t="shared" ca="1" si="14"/>
        <v>19</v>
      </c>
      <c r="U30" s="28">
        <f t="shared" ca="1" si="14"/>
        <v>20</v>
      </c>
    </row>
    <row r="31" spans="1:21" x14ac:dyDescent="0.2">
      <c r="A31" s="34" t="s">
        <v>100</v>
      </c>
      <c r="B31" s="35">
        <f t="shared" ref="B31:U31" ca="1" si="15">INDEX($B$6:$U$6,1,INDEX($B$15:$U$15,1,B30))</f>
        <v>2</v>
      </c>
      <c r="C31" s="35">
        <f t="shared" ca="1" si="15"/>
        <v>1</v>
      </c>
      <c r="D31" s="35">
        <f t="shared" ca="1" si="15"/>
        <v>5</v>
      </c>
      <c r="E31" s="35">
        <f t="shared" ca="1" si="15"/>
        <v>3</v>
      </c>
      <c r="F31" s="35">
        <f t="shared" ca="1" si="15"/>
        <v>4</v>
      </c>
      <c r="G31" s="35" t="e">
        <f t="shared" ca="1" si="15"/>
        <v>#N/A</v>
      </c>
      <c r="H31" s="35" t="e">
        <f t="shared" ca="1" si="15"/>
        <v>#N/A</v>
      </c>
      <c r="I31" s="35" t="e">
        <f t="shared" ca="1" si="15"/>
        <v>#N/A</v>
      </c>
      <c r="J31" s="35" t="e">
        <f t="shared" ca="1" si="15"/>
        <v>#N/A</v>
      </c>
      <c r="K31" s="35" t="e">
        <f t="shared" ca="1" si="15"/>
        <v>#N/A</v>
      </c>
      <c r="L31" s="35" t="e">
        <f t="shared" ca="1" si="15"/>
        <v>#N/A</v>
      </c>
      <c r="M31" s="35" t="e">
        <f t="shared" ca="1" si="15"/>
        <v>#N/A</v>
      </c>
      <c r="N31" s="35" t="e">
        <f t="shared" ca="1" si="15"/>
        <v>#N/A</v>
      </c>
      <c r="O31" s="35" t="e">
        <f t="shared" ca="1" si="15"/>
        <v>#N/A</v>
      </c>
      <c r="P31" s="35" t="e">
        <f t="shared" ca="1" si="15"/>
        <v>#N/A</v>
      </c>
      <c r="Q31" s="35" t="e">
        <f t="shared" ca="1" si="15"/>
        <v>#N/A</v>
      </c>
      <c r="R31" s="35" t="e">
        <f t="shared" ca="1" si="15"/>
        <v>#N/A</v>
      </c>
      <c r="S31" s="35" t="e">
        <f t="shared" ca="1" si="15"/>
        <v>#N/A</v>
      </c>
      <c r="T31" s="35" t="e">
        <f t="shared" ca="1" si="15"/>
        <v>#N/A</v>
      </c>
      <c r="U31" s="35" t="e">
        <f t="shared" ca="1" si="15"/>
        <v>#N/A</v>
      </c>
    </row>
    <row r="32" spans="1:21" x14ac:dyDescent="0.2">
      <c r="A32" s="6" t="s">
        <v>101</v>
      </c>
      <c r="B32" s="6">
        <f t="shared" ref="B32:U32" ca="1" si="16">INDEX($B$21:$U$21,1,B30)</f>
        <v>1</v>
      </c>
      <c r="C32" s="6">
        <f t="shared" ca="1" si="16"/>
        <v>2</v>
      </c>
      <c r="D32" s="6">
        <f t="shared" ca="1" si="16"/>
        <v>3</v>
      </c>
      <c r="E32" s="6">
        <f t="shared" ca="1" si="16"/>
        <v>4</v>
      </c>
      <c r="F32" s="6">
        <f t="shared" ca="1" si="16"/>
        <v>5</v>
      </c>
      <c r="G32" s="6">
        <f t="shared" ca="1" si="16"/>
        <v>21</v>
      </c>
      <c r="H32" s="6">
        <f t="shared" ca="1" si="16"/>
        <v>21</v>
      </c>
      <c r="I32" s="6">
        <f t="shared" ca="1" si="16"/>
        <v>21</v>
      </c>
      <c r="J32" s="6">
        <f t="shared" ca="1" si="16"/>
        <v>21</v>
      </c>
      <c r="K32" s="6">
        <f t="shared" ca="1" si="16"/>
        <v>21</v>
      </c>
      <c r="L32" s="6">
        <f t="shared" ca="1" si="16"/>
        <v>21</v>
      </c>
      <c r="M32" s="6">
        <f t="shared" ca="1" si="16"/>
        <v>21</v>
      </c>
      <c r="N32" s="6">
        <f t="shared" ca="1" si="16"/>
        <v>21</v>
      </c>
      <c r="O32" s="6">
        <f t="shared" ca="1" si="16"/>
        <v>21</v>
      </c>
      <c r="P32" s="6">
        <f t="shared" ca="1" si="16"/>
        <v>21</v>
      </c>
      <c r="Q32" s="6">
        <f t="shared" ca="1" si="16"/>
        <v>21</v>
      </c>
      <c r="R32" s="6">
        <f t="shared" ca="1" si="16"/>
        <v>21</v>
      </c>
      <c r="S32" s="6">
        <f t="shared" ca="1" si="16"/>
        <v>21</v>
      </c>
      <c r="T32" s="6">
        <f t="shared" ca="1" si="16"/>
        <v>21</v>
      </c>
      <c r="U32" s="6">
        <f t="shared" ca="1" si="16"/>
        <v>21</v>
      </c>
    </row>
    <row r="33" spans="1:21" x14ac:dyDescent="0.2">
      <c r="A33" s="6" t="s">
        <v>102</v>
      </c>
      <c r="B33" s="6">
        <f t="shared" ref="B33:U33" ca="1" si="17">COUNTIF($B$32:$U$32,B32)</f>
        <v>1</v>
      </c>
      <c r="C33" s="6">
        <f t="shared" ca="1" si="17"/>
        <v>1</v>
      </c>
      <c r="D33" s="6">
        <f t="shared" ca="1" si="17"/>
        <v>1</v>
      </c>
      <c r="E33" s="6">
        <f t="shared" ca="1" si="17"/>
        <v>1</v>
      </c>
      <c r="F33" s="6">
        <f t="shared" ca="1" si="17"/>
        <v>1</v>
      </c>
      <c r="G33" s="6">
        <f t="shared" ca="1" si="17"/>
        <v>15</v>
      </c>
      <c r="H33" s="6">
        <f t="shared" ca="1" si="17"/>
        <v>15</v>
      </c>
      <c r="I33" s="6">
        <f t="shared" ca="1" si="17"/>
        <v>15</v>
      </c>
      <c r="J33" s="6">
        <f t="shared" ca="1" si="17"/>
        <v>15</v>
      </c>
      <c r="K33" s="6">
        <f t="shared" ca="1" si="17"/>
        <v>15</v>
      </c>
      <c r="L33" s="6">
        <f t="shared" ca="1" si="17"/>
        <v>15</v>
      </c>
      <c r="M33" s="6">
        <f t="shared" ca="1" si="17"/>
        <v>15</v>
      </c>
      <c r="N33" s="6">
        <f t="shared" ca="1" si="17"/>
        <v>15</v>
      </c>
      <c r="O33" s="6">
        <f t="shared" ca="1" si="17"/>
        <v>15</v>
      </c>
      <c r="P33" s="6">
        <f t="shared" ca="1" si="17"/>
        <v>15</v>
      </c>
      <c r="Q33" s="6">
        <f t="shared" ca="1" si="17"/>
        <v>15</v>
      </c>
      <c r="R33" s="6">
        <f t="shared" ca="1" si="17"/>
        <v>15</v>
      </c>
      <c r="S33" s="6">
        <f t="shared" ca="1" si="17"/>
        <v>15</v>
      </c>
      <c r="T33" s="6">
        <f t="shared" ca="1" si="17"/>
        <v>15</v>
      </c>
      <c r="U33" s="6">
        <f t="shared" ca="1" si="17"/>
        <v>15</v>
      </c>
    </row>
    <row r="34" spans="1:21" x14ac:dyDescent="0.2">
      <c r="A34" s="6" t="s">
        <v>103</v>
      </c>
      <c r="B34" s="6">
        <f t="shared" ref="B34:U34" ca="1" si="18">IF(A32=B32,"dup",B32)</f>
        <v>1</v>
      </c>
      <c r="C34" s="6">
        <f t="shared" ca="1" si="18"/>
        <v>2</v>
      </c>
      <c r="D34" s="6">
        <f t="shared" ca="1" si="18"/>
        <v>3</v>
      </c>
      <c r="E34" s="6">
        <f t="shared" ca="1" si="18"/>
        <v>4</v>
      </c>
      <c r="F34" s="6">
        <f t="shared" ca="1" si="18"/>
        <v>5</v>
      </c>
      <c r="G34" s="6">
        <f t="shared" ca="1" si="18"/>
        <v>21</v>
      </c>
      <c r="H34" s="6" t="str">
        <f t="shared" ca="1" si="18"/>
        <v>dup</v>
      </c>
      <c r="I34" s="6" t="str">
        <f t="shared" ca="1" si="18"/>
        <v>dup</v>
      </c>
      <c r="J34" s="6" t="str">
        <f t="shared" ca="1" si="18"/>
        <v>dup</v>
      </c>
      <c r="K34" s="6" t="str">
        <f t="shared" ca="1" si="18"/>
        <v>dup</v>
      </c>
      <c r="L34" s="6" t="str">
        <f t="shared" ca="1" si="18"/>
        <v>dup</v>
      </c>
      <c r="M34" s="6" t="str">
        <f t="shared" ca="1" si="18"/>
        <v>dup</v>
      </c>
      <c r="N34" s="6" t="str">
        <f t="shared" ca="1" si="18"/>
        <v>dup</v>
      </c>
      <c r="O34" s="6" t="str">
        <f t="shared" ca="1" si="18"/>
        <v>dup</v>
      </c>
      <c r="P34" s="6" t="str">
        <f t="shared" ca="1" si="18"/>
        <v>dup</v>
      </c>
      <c r="Q34" s="6" t="str">
        <f t="shared" ca="1" si="18"/>
        <v>dup</v>
      </c>
      <c r="R34" s="6" t="str">
        <f t="shared" ca="1" si="18"/>
        <v>dup</v>
      </c>
      <c r="S34" s="6" t="str">
        <f t="shared" ca="1" si="18"/>
        <v>dup</v>
      </c>
      <c r="T34" s="6" t="str">
        <f t="shared" ca="1" si="18"/>
        <v>dup</v>
      </c>
      <c r="U34" s="6" t="str">
        <f t="shared" ca="1" si="18"/>
        <v>dup</v>
      </c>
    </row>
    <row r="35" spans="1:21" x14ac:dyDescent="0.2">
      <c r="A35" s="6" t="s">
        <v>104</v>
      </c>
      <c r="B35" s="6">
        <f t="shared" ref="B35:U35" ca="1" si="19">IF(B34&lt;&gt;"dup",0,A35-1)</f>
        <v>0</v>
      </c>
      <c r="C35" s="6">
        <f t="shared" ca="1" si="19"/>
        <v>0</v>
      </c>
      <c r="D35" s="6">
        <f t="shared" ca="1" si="19"/>
        <v>0</v>
      </c>
      <c r="E35" s="6">
        <f t="shared" ca="1" si="19"/>
        <v>0</v>
      </c>
      <c r="F35" s="6">
        <f t="shared" ca="1" si="19"/>
        <v>0</v>
      </c>
      <c r="G35" s="6">
        <f t="shared" ca="1" si="19"/>
        <v>0</v>
      </c>
      <c r="H35" s="6">
        <f t="shared" ca="1" si="19"/>
        <v>-1</v>
      </c>
      <c r="I35" s="6">
        <f t="shared" ca="1" si="19"/>
        <v>-2</v>
      </c>
      <c r="J35" s="6">
        <f t="shared" ca="1" si="19"/>
        <v>-3</v>
      </c>
      <c r="K35" s="6">
        <f t="shared" ca="1" si="19"/>
        <v>-4</v>
      </c>
      <c r="L35" s="6">
        <f t="shared" ca="1" si="19"/>
        <v>-5</v>
      </c>
      <c r="M35" s="6">
        <f t="shared" ca="1" si="19"/>
        <v>-6</v>
      </c>
      <c r="N35" s="6">
        <f t="shared" ca="1" si="19"/>
        <v>-7</v>
      </c>
      <c r="O35" s="6">
        <f t="shared" ca="1" si="19"/>
        <v>-8</v>
      </c>
      <c r="P35" s="6">
        <f t="shared" ca="1" si="19"/>
        <v>-9</v>
      </c>
      <c r="Q35" s="6">
        <f t="shared" ca="1" si="19"/>
        <v>-10</v>
      </c>
      <c r="R35" s="6">
        <f t="shared" ca="1" si="19"/>
        <v>-11</v>
      </c>
      <c r="S35" s="6">
        <f t="shared" ca="1" si="19"/>
        <v>-12</v>
      </c>
      <c r="T35" s="6">
        <f t="shared" ca="1" si="19"/>
        <v>-13</v>
      </c>
      <c r="U35" s="6">
        <f t="shared" ca="1" si="19"/>
        <v>-14</v>
      </c>
    </row>
    <row r="36" spans="1:21" x14ac:dyDescent="0.2">
      <c r="A36" s="6" t="s">
        <v>88</v>
      </c>
      <c r="B36" s="25">
        <f t="shared" ref="B36:U36" ca="1" si="20">INDEX($B$9:$U$9,1,B30)</f>
        <v>9.8100000000000007E-2</v>
      </c>
      <c r="C36" s="25">
        <f t="shared" ca="1" si="20"/>
        <v>0.13</v>
      </c>
      <c r="D36" s="25">
        <f t="shared" ca="1" si="20"/>
        <v>0.04</v>
      </c>
      <c r="E36" s="25">
        <f t="shared" ca="1" si="20"/>
        <v>0.12</v>
      </c>
      <c r="F36" s="25">
        <f t="shared" ca="1" si="20"/>
        <v>0.13500000000000001</v>
      </c>
      <c r="G36" s="25">
        <f t="shared" ca="1" si="20"/>
        <v>0</v>
      </c>
      <c r="H36" s="25">
        <f t="shared" ca="1" si="20"/>
        <v>0</v>
      </c>
      <c r="I36" s="25">
        <f t="shared" ca="1" si="20"/>
        <v>0</v>
      </c>
      <c r="J36" s="25">
        <f t="shared" ca="1" si="20"/>
        <v>0</v>
      </c>
      <c r="K36" s="25">
        <f t="shared" ca="1" si="20"/>
        <v>0</v>
      </c>
      <c r="L36" s="25" t="e">
        <f t="shared" ca="1" si="20"/>
        <v>#N/A</v>
      </c>
      <c r="M36" s="25" t="e">
        <f t="shared" ca="1" si="20"/>
        <v>#N/A</v>
      </c>
      <c r="N36" s="25" t="e">
        <f t="shared" ca="1" si="20"/>
        <v>#N/A</v>
      </c>
      <c r="O36" s="25" t="e">
        <f t="shared" ca="1" si="20"/>
        <v>#N/A</v>
      </c>
      <c r="P36" s="25" t="e">
        <f t="shared" ca="1" si="20"/>
        <v>#N/A</v>
      </c>
      <c r="Q36" s="25" t="e">
        <f t="shared" ca="1" si="20"/>
        <v>#N/A</v>
      </c>
      <c r="R36" s="25" t="e">
        <f t="shared" ca="1" si="20"/>
        <v>#N/A</v>
      </c>
      <c r="S36" s="25" t="e">
        <f t="shared" ca="1" si="20"/>
        <v>#N/A</v>
      </c>
      <c r="T36" s="25" t="e">
        <f t="shared" ca="1" si="20"/>
        <v>#N/A</v>
      </c>
      <c r="U36" s="25" t="e">
        <f t="shared" ca="1" si="20"/>
        <v>#N/A</v>
      </c>
    </row>
    <row r="37" spans="1:21" x14ac:dyDescent="0.2">
      <c r="A37" s="6" t="s">
        <v>105</v>
      </c>
      <c r="B37" s="6">
        <f t="shared" ref="B37:U37" ca="1" si="21">IF(B33=1,1,RANK(B36,OFFSET(OFFSET(B36,0,B35,1,1),0,0,1,B33)))</f>
        <v>1</v>
      </c>
      <c r="C37" s="6">
        <f t="shared" ca="1" si="21"/>
        <v>1</v>
      </c>
      <c r="D37" s="6">
        <f t="shared" ca="1" si="21"/>
        <v>1</v>
      </c>
      <c r="E37" s="6">
        <f t="shared" ca="1" si="21"/>
        <v>1</v>
      </c>
      <c r="F37" s="6">
        <f t="shared" ca="1" si="21"/>
        <v>1</v>
      </c>
      <c r="G37" s="6" t="e">
        <f t="shared" ca="1" si="21"/>
        <v>#N/A</v>
      </c>
      <c r="H37" s="6" t="e">
        <f t="shared" ca="1" si="21"/>
        <v>#N/A</v>
      </c>
      <c r="I37" s="6" t="e">
        <f t="shared" ca="1" si="21"/>
        <v>#N/A</v>
      </c>
      <c r="J37" s="6" t="e">
        <f t="shared" ca="1" si="21"/>
        <v>#N/A</v>
      </c>
      <c r="K37" s="6" t="e">
        <f t="shared" ca="1" si="21"/>
        <v>#N/A</v>
      </c>
      <c r="L37" s="6" t="e">
        <f t="shared" ca="1" si="21"/>
        <v>#N/A</v>
      </c>
      <c r="M37" s="6" t="e">
        <f t="shared" ca="1" si="21"/>
        <v>#N/A</v>
      </c>
      <c r="N37" s="6" t="e">
        <f t="shared" ca="1" si="21"/>
        <v>#N/A</v>
      </c>
      <c r="O37" s="6" t="e">
        <f t="shared" ca="1" si="21"/>
        <v>#N/A</v>
      </c>
      <c r="P37" s="6" t="e">
        <f t="shared" ca="1" si="21"/>
        <v>#N/A</v>
      </c>
      <c r="Q37" s="6" t="e">
        <f t="shared" ca="1" si="21"/>
        <v>#N/A</v>
      </c>
      <c r="R37" s="6" t="e">
        <f t="shared" ca="1" si="21"/>
        <v>#N/A</v>
      </c>
      <c r="S37" s="6" t="e">
        <f t="shared" ca="1" si="21"/>
        <v>#N/A</v>
      </c>
      <c r="T37" s="6" t="e">
        <f t="shared" ca="1" si="21"/>
        <v>#N/A</v>
      </c>
      <c r="U37" s="6" t="e">
        <f t="shared" ca="1" si="21"/>
        <v>#N/A</v>
      </c>
    </row>
    <row r="38" spans="1:21" x14ac:dyDescent="0.2">
      <c r="A38" s="6" t="s">
        <v>106</v>
      </c>
      <c r="B38" s="6">
        <f t="shared" ref="B38:U38" ca="1" si="22">IF(B34&lt;&gt;"dup",MATCH(1,OFFSET(OFFSET(B37,0,B35,1,1),0,0,1,B33),0))</f>
        <v>1</v>
      </c>
      <c r="C38" s="6">
        <f t="shared" ca="1" si="22"/>
        <v>1</v>
      </c>
      <c r="D38" s="6">
        <f t="shared" ca="1" si="22"/>
        <v>1</v>
      </c>
      <c r="E38" s="6">
        <f t="shared" ca="1" si="22"/>
        <v>1</v>
      </c>
      <c r="F38" s="6">
        <f t="shared" ca="1" si="22"/>
        <v>1</v>
      </c>
      <c r="G38" s="6" t="e">
        <f t="shared" ca="1" si="22"/>
        <v>#N/A</v>
      </c>
      <c r="H38" s="6" t="b">
        <f t="shared" ca="1" si="22"/>
        <v>0</v>
      </c>
      <c r="I38" s="6" t="b">
        <f t="shared" ca="1" si="22"/>
        <v>0</v>
      </c>
      <c r="J38" s="6" t="b">
        <f t="shared" ca="1" si="22"/>
        <v>0</v>
      </c>
      <c r="K38" s="6" t="b">
        <f t="shared" ca="1" si="22"/>
        <v>0</v>
      </c>
      <c r="L38" s="6" t="b">
        <f t="shared" ca="1" si="22"/>
        <v>0</v>
      </c>
      <c r="M38" s="6" t="b">
        <f t="shared" ca="1" si="22"/>
        <v>0</v>
      </c>
      <c r="N38" s="6" t="b">
        <f t="shared" ca="1" si="22"/>
        <v>0</v>
      </c>
      <c r="O38" s="6" t="b">
        <f t="shared" ca="1" si="22"/>
        <v>0</v>
      </c>
      <c r="P38" s="6" t="b">
        <f t="shared" ca="1" si="22"/>
        <v>0</v>
      </c>
      <c r="Q38" s="6" t="b">
        <f t="shared" ca="1" si="22"/>
        <v>0</v>
      </c>
      <c r="R38" s="6" t="b">
        <f t="shared" ca="1" si="22"/>
        <v>0</v>
      </c>
      <c r="S38" s="6" t="b">
        <f t="shared" ca="1" si="22"/>
        <v>0</v>
      </c>
      <c r="T38" s="6" t="b">
        <f t="shared" ca="1" si="22"/>
        <v>0</v>
      </c>
      <c r="U38" s="6" t="b">
        <f t="shared" ca="1" si="22"/>
        <v>0</v>
      </c>
    </row>
    <row r="39" spans="1:21" x14ac:dyDescent="0.2">
      <c r="B39" s="6"/>
    </row>
    <row r="40" spans="1:21" x14ac:dyDescent="0.2">
      <c r="B40" s="6"/>
    </row>
    <row r="41" spans="1:21" x14ac:dyDescent="0.2">
      <c r="A41" s="17" t="s">
        <v>107</v>
      </c>
    </row>
    <row r="42" spans="1:21" x14ac:dyDescent="0.2">
      <c r="A42" s="6" t="s">
        <v>108</v>
      </c>
      <c r="B42">
        <v>1</v>
      </c>
      <c r="C42">
        <f t="shared" ref="C42:U42" si="23">B42+1</f>
        <v>2</v>
      </c>
      <c r="D42">
        <f t="shared" si="23"/>
        <v>3</v>
      </c>
      <c r="E42">
        <f t="shared" si="23"/>
        <v>4</v>
      </c>
      <c r="F42">
        <f t="shared" si="23"/>
        <v>5</v>
      </c>
      <c r="G42">
        <f t="shared" si="23"/>
        <v>6</v>
      </c>
      <c r="H42">
        <f t="shared" si="23"/>
        <v>7</v>
      </c>
      <c r="I42">
        <f t="shared" si="23"/>
        <v>8</v>
      </c>
      <c r="J42">
        <f t="shared" si="23"/>
        <v>9</v>
      </c>
      <c r="K42">
        <f t="shared" si="23"/>
        <v>10</v>
      </c>
      <c r="L42">
        <f t="shared" si="23"/>
        <v>11</v>
      </c>
      <c r="M42">
        <f t="shared" si="23"/>
        <v>12</v>
      </c>
      <c r="N42">
        <f t="shared" si="23"/>
        <v>13</v>
      </c>
      <c r="O42">
        <f t="shared" si="23"/>
        <v>14</v>
      </c>
      <c r="P42">
        <f t="shared" si="23"/>
        <v>15</v>
      </c>
      <c r="Q42">
        <f t="shared" si="23"/>
        <v>16</v>
      </c>
      <c r="R42">
        <f t="shared" si="23"/>
        <v>17</v>
      </c>
      <c r="S42">
        <f t="shared" si="23"/>
        <v>18</v>
      </c>
      <c r="T42">
        <f t="shared" si="23"/>
        <v>19</v>
      </c>
      <c r="U42">
        <f t="shared" si="23"/>
        <v>20</v>
      </c>
    </row>
    <row r="43" spans="1:21" x14ac:dyDescent="0.2">
      <c r="A43" s="6" t="s">
        <v>109</v>
      </c>
      <c r="B43">
        <f t="shared" ref="B43:U43" ca="1" si="24">MATCH(B42,$B$22:$U$22,0)</f>
        <v>4</v>
      </c>
      <c r="C43">
        <f t="shared" ca="1" si="24"/>
        <v>1</v>
      </c>
      <c r="D43">
        <f t="shared" ca="1" si="24"/>
        <v>3</v>
      </c>
      <c r="E43">
        <f t="shared" ca="1" si="24"/>
        <v>2</v>
      </c>
      <c r="F43">
        <f t="shared" ca="1" si="24"/>
        <v>5</v>
      </c>
      <c r="G43" t="e">
        <f t="shared" ca="1" si="24"/>
        <v>#N/A</v>
      </c>
      <c r="H43" t="e">
        <f t="shared" ca="1" si="24"/>
        <v>#N/A</v>
      </c>
      <c r="I43" t="e">
        <f t="shared" ca="1" si="24"/>
        <v>#N/A</v>
      </c>
      <c r="J43" t="e">
        <f t="shared" ca="1" si="24"/>
        <v>#N/A</v>
      </c>
      <c r="K43" t="e">
        <f t="shared" ca="1" si="24"/>
        <v>#N/A</v>
      </c>
      <c r="L43" t="e">
        <f t="shared" ca="1" si="24"/>
        <v>#N/A</v>
      </c>
      <c r="M43" t="e">
        <f t="shared" ca="1" si="24"/>
        <v>#N/A</v>
      </c>
      <c r="N43" t="e">
        <f t="shared" ca="1" si="24"/>
        <v>#N/A</v>
      </c>
      <c r="O43" t="e">
        <f t="shared" ca="1" si="24"/>
        <v>#N/A</v>
      </c>
      <c r="P43" t="e">
        <f t="shared" ca="1" si="24"/>
        <v>#N/A</v>
      </c>
      <c r="Q43" t="e">
        <f t="shared" ca="1" si="24"/>
        <v>#N/A</v>
      </c>
      <c r="R43" t="e">
        <f t="shared" ca="1" si="24"/>
        <v>#N/A</v>
      </c>
      <c r="S43" t="e">
        <f t="shared" ca="1" si="24"/>
        <v>#N/A</v>
      </c>
      <c r="T43" t="e">
        <f t="shared" ca="1" si="24"/>
        <v>#N/A</v>
      </c>
      <c r="U43" t="e">
        <f t="shared" ca="1" si="24"/>
        <v>#N/A</v>
      </c>
    </row>
    <row r="44" spans="1:21" x14ac:dyDescent="0.2">
      <c r="A44" s="6" t="s">
        <v>110</v>
      </c>
      <c r="B44">
        <f t="shared" ref="B44:U44" ca="1" si="25">IF(ISERROR(B$16),$B$12+1,IF(NOT(ISERROR(B43)),B42,A44))</f>
        <v>1</v>
      </c>
      <c r="C44">
        <f t="shared" ca="1" si="25"/>
        <v>2</v>
      </c>
      <c r="D44">
        <f t="shared" ca="1" si="25"/>
        <v>3</v>
      </c>
      <c r="E44">
        <f t="shared" ca="1" si="25"/>
        <v>4</v>
      </c>
      <c r="F44">
        <f t="shared" ca="1" si="25"/>
        <v>5</v>
      </c>
      <c r="G44">
        <f t="shared" ca="1" si="25"/>
        <v>21</v>
      </c>
      <c r="H44">
        <f t="shared" ca="1" si="25"/>
        <v>21</v>
      </c>
      <c r="I44">
        <f t="shared" ca="1" si="25"/>
        <v>21</v>
      </c>
      <c r="J44">
        <f t="shared" ca="1" si="25"/>
        <v>21</v>
      </c>
      <c r="K44">
        <f t="shared" ca="1" si="25"/>
        <v>21</v>
      </c>
      <c r="L44">
        <f t="shared" ca="1" si="25"/>
        <v>21</v>
      </c>
      <c r="M44">
        <f t="shared" ca="1" si="25"/>
        <v>21</v>
      </c>
      <c r="N44">
        <f t="shared" ca="1" si="25"/>
        <v>21</v>
      </c>
      <c r="O44">
        <f t="shared" ca="1" si="25"/>
        <v>21</v>
      </c>
      <c r="P44">
        <f t="shared" ca="1" si="25"/>
        <v>21</v>
      </c>
      <c r="Q44">
        <f t="shared" ca="1" si="25"/>
        <v>21</v>
      </c>
      <c r="R44">
        <f t="shared" ca="1" si="25"/>
        <v>21</v>
      </c>
      <c r="S44">
        <f t="shared" ca="1" si="25"/>
        <v>21</v>
      </c>
      <c r="T44">
        <f t="shared" ca="1" si="25"/>
        <v>21</v>
      </c>
      <c r="U44">
        <f t="shared" ca="1" si="25"/>
        <v>21</v>
      </c>
    </row>
    <row r="45" spans="1:21" x14ac:dyDescent="0.2">
      <c r="A45" s="26" t="s">
        <v>99</v>
      </c>
      <c r="B45" s="27">
        <f ca="1">B43</f>
        <v>4</v>
      </c>
      <c r="C45" s="28">
        <f t="shared" ref="C45:U45" ca="1" si="26">IF(NOT(ISERROR(C43)),C43,INDEX(OFFSET($B42,0,B45,1,COUNTA($B$7:$U$7)-B45),1,MATCH(C44,OFFSET($B22,0,B45,1,COUNTA($B$7:$U$7)-B45),0)))</f>
        <v>1</v>
      </c>
      <c r="D45" s="28">
        <f t="shared" ca="1" si="26"/>
        <v>3</v>
      </c>
      <c r="E45" s="28">
        <f t="shared" ca="1" si="26"/>
        <v>2</v>
      </c>
      <c r="F45" s="28">
        <f t="shared" ca="1" si="26"/>
        <v>5</v>
      </c>
      <c r="G45" s="28">
        <f t="shared" ca="1" si="26"/>
        <v>6</v>
      </c>
      <c r="H45" s="28">
        <f t="shared" ca="1" si="26"/>
        <v>7</v>
      </c>
      <c r="I45" s="28">
        <f t="shared" ca="1" si="26"/>
        <v>8</v>
      </c>
      <c r="J45" s="28">
        <f t="shared" ca="1" si="26"/>
        <v>9</v>
      </c>
      <c r="K45" s="28">
        <f t="shared" ca="1" si="26"/>
        <v>10</v>
      </c>
      <c r="L45" s="28">
        <f t="shared" ca="1" si="26"/>
        <v>11</v>
      </c>
      <c r="M45" s="28">
        <f t="shared" ca="1" si="26"/>
        <v>12</v>
      </c>
      <c r="N45" s="28">
        <f t="shared" ca="1" si="26"/>
        <v>13</v>
      </c>
      <c r="O45" s="28">
        <f t="shared" ca="1" si="26"/>
        <v>14</v>
      </c>
      <c r="P45" s="28">
        <f t="shared" ca="1" si="26"/>
        <v>15</v>
      </c>
      <c r="Q45" s="28">
        <f t="shared" ca="1" si="26"/>
        <v>16</v>
      </c>
      <c r="R45" s="28">
        <f t="shared" ca="1" si="26"/>
        <v>17</v>
      </c>
      <c r="S45" s="28">
        <f t="shared" ca="1" si="26"/>
        <v>18</v>
      </c>
      <c r="T45" s="28">
        <f t="shared" ca="1" si="26"/>
        <v>19</v>
      </c>
      <c r="U45" s="28">
        <f t="shared" ca="1" si="26"/>
        <v>20</v>
      </c>
    </row>
    <row r="46" spans="1:21" x14ac:dyDescent="0.2">
      <c r="A46" s="34" t="s">
        <v>100</v>
      </c>
      <c r="B46" s="33">
        <f t="shared" ref="B46:U46" ca="1" si="27">INDEX($B$6:$U$6,1,INDEX($B$15:$U$15,1,B45))</f>
        <v>4</v>
      </c>
      <c r="C46" s="33">
        <f t="shared" ca="1" si="27"/>
        <v>1</v>
      </c>
      <c r="D46" s="33">
        <f t="shared" ca="1" si="27"/>
        <v>3</v>
      </c>
      <c r="E46" s="33">
        <f t="shared" ca="1" si="27"/>
        <v>2</v>
      </c>
      <c r="F46" s="33">
        <f t="shared" ca="1" si="27"/>
        <v>5</v>
      </c>
      <c r="G46" s="33" t="e">
        <f t="shared" ca="1" si="27"/>
        <v>#N/A</v>
      </c>
      <c r="H46" s="33" t="e">
        <f t="shared" ca="1" si="27"/>
        <v>#N/A</v>
      </c>
      <c r="I46" s="33" t="e">
        <f t="shared" ca="1" si="27"/>
        <v>#N/A</v>
      </c>
      <c r="J46" s="33" t="e">
        <f t="shared" ca="1" si="27"/>
        <v>#N/A</v>
      </c>
      <c r="K46" s="33" t="e">
        <f t="shared" ca="1" si="27"/>
        <v>#N/A</v>
      </c>
      <c r="L46" s="33" t="e">
        <f t="shared" ca="1" si="27"/>
        <v>#N/A</v>
      </c>
      <c r="M46" s="33" t="e">
        <f t="shared" ca="1" si="27"/>
        <v>#N/A</v>
      </c>
      <c r="N46" s="33" t="e">
        <f t="shared" ca="1" si="27"/>
        <v>#N/A</v>
      </c>
      <c r="O46" s="33" t="e">
        <f t="shared" ca="1" si="27"/>
        <v>#N/A</v>
      </c>
      <c r="P46" s="33" t="e">
        <f t="shared" ca="1" si="27"/>
        <v>#N/A</v>
      </c>
      <c r="Q46" s="33" t="e">
        <f t="shared" ca="1" si="27"/>
        <v>#N/A</v>
      </c>
      <c r="R46" s="33" t="e">
        <f t="shared" ca="1" si="27"/>
        <v>#N/A</v>
      </c>
      <c r="S46" s="33" t="e">
        <f t="shared" ca="1" si="27"/>
        <v>#N/A</v>
      </c>
      <c r="T46" s="33" t="e">
        <f t="shared" ca="1" si="27"/>
        <v>#N/A</v>
      </c>
      <c r="U46" s="33" t="e">
        <f t="shared" ca="1" si="27"/>
        <v>#N/A</v>
      </c>
    </row>
    <row r="49" spans="1:21" x14ac:dyDescent="0.2">
      <c r="A49" s="17" t="s">
        <v>34</v>
      </c>
    </row>
    <row r="50" spans="1:21" x14ac:dyDescent="0.2">
      <c r="A50" s="6" t="s">
        <v>108</v>
      </c>
      <c r="B50">
        <v>1</v>
      </c>
      <c r="C50">
        <f t="shared" ref="C50:U50" si="28">B50+1</f>
        <v>2</v>
      </c>
      <c r="D50">
        <f t="shared" si="28"/>
        <v>3</v>
      </c>
      <c r="E50">
        <f t="shared" si="28"/>
        <v>4</v>
      </c>
      <c r="F50">
        <f t="shared" si="28"/>
        <v>5</v>
      </c>
      <c r="G50">
        <f t="shared" si="28"/>
        <v>6</v>
      </c>
      <c r="H50">
        <f t="shared" si="28"/>
        <v>7</v>
      </c>
      <c r="I50">
        <f t="shared" si="28"/>
        <v>8</v>
      </c>
      <c r="J50">
        <f t="shared" si="28"/>
        <v>9</v>
      </c>
      <c r="K50">
        <f t="shared" si="28"/>
        <v>10</v>
      </c>
      <c r="L50">
        <f t="shared" si="28"/>
        <v>11</v>
      </c>
      <c r="M50">
        <f t="shared" si="28"/>
        <v>12</v>
      </c>
      <c r="N50">
        <f t="shared" si="28"/>
        <v>13</v>
      </c>
      <c r="O50">
        <f t="shared" si="28"/>
        <v>14</v>
      </c>
      <c r="P50">
        <f t="shared" si="28"/>
        <v>15</v>
      </c>
      <c r="Q50">
        <f t="shared" si="28"/>
        <v>16</v>
      </c>
      <c r="R50">
        <f t="shared" si="28"/>
        <v>17</v>
      </c>
      <c r="S50">
        <f t="shared" si="28"/>
        <v>18</v>
      </c>
      <c r="T50">
        <f t="shared" si="28"/>
        <v>19</v>
      </c>
      <c r="U50">
        <f t="shared" si="28"/>
        <v>20</v>
      </c>
    </row>
    <row r="51" spans="1:21" x14ac:dyDescent="0.2">
      <c r="A51" s="6" t="s">
        <v>109</v>
      </c>
      <c r="B51">
        <f t="shared" ref="B51:U51" ca="1" si="29">MATCH(B50,$B$23:$U$23,0)</f>
        <v>4</v>
      </c>
      <c r="C51">
        <f t="shared" ca="1" si="29"/>
        <v>5</v>
      </c>
      <c r="D51">
        <f t="shared" ca="1" si="29"/>
        <v>3</v>
      </c>
      <c r="E51">
        <f t="shared" ca="1" si="29"/>
        <v>1</v>
      </c>
      <c r="F51">
        <f t="shared" ca="1" si="29"/>
        <v>2</v>
      </c>
      <c r="G51" t="e">
        <f t="shared" ca="1" si="29"/>
        <v>#N/A</v>
      </c>
      <c r="H51" t="e">
        <f t="shared" ca="1" si="29"/>
        <v>#N/A</v>
      </c>
      <c r="I51" t="e">
        <f t="shared" ca="1" si="29"/>
        <v>#N/A</v>
      </c>
      <c r="J51" t="e">
        <f t="shared" ca="1" si="29"/>
        <v>#N/A</v>
      </c>
      <c r="K51" t="e">
        <f t="shared" ca="1" si="29"/>
        <v>#N/A</v>
      </c>
      <c r="L51" t="e">
        <f t="shared" ca="1" si="29"/>
        <v>#N/A</v>
      </c>
      <c r="M51" t="e">
        <f t="shared" ca="1" si="29"/>
        <v>#N/A</v>
      </c>
      <c r="N51" t="e">
        <f t="shared" ca="1" si="29"/>
        <v>#N/A</v>
      </c>
      <c r="O51" t="e">
        <f t="shared" ca="1" si="29"/>
        <v>#N/A</v>
      </c>
      <c r="P51" t="e">
        <f t="shared" ca="1" si="29"/>
        <v>#N/A</v>
      </c>
      <c r="Q51" t="e">
        <f t="shared" ca="1" si="29"/>
        <v>#N/A</v>
      </c>
      <c r="R51" t="e">
        <f t="shared" ca="1" si="29"/>
        <v>#N/A</v>
      </c>
      <c r="S51" t="e">
        <f t="shared" ca="1" si="29"/>
        <v>#N/A</v>
      </c>
      <c r="T51" t="e">
        <f t="shared" ca="1" si="29"/>
        <v>#N/A</v>
      </c>
      <c r="U51" t="e">
        <f t="shared" ca="1" si="29"/>
        <v>#N/A</v>
      </c>
    </row>
    <row r="52" spans="1:21" x14ac:dyDescent="0.2">
      <c r="A52" s="6" t="s">
        <v>110</v>
      </c>
      <c r="B52">
        <f t="shared" ref="B52:U52" ca="1" si="30">IF(ISERROR(B$16),$B$12+1,IF(NOT(ISERROR(B51)),B50,A52))</f>
        <v>1</v>
      </c>
      <c r="C52">
        <f t="shared" ca="1" si="30"/>
        <v>2</v>
      </c>
      <c r="D52">
        <f t="shared" ca="1" si="30"/>
        <v>3</v>
      </c>
      <c r="E52">
        <f t="shared" ca="1" si="30"/>
        <v>4</v>
      </c>
      <c r="F52">
        <f t="shared" ca="1" si="30"/>
        <v>5</v>
      </c>
      <c r="G52">
        <f t="shared" ca="1" si="30"/>
        <v>21</v>
      </c>
      <c r="H52">
        <f t="shared" ca="1" si="30"/>
        <v>21</v>
      </c>
      <c r="I52">
        <f t="shared" ca="1" si="30"/>
        <v>21</v>
      </c>
      <c r="J52">
        <f t="shared" ca="1" si="30"/>
        <v>21</v>
      </c>
      <c r="K52">
        <f t="shared" ca="1" si="30"/>
        <v>21</v>
      </c>
      <c r="L52">
        <f t="shared" ca="1" si="30"/>
        <v>21</v>
      </c>
      <c r="M52">
        <f t="shared" ca="1" si="30"/>
        <v>21</v>
      </c>
      <c r="N52">
        <f t="shared" ca="1" si="30"/>
        <v>21</v>
      </c>
      <c r="O52">
        <f t="shared" ca="1" si="30"/>
        <v>21</v>
      </c>
      <c r="P52">
        <f t="shared" ca="1" si="30"/>
        <v>21</v>
      </c>
      <c r="Q52">
        <f t="shared" ca="1" si="30"/>
        <v>21</v>
      </c>
      <c r="R52">
        <f t="shared" ca="1" si="30"/>
        <v>21</v>
      </c>
      <c r="S52">
        <f t="shared" ca="1" si="30"/>
        <v>21</v>
      </c>
      <c r="T52">
        <f t="shared" ca="1" si="30"/>
        <v>21</v>
      </c>
      <c r="U52">
        <f t="shared" ca="1" si="30"/>
        <v>21</v>
      </c>
    </row>
    <row r="53" spans="1:21" x14ac:dyDescent="0.2">
      <c r="A53" s="26" t="s">
        <v>99</v>
      </c>
      <c r="B53" s="27">
        <f ca="1">B51</f>
        <v>4</v>
      </c>
      <c r="C53" s="28">
        <f t="shared" ref="C53:U53" ca="1" si="31">IF(NOT(ISERROR(C51)),C51,INDEX(OFFSET($B50,0,B53,1,COUNTA($B$7:$U$7)-B53),1,MATCH(C52,OFFSET($B23,0,B53,1,COUNTA($B$7:$U$7)-B53),0)))</f>
        <v>5</v>
      </c>
      <c r="D53" s="28">
        <f t="shared" ca="1" si="31"/>
        <v>3</v>
      </c>
      <c r="E53" s="28">
        <f t="shared" ca="1" si="31"/>
        <v>1</v>
      </c>
      <c r="F53" s="28">
        <f t="shared" ca="1" si="31"/>
        <v>2</v>
      </c>
      <c r="G53" s="28">
        <f t="shared" ca="1" si="31"/>
        <v>6</v>
      </c>
      <c r="H53" s="28">
        <f t="shared" ca="1" si="31"/>
        <v>7</v>
      </c>
      <c r="I53" s="28">
        <f t="shared" ca="1" si="31"/>
        <v>8</v>
      </c>
      <c r="J53" s="28">
        <f t="shared" ca="1" si="31"/>
        <v>9</v>
      </c>
      <c r="K53" s="28">
        <f t="shared" ca="1" si="31"/>
        <v>10</v>
      </c>
      <c r="L53" s="28">
        <f t="shared" ca="1" si="31"/>
        <v>11</v>
      </c>
      <c r="M53" s="28">
        <f t="shared" ca="1" si="31"/>
        <v>12</v>
      </c>
      <c r="N53" s="28">
        <f t="shared" ca="1" si="31"/>
        <v>13</v>
      </c>
      <c r="O53" s="28">
        <f t="shared" ca="1" si="31"/>
        <v>14</v>
      </c>
      <c r="P53" s="28">
        <f t="shared" ca="1" si="31"/>
        <v>15</v>
      </c>
      <c r="Q53" s="28">
        <f t="shared" ca="1" si="31"/>
        <v>16</v>
      </c>
      <c r="R53" s="28">
        <f t="shared" ca="1" si="31"/>
        <v>17</v>
      </c>
      <c r="S53" s="28">
        <f t="shared" ca="1" si="31"/>
        <v>18</v>
      </c>
      <c r="T53" s="28">
        <f t="shared" ca="1" si="31"/>
        <v>19</v>
      </c>
      <c r="U53" s="28">
        <f t="shared" ca="1" si="31"/>
        <v>20</v>
      </c>
    </row>
    <row r="54" spans="1:21" x14ac:dyDescent="0.2">
      <c r="A54" s="34" t="s">
        <v>100</v>
      </c>
      <c r="B54" s="33">
        <f t="shared" ref="B54:U54" ca="1" si="32">INDEX($B$6:$U$6,1,INDEX($B$15:$U$15,1,B53))</f>
        <v>4</v>
      </c>
      <c r="C54" s="33">
        <f t="shared" ca="1" si="32"/>
        <v>5</v>
      </c>
      <c r="D54" s="33">
        <f t="shared" ca="1" si="32"/>
        <v>3</v>
      </c>
      <c r="E54" s="33">
        <f t="shared" ca="1" si="32"/>
        <v>1</v>
      </c>
      <c r="F54" s="33">
        <f t="shared" ca="1" si="32"/>
        <v>2</v>
      </c>
      <c r="G54" s="33" t="e">
        <f t="shared" ca="1" si="32"/>
        <v>#N/A</v>
      </c>
      <c r="H54" s="33" t="e">
        <f t="shared" ca="1" si="32"/>
        <v>#N/A</v>
      </c>
      <c r="I54" s="33" t="e">
        <f t="shared" ca="1" si="32"/>
        <v>#N/A</v>
      </c>
      <c r="J54" s="33" t="e">
        <f t="shared" ca="1" si="32"/>
        <v>#N/A</v>
      </c>
      <c r="K54" s="33" t="e">
        <f t="shared" ca="1" si="32"/>
        <v>#N/A</v>
      </c>
      <c r="L54" s="33" t="e">
        <f t="shared" ca="1" si="32"/>
        <v>#N/A</v>
      </c>
      <c r="M54" s="33" t="e">
        <f t="shared" ca="1" si="32"/>
        <v>#N/A</v>
      </c>
      <c r="N54" s="33" t="e">
        <f t="shared" ca="1" si="32"/>
        <v>#N/A</v>
      </c>
      <c r="O54" s="33" t="e">
        <f t="shared" ca="1" si="32"/>
        <v>#N/A</v>
      </c>
      <c r="P54" s="33" t="e">
        <f t="shared" ca="1" si="32"/>
        <v>#N/A</v>
      </c>
      <c r="Q54" s="33" t="e">
        <f t="shared" ca="1" si="32"/>
        <v>#N/A</v>
      </c>
      <c r="R54" s="33" t="e">
        <f t="shared" ca="1" si="32"/>
        <v>#N/A</v>
      </c>
      <c r="S54" s="33" t="e">
        <f t="shared" ca="1" si="32"/>
        <v>#N/A</v>
      </c>
      <c r="T54" s="33" t="e">
        <f t="shared" ca="1" si="32"/>
        <v>#N/A</v>
      </c>
      <c r="U54" s="33" t="e">
        <f t="shared" ca="1" si="32"/>
        <v>#N/A</v>
      </c>
    </row>
    <row r="56" spans="1:21" x14ac:dyDescent="0.2">
      <c r="A56" s="17" t="s">
        <v>36</v>
      </c>
    </row>
    <row r="57" spans="1:21" x14ac:dyDescent="0.2">
      <c r="A57" s="6" t="s">
        <v>108</v>
      </c>
      <c r="B57">
        <v>1</v>
      </c>
      <c r="C57">
        <f t="shared" ref="C57:U57" si="33">B57+1</f>
        <v>2</v>
      </c>
      <c r="D57">
        <f t="shared" si="33"/>
        <v>3</v>
      </c>
      <c r="E57">
        <f t="shared" si="33"/>
        <v>4</v>
      </c>
      <c r="F57">
        <f t="shared" si="33"/>
        <v>5</v>
      </c>
      <c r="G57">
        <f t="shared" si="33"/>
        <v>6</v>
      </c>
      <c r="H57">
        <f t="shared" si="33"/>
        <v>7</v>
      </c>
      <c r="I57">
        <f t="shared" si="33"/>
        <v>8</v>
      </c>
      <c r="J57">
        <f t="shared" si="33"/>
        <v>9</v>
      </c>
      <c r="K57">
        <f t="shared" si="33"/>
        <v>10</v>
      </c>
      <c r="L57">
        <f t="shared" si="33"/>
        <v>11</v>
      </c>
      <c r="M57">
        <f t="shared" si="33"/>
        <v>12</v>
      </c>
      <c r="N57">
        <f t="shared" si="33"/>
        <v>13</v>
      </c>
      <c r="O57">
        <f t="shared" si="33"/>
        <v>14</v>
      </c>
      <c r="P57">
        <f t="shared" si="33"/>
        <v>15</v>
      </c>
      <c r="Q57">
        <f t="shared" si="33"/>
        <v>16</v>
      </c>
      <c r="R57">
        <f t="shared" si="33"/>
        <v>17</v>
      </c>
      <c r="S57">
        <f t="shared" si="33"/>
        <v>18</v>
      </c>
      <c r="T57">
        <f t="shared" si="33"/>
        <v>19</v>
      </c>
      <c r="U57">
        <f t="shared" si="33"/>
        <v>20</v>
      </c>
    </row>
    <row r="58" spans="1:21" x14ac:dyDescent="0.2">
      <c r="A58" s="6" t="s">
        <v>109</v>
      </c>
      <c r="B58">
        <f t="shared" ref="B58:U58" ca="1" si="34">MATCH(B57,$B$24:$U$24,0)</f>
        <v>2</v>
      </c>
      <c r="C58">
        <f t="shared" ca="1" si="34"/>
        <v>1</v>
      </c>
      <c r="D58">
        <f t="shared" ca="1" si="34"/>
        <v>3</v>
      </c>
      <c r="E58">
        <f t="shared" ca="1" si="34"/>
        <v>5</v>
      </c>
      <c r="F58">
        <f t="shared" ca="1" si="34"/>
        <v>4</v>
      </c>
      <c r="G58" t="e">
        <f t="shared" ca="1" si="34"/>
        <v>#N/A</v>
      </c>
      <c r="H58" t="e">
        <f t="shared" ca="1" si="34"/>
        <v>#N/A</v>
      </c>
      <c r="I58" t="e">
        <f t="shared" ca="1" si="34"/>
        <v>#N/A</v>
      </c>
      <c r="J58" t="e">
        <f t="shared" ca="1" si="34"/>
        <v>#N/A</v>
      </c>
      <c r="K58" t="e">
        <f t="shared" ca="1" si="34"/>
        <v>#N/A</v>
      </c>
      <c r="L58" t="e">
        <f t="shared" ca="1" si="34"/>
        <v>#N/A</v>
      </c>
      <c r="M58" t="e">
        <f t="shared" ca="1" si="34"/>
        <v>#N/A</v>
      </c>
      <c r="N58" t="e">
        <f t="shared" ca="1" si="34"/>
        <v>#N/A</v>
      </c>
      <c r="O58" t="e">
        <f t="shared" ca="1" si="34"/>
        <v>#N/A</v>
      </c>
      <c r="P58" t="e">
        <f t="shared" ca="1" si="34"/>
        <v>#N/A</v>
      </c>
      <c r="Q58" t="e">
        <f t="shared" ca="1" si="34"/>
        <v>#N/A</v>
      </c>
      <c r="R58" t="e">
        <f t="shared" ca="1" si="34"/>
        <v>#N/A</v>
      </c>
      <c r="S58" t="e">
        <f t="shared" ca="1" si="34"/>
        <v>#N/A</v>
      </c>
      <c r="T58" t="e">
        <f t="shared" ca="1" si="34"/>
        <v>#N/A</v>
      </c>
      <c r="U58" t="e">
        <f t="shared" ca="1" si="34"/>
        <v>#N/A</v>
      </c>
    </row>
    <row r="59" spans="1:21" x14ac:dyDescent="0.2">
      <c r="A59" s="6" t="s">
        <v>110</v>
      </c>
      <c r="B59">
        <f t="shared" ref="B59:U59" ca="1" si="35">IF(ISERROR(B$16),$B$12+1,IF(NOT(ISERROR(B58)),B57,A59))</f>
        <v>1</v>
      </c>
      <c r="C59">
        <f t="shared" ca="1" si="35"/>
        <v>2</v>
      </c>
      <c r="D59">
        <f t="shared" ca="1" si="35"/>
        <v>3</v>
      </c>
      <c r="E59">
        <f t="shared" ca="1" si="35"/>
        <v>4</v>
      </c>
      <c r="F59">
        <f t="shared" ca="1" si="35"/>
        <v>5</v>
      </c>
      <c r="G59">
        <f t="shared" ca="1" si="35"/>
        <v>21</v>
      </c>
      <c r="H59">
        <f t="shared" ca="1" si="35"/>
        <v>21</v>
      </c>
      <c r="I59">
        <f t="shared" ca="1" si="35"/>
        <v>21</v>
      </c>
      <c r="J59">
        <f t="shared" ca="1" si="35"/>
        <v>21</v>
      </c>
      <c r="K59">
        <f t="shared" ca="1" si="35"/>
        <v>21</v>
      </c>
      <c r="L59">
        <f t="shared" ca="1" si="35"/>
        <v>21</v>
      </c>
      <c r="M59">
        <f t="shared" ca="1" si="35"/>
        <v>21</v>
      </c>
      <c r="N59">
        <f t="shared" ca="1" si="35"/>
        <v>21</v>
      </c>
      <c r="O59">
        <f t="shared" ca="1" si="35"/>
        <v>21</v>
      </c>
      <c r="P59">
        <f t="shared" ca="1" si="35"/>
        <v>21</v>
      </c>
      <c r="Q59">
        <f t="shared" ca="1" si="35"/>
        <v>21</v>
      </c>
      <c r="R59">
        <f t="shared" ca="1" si="35"/>
        <v>21</v>
      </c>
      <c r="S59">
        <f t="shared" ca="1" si="35"/>
        <v>21</v>
      </c>
      <c r="T59">
        <f t="shared" ca="1" si="35"/>
        <v>21</v>
      </c>
      <c r="U59">
        <f t="shared" ca="1" si="35"/>
        <v>21</v>
      </c>
    </row>
    <row r="60" spans="1:21" x14ac:dyDescent="0.2">
      <c r="A60" s="26" t="s">
        <v>99</v>
      </c>
      <c r="B60" s="27">
        <f ca="1">B58</f>
        <v>2</v>
      </c>
      <c r="C60" s="28">
        <f t="shared" ref="C60:U60" ca="1" si="36">IF(NOT(ISERROR(C58)),C58,INDEX(OFFSET($B57,0,B60,1,COUNTA($B$7:$U$7)-B60),1,MATCH(C59,OFFSET($B24,0,B60,1,COUNTA($B$7:$U$7)-B60),0)))</f>
        <v>1</v>
      </c>
      <c r="D60" s="28">
        <f t="shared" ca="1" si="36"/>
        <v>3</v>
      </c>
      <c r="E60" s="28">
        <f t="shared" ca="1" si="36"/>
        <v>5</v>
      </c>
      <c r="F60" s="28">
        <f t="shared" ca="1" si="36"/>
        <v>4</v>
      </c>
      <c r="G60" s="28">
        <f t="shared" ca="1" si="36"/>
        <v>6</v>
      </c>
      <c r="H60" s="28">
        <f t="shared" ca="1" si="36"/>
        <v>7</v>
      </c>
      <c r="I60" s="28">
        <f t="shared" ca="1" si="36"/>
        <v>8</v>
      </c>
      <c r="J60" s="28">
        <f t="shared" ca="1" si="36"/>
        <v>9</v>
      </c>
      <c r="K60" s="28">
        <f t="shared" ca="1" si="36"/>
        <v>10</v>
      </c>
      <c r="L60" s="28">
        <f t="shared" ca="1" si="36"/>
        <v>11</v>
      </c>
      <c r="M60" s="28">
        <f t="shared" ca="1" si="36"/>
        <v>12</v>
      </c>
      <c r="N60" s="28">
        <f t="shared" ca="1" si="36"/>
        <v>13</v>
      </c>
      <c r="O60" s="28">
        <f t="shared" ca="1" si="36"/>
        <v>14</v>
      </c>
      <c r="P60" s="28">
        <f t="shared" ca="1" si="36"/>
        <v>15</v>
      </c>
      <c r="Q60" s="28">
        <f t="shared" ca="1" si="36"/>
        <v>16</v>
      </c>
      <c r="R60" s="28">
        <f t="shared" ca="1" si="36"/>
        <v>17</v>
      </c>
      <c r="S60" s="28">
        <f t="shared" ca="1" si="36"/>
        <v>18</v>
      </c>
      <c r="T60" s="28">
        <f t="shared" ca="1" si="36"/>
        <v>19</v>
      </c>
      <c r="U60" s="28">
        <f t="shared" ca="1" si="36"/>
        <v>20</v>
      </c>
    </row>
    <row r="61" spans="1:21" x14ac:dyDescent="0.2">
      <c r="A61" s="34" t="s">
        <v>100</v>
      </c>
      <c r="B61" s="33">
        <f t="shared" ref="B61:U61" ca="1" si="37">INDEX($B$6:$U$6,1,INDEX($B$15:$U$15,1,B60))</f>
        <v>2</v>
      </c>
      <c r="C61" s="33">
        <f t="shared" ca="1" si="37"/>
        <v>1</v>
      </c>
      <c r="D61" s="33">
        <f t="shared" ca="1" si="37"/>
        <v>3</v>
      </c>
      <c r="E61" s="33">
        <f t="shared" ca="1" si="37"/>
        <v>5</v>
      </c>
      <c r="F61" s="33">
        <f t="shared" ca="1" si="37"/>
        <v>4</v>
      </c>
      <c r="G61" s="33" t="e">
        <f t="shared" ca="1" si="37"/>
        <v>#N/A</v>
      </c>
      <c r="H61" s="33" t="e">
        <f t="shared" ca="1" si="37"/>
        <v>#N/A</v>
      </c>
      <c r="I61" s="33" t="e">
        <f t="shared" ca="1" si="37"/>
        <v>#N/A</v>
      </c>
      <c r="J61" s="33" t="e">
        <f t="shared" ca="1" si="37"/>
        <v>#N/A</v>
      </c>
      <c r="K61" s="33" t="e">
        <f t="shared" ca="1" si="37"/>
        <v>#N/A</v>
      </c>
      <c r="L61" s="33" t="e">
        <f t="shared" ca="1" si="37"/>
        <v>#N/A</v>
      </c>
      <c r="M61" s="33" t="e">
        <f t="shared" ca="1" si="37"/>
        <v>#N/A</v>
      </c>
      <c r="N61" s="33" t="e">
        <f t="shared" ca="1" si="37"/>
        <v>#N/A</v>
      </c>
      <c r="O61" s="33" t="e">
        <f t="shared" ca="1" si="37"/>
        <v>#N/A</v>
      </c>
      <c r="P61" s="33" t="e">
        <f t="shared" ca="1" si="37"/>
        <v>#N/A</v>
      </c>
      <c r="Q61" s="33" t="e">
        <f t="shared" ca="1" si="37"/>
        <v>#N/A</v>
      </c>
      <c r="R61" s="33" t="e">
        <f t="shared" ca="1" si="37"/>
        <v>#N/A</v>
      </c>
      <c r="S61" s="33" t="e">
        <f t="shared" ca="1" si="37"/>
        <v>#N/A</v>
      </c>
      <c r="T61" s="33" t="e">
        <f t="shared" ca="1" si="37"/>
        <v>#N/A</v>
      </c>
      <c r="U61" s="33" t="e">
        <f t="shared" ca="1" si="37"/>
        <v>#N/A</v>
      </c>
    </row>
    <row r="66" spans="1:21" x14ac:dyDescent="0.2">
      <c r="A66" s="65" t="s">
        <v>111</v>
      </c>
      <c r="B66" s="66">
        <f ca="1">IF(strategy=1,B31,IF(strategy=2,B46,IF(strategy=5,B54,IF(strategy=6,B61,B15))))</f>
        <v>2</v>
      </c>
      <c r="C66" s="66">
        <f ca="1">IF(strategy=1,C31,IF(strategy=2,C46,IF(strategy=5,C54,IF(strategy=6,C61,C15))))</f>
        <v>1</v>
      </c>
      <c r="D66" s="66">
        <f ca="1">IF(strategy=1,D31,IF(strategy=2,D46,IF(strategy=5,D54,IF(strategy=6,D61,D15))))</f>
        <v>3</v>
      </c>
      <c r="E66" s="66">
        <f ca="1">IF(strategy=1,E31,IF(strategy=2,E46,IF(strategy=5,E54,IF(strategy=6,E61,E15))))</f>
        <v>5</v>
      </c>
      <c r="F66" s="66">
        <f ca="1">IF(strategy=1,F31,IF(strategy=2,F46,IF(strategy=5,F54,IF(strategy=6,F61,F15))))</f>
        <v>4</v>
      </c>
      <c r="G66" s="66" t="e">
        <f ca="1">IF(strategy=1,G31,IF(strategy=2,G46,IF(strategy=5,G54,IF(strategy=6,G61,G15))))</f>
        <v>#N/A</v>
      </c>
      <c r="H66" s="66" t="e">
        <f ca="1">IF(strategy=1,H31,IF(strategy=2,H46,IF(strategy=5,H54,IF(strategy=6,H61,H15))))</f>
        <v>#N/A</v>
      </c>
      <c r="I66" s="66" t="e">
        <f ca="1">IF(strategy=1,I31,IF(strategy=2,I46,IF(strategy=5,I54,IF(strategy=6,I61,I15))))</f>
        <v>#N/A</v>
      </c>
      <c r="J66" s="66" t="e">
        <f ca="1">IF(strategy=1,J31,IF(strategy=2,J46,IF(strategy=5,J54,IF(strategy=6,J61,J15))))</f>
        <v>#N/A</v>
      </c>
      <c r="K66" s="66" t="e">
        <f ca="1">IF(strategy=1,K31,IF(strategy=2,K46,IF(strategy=5,K54,IF(strategy=6,K61,K15))))</f>
        <v>#N/A</v>
      </c>
      <c r="L66" s="66" t="e">
        <f ca="1">IF(strategy=1,L31,IF(strategy=2,L46,IF(strategy=5,L54,IF(strategy=6,L61,L15))))</f>
        <v>#N/A</v>
      </c>
      <c r="M66" s="66" t="e">
        <f ca="1">IF(strategy=1,M31,IF(strategy=2,M46,IF(strategy=5,M54,IF(strategy=6,M61,M15))))</f>
        <v>#N/A</v>
      </c>
      <c r="N66" s="66" t="e">
        <f ca="1">IF(strategy=1,N31,IF(strategy=2,N46,IF(strategy=5,N54,IF(strategy=6,N61,N15))))</f>
        <v>#N/A</v>
      </c>
      <c r="O66" s="66" t="e">
        <f ca="1">IF(strategy=1,O31,IF(strategy=2,O46,IF(strategy=5,O54,IF(strategy=6,O61,O15))))</f>
        <v>#N/A</v>
      </c>
      <c r="P66" s="66" t="e">
        <f ca="1">IF(strategy=1,P31,IF(strategy=2,P46,IF(strategy=5,P54,IF(strategy=6,P61,P15))))</f>
        <v>#N/A</v>
      </c>
      <c r="Q66" s="66" t="e">
        <f ca="1">IF(strategy=1,Q31,IF(strategy=2,Q46,IF(strategy=5,Q54,IF(strategy=6,Q61,Q15))))</f>
        <v>#N/A</v>
      </c>
      <c r="R66" s="66" t="e">
        <f ca="1">IF(strategy=1,R31,IF(strategy=2,R46,IF(strategy=5,R54,IF(strategy=6,R61,R15))))</f>
        <v>#N/A</v>
      </c>
      <c r="S66" s="66" t="e">
        <f ca="1">IF(strategy=1,S31,IF(strategy=2,S46,IF(strategy=5,S54,IF(strategy=6,S61,S15))))</f>
        <v>#N/A</v>
      </c>
      <c r="T66" s="66" t="e">
        <f ca="1">IF(strategy=1,T31,IF(strategy=2,T46,IF(strategy=5,T54,IF(strategy=6,T61,T15))))</f>
        <v>#N/A</v>
      </c>
      <c r="U66" s="66" t="e">
        <f ca="1">IF(strategy=1,U31,IF(strategy=2,U46,IF(strategy=5,U54,IF(strategy=6,U61,U15))))</f>
        <v>#N/A</v>
      </c>
    </row>
  </sheetData>
  <pageMargins left="0.75" right="0.75" top="1" bottom="1" header="0.5" footer="0.5"/>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34"/>
  <sheetViews>
    <sheetView showGridLines="0" topLeftCell="A27" workbookViewId="0">
      <selection sqref="A1:C1"/>
    </sheetView>
  </sheetViews>
  <sheetFormatPr baseColWidth="10" defaultColWidth="9.140625" defaultRowHeight="12.75" x14ac:dyDescent="0.2"/>
  <cols>
    <col min="1" max="1" width="18" customWidth="1"/>
    <col min="2" max="2" width="10" customWidth="1"/>
    <col min="3" max="3" width="72" customWidth="1"/>
  </cols>
  <sheetData>
    <row r="1" spans="1:4" ht="30" customHeight="1" x14ac:dyDescent="0.2">
      <c r="A1" s="153" t="s">
        <v>112</v>
      </c>
      <c r="B1" s="141"/>
      <c r="C1" s="141"/>
      <c r="D1" s="134"/>
    </row>
    <row r="2" spans="1:4" ht="44.1" customHeight="1" x14ac:dyDescent="0.2">
      <c r="A2" s="158" t="s">
        <v>112</v>
      </c>
      <c r="B2" s="141"/>
      <c r="C2" s="141"/>
      <c r="D2" s="134"/>
    </row>
    <row r="3" spans="1:4" ht="5.0999999999999996" customHeight="1" x14ac:dyDescent="0.2">
      <c r="A3" s="157"/>
      <c r="B3" s="141"/>
      <c r="C3" s="141"/>
      <c r="D3" s="134"/>
    </row>
    <row r="4" spans="1:4" x14ac:dyDescent="0.2">
      <c r="A4" s="134"/>
      <c r="B4" s="134"/>
      <c r="C4" s="134"/>
      <c r="D4" s="134"/>
    </row>
    <row r="5" spans="1:4" ht="30" customHeight="1" x14ac:dyDescent="0.2">
      <c r="A5" s="154" t="s">
        <v>18</v>
      </c>
      <c r="B5" s="141"/>
      <c r="C5" s="141"/>
      <c r="D5" s="134"/>
    </row>
    <row r="6" spans="1:4" x14ac:dyDescent="0.2">
      <c r="A6" s="134"/>
      <c r="B6" s="134"/>
      <c r="C6" s="134"/>
      <c r="D6" s="134"/>
    </row>
    <row r="7" spans="1:4" ht="66" customHeight="1" x14ac:dyDescent="0.2">
      <c r="A7" s="134"/>
      <c r="B7" s="155" t="s">
        <v>113</v>
      </c>
      <c r="C7" s="141"/>
      <c r="D7" s="134"/>
    </row>
    <row r="8" spans="1:4" x14ac:dyDescent="0.2">
      <c r="A8" s="134"/>
      <c r="B8" s="134"/>
      <c r="C8" s="134"/>
      <c r="D8" s="134"/>
    </row>
    <row r="9" spans="1:4" ht="56.1" customHeight="1" x14ac:dyDescent="0.2">
      <c r="A9" s="134"/>
      <c r="B9" s="155" t="s">
        <v>114</v>
      </c>
      <c r="C9" s="141"/>
      <c r="D9" s="134"/>
    </row>
    <row r="10" spans="1:4" x14ac:dyDescent="0.2">
      <c r="A10" s="134"/>
      <c r="B10" s="134"/>
      <c r="C10" s="134"/>
      <c r="D10" s="134"/>
    </row>
    <row r="11" spans="1:4" ht="54.95" customHeight="1" x14ac:dyDescent="0.2">
      <c r="A11" s="134"/>
      <c r="B11" s="155" t="s">
        <v>115</v>
      </c>
      <c r="C11" s="141"/>
      <c r="D11" s="134"/>
    </row>
    <row r="12" spans="1:4" x14ac:dyDescent="0.2">
      <c r="A12" s="134"/>
      <c r="B12" s="134"/>
      <c r="C12" s="134"/>
      <c r="D12" s="134"/>
    </row>
    <row r="13" spans="1:4" ht="53.1" customHeight="1" x14ac:dyDescent="0.2">
      <c r="A13" s="134"/>
      <c r="B13" s="155" t="s">
        <v>116</v>
      </c>
      <c r="C13" s="141"/>
      <c r="D13" s="134"/>
    </row>
    <row r="14" spans="1:4" x14ac:dyDescent="0.2">
      <c r="A14" s="134"/>
      <c r="B14" s="134"/>
      <c r="C14" s="134"/>
      <c r="D14" s="134"/>
    </row>
    <row r="15" spans="1:4" ht="45.95" customHeight="1" x14ac:dyDescent="0.2">
      <c r="A15" s="134"/>
      <c r="B15" s="155" t="s">
        <v>117</v>
      </c>
      <c r="C15" s="141"/>
      <c r="D15" s="134"/>
    </row>
    <row r="16" spans="1:4" x14ac:dyDescent="0.2">
      <c r="A16" s="134"/>
      <c r="B16" s="134"/>
      <c r="C16" s="134"/>
      <c r="D16" s="134"/>
    </row>
    <row r="17" spans="1:4" ht="51" customHeight="1" x14ac:dyDescent="0.2">
      <c r="A17" s="134"/>
      <c r="B17" s="155" t="s">
        <v>118</v>
      </c>
      <c r="C17" s="141"/>
      <c r="D17" s="134"/>
    </row>
    <row r="18" spans="1:4" x14ac:dyDescent="0.2">
      <c r="A18" s="134"/>
      <c r="B18" s="134"/>
      <c r="C18" s="134"/>
      <c r="D18" s="134"/>
    </row>
    <row r="19" spans="1:4" ht="30" customHeight="1" x14ac:dyDescent="0.2">
      <c r="A19" s="154" t="s">
        <v>119</v>
      </c>
      <c r="B19" s="141"/>
      <c r="C19" s="141"/>
      <c r="D19" s="134"/>
    </row>
    <row r="20" spans="1:4" x14ac:dyDescent="0.2">
      <c r="A20" s="134"/>
      <c r="B20" s="134"/>
      <c r="C20" s="134"/>
      <c r="D20" s="134"/>
    </row>
    <row r="21" spans="1:4" ht="54" customHeight="1" x14ac:dyDescent="0.2">
      <c r="A21" s="134"/>
      <c r="B21" s="155" t="s">
        <v>120</v>
      </c>
      <c r="C21" s="141"/>
      <c r="D21" s="134"/>
    </row>
    <row r="22" spans="1:4" x14ac:dyDescent="0.2">
      <c r="A22" s="134"/>
      <c r="B22" s="134"/>
      <c r="C22" s="134"/>
      <c r="D22" s="134"/>
    </row>
    <row r="23" spans="1:4" ht="54.95" customHeight="1" x14ac:dyDescent="0.2">
      <c r="A23" s="134"/>
      <c r="B23" s="155" t="s">
        <v>121</v>
      </c>
      <c r="C23" s="141"/>
      <c r="D23" s="134"/>
    </row>
    <row r="24" spans="1:4" x14ac:dyDescent="0.2">
      <c r="A24" s="134"/>
      <c r="B24" s="134"/>
      <c r="C24" s="134"/>
      <c r="D24" s="134"/>
    </row>
    <row r="25" spans="1:4" ht="48.95" customHeight="1" x14ac:dyDescent="0.2">
      <c r="A25" s="134"/>
      <c r="B25" s="155" t="s">
        <v>122</v>
      </c>
      <c r="C25" s="141"/>
      <c r="D25" s="134"/>
    </row>
    <row r="26" spans="1:4" x14ac:dyDescent="0.2">
      <c r="A26" s="134"/>
      <c r="B26" s="134"/>
      <c r="C26" s="134"/>
      <c r="D26" s="134"/>
    </row>
    <row r="27" spans="1:4" ht="51.95" customHeight="1" x14ac:dyDescent="0.2">
      <c r="A27" s="134"/>
      <c r="B27" s="155" t="s">
        <v>123</v>
      </c>
      <c r="C27" s="141"/>
      <c r="D27" s="134"/>
    </row>
    <row r="28" spans="1:4" x14ac:dyDescent="0.2">
      <c r="A28" s="134"/>
      <c r="B28" s="134"/>
      <c r="C28" s="134"/>
      <c r="D28" s="134"/>
    </row>
    <row r="29" spans="1:4" x14ac:dyDescent="0.2">
      <c r="A29" s="134"/>
      <c r="B29" s="134"/>
      <c r="C29" s="134"/>
      <c r="D29" s="134"/>
    </row>
    <row r="30" spans="1:4" x14ac:dyDescent="0.2">
      <c r="A30" s="134"/>
      <c r="B30" s="134"/>
      <c r="C30" s="134"/>
      <c r="D30" s="134"/>
    </row>
    <row r="31" spans="1:4" ht="21.95" customHeight="1" x14ac:dyDescent="0.2">
      <c r="A31" s="156" t="s">
        <v>124</v>
      </c>
      <c r="B31" s="141"/>
      <c r="C31" s="141"/>
      <c r="D31" s="134"/>
    </row>
    <row r="32" spans="1:4" x14ac:dyDescent="0.2">
      <c r="A32" s="134"/>
      <c r="B32" s="134"/>
      <c r="C32" s="134"/>
      <c r="D32" s="134"/>
    </row>
    <row r="33" spans="1:4" x14ac:dyDescent="0.2">
      <c r="A33" s="134"/>
      <c r="B33" s="134"/>
      <c r="C33" s="134"/>
      <c r="D33" s="134"/>
    </row>
    <row r="34" spans="1:4" x14ac:dyDescent="0.2">
      <c r="A34" s="134"/>
      <c r="B34" s="134"/>
      <c r="C34" s="134"/>
      <c r="D34" s="134"/>
    </row>
  </sheetData>
  <mergeCells count="16">
    <mergeCell ref="A1:C1"/>
    <mergeCell ref="A5:C5"/>
    <mergeCell ref="B11:C11"/>
    <mergeCell ref="B25:C25"/>
    <mergeCell ref="A31:C31"/>
    <mergeCell ref="B27:C27"/>
    <mergeCell ref="B23:C23"/>
    <mergeCell ref="A3:C3"/>
    <mergeCell ref="B17:C17"/>
    <mergeCell ref="B9:C9"/>
    <mergeCell ref="A2:C2"/>
    <mergeCell ref="B13:C13"/>
    <mergeCell ref="B21:C21"/>
    <mergeCell ref="A19:C19"/>
    <mergeCell ref="B15:C15"/>
    <mergeCell ref="B7:C7"/>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INICIO</vt:lpstr>
      <vt:lpstr>CALCULADORA</vt:lpstr>
      <vt:lpstr>PLAN DE PAGOS</vt:lpstr>
      <vt:lpstr>PRIORIDAD</vt:lpstr>
      <vt:lpstr>GUIA DE USO</vt:lpstr>
      <vt:lpstr>CALCULADORA!Área_de_impresión</vt:lpstr>
      <vt:lpstr>INICIO!Área_de_impresión</vt:lpstr>
      <vt:lpstr>creditor_table</vt:lpstr>
      <vt:lpstr>strategy</vt:lpstr>
      <vt:lpstr>'PLAN DE PAGOS'!Títulos_a_imprimir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 Credit Repair Edition</dc:title>
  <dc:creator>Vertex42.com</dc:creator>
  <dc:description>(c) 2007-2018 Vertex42 LLC. All Rights Reserved.</dc:description>
  <cp:lastModifiedBy>Samuel Jose Martelo Teheran</cp:lastModifiedBy>
  <cp:lastPrinted>2015-02-17T18:40:12Z</cp:lastPrinted>
  <dcterms:created xsi:type="dcterms:W3CDTF">2007-07-15T01:09:33Z</dcterms:created>
  <dcterms:modified xsi:type="dcterms:W3CDTF">2026-05-05T00:23:47Z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2007-2018 Vertex42 LLC</vt:lpwstr>
  </property>
  <property fmtid="{D5CDD505-2E9C-101B-9397-08002B2CF9AE}" pid="3" name="Version">
    <vt:lpwstr>1.3.3</vt:lpwstr>
  </property>
</Properties>
</file>