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Temp1\"/>
    </mc:Choice>
  </mc:AlternateContent>
  <xr:revisionPtr revIDLastSave="0" documentId="13_ncr:1_{29FE8B85-C82E-4FF6-A74E-BF98C5376A7E}" xr6:coauthVersionLast="47" xr6:coauthVersionMax="47" xr10:uidLastSave="{00000000-0000-0000-0000-000000000000}"/>
  <bookViews>
    <workbookView xWindow="-120" yWindow="-120" windowWidth="29040" windowHeight="15720" activeTab="1" xr2:uid="{00000000-000D-0000-FFFF-FFFF00000000}"/>
  </bookViews>
  <sheets>
    <sheet name="Disclaimer" sheetId="1" r:id="rId1"/>
    <sheet name="Million Dollar Goals Calculato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nJBdQX9oZvekAg8Dw3lKHt76e/KX4j37XAs2rdkhQYA="/>
    </ext>
  </extLst>
</workbook>
</file>

<file path=xl/calcChain.xml><?xml version="1.0" encoding="utf-8"?>
<calcChain xmlns="http://schemas.openxmlformats.org/spreadsheetml/2006/main">
  <c r="E54" i="2" l="1"/>
  <c r="D54" i="2"/>
  <c r="C54" i="2"/>
  <c r="B54" i="2"/>
  <c r="B91" i="2" s="1"/>
  <c r="C91" i="2" s="1"/>
  <c r="D91" i="2" s="1"/>
  <c r="E91" i="2" s="1"/>
  <c r="B53" i="2"/>
  <c r="B90" i="2" s="1"/>
  <c r="B51" i="2"/>
  <c r="B88" i="2" s="1"/>
  <c r="B18" i="2"/>
  <c r="B21" i="2" s="1"/>
  <c r="B22" i="2" s="1"/>
  <c r="D17" i="2"/>
  <c r="D18" i="2" s="1"/>
  <c r="D21" i="2" s="1"/>
  <c r="C17" i="2"/>
  <c r="C18" i="2" s="1"/>
  <c r="C21" i="2" s="1"/>
  <c r="E16" i="2"/>
  <c r="D16" i="2"/>
  <c r="C16" i="2"/>
  <c r="E14" i="2"/>
  <c r="E20" i="2" s="1"/>
  <c r="D14" i="2"/>
  <c r="D20" i="2" s="1"/>
  <c r="C14" i="2"/>
  <c r="C20" i="2" s="1"/>
  <c r="B25" i="2" l="1"/>
  <c r="B23" i="2"/>
  <c r="E88" i="2"/>
  <c r="E101" i="2" s="1"/>
  <c r="D88" i="2"/>
  <c r="D101" i="2" s="1"/>
  <c r="C88" i="2"/>
  <c r="C101" i="2" s="1"/>
  <c r="B101" i="2"/>
  <c r="C90" i="2"/>
  <c r="C22" i="2"/>
  <c r="D22" i="2"/>
  <c r="B59" i="2"/>
  <c r="D51" i="2"/>
  <c r="D59" i="2" s="1"/>
  <c r="E51" i="2"/>
  <c r="E59" i="2" s="1"/>
  <c r="C53" i="2"/>
  <c r="D53" i="2" s="1"/>
  <c r="E53" i="2" s="1"/>
  <c r="E17" i="2"/>
  <c r="E18" i="2" s="1"/>
  <c r="E21" i="2" s="1"/>
  <c r="E22" i="2" s="1"/>
  <c r="C51" i="2"/>
  <c r="C59" i="2" s="1"/>
  <c r="E23" i="2" l="1"/>
  <c r="D23" i="2"/>
  <c r="C55" i="2"/>
  <c r="D55" i="2"/>
  <c r="C23" i="2"/>
  <c r="B62" i="2"/>
  <c r="B55" i="2"/>
  <c r="B64" i="2"/>
  <c r="D90" i="2"/>
  <c r="E55" i="2"/>
  <c r="D25" i="2"/>
  <c r="D30" i="2" s="1"/>
  <c r="C25" i="2"/>
  <c r="C30" i="2" s="1"/>
  <c r="B30" i="2"/>
  <c r="E25" i="2"/>
  <c r="E30" i="2" s="1"/>
  <c r="B27" i="2"/>
  <c r="B28" i="2" s="1"/>
  <c r="E58" i="2" l="1"/>
  <c r="E57" i="2"/>
  <c r="E60" i="2" s="1"/>
  <c r="D58" i="2"/>
  <c r="D57" i="2"/>
  <c r="D60" i="2" s="1"/>
  <c r="E90" i="2"/>
  <c r="C58" i="2"/>
  <c r="C57" i="2"/>
  <c r="C60" i="2" s="1"/>
  <c r="B58" i="2"/>
  <c r="B57" i="2"/>
  <c r="B60" i="2" s="1"/>
  <c r="D27" i="2"/>
  <c r="D28" i="2" s="1"/>
  <c r="E62" i="2"/>
  <c r="D62" i="2"/>
  <c r="C62" i="2"/>
  <c r="B67" i="2"/>
  <c r="C27" i="2"/>
  <c r="C28" i="2" s="1"/>
  <c r="E27" i="2"/>
  <c r="E28" i="2" s="1"/>
  <c r="B65" i="2" l="1"/>
  <c r="B102" i="2" s="1"/>
  <c r="B94" i="2" s="1"/>
  <c r="C67" i="2"/>
  <c r="C64" i="2"/>
  <c r="C65" i="2" s="1"/>
  <c r="C102" i="2" s="1"/>
  <c r="C94" i="2" s="1"/>
  <c r="D67" i="2"/>
  <c r="D64" i="2"/>
  <c r="D65" i="2" s="1"/>
  <c r="D102" i="2" s="1"/>
  <c r="D94" i="2" s="1"/>
  <c r="E67" i="2"/>
  <c r="E64" i="2"/>
  <c r="E65" i="2" s="1"/>
  <c r="E102" i="2" s="1"/>
  <c r="E94" i="2" s="1"/>
  <c r="E96" i="2" l="1"/>
  <c r="E92" i="2"/>
  <c r="E95" i="2" s="1"/>
  <c r="C92" i="2"/>
  <c r="C95" i="2" s="1"/>
  <c r="C96" i="2"/>
  <c r="D96" i="2"/>
  <c r="D92" i="2"/>
  <c r="D95" i="2" s="1"/>
  <c r="B92" i="2"/>
  <c r="B95" i="2" s="1"/>
  <c r="B96" i="2" s="1"/>
  <c r="B99" i="2" l="1"/>
  <c r="B104" i="2" s="1"/>
  <c r="B97" i="2"/>
  <c r="E99" i="2"/>
  <c r="E104" i="2" s="1"/>
  <c r="E97" i="2"/>
  <c r="D99" i="2"/>
  <c r="D104" i="2" s="1"/>
  <c r="D97" i="2"/>
  <c r="C99" i="2"/>
  <c r="C104" i="2" s="1"/>
  <c r="C97" i="2"/>
</calcChain>
</file>

<file path=xl/sharedStrings.xml><?xml version="1.0" encoding="utf-8"?>
<sst xmlns="http://schemas.openxmlformats.org/spreadsheetml/2006/main" count="136" uniqueCount="83">
  <si>
    <t>Disclaimer</t>
  </si>
  <si>
    <t>Last updated: April 16, 2022</t>
  </si>
  <si>
    <t>Interpretation and Definitions</t>
  </si>
  <si>
    <t>Interpretation</t>
  </si>
  <si>
    <t>The words of which the initial letter is capitalized have meanings defined under the following conditions. The following definitions shall have the same meaning regardless of whether they appear in singular or in plural.</t>
  </si>
  <si>
    <t>Definitions</t>
  </si>
  <si>
    <t>For the purposes of this Disclaimer:</t>
  </si>
  <si>
    <r>
      <rPr>
        <sz val="11"/>
        <color theme="1"/>
        <rFont val="Noto Sans Symbols"/>
      </rPr>
      <t>·</t>
    </r>
    <r>
      <rPr>
        <sz val="7"/>
        <color theme="1"/>
        <rFont val="Times New Roman"/>
      </rPr>
      <t xml:space="preserve">         </t>
    </r>
    <r>
      <rPr>
        <b/>
        <sz val="11"/>
        <color theme="1"/>
        <rFont val="Cambria"/>
      </rPr>
      <t>Company</t>
    </r>
    <r>
      <rPr>
        <sz val="11"/>
        <color theme="1"/>
        <rFont val="Cambria"/>
      </rPr>
      <t xml:space="preserve"> (referred to as either "the Company", "We", "Us" or "Our" in this Disclaimer) refers to Robert Green, MBA.</t>
    </r>
  </si>
  <si>
    <r>
      <rPr>
        <sz val="11"/>
        <color theme="1"/>
        <rFont val="Noto Sans Symbols"/>
      </rPr>
      <t>·</t>
    </r>
    <r>
      <rPr>
        <sz val="7"/>
        <color theme="1"/>
        <rFont val="Times New Roman"/>
      </rPr>
      <t xml:space="preserve">         </t>
    </r>
    <r>
      <rPr>
        <b/>
        <sz val="11"/>
        <color theme="1"/>
        <rFont val="Cambria"/>
      </rPr>
      <t>Service</t>
    </r>
    <r>
      <rPr>
        <sz val="11"/>
        <color theme="1"/>
        <rFont val="Cambria"/>
      </rPr>
      <t xml:space="preserve"> refers to the Website.</t>
    </r>
  </si>
  <si>
    <r>
      <rPr>
        <sz val="11"/>
        <color theme="1"/>
        <rFont val="Noto Sans Symbols"/>
      </rPr>
      <t>·</t>
    </r>
    <r>
      <rPr>
        <sz val="7"/>
        <color theme="1"/>
        <rFont val="Times New Roman"/>
      </rPr>
      <t xml:space="preserve">         </t>
    </r>
    <r>
      <rPr>
        <b/>
        <sz val="11"/>
        <color theme="1"/>
        <rFont val="Cambria"/>
      </rPr>
      <t>You</t>
    </r>
    <r>
      <rPr>
        <sz val="11"/>
        <color theme="1"/>
        <rFont val="Cambria"/>
      </rPr>
      <t xml:space="preserve"> means the individual accessing the Service, or the company, or other legal entity on behalf of which such individual is accessing or using the Service, as applicable.</t>
    </r>
  </si>
  <si>
    <t>·         Website refers to Robert Green, MBA, accessible from https://www.robertgreenmba.com</t>
  </si>
  <si>
    <t>The information contained on the Service is for general information purposes only.</t>
  </si>
  <si>
    <t>The Company assumes no responsibility for errors or omissions in the contents of the Service.</t>
  </si>
  <si>
    <t>In no event shall the Company be liable for any special, direct, indirect, consequential, or incidental damages or any damages whatsoever, whether in an action of contract, negligence or other tort, arising out of or in connection with the use of the Service or the contents of the Service. The Company reserves the right to make additions, deletions, or modifications to the contents on the Service at any time without prior notice. This Disclaimer has been created with the help of the Disclaimer Template.</t>
  </si>
  <si>
    <t>The Company does not warrant that the Service is free of viruses or other harmful components.</t>
  </si>
  <si>
    <t>External Links Disclaimer</t>
  </si>
  <si>
    <t>The Service may contain links to external websites that are not provided or maintained by or in any way affiliated with the Company.</t>
  </si>
  <si>
    <t>Please note that the Company does not guarantee the accuracy, relevance, timeliness, or completeness of any information on these external websites.</t>
  </si>
  <si>
    <t>Errors and Omissions Disclaimer</t>
  </si>
  <si>
    <t>The information given by the Service is for general guidance on matters of interest only. Even if the Company takes every precaution to insure that the content of the Service is both current and accurate, errors can occur. Plus, given the changing nature of laws, rules and regulations, there may be delays, omissions or inaccuracies in the information contained on the Service.</t>
  </si>
  <si>
    <t>The Company is not responsible for any errors or omissions, or for the results obtained from the use of this information.</t>
  </si>
  <si>
    <t>Fair Use Disclaimer</t>
  </si>
  <si>
    <t>The Company may use copyrighted material which has not always been specifically authorized by the copyright owner. The Company is making such material available for criticism, comment, news reporting, teaching, scholarship, or research.</t>
  </si>
  <si>
    <t>The Company believes this constitutes a "fair use" of any such copyrighted material as provided for in section 107 of the United States Copyright law.</t>
  </si>
  <si>
    <t>If You wish to use copyrighted material from the Service for your own purposes that go beyond fair use, You must obtain permission from the copyright owner.</t>
  </si>
  <si>
    <t>Views Expressed Disclaimer</t>
  </si>
  <si>
    <t>The Service may contain views and opinions which are those of the authors and do not necessarily reflect the official policy or position of any other author, agency, organization, employer or company, including the Company.</t>
  </si>
  <si>
    <t>Comments published by users are their sole responsibility and the users will take full responsibility, liability and blame for any libel or litigation that results from something written in or as a direct result of something written in a comment. The Company is not liable for any comment published by users and reserves the right to delete any comment for any reason whatsoever.</t>
  </si>
  <si>
    <t>No Responsibility Disclaimer</t>
  </si>
  <si>
    <t>The information on the Service is provided with the understanding that the Company is not herein engaged in rendering legal, accounting, tax, or other professional advice and services. As such, it should not be used as a substitute for consultation with professional accounting, tax, legal or other competent advisers.</t>
  </si>
  <si>
    <t>In no event shall the Company or its suppliers be liable for any special, incidental, indirect, or consequential damages whatsoever arising out of or in connection with your access or use or inability to access or use the Service.</t>
  </si>
  <si>
    <t>"Use at Your Own Risk" Disclaimer</t>
  </si>
  <si>
    <t>All information in the Service is provided "as is", with no guarantee of completeness, accuracy, timeliness or of the results obtained from the use of this information, and without warranty of any kind, express or implied, including, but not limited to warranties of performance, merchantability and fitness for a particular purpose.</t>
  </si>
  <si>
    <t>The Company will not be liable to You or anyone else for any decision made or action taken in reliance on the information given by the Service or for any consequential, special or similar damages, even if advised of the possibility of such damages.</t>
  </si>
  <si>
    <t>Contact Us</t>
  </si>
  <si>
    <t>If you have any questions about this Disclaimer, You can contact Us:</t>
  </si>
  <si>
    <t>Know exactly What you have to do to Sell a Million, Gross a Million and Net a Million with</t>
  </si>
  <si>
    <t>MILLION DOLLAR GOALS</t>
  </si>
  <si>
    <t>by Robert Green, MBA</t>
  </si>
  <si>
    <t>Inspired by Garry Keller and Simplified to Help You Build the Business of Your Dreams In Reality</t>
  </si>
  <si>
    <t>Instructions</t>
  </si>
  <si>
    <t>1) Update the cells in Light Blue with Your Specific Values</t>
  </si>
  <si>
    <t>2) The Units Required Lines will reflect your target unit sales goals broken down by Year, Month, Per Business Day and Day</t>
  </si>
  <si>
    <t>3) Determine  What You Must Do to Achieve Your Current Goals Sooner</t>
  </si>
  <si>
    <t>4) Watch How to Double Your Net Profit video at https://youtu.be/YwrGPaOdnyY it might be easier than you think</t>
  </si>
  <si>
    <t>5) Contact Robert Green to help you reach your goals</t>
  </si>
  <si>
    <t>Pear year</t>
  </si>
  <si>
    <t>Per Month</t>
  </si>
  <si>
    <t>Per Week Day</t>
  </si>
  <si>
    <t>Per Day</t>
  </si>
  <si>
    <t>Sell a Million Per Year</t>
  </si>
  <si>
    <t>&lt;-- Set your target revenue (sales) per period to achieve a million dollars in sales per year.</t>
  </si>
  <si>
    <t>Unit COGS</t>
  </si>
  <si>
    <t>&lt;-- The Unit Cost of Goods Sold - Enter the Average Cost of Goods Sold Here</t>
  </si>
  <si>
    <t>Unit Sales Price</t>
  </si>
  <si>
    <t>&lt;-- The Unit Sales Price is the Average Price That Your Products are Sold to Customers</t>
  </si>
  <si>
    <t>Units Required to Sell $1M</t>
  </si>
  <si>
    <t>&lt;-- We calculated the minimum number of units to sell in order to achieve this goal</t>
  </si>
  <si>
    <t>Gross Sales</t>
  </si>
  <si>
    <t>&lt;- This is the same as Line 3 above</t>
  </si>
  <si>
    <t>COGS</t>
  </si>
  <si>
    <t>&lt;- We calculate the Cost of Goods Sold based on the Sales Targets on line 7</t>
  </si>
  <si>
    <t>Gross Profit</t>
  </si>
  <si>
    <t>&lt;- The Gross Profit</t>
  </si>
  <si>
    <t>Gross Profit Margin</t>
  </si>
  <si>
    <t>&lt;- The Gross Profit Margin is Calculated Here</t>
  </si>
  <si>
    <t>Expenses</t>
  </si>
  <si>
    <t>&lt;-- Enter Your Average Expenses</t>
  </si>
  <si>
    <t>Net Profit</t>
  </si>
  <si>
    <t>&lt;-- Net Profit By Period</t>
  </si>
  <si>
    <t>Net Profit Margin</t>
  </si>
  <si>
    <t>&lt;-- Net Profit Margin Remains the Same</t>
  </si>
  <si>
    <t>Break Even</t>
  </si>
  <si>
    <t>&lt;-- Break Even Units Required to Sell to Remain in Business</t>
  </si>
  <si>
    <t>&lt;-- The Yellow represents EBITDA</t>
  </si>
  <si>
    <t>Gross a Million Per Year</t>
  </si>
  <si>
    <t>&lt;-- Set your target revenue (sales) per period to achieve a million dollars in gross revenue per year.</t>
  </si>
  <si>
    <t>Units Required to Gross $1M</t>
  </si>
  <si>
    <t>Net a Million Per Year</t>
  </si>
  <si>
    <t>&lt;-- Set your target revenue (sales) per period to achieve a million dollars in net revenue per year.</t>
  </si>
  <si>
    <t>Units Required to Net $1M</t>
  </si>
  <si>
    <t>By email: robert@melbournebusinessadvisors.com</t>
  </si>
  <si>
    <t>By visiting this page on our website: https://www.melbournebusinessadvisors.com/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</si>
</sst>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_);_(* \(#,##0\);_(* &quot;-&quot;??_);_(@_)"/>
  </numFmts>
  <fonts count="24">
    <font>
      <sz val="11"/>
      <color theme="1"/>
      <name val="Calibri"/>
      <scheme val="minor"/>
    </font>
    <font>
      <sz val="11"/>
      <color theme="1"/>
      <name val="Cambria"/>
    </font>
    <font>
      <sz val="26"/>
      <color rgb="FF17365D"/>
      <name val="Calibri"/>
    </font>
    <font>
      <b/>
      <sz val="13"/>
      <color rgb="FF4F81BD"/>
      <name val="Calibri"/>
    </font>
    <font>
      <sz val="11"/>
      <color theme="1"/>
      <name val="Noto Sans Symbols"/>
    </font>
    <font>
      <u/>
      <sz val="11"/>
      <color theme="10"/>
      <name val="Calibri"/>
    </font>
    <font>
      <u/>
      <sz val="11"/>
      <color theme="1"/>
      <name val="Cambria"/>
    </font>
    <font>
      <sz val="11"/>
      <color theme="1"/>
      <name val="Calibri"/>
    </font>
    <font>
      <sz val="11"/>
      <color theme="0"/>
      <name val="Calibri"/>
    </font>
    <font>
      <sz val="11"/>
      <name val="Calibri"/>
    </font>
    <font>
      <sz val="20"/>
      <color theme="0"/>
      <name val="Calibri"/>
    </font>
    <font>
      <sz val="11"/>
      <color rgb="FFE7E6E6"/>
      <name val="Calibri"/>
    </font>
    <font>
      <b/>
      <sz val="18"/>
      <color rgb="FF2F5496"/>
      <name val="Calibri"/>
    </font>
    <font>
      <b/>
      <sz val="12"/>
      <color rgb="FF2F5496"/>
      <name val="Calibri"/>
    </font>
    <font>
      <sz val="12"/>
      <color theme="1"/>
      <name val="Calibri"/>
    </font>
    <font>
      <sz val="11"/>
      <color rgb="FF2F5496"/>
      <name val="Calibri"/>
    </font>
    <font>
      <u/>
      <sz val="11"/>
      <color theme="10"/>
      <name val="Calibri"/>
    </font>
    <font>
      <b/>
      <sz val="12"/>
      <color theme="1"/>
      <name val="Calibri"/>
    </font>
    <font>
      <b/>
      <sz val="14"/>
      <color theme="1"/>
      <name val="Calibri"/>
    </font>
    <font>
      <b/>
      <sz val="11"/>
      <color theme="1"/>
      <name val="Calibri"/>
    </font>
    <font>
      <sz val="11"/>
      <color rgb="FF9C5700"/>
      <name val="Calibri"/>
    </font>
    <font>
      <sz val="11"/>
      <color theme="1"/>
      <name val="Calibri"/>
      <scheme val="minor"/>
    </font>
    <font>
      <sz val="7"/>
      <color theme="1"/>
      <name val="Times New Roman"/>
    </font>
    <font>
      <b/>
      <sz val="11"/>
      <color theme="1"/>
      <name val="Cambria"/>
    </font>
  </fonts>
  <fills count="7">
    <fill>
      <patternFill patternType="none"/>
    </fill>
    <fill>
      <patternFill patternType="gray125"/>
    </fill>
    <fill>
      <patternFill patternType="solid">
        <fgColor theme="4"/>
        <bgColor theme="4"/>
      </patternFill>
    </fill>
    <fill>
      <patternFill patternType="solid">
        <fgColor theme="6"/>
        <bgColor theme="6"/>
      </patternFill>
    </fill>
    <fill>
      <patternFill patternType="solid">
        <fgColor rgb="FFB4C6E7"/>
        <bgColor rgb="FFB4C6E7"/>
      </patternFill>
    </fill>
    <fill>
      <patternFill patternType="solid">
        <fgColor rgb="FFE2EFD9"/>
        <bgColor rgb="FFE2EFD9"/>
      </patternFill>
    </fill>
    <fill>
      <patternFill patternType="solid">
        <fgColor rgb="FFFFEB9C"/>
        <bgColor rgb="FFFFEB9C"/>
      </patternFill>
    </fill>
  </fills>
  <borders count="12">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medium">
        <color rgb="FF000000"/>
      </bottom>
      <diagonal/>
    </border>
    <border>
      <left/>
      <right/>
      <top/>
      <bottom style="thin">
        <color rgb="FF000000"/>
      </bottom>
      <diagonal/>
    </border>
    <border>
      <left/>
      <right/>
      <top/>
      <bottom style="double">
        <color rgb="FF000000"/>
      </bottom>
      <diagonal/>
    </border>
  </borders>
  <cellStyleXfs count="1">
    <xf numFmtId="0" fontId="0" fillId="0" borderId="0"/>
  </cellStyleXfs>
  <cellXfs count="43">
    <xf numFmtId="0" fontId="0" fillId="0" borderId="0" xfId="0"/>
    <xf numFmtId="0" fontId="1" fillId="0" borderId="0" xfId="0" applyFont="1" applyAlignment="1">
      <alignment horizontal="left" vertical="center"/>
    </xf>
    <xf numFmtId="0" fontId="7" fillId="2" borderId="1" xfId="0" applyFont="1" applyFill="1" applyBorder="1"/>
    <xf numFmtId="0" fontId="8" fillId="2" borderId="1" xfId="0" applyFont="1" applyFill="1" applyBorder="1"/>
    <xf numFmtId="0" fontId="12" fillId="3" borderId="1" xfId="0" applyFont="1" applyFill="1" applyBorder="1"/>
    <xf numFmtId="0" fontId="13" fillId="3" borderId="1" xfId="0" applyFont="1" applyFill="1" applyBorder="1"/>
    <xf numFmtId="0" fontId="14" fillId="0" borderId="0" xfId="0" applyFont="1"/>
    <xf numFmtId="0" fontId="15" fillId="3" borderId="1" xfId="0" applyFont="1" applyFill="1" applyBorder="1"/>
    <xf numFmtId="0" fontId="16" fillId="3" borderId="1" xfId="0" applyFont="1" applyFill="1" applyBorder="1"/>
    <xf numFmtId="0" fontId="17" fillId="0" borderId="0" xfId="0" applyFont="1" applyAlignment="1">
      <alignment horizontal="center" vertical="center"/>
    </xf>
    <xf numFmtId="0" fontId="18" fillId="0" borderId="0" xfId="0" applyFont="1"/>
    <xf numFmtId="44" fontId="14" fillId="4" borderId="1" xfId="0" applyNumberFormat="1" applyFont="1" applyFill="1" applyBorder="1"/>
    <xf numFmtId="44" fontId="14" fillId="0" borderId="0" xfId="0" applyNumberFormat="1" applyFont="1"/>
    <xf numFmtId="0" fontId="14" fillId="0" borderId="0" xfId="0" applyFont="1" applyAlignment="1">
      <alignment horizontal="right" vertical="center"/>
    </xf>
    <xf numFmtId="0" fontId="17" fillId="0" borderId="0" xfId="0" applyFont="1" applyAlignment="1">
      <alignment horizontal="right" vertical="center"/>
    </xf>
    <xf numFmtId="164" fontId="19" fillId="5" borderId="5" xfId="0" applyNumberFormat="1" applyFont="1" applyFill="1" applyBorder="1"/>
    <xf numFmtId="164" fontId="19" fillId="5" borderId="6" xfId="0" applyNumberFormat="1" applyFont="1" applyFill="1" applyBorder="1"/>
    <xf numFmtId="164" fontId="19" fillId="5" borderId="7" xfId="0" applyNumberFormat="1" applyFont="1" applyFill="1" applyBorder="1"/>
    <xf numFmtId="44" fontId="17" fillId="0" borderId="0" xfId="0" applyNumberFormat="1" applyFont="1"/>
    <xf numFmtId="44" fontId="14" fillId="0" borderId="8" xfId="0" applyNumberFormat="1" applyFont="1" applyBorder="1"/>
    <xf numFmtId="44" fontId="14" fillId="0" borderId="9" xfId="0" applyNumberFormat="1" applyFont="1" applyBorder="1"/>
    <xf numFmtId="9" fontId="14" fillId="0" borderId="0" xfId="0" applyNumberFormat="1" applyFont="1"/>
    <xf numFmtId="44" fontId="14" fillId="4" borderId="10" xfId="0" applyNumberFormat="1" applyFont="1" applyFill="1" applyBorder="1"/>
    <xf numFmtId="44" fontId="14" fillId="0" borderId="11" xfId="0" applyNumberFormat="1" applyFont="1" applyBorder="1"/>
    <xf numFmtId="164" fontId="20" fillId="6" borderId="1" xfId="0" applyNumberFormat="1" applyFont="1" applyFill="1" applyBorder="1"/>
    <xf numFmtId="0" fontId="21" fillId="0" borderId="0" xfId="0" applyFont="1"/>
    <xf numFmtId="44" fontId="17" fillId="0" borderId="9" xfId="0" applyNumberFormat="1" applyFont="1" applyBorder="1"/>
    <xf numFmtId="44" fontId="17" fillId="0" borderId="11" xfId="0" applyNumberFormat="1" applyFont="1" applyBorder="1"/>
    <xf numFmtId="0" fontId="1" fillId="0" borderId="0" xfId="0" applyFont="1" applyAlignment="1">
      <alignment horizontal="left" vertical="center" wrapText="1"/>
    </xf>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8" fillId="2" borderId="2" xfId="0" applyFont="1" applyFill="1" applyBorder="1" applyAlignment="1">
      <alignment horizontal="center"/>
    </xf>
    <xf numFmtId="0" fontId="9" fillId="0" borderId="3" xfId="0" applyFont="1" applyBorder="1"/>
    <xf numFmtId="0" fontId="9" fillId="0" borderId="4" xfId="0" applyFont="1" applyBorder="1"/>
    <xf numFmtId="0" fontId="10" fillId="2" borderId="2" xfId="0" applyFont="1" applyFill="1" applyBorder="1" applyAlignment="1">
      <alignment horizontal="right"/>
    </xf>
    <xf numFmtId="0" fontId="11" fillId="2" borderId="2" xfId="0" applyFont="1" applyFill="1" applyBorder="1" applyAlignment="1">
      <alignment horizontal="center"/>
    </xf>
    <xf numFmtId="0" fontId="15" fillId="3" borderId="2" xfId="0" applyFont="1" applyFill="1" applyBorder="1"/>
    <xf numFmtId="0" fontId="5"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Sell a Million</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C4A7-40E6-A6C0-C12DBA66A7A1}"/>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'Million Dollar Goals Calculator'!$A$20:$A$21</c:f>
              <c:strCache>
                <c:ptCount val="2"/>
                <c:pt idx="0">
                  <c:v>Gross Sales</c:v>
                </c:pt>
                <c:pt idx="1">
                  <c:v>COGS</c:v>
                </c:pt>
              </c:strCache>
            </c:strRef>
          </c:cat>
          <c:val>
            <c:numRef>
              <c:f>'Million Dollar Goals Calculator'!$A$25</c:f>
              <c:numCache>
                <c:formatCode>General</c:formatCode>
                <c:ptCount val="1"/>
                <c:pt idx="0">
                  <c:v>0</c:v>
                </c:pt>
              </c:numCache>
            </c:numRef>
          </c:val>
          <c:extLst>
            <c:ext xmlns:c16="http://schemas.microsoft.com/office/drawing/2014/chart" uri="{C3380CC4-5D6E-409C-BE32-E72D297353CC}">
              <c16:uniqueId val="{00000002-C4A7-40E6-A6C0-C12DBA66A7A1}"/>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Gross a Million</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7024-4D6C-8A96-F5C4CA79D2FA}"/>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'Million Dollar Goals Calculator'!$A$57:$A$58</c:f>
              <c:strCache>
                <c:ptCount val="2"/>
                <c:pt idx="0">
                  <c:v>Gross Sales</c:v>
                </c:pt>
                <c:pt idx="1">
                  <c:v>COGS</c:v>
                </c:pt>
              </c:strCache>
            </c:strRef>
          </c:cat>
          <c:val>
            <c:numRef>
              <c:f>'Million Dollar Goals Calculator'!$A$62</c:f>
              <c:numCache>
                <c:formatCode>General</c:formatCode>
                <c:ptCount val="1"/>
                <c:pt idx="0">
                  <c:v>0</c:v>
                </c:pt>
              </c:numCache>
            </c:numRef>
          </c:val>
          <c:extLst>
            <c:ext xmlns:c16="http://schemas.microsoft.com/office/drawing/2014/chart" uri="{C3380CC4-5D6E-409C-BE32-E72D297353CC}">
              <c16:uniqueId val="{00000002-7024-4D6C-8A96-F5C4CA79D2FA}"/>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Net a Million</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8778-4141-917C-82413C66D57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'Million Dollar Goals Calculator'!$A$94:$A$95</c:f>
              <c:strCache>
                <c:ptCount val="2"/>
                <c:pt idx="0">
                  <c:v>Gross Sales</c:v>
                </c:pt>
                <c:pt idx="1">
                  <c:v>COGS</c:v>
                </c:pt>
              </c:strCache>
            </c:strRef>
          </c:cat>
          <c:val>
            <c:numRef>
              <c:f>'Million Dollar Goals Calculator'!$A$99</c:f>
              <c:numCache>
                <c:formatCode>General</c:formatCode>
                <c:ptCount val="1"/>
                <c:pt idx="0">
                  <c:v>0</c:v>
                </c:pt>
              </c:numCache>
            </c:numRef>
          </c:val>
          <c:extLst>
            <c:ext xmlns:c16="http://schemas.microsoft.com/office/drawing/2014/chart" uri="{C3380CC4-5D6E-409C-BE32-E72D297353CC}">
              <c16:uniqueId val="{00000002-8778-4141-917C-82413C66D57C}"/>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76200</xdr:colOff>
      <xdr:row>31</xdr:row>
      <xdr:rowOff>85725</xdr:rowOff>
    </xdr:from>
    <xdr:ext cx="5010150" cy="2857500"/>
    <xdr:graphicFrame macro="">
      <xdr:nvGraphicFramePr>
        <xdr:cNvPr id="203343922" name="Chart 1">
          <a:extLst>
            <a:ext uri="{FF2B5EF4-FFF2-40B4-BE49-F238E27FC236}">
              <a16:creationId xmlns:a16="http://schemas.microsoft.com/office/drawing/2014/main" id="{00000000-0008-0000-0100-000032C81E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247650</xdr:colOff>
      <xdr:row>68</xdr:row>
      <xdr:rowOff>0</xdr:rowOff>
    </xdr:from>
    <xdr:ext cx="5010150" cy="2876550"/>
    <xdr:graphicFrame macro="">
      <xdr:nvGraphicFramePr>
        <xdr:cNvPr id="2028231273" name="Chart 2">
          <a:extLst>
            <a:ext uri="{FF2B5EF4-FFF2-40B4-BE49-F238E27FC236}">
              <a16:creationId xmlns:a16="http://schemas.microsoft.com/office/drawing/2014/main" id="{00000000-0008-0000-0100-0000695AE4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257175</xdr:colOff>
      <xdr:row>105</xdr:row>
      <xdr:rowOff>0</xdr:rowOff>
    </xdr:from>
    <xdr:ext cx="5010150" cy="2876550"/>
    <xdr:graphicFrame macro="">
      <xdr:nvGraphicFramePr>
        <xdr:cNvPr id="1232675349" name="Chart 3">
          <a:extLst>
            <a:ext uri="{FF2B5EF4-FFF2-40B4-BE49-F238E27FC236}">
              <a16:creationId xmlns:a16="http://schemas.microsoft.com/office/drawing/2014/main" id="{00000000-0008-0000-0100-0000152279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obertgreenmba.com/ask-the-expert" TargetMode="External"/><Relationship Id="rId2" Type="http://schemas.openxmlformats.org/officeDocument/2006/relationships/hyperlink" Target="https://www.termsfeed.com/blog/sample-disclaimer-template/" TargetMode="External"/><Relationship Id="rId1" Type="http://schemas.openxmlformats.org/officeDocument/2006/relationships/hyperlink" Target="https://www.robertgreenmba.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youtu.be/YwrGPaOdny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opLeftCell="A18" workbookViewId="0">
      <selection activeCell="A40" sqref="A40"/>
    </sheetView>
  </sheetViews>
  <sheetFormatPr defaultColWidth="14.42578125" defaultRowHeight="15"/>
  <cols>
    <col min="1" max="1" width="80.5703125" bestFit="1" customWidth="1"/>
    <col min="2" max="26" width="8.7109375" customWidth="1"/>
  </cols>
  <sheetData>
    <row r="1" spans="1:10">
      <c r="A1" s="28" t="s">
        <v>0</v>
      </c>
      <c r="B1" s="29"/>
      <c r="C1" s="29"/>
      <c r="D1" s="29"/>
      <c r="E1" s="29"/>
      <c r="F1" s="29"/>
      <c r="G1" s="29"/>
      <c r="H1" s="29"/>
      <c r="I1" s="29"/>
      <c r="J1" s="29"/>
    </row>
    <row r="2" spans="1:10">
      <c r="A2" s="28" t="s">
        <v>1</v>
      </c>
      <c r="B2" s="29"/>
      <c r="C2" s="29"/>
      <c r="D2" s="29"/>
      <c r="E2" s="29"/>
      <c r="F2" s="29"/>
      <c r="G2" s="29"/>
      <c r="H2" s="29"/>
      <c r="I2" s="29"/>
      <c r="J2" s="29"/>
    </row>
    <row r="3" spans="1:10" ht="35.25" customHeight="1">
      <c r="A3" s="30" t="s">
        <v>2</v>
      </c>
      <c r="B3" s="29"/>
      <c r="C3" s="29"/>
      <c r="D3" s="29"/>
      <c r="E3" s="29"/>
      <c r="F3" s="29"/>
      <c r="G3" s="29"/>
      <c r="H3" s="29"/>
      <c r="I3" s="29"/>
      <c r="J3" s="29"/>
    </row>
    <row r="4" spans="1:10">
      <c r="A4" s="31" t="s">
        <v>3</v>
      </c>
      <c r="B4" s="29"/>
      <c r="C4" s="29"/>
      <c r="D4" s="29"/>
      <c r="E4" s="29"/>
      <c r="F4" s="29"/>
      <c r="G4" s="29"/>
      <c r="H4" s="29"/>
      <c r="I4" s="29"/>
      <c r="J4" s="29"/>
    </row>
    <row r="5" spans="1:10">
      <c r="A5" s="32" t="s">
        <v>4</v>
      </c>
      <c r="B5" s="29"/>
      <c r="C5" s="29"/>
      <c r="D5" s="29"/>
      <c r="E5" s="29"/>
      <c r="F5" s="29"/>
      <c r="G5" s="29"/>
      <c r="H5" s="29"/>
      <c r="I5" s="29"/>
      <c r="J5" s="29"/>
    </row>
    <row r="6" spans="1:10">
      <c r="A6" s="31" t="s">
        <v>5</v>
      </c>
      <c r="B6" s="29"/>
      <c r="C6" s="29"/>
      <c r="D6" s="29"/>
      <c r="E6" s="29"/>
      <c r="F6" s="29"/>
      <c r="G6" s="29"/>
      <c r="H6" s="29"/>
      <c r="I6" s="29"/>
      <c r="J6" s="29"/>
    </row>
    <row r="7" spans="1:10">
      <c r="A7" s="32" t="s">
        <v>6</v>
      </c>
      <c r="B7" s="29"/>
      <c r="C7" s="29"/>
      <c r="D7" s="29"/>
      <c r="E7" s="29"/>
      <c r="F7" s="29"/>
      <c r="G7" s="29"/>
      <c r="H7" s="29"/>
      <c r="I7" s="29"/>
      <c r="J7" s="29"/>
    </row>
    <row r="8" spans="1:10">
      <c r="A8" s="33" t="s">
        <v>7</v>
      </c>
      <c r="B8" s="29"/>
      <c r="C8" s="29"/>
      <c r="D8" s="29"/>
      <c r="E8" s="29"/>
      <c r="F8" s="29"/>
      <c r="G8" s="29"/>
      <c r="H8" s="29"/>
      <c r="I8" s="29"/>
      <c r="J8" s="29"/>
    </row>
    <row r="9" spans="1:10">
      <c r="A9" s="33" t="s">
        <v>8</v>
      </c>
      <c r="B9" s="29"/>
      <c r="C9" s="29"/>
      <c r="D9" s="29"/>
      <c r="E9" s="29"/>
      <c r="F9" s="29"/>
      <c r="G9" s="29"/>
      <c r="H9" s="29"/>
      <c r="I9" s="29"/>
      <c r="J9" s="29"/>
    </row>
    <row r="10" spans="1:10">
      <c r="A10" s="33" t="s">
        <v>9</v>
      </c>
      <c r="B10" s="29"/>
      <c r="C10" s="29"/>
      <c r="D10" s="29"/>
      <c r="E10" s="29"/>
      <c r="F10" s="29"/>
      <c r="G10" s="29"/>
      <c r="H10" s="29"/>
      <c r="I10" s="29"/>
      <c r="J10" s="29"/>
    </row>
    <row r="11" spans="1:10">
      <c r="A11" s="34" t="s">
        <v>10</v>
      </c>
      <c r="B11" s="29"/>
      <c r="C11" s="29"/>
      <c r="D11" s="29"/>
      <c r="E11" s="29"/>
      <c r="F11" s="29"/>
      <c r="G11" s="29"/>
      <c r="H11" s="29"/>
      <c r="I11" s="29"/>
      <c r="J11" s="29"/>
    </row>
    <row r="12" spans="1:10" ht="30" customHeight="1">
      <c r="A12" s="30" t="s">
        <v>0</v>
      </c>
      <c r="B12" s="29"/>
      <c r="C12" s="29"/>
      <c r="D12" s="29"/>
      <c r="E12" s="29"/>
      <c r="F12" s="29"/>
      <c r="G12" s="29"/>
      <c r="H12" s="29"/>
      <c r="I12" s="29"/>
      <c r="J12" s="29"/>
    </row>
    <row r="13" spans="1:10">
      <c r="A13" s="32" t="s">
        <v>11</v>
      </c>
      <c r="B13" s="29"/>
      <c r="C13" s="29"/>
      <c r="D13" s="29"/>
      <c r="E13" s="29"/>
      <c r="F13" s="29"/>
      <c r="G13" s="29"/>
      <c r="H13" s="29"/>
      <c r="I13" s="29"/>
      <c r="J13" s="29"/>
    </row>
    <row r="14" spans="1:10">
      <c r="A14" s="32" t="s">
        <v>12</v>
      </c>
      <c r="B14" s="29"/>
      <c r="C14" s="29"/>
      <c r="D14" s="29"/>
      <c r="E14" s="29"/>
      <c r="F14" s="29"/>
      <c r="G14" s="29"/>
      <c r="H14" s="29"/>
      <c r="I14" s="29"/>
      <c r="J14" s="29"/>
    </row>
    <row r="15" spans="1:10">
      <c r="A15" s="35" t="s">
        <v>13</v>
      </c>
      <c r="B15" s="29"/>
      <c r="C15" s="29"/>
      <c r="D15" s="29"/>
      <c r="E15" s="29"/>
      <c r="F15" s="29"/>
      <c r="G15" s="29"/>
      <c r="H15" s="29"/>
      <c r="I15" s="29"/>
      <c r="J15" s="29"/>
    </row>
    <row r="16" spans="1:10">
      <c r="A16" s="32" t="s">
        <v>14</v>
      </c>
      <c r="B16" s="29"/>
      <c r="C16" s="29"/>
      <c r="D16" s="29"/>
      <c r="E16" s="29"/>
      <c r="F16" s="29"/>
      <c r="G16" s="29"/>
      <c r="H16" s="29"/>
      <c r="I16" s="29"/>
      <c r="J16" s="29"/>
    </row>
    <row r="17" spans="1:10" ht="36.75" customHeight="1">
      <c r="A17" s="30" t="s">
        <v>15</v>
      </c>
      <c r="B17" s="29"/>
      <c r="C17" s="29"/>
      <c r="D17" s="29"/>
      <c r="E17" s="29"/>
      <c r="F17" s="29"/>
      <c r="G17" s="29"/>
      <c r="H17" s="29"/>
      <c r="I17" s="29"/>
      <c r="J17" s="29"/>
    </row>
    <row r="18" spans="1:10">
      <c r="A18" s="32" t="s">
        <v>16</v>
      </c>
      <c r="B18" s="29"/>
      <c r="C18" s="29"/>
      <c r="D18" s="29"/>
      <c r="E18" s="29"/>
      <c r="F18" s="29"/>
      <c r="G18" s="29"/>
      <c r="H18" s="29"/>
      <c r="I18" s="29"/>
      <c r="J18" s="29"/>
    </row>
    <row r="19" spans="1:10">
      <c r="A19" s="32" t="s">
        <v>17</v>
      </c>
      <c r="B19" s="29"/>
      <c r="C19" s="29"/>
      <c r="D19" s="29"/>
      <c r="E19" s="29"/>
      <c r="F19" s="29"/>
      <c r="G19" s="29"/>
      <c r="H19" s="29"/>
      <c r="I19" s="29"/>
      <c r="J19" s="29"/>
    </row>
    <row r="20" spans="1:10" ht="31.5" customHeight="1">
      <c r="A20" s="30" t="s">
        <v>18</v>
      </c>
      <c r="B20" s="29"/>
      <c r="C20" s="29"/>
      <c r="D20" s="29"/>
      <c r="E20" s="29"/>
      <c r="F20" s="29"/>
      <c r="G20" s="29"/>
      <c r="H20" s="29"/>
      <c r="I20" s="29"/>
      <c r="J20" s="29"/>
    </row>
    <row r="21" spans="1:10">
      <c r="A21" s="32" t="s">
        <v>19</v>
      </c>
      <c r="B21" s="29"/>
      <c r="C21" s="29"/>
      <c r="D21" s="29"/>
      <c r="E21" s="29"/>
      <c r="F21" s="29"/>
      <c r="G21" s="29"/>
      <c r="H21" s="29"/>
      <c r="I21" s="29"/>
      <c r="J21" s="29"/>
    </row>
    <row r="22" spans="1:10">
      <c r="A22" s="32" t="s">
        <v>20</v>
      </c>
      <c r="B22" s="29"/>
      <c r="C22" s="29"/>
      <c r="D22" s="29"/>
      <c r="E22" s="29"/>
      <c r="F22" s="29"/>
      <c r="G22" s="29"/>
      <c r="H22" s="29"/>
      <c r="I22" s="29"/>
      <c r="J22" s="29"/>
    </row>
    <row r="23" spans="1:10" ht="28.5" customHeight="1">
      <c r="A23" s="30" t="s">
        <v>21</v>
      </c>
      <c r="B23" s="29"/>
      <c r="C23" s="29"/>
      <c r="D23" s="29"/>
      <c r="E23" s="29"/>
      <c r="F23" s="29"/>
      <c r="G23" s="29"/>
      <c r="H23" s="29"/>
      <c r="I23" s="29"/>
      <c r="J23" s="29"/>
    </row>
    <row r="24" spans="1:10">
      <c r="A24" s="32" t="s">
        <v>22</v>
      </c>
      <c r="B24" s="29"/>
      <c r="C24" s="29"/>
      <c r="D24" s="29"/>
      <c r="E24" s="29"/>
      <c r="F24" s="29"/>
      <c r="G24" s="29"/>
      <c r="H24" s="29"/>
      <c r="I24" s="29"/>
      <c r="J24" s="29"/>
    </row>
    <row r="25" spans="1:10">
      <c r="A25" s="32" t="s">
        <v>23</v>
      </c>
      <c r="B25" s="29"/>
      <c r="C25" s="29"/>
      <c r="D25" s="29"/>
      <c r="E25" s="29"/>
      <c r="F25" s="29"/>
      <c r="G25" s="29"/>
      <c r="H25" s="29"/>
      <c r="I25" s="29"/>
      <c r="J25" s="29"/>
    </row>
    <row r="26" spans="1:10">
      <c r="A26" s="32" t="s">
        <v>24</v>
      </c>
      <c r="B26" s="29"/>
      <c r="C26" s="29"/>
      <c r="D26" s="29"/>
      <c r="E26" s="29"/>
      <c r="F26" s="29"/>
      <c r="G26" s="29"/>
      <c r="H26" s="29"/>
      <c r="I26" s="29"/>
      <c r="J26" s="29"/>
    </row>
    <row r="27" spans="1:10" ht="33.75" customHeight="1">
      <c r="A27" s="30" t="s">
        <v>25</v>
      </c>
      <c r="B27" s="29"/>
      <c r="C27" s="29"/>
      <c r="D27" s="29"/>
      <c r="E27" s="29"/>
      <c r="F27" s="29"/>
      <c r="G27" s="29"/>
      <c r="H27" s="29"/>
      <c r="I27" s="29"/>
      <c r="J27" s="29"/>
    </row>
    <row r="28" spans="1:10">
      <c r="A28" s="32" t="s">
        <v>26</v>
      </c>
      <c r="B28" s="29"/>
      <c r="C28" s="29"/>
      <c r="D28" s="29"/>
      <c r="E28" s="29"/>
      <c r="F28" s="29"/>
      <c r="G28" s="29"/>
      <c r="H28" s="29"/>
      <c r="I28" s="29"/>
      <c r="J28" s="29"/>
    </row>
    <row r="29" spans="1:10">
      <c r="A29" s="32" t="s">
        <v>27</v>
      </c>
      <c r="B29" s="29"/>
      <c r="C29" s="29"/>
      <c r="D29" s="29"/>
      <c r="E29" s="29"/>
      <c r="F29" s="29"/>
      <c r="G29" s="29"/>
      <c r="H29" s="29"/>
      <c r="I29" s="29"/>
      <c r="J29" s="29"/>
    </row>
    <row r="30" spans="1:10" ht="28.5" customHeight="1">
      <c r="A30" s="30" t="s">
        <v>28</v>
      </c>
      <c r="B30" s="29"/>
      <c r="C30" s="29"/>
      <c r="D30" s="29"/>
      <c r="E30" s="29"/>
      <c r="F30" s="29"/>
      <c r="G30" s="29"/>
      <c r="H30" s="29"/>
      <c r="I30" s="29"/>
      <c r="J30" s="29"/>
    </row>
    <row r="31" spans="1:10">
      <c r="A31" s="32" t="s">
        <v>29</v>
      </c>
      <c r="B31" s="29"/>
      <c r="C31" s="29"/>
      <c r="D31" s="29"/>
      <c r="E31" s="29"/>
      <c r="F31" s="29"/>
      <c r="G31" s="29"/>
      <c r="H31" s="29"/>
      <c r="I31" s="29"/>
      <c r="J31" s="29"/>
    </row>
    <row r="32" spans="1:10">
      <c r="A32" s="32" t="s">
        <v>30</v>
      </c>
      <c r="B32" s="29"/>
      <c r="C32" s="29"/>
      <c r="D32" s="29"/>
      <c r="E32" s="29"/>
      <c r="F32" s="29"/>
      <c r="G32" s="29"/>
      <c r="H32" s="29"/>
      <c r="I32" s="29"/>
      <c r="J32" s="29"/>
    </row>
    <row r="33" spans="1:10" ht="30.75" customHeight="1">
      <c r="A33" s="30" t="s">
        <v>31</v>
      </c>
      <c r="B33" s="29"/>
      <c r="C33" s="29"/>
      <c r="D33" s="29"/>
      <c r="E33" s="29"/>
      <c r="F33" s="29"/>
      <c r="G33" s="29"/>
      <c r="H33" s="29"/>
      <c r="I33" s="29"/>
      <c r="J33" s="29"/>
    </row>
    <row r="34" spans="1:10">
      <c r="A34" s="32" t="s">
        <v>32</v>
      </c>
      <c r="B34" s="29"/>
      <c r="C34" s="29"/>
      <c r="D34" s="29"/>
      <c r="E34" s="29"/>
      <c r="F34" s="29"/>
      <c r="G34" s="29"/>
      <c r="H34" s="29"/>
      <c r="I34" s="29"/>
      <c r="J34" s="29"/>
    </row>
    <row r="35" spans="1:10">
      <c r="A35" s="32" t="s">
        <v>33</v>
      </c>
      <c r="B35" s="29"/>
      <c r="C35" s="29"/>
      <c r="D35" s="29"/>
      <c r="E35" s="29"/>
      <c r="F35" s="29"/>
      <c r="G35" s="29"/>
      <c r="H35" s="29"/>
      <c r="I35" s="29"/>
      <c r="J35" s="29"/>
    </row>
    <row r="36" spans="1:10" ht="35.25" customHeight="1">
      <c r="A36" s="30" t="s">
        <v>34</v>
      </c>
      <c r="B36" s="29"/>
      <c r="C36" s="29"/>
      <c r="D36" s="29"/>
      <c r="E36" s="29"/>
      <c r="F36" s="29"/>
      <c r="G36" s="29"/>
      <c r="H36" s="29"/>
      <c r="I36" s="29"/>
      <c r="J36" s="29"/>
    </row>
    <row r="37" spans="1:10">
      <c r="A37" s="32" t="s">
        <v>35</v>
      </c>
      <c r="B37" s="29"/>
      <c r="C37" s="29"/>
      <c r="D37" s="29"/>
      <c r="E37" s="29"/>
      <c r="F37" s="29"/>
      <c r="G37" s="29"/>
      <c r="H37" s="29"/>
      <c r="I37" s="29"/>
      <c r="J37" s="29"/>
    </row>
    <row r="38" spans="1:10">
      <c r="A38" s="1" t="s">
        <v>81</v>
      </c>
    </row>
    <row r="39" spans="1:10">
      <c r="A39" s="42" t="s">
        <v>82</v>
      </c>
    </row>
  </sheetData>
  <mergeCells count="37">
    <mergeCell ref="A26:J26"/>
    <mergeCell ref="A27:J27"/>
    <mergeCell ref="A28:J28"/>
    <mergeCell ref="A36:J36"/>
    <mergeCell ref="A37:J37"/>
    <mergeCell ref="A29:J29"/>
    <mergeCell ref="A30:J30"/>
    <mergeCell ref="A31:J31"/>
    <mergeCell ref="A32:J32"/>
    <mergeCell ref="A33:J33"/>
    <mergeCell ref="A34:J34"/>
    <mergeCell ref="A35:J35"/>
    <mergeCell ref="A21:J21"/>
    <mergeCell ref="A22:J22"/>
    <mergeCell ref="A23:J23"/>
    <mergeCell ref="A24:J24"/>
    <mergeCell ref="A25:J25"/>
    <mergeCell ref="A16:J16"/>
    <mergeCell ref="A17:J17"/>
    <mergeCell ref="A18:J18"/>
    <mergeCell ref="A19:J19"/>
    <mergeCell ref="A20:J20"/>
    <mergeCell ref="A11:J11"/>
    <mergeCell ref="A12:J12"/>
    <mergeCell ref="A13:J13"/>
    <mergeCell ref="A14:J14"/>
    <mergeCell ref="A15:J15"/>
    <mergeCell ref="A6:J6"/>
    <mergeCell ref="A7:J7"/>
    <mergeCell ref="A8:J8"/>
    <mergeCell ref="A9:J9"/>
    <mergeCell ref="A10:J10"/>
    <mergeCell ref="A1:J1"/>
    <mergeCell ref="A2:J2"/>
    <mergeCell ref="A3:J3"/>
    <mergeCell ref="A4:J4"/>
    <mergeCell ref="A5:J5"/>
  </mergeCells>
  <hyperlinks>
    <hyperlink ref="A11" r:id="rId1" xr:uid="{00000000-0004-0000-0000-000000000000}"/>
    <hyperlink ref="A15" r:id="rId2" xr:uid="{00000000-0004-0000-0000-000001000000}"/>
    <hyperlink ref="A39" r:id="rId3" display="By visiting this page on our website: https://www.robertgreenmba.com/ask-the-expert" xr:uid="{00000000-0004-0000-0000-000002000000}"/>
  </hyperlinks>
  <pageMargins left="0.7" right="0.7" top="0.75" bottom="0.75" header="0" footer="0"/>
  <pageSetup orientation="landscape"/>
  <headerFooter>
    <oddHeader>&amp;R&amp;"Calibri"&amp;14&amp;K71BF44 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tabSelected="1" workbookViewId="0">
      <selection activeCell="B62" sqref="B62"/>
    </sheetView>
  </sheetViews>
  <sheetFormatPr defaultColWidth="14.42578125" defaultRowHeight="15" customHeight="1"/>
  <cols>
    <col min="1" max="1" width="37.5703125" customWidth="1"/>
    <col min="2" max="2" width="23.42578125" customWidth="1"/>
    <col min="3" max="3" width="19.42578125" customWidth="1"/>
    <col min="4" max="4" width="24.42578125" customWidth="1"/>
    <col min="5" max="5" width="17.7109375" customWidth="1"/>
    <col min="6" max="26" width="8.7109375" customWidth="1"/>
  </cols>
  <sheetData>
    <row r="1" spans="1:13">
      <c r="A1" s="2"/>
      <c r="B1" s="2"/>
      <c r="C1" s="2"/>
      <c r="D1" s="2"/>
      <c r="E1" s="2"/>
    </row>
    <row r="2" spans="1:13">
      <c r="A2" s="36" t="s">
        <v>36</v>
      </c>
      <c r="B2" s="37"/>
      <c r="C2" s="37"/>
      <c r="D2" s="37"/>
      <c r="E2" s="38"/>
    </row>
    <row r="3" spans="1:13" ht="24" customHeight="1">
      <c r="A3" s="39" t="s">
        <v>37</v>
      </c>
      <c r="B3" s="37"/>
      <c r="C3" s="38"/>
      <c r="D3" s="3" t="s">
        <v>38</v>
      </c>
      <c r="E3" s="2"/>
    </row>
    <row r="4" spans="1:13">
      <c r="A4" s="40" t="s">
        <v>39</v>
      </c>
      <c r="B4" s="37"/>
      <c r="C4" s="37"/>
      <c r="D4" s="37"/>
      <c r="E4" s="38"/>
    </row>
    <row r="5" spans="1:13">
      <c r="A5" s="40"/>
      <c r="B5" s="37"/>
      <c r="C5" s="37"/>
      <c r="D5" s="37"/>
      <c r="E5" s="38"/>
    </row>
    <row r="6" spans="1:13" ht="23.25">
      <c r="A6" s="4" t="s">
        <v>40</v>
      </c>
      <c r="B6" s="5"/>
      <c r="C6" s="5"/>
      <c r="D6" s="5"/>
      <c r="E6" s="5"/>
      <c r="F6" s="6"/>
      <c r="H6" s="6"/>
      <c r="I6" s="6"/>
      <c r="J6" s="6"/>
      <c r="K6" s="6"/>
      <c r="L6" s="6"/>
      <c r="M6" s="6"/>
    </row>
    <row r="7" spans="1:13" ht="15.75">
      <c r="A7" s="41" t="s">
        <v>41</v>
      </c>
      <c r="B7" s="37"/>
      <c r="C7" s="37"/>
      <c r="D7" s="37"/>
      <c r="E7" s="38"/>
      <c r="F7" s="6"/>
      <c r="H7" s="6"/>
      <c r="I7" s="6"/>
      <c r="J7" s="6"/>
      <c r="K7" s="6"/>
      <c r="L7" s="6"/>
      <c r="M7" s="6"/>
    </row>
    <row r="8" spans="1:13" ht="15.75">
      <c r="A8" s="41" t="s">
        <v>42</v>
      </c>
      <c r="B8" s="37"/>
      <c r="C8" s="37"/>
      <c r="D8" s="37"/>
      <c r="E8" s="38"/>
      <c r="F8" s="6"/>
      <c r="H8" s="6"/>
      <c r="I8" s="6"/>
      <c r="J8" s="6"/>
      <c r="K8" s="6"/>
      <c r="L8" s="6"/>
      <c r="M8" s="6"/>
    </row>
    <row r="9" spans="1:13" ht="15.75">
      <c r="A9" s="7" t="s">
        <v>43</v>
      </c>
      <c r="B9" s="7"/>
      <c r="C9" s="7"/>
      <c r="D9" s="7"/>
      <c r="E9" s="7"/>
      <c r="F9" s="6"/>
      <c r="H9" s="6"/>
      <c r="I9" s="6"/>
      <c r="J9" s="6"/>
      <c r="K9" s="6"/>
      <c r="L9" s="6"/>
      <c r="M9" s="6"/>
    </row>
    <row r="10" spans="1:13" ht="15.75">
      <c r="A10" s="8" t="s">
        <v>44</v>
      </c>
      <c r="B10" s="7"/>
      <c r="C10" s="7"/>
      <c r="D10" s="7"/>
      <c r="E10" s="7"/>
      <c r="F10" s="6"/>
      <c r="H10" s="6"/>
      <c r="I10" s="6"/>
      <c r="J10" s="6"/>
      <c r="K10" s="6"/>
      <c r="L10" s="6"/>
      <c r="M10" s="6"/>
    </row>
    <row r="11" spans="1:13" ht="15.75">
      <c r="A11" s="41" t="s">
        <v>45</v>
      </c>
      <c r="B11" s="37"/>
      <c r="C11" s="37"/>
      <c r="D11" s="37"/>
      <c r="E11" s="38"/>
      <c r="F11" s="6"/>
      <c r="H11" s="6"/>
      <c r="I11" s="6"/>
      <c r="J11" s="6"/>
      <c r="K11" s="6"/>
      <c r="L11" s="6"/>
      <c r="M11" s="6"/>
    </row>
    <row r="12" spans="1:13" ht="15.75">
      <c r="A12" s="6"/>
      <c r="B12" s="6"/>
      <c r="C12" s="6"/>
      <c r="D12" s="6"/>
      <c r="E12" s="6"/>
      <c r="F12" s="6"/>
      <c r="G12" s="6"/>
      <c r="H12" s="6"/>
      <c r="I12" s="6"/>
      <c r="J12" s="6"/>
      <c r="K12" s="6"/>
      <c r="L12" s="6"/>
      <c r="M12" s="6"/>
    </row>
    <row r="13" spans="1:13" ht="15.75">
      <c r="A13" s="6"/>
      <c r="B13" s="9" t="s">
        <v>46</v>
      </c>
      <c r="C13" s="9" t="s">
        <v>47</v>
      </c>
      <c r="D13" s="9" t="s">
        <v>48</v>
      </c>
      <c r="E13" s="9" t="s">
        <v>49</v>
      </c>
      <c r="F13" s="6"/>
      <c r="G13" s="6"/>
      <c r="H13" s="6"/>
      <c r="I13" s="6"/>
      <c r="J13" s="6"/>
      <c r="K13" s="6"/>
      <c r="L13" s="6"/>
      <c r="M13" s="6"/>
    </row>
    <row r="14" spans="1:13" ht="18.75">
      <c r="A14" s="10" t="s">
        <v>50</v>
      </c>
      <c r="B14" s="11">
        <v>1000000</v>
      </c>
      <c r="C14" s="12">
        <f>B14/12</f>
        <v>83333.333333333328</v>
      </c>
      <c r="D14" s="12">
        <f>B14/200</f>
        <v>5000</v>
      </c>
      <c r="E14" s="12">
        <f>B14/365</f>
        <v>2739.7260273972602</v>
      </c>
      <c r="F14" s="6"/>
      <c r="G14" s="6" t="s">
        <v>51</v>
      </c>
      <c r="H14" s="6"/>
      <c r="I14" s="6"/>
      <c r="J14" s="6"/>
      <c r="K14" s="6"/>
      <c r="L14" s="6"/>
      <c r="M14" s="6"/>
    </row>
    <row r="15" spans="1:13" ht="15.75">
      <c r="A15" s="6"/>
      <c r="B15" s="6"/>
      <c r="C15" s="6"/>
      <c r="D15" s="6"/>
      <c r="E15" s="6"/>
      <c r="F15" s="6"/>
      <c r="G15" s="6"/>
      <c r="H15" s="6"/>
      <c r="I15" s="6"/>
      <c r="J15" s="6"/>
      <c r="K15" s="6"/>
      <c r="L15" s="6"/>
      <c r="M15" s="6"/>
    </row>
    <row r="16" spans="1:13" ht="15.75">
      <c r="A16" s="13" t="s">
        <v>52</v>
      </c>
      <c r="B16" s="11">
        <v>20</v>
      </c>
      <c r="C16" s="12">
        <f t="shared" ref="C16:E16" si="0">B16</f>
        <v>20</v>
      </c>
      <c r="D16" s="12">
        <f t="shared" si="0"/>
        <v>20</v>
      </c>
      <c r="E16" s="12">
        <f t="shared" si="0"/>
        <v>20</v>
      </c>
      <c r="F16" s="6"/>
      <c r="G16" s="6" t="s">
        <v>53</v>
      </c>
      <c r="H16" s="6"/>
      <c r="I16" s="6"/>
      <c r="J16" s="6"/>
      <c r="K16" s="6"/>
      <c r="L16" s="6"/>
      <c r="M16" s="6"/>
    </row>
    <row r="17" spans="1:13" ht="15.75">
      <c r="A17" s="13" t="s">
        <v>54</v>
      </c>
      <c r="B17" s="11">
        <v>29.95</v>
      </c>
      <c r="C17" s="12">
        <f t="shared" ref="C17:E17" si="1">B17</f>
        <v>29.95</v>
      </c>
      <c r="D17" s="12">
        <f t="shared" si="1"/>
        <v>29.95</v>
      </c>
      <c r="E17" s="12">
        <f t="shared" si="1"/>
        <v>29.95</v>
      </c>
      <c r="F17" s="6"/>
      <c r="G17" s="6" t="s">
        <v>55</v>
      </c>
      <c r="H17" s="6"/>
      <c r="I17" s="6"/>
      <c r="J17" s="6"/>
      <c r="K17" s="6"/>
      <c r="L17" s="6"/>
      <c r="M17" s="6"/>
    </row>
    <row r="18" spans="1:13" ht="15.75">
      <c r="A18" s="14" t="s">
        <v>56</v>
      </c>
      <c r="B18" s="15">
        <f t="shared" ref="B18:E18" si="2">B14/B17</f>
        <v>33388.981636060103</v>
      </c>
      <c r="C18" s="16">
        <f t="shared" si="2"/>
        <v>2782.4151363383417</v>
      </c>
      <c r="D18" s="16">
        <f t="shared" si="2"/>
        <v>166.9449081803005</v>
      </c>
      <c r="E18" s="17">
        <f t="shared" si="2"/>
        <v>91.476662016603015</v>
      </c>
      <c r="F18" s="6"/>
      <c r="G18" s="6" t="s">
        <v>57</v>
      </c>
      <c r="H18" s="6"/>
      <c r="I18" s="6"/>
      <c r="J18" s="6"/>
      <c r="K18" s="6"/>
      <c r="L18" s="6"/>
      <c r="M18" s="6"/>
    </row>
    <row r="19" spans="1:13" ht="15.75">
      <c r="A19" s="13"/>
      <c r="B19" s="6"/>
      <c r="C19" s="6"/>
      <c r="D19" s="6"/>
      <c r="E19" s="6"/>
      <c r="F19" s="6"/>
      <c r="G19" s="6"/>
      <c r="H19" s="6"/>
      <c r="I19" s="6"/>
      <c r="J19" s="6"/>
      <c r="K19" s="6"/>
      <c r="L19" s="6"/>
      <c r="M19" s="6"/>
    </row>
    <row r="20" spans="1:13" ht="15.75">
      <c r="A20" s="14" t="s">
        <v>58</v>
      </c>
      <c r="B20" s="18">
        <v>1000000</v>
      </c>
      <c r="C20" s="18">
        <f t="shared" ref="C20:E20" si="3">C14</f>
        <v>83333.333333333328</v>
      </c>
      <c r="D20" s="18">
        <f t="shared" si="3"/>
        <v>5000</v>
      </c>
      <c r="E20" s="18">
        <f t="shared" si="3"/>
        <v>2739.7260273972602</v>
      </c>
      <c r="F20" s="6"/>
      <c r="G20" s="6" t="s">
        <v>59</v>
      </c>
      <c r="H20" s="6"/>
      <c r="I20" s="6"/>
      <c r="J20" s="6"/>
      <c r="K20" s="6"/>
      <c r="L20" s="6"/>
      <c r="M20" s="6"/>
    </row>
    <row r="21" spans="1:13" ht="15.75" customHeight="1">
      <c r="A21" s="13" t="s">
        <v>60</v>
      </c>
      <c r="B21" s="19">
        <f t="shared" ref="B21:E21" si="4">B18*B16</f>
        <v>667779.6327212021</v>
      </c>
      <c r="C21" s="19">
        <f t="shared" si="4"/>
        <v>55648.302726766837</v>
      </c>
      <c r="D21" s="19">
        <f t="shared" si="4"/>
        <v>3338.8981636060098</v>
      </c>
      <c r="E21" s="19">
        <f t="shared" si="4"/>
        <v>1829.5332403320604</v>
      </c>
      <c r="F21" s="6"/>
      <c r="G21" s="6" t="s">
        <v>61</v>
      </c>
      <c r="H21" s="6"/>
      <c r="I21" s="6"/>
      <c r="J21" s="6"/>
      <c r="K21" s="6"/>
      <c r="L21" s="6"/>
      <c r="M21" s="6"/>
    </row>
    <row r="22" spans="1:13" ht="15.75" customHeight="1">
      <c r="A22" s="14" t="s">
        <v>62</v>
      </c>
      <c r="B22" s="20">
        <f t="shared" ref="B22:E22" si="5">B20-B21</f>
        <v>332220.3672787979</v>
      </c>
      <c r="C22" s="20">
        <f t="shared" si="5"/>
        <v>27685.030606566492</v>
      </c>
      <c r="D22" s="20">
        <f t="shared" si="5"/>
        <v>1661.1018363939902</v>
      </c>
      <c r="E22" s="20">
        <f t="shared" si="5"/>
        <v>910.19278706519981</v>
      </c>
      <c r="F22" s="6"/>
      <c r="G22" s="6" t="s">
        <v>63</v>
      </c>
      <c r="H22" s="6"/>
      <c r="I22" s="6"/>
      <c r="J22" s="6"/>
      <c r="K22" s="6"/>
      <c r="L22" s="6"/>
      <c r="M22" s="6"/>
    </row>
    <row r="23" spans="1:13" ht="15.75" customHeight="1">
      <c r="A23" s="13" t="s">
        <v>64</v>
      </c>
      <c r="B23" s="21">
        <f t="shared" ref="B23:E23" si="6">(B22/B20)</f>
        <v>0.33222036727879789</v>
      </c>
      <c r="C23" s="21">
        <f t="shared" si="6"/>
        <v>0.33222036727879795</v>
      </c>
      <c r="D23" s="21">
        <f t="shared" si="6"/>
        <v>0.33222036727879806</v>
      </c>
      <c r="E23" s="21">
        <f t="shared" si="6"/>
        <v>0.33222036727879795</v>
      </c>
      <c r="F23" s="6"/>
      <c r="G23" s="6" t="s">
        <v>65</v>
      </c>
      <c r="H23" s="6"/>
      <c r="I23" s="6"/>
      <c r="J23" s="6"/>
      <c r="K23" s="6"/>
      <c r="L23" s="6"/>
      <c r="M23" s="6"/>
    </row>
    <row r="24" spans="1:13" ht="15.75" customHeight="1">
      <c r="A24" s="13"/>
      <c r="B24" s="21"/>
      <c r="C24" s="21"/>
      <c r="D24" s="21"/>
      <c r="E24" s="21"/>
      <c r="F24" s="6"/>
      <c r="G24" s="6"/>
      <c r="H24" s="6"/>
      <c r="I24" s="6"/>
      <c r="J24" s="6"/>
      <c r="K24" s="6"/>
      <c r="L24" s="6"/>
      <c r="M24" s="6"/>
    </row>
    <row r="25" spans="1:13" ht="15.75" customHeight="1">
      <c r="A25" s="13" t="s">
        <v>66</v>
      </c>
      <c r="B25" s="22">
        <f>B22*0.6</f>
        <v>199332.22036727873</v>
      </c>
      <c r="C25" s="19">
        <f>B25/12</f>
        <v>16611.018363939893</v>
      </c>
      <c r="D25" s="19">
        <f>B25/200</f>
        <v>996.66110183639364</v>
      </c>
      <c r="E25" s="19">
        <f>B25/365</f>
        <v>546.11567223911982</v>
      </c>
      <c r="F25" s="6"/>
      <c r="G25" s="6" t="s">
        <v>67</v>
      </c>
      <c r="H25" s="6"/>
      <c r="I25" s="6"/>
      <c r="J25" s="6"/>
      <c r="K25" s="6"/>
      <c r="L25" s="6"/>
      <c r="M25" s="6"/>
    </row>
    <row r="26" spans="1:13" ht="15.75" customHeight="1">
      <c r="A26" s="13"/>
      <c r="B26" s="12"/>
      <c r="C26" s="12"/>
      <c r="D26" s="12"/>
      <c r="E26" s="12"/>
      <c r="F26" s="6"/>
      <c r="G26" s="6"/>
      <c r="H26" s="6"/>
      <c r="I26" s="6"/>
      <c r="J26" s="6"/>
      <c r="K26" s="6"/>
      <c r="L26" s="6"/>
      <c r="M26" s="6"/>
    </row>
    <row r="27" spans="1:13" ht="15.75" customHeight="1">
      <c r="A27" s="14" t="s">
        <v>68</v>
      </c>
      <c r="B27" s="23">
        <f t="shared" ref="B27:E27" si="7">B22-B25</f>
        <v>132888.14691151917</v>
      </c>
      <c r="C27" s="23">
        <f t="shared" si="7"/>
        <v>11074.012242626599</v>
      </c>
      <c r="D27" s="23">
        <f t="shared" si="7"/>
        <v>664.44073455759656</v>
      </c>
      <c r="E27" s="23">
        <f t="shared" si="7"/>
        <v>364.07711482607999</v>
      </c>
      <c r="F27" s="6"/>
      <c r="G27" s="6" t="s">
        <v>69</v>
      </c>
      <c r="H27" s="6"/>
      <c r="I27" s="6"/>
      <c r="J27" s="6"/>
      <c r="K27" s="6"/>
      <c r="L27" s="6"/>
      <c r="M27" s="6"/>
    </row>
    <row r="28" spans="1:13" ht="15.75" customHeight="1">
      <c r="A28" s="13" t="s">
        <v>70</v>
      </c>
      <c r="B28" s="21">
        <f t="shared" ref="B28:E28" si="8">B27/B20</f>
        <v>0.13288814691151918</v>
      </c>
      <c r="C28" s="21">
        <f t="shared" si="8"/>
        <v>0.13288814691151921</v>
      </c>
      <c r="D28" s="21">
        <f t="shared" si="8"/>
        <v>0.13288814691151932</v>
      </c>
      <c r="E28" s="21">
        <f t="shared" si="8"/>
        <v>0.13288814691151921</v>
      </c>
      <c r="F28" s="6"/>
      <c r="G28" s="6" t="s">
        <v>71</v>
      </c>
      <c r="H28" s="6"/>
      <c r="I28" s="6"/>
      <c r="J28" s="6"/>
      <c r="K28" s="6"/>
      <c r="L28" s="6"/>
      <c r="M28" s="6"/>
    </row>
    <row r="29" spans="1:13" ht="15.75" customHeight="1">
      <c r="A29" s="13"/>
      <c r="B29" s="6"/>
      <c r="C29" s="6"/>
      <c r="D29" s="6"/>
      <c r="E29" s="6"/>
      <c r="F29" s="6"/>
      <c r="G29" s="6"/>
      <c r="H29" s="6"/>
      <c r="I29" s="6"/>
      <c r="J29" s="6"/>
      <c r="K29" s="6"/>
      <c r="L29" s="6"/>
      <c r="M29" s="6"/>
    </row>
    <row r="30" spans="1:13" ht="15.75" customHeight="1">
      <c r="A30" s="13" t="s">
        <v>72</v>
      </c>
      <c r="B30" s="24">
        <f t="shared" ref="B30:E30" si="9">ROUNDUP((B25)/(B17-B16), 0)</f>
        <v>20034</v>
      </c>
      <c r="C30" s="24">
        <f t="shared" si="9"/>
        <v>1670</v>
      </c>
      <c r="D30" s="24">
        <f t="shared" si="9"/>
        <v>101</v>
      </c>
      <c r="E30" s="24">
        <f t="shared" si="9"/>
        <v>55</v>
      </c>
      <c r="F30" s="6"/>
      <c r="G30" s="6" t="s">
        <v>73</v>
      </c>
      <c r="H30" s="6"/>
      <c r="I30" s="6"/>
      <c r="J30" s="6"/>
      <c r="K30" s="6"/>
      <c r="L30" s="6"/>
      <c r="M30" s="6"/>
    </row>
    <row r="31" spans="1:13" ht="15.75" customHeight="1">
      <c r="A31" s="6"/>
      <c r="B31" s="6"/>
      <c r="C31" s="6"/>
      <c r="D31" s="6"/>
      <c r="E31" s="6"/>
      <c r="F31" s="6"/>
      <c r="G31" s="6"/>
      <c r="H31" s="6"/>
      <c r="I31" s="6"/>
      <c r="J31" s="6"/>
      <c r="K31" s="6"/>
      <c r="L31" s="6"/>
      <c r="M31" s="6"/>
    </row>
    <row r="32" spans="1:13" ht="15.75" customHeight="1">
      <c r="A32" s="6"/>
      <c r="B32" s="6"/>
      <c r="C32" s="6"/>
      <c r="D32" s="6"/>
      <c r="E32" s="6"/>
      <c r="F32" s="6"/>
      <c r="G32" s="6"/>
      <c r="H32" s="6"/>
      <c r="I32" s="6"/>
      <c r="J32" s="6"/>
      <c r="K32" s="6"/>
      <c r="L32" s="6"/>
      <c r="M32" s="6"/>
    </row>
    <row r="33" spans="1:13" ht="15.75" customHeight="1">
      <c r="A33" s="6"/>
      <c r="B33" s="6"/>
      <c r="C33" s="6"/>
      <c r="D33" s="6"/>
      <c r="E33" s="6"/>
      <c r="F33" s="6"/>
      <c r="G33" s="25" t="s">
        <v>74</v>
      </c>
      <c r="H33" s="6"/>
      <c r="I33" s="6"/>
      <c r="J33" s="6"/>
      <c r="K33" s="6"/>
      <c r="L33" s="6"/>
      <c r="M33" s="6"/>
    </row>
    <row r="34" spans="1:13" ht="15.75" customHeight="1">
      <c r="A34" s="6"/>
      <c r="B34" s="6"/>
      <c r="C34" s="6"/>
      <c r="D34" s="6"/>
      <c r="E34" s="6"/>
      <c r="F34" s="6"/>
      <c r="G34" s="6"/>
      <c r="H34" s="6"/>
      <c r="I34" s="6"/>
      <c r="J34" s="6"/>
      <c r="K34" s="6"/>
      <c r="L34" s="6"/>
      <c r="M34" s="6"/>
    </row>
    <row r="35" spans="1:13" ht="15.75" customHeight="1">
      <c r="A35" s="6"/>
      <c r="B35" s="6"/>
      <c r="C35" s="6"/>
      <c r="D35" s="6"/>
      <c r="E35" s="6"/>
      <c r="F35" s="6"/>
      <c r="G35" s="6"/>
      <c r="H35" s="6"/>
      <c r="I35" s="6"/>
      <c r="J35" s="6"/>
      <c r="K35" s="6"/>
      <c r="L35" s="6"/>
      <c r="M35" s="6"/>
    </row>
    <row r="36" spans="1:13" ht="15.75" customHeight="1">
      <c r="A36" s="6"/>
      <c r="B36" s="6"/>
      <c r="C36" s="6"/>
      <c r="D36" s="6"/>
      <c r="E36" s="6"/>
      <c r="F36" s="6"/>
      <c r="G36" s="6"/>
      <c r="H36" s="6"/>
      <c r="I36" s="6"/>
      <c r="J36" s="6"/>
      <c r="K36" s="6"/>
      <c r="L36" s="6"/>
      <c r="M36" s="6"/>
    </row>
    <row r="37" spans="1:13" ht="15.75" customHeight="1">
      <c r="A37" s="6"/>
      <c r="B37" s="6"/>
      <c r="C37" s="6"/>
      <c r="D37" s="6"/>
      <c r="E37" s="6"/>
      <c r="F37" s="6"/>
      <c r="G37" s="6"/>
      <c r="H37" s="6"/>
      <c r="I37" s="6"/>
      <c r="J37" s="6"/>
      <c r="K37" s="6"/>
      <c r="L37" s="6"/>
      <c r="M37" s="6"/>
    </row>
    <row r="38" spans="1:13" ht="15.75" customHeight="1">
      <c r="A38" s="6"/>
      <c r="B38" s="6"/>
      <c r="C38" s="6"/>
      <c r="D38" s="6"/>
      <c r="E38" s="6"/>
      <c r="F38" s="6"/>
      <c r="G38" s="6"/>
      <c r="H38" s="6"/>
      <c r="I38" s="6"/>
      <c r="J38" s="6"/>
      <c r="K38" s="6"/>
      <c r="L38" s="6"/>
      <c r="M38" s="6"/>
    </row>
    <row r="39" spans="1:13" ht="15.75" customHeight="1">
      <c r="A39" s="6"/>
      <c r="B39" s="6"/>
      <c r="C39" s="6"/>
      <c r="D39" s="6"/>
      <c r="E39" s="6"/>
      <c r="F39" s="6"/>
      <c r="G39" s="6"/>
      <c r="H39" s="6"/>
      <c r="I39" s="6"/>
      <c r="J39" s="6"/>
      <c r="K39" s="6"/>
      <c r="L39" s="6"/>
      <c r="M39" s="6"/>
    </row>
    <row r="40" spans="1:13" ht="15.75" customHeight="1">
      <c r="A40" s="6"/>
      <c r="B40" s="6"/>
      <c r="C40" s="6"/>
      <c r="D40" s="6"/>
      <c r="E40" s="6"/>
      <c r="F40" s="6"/>
      <c r="G40" s="6"/>
      <c r="H40" s="6"/>
      <c r="I40" s="6"/>
      <c r="J40" s="6"/>
      <c r="K40" s="6"/>
      <c r="L40" s="6"/>
      <c r="M40" s="6"/>
    </row>
    <row r="41" spans="1:13" ht="15.75" customHeight="1">
      <c r="A41" s="6"/>
      <c r="B41" s="6"/>
      <c r="C41" s="6"/>
      <c r="D41" s="6"/>
      <c r="E41" s="6"/>
      <c r="F41" s="6"/>
      <c r="G41" s="6"/>
      <c r="H41" s="6"/>
      <c r="I41" s="6"/>
      <c r="J41" s="6"/>
      <c r="K41" s="6"/>
      <c r="L41" s="6"/>
      <c r="M41" s="6"/>
    </row>
    <row r="42" spans="1:13" ht="15.75" customHeight="1">
      <c r="A42" s="6"/>
      <c r="B42" s="6"/>
      <c r="C42" s="6"/>
      <c r="D42" s="6"/>
      <c r="E42" s="6"/>
      <c r="F42" s="6"/>
      <c r="G42" s="6"/>
      <c r="H42" s="6"/>
      <c r="I42" s="6"/>
      <c r="J42" s="6"/>
      <c r="K42" s="6"/>
      <c r="L42" s="6"/>
      <c r="M42" s="6"/>
    </row>
    <row r="43" spans="1:13" ht="15.75" customHeight="1">
      <c r="A43" s="6"/>
      <c r="B43" s="6"/>
      <c r="C43" s="6"/>
      <c r="D43" s="6"/>
      <c r="E43" s="6"/>
      <c r="F43" s="6"/>
      <c r="G43" s="6"/>
      <c r="H43" s="6"/>
      <c r="I43" s="6"/>
      <c r="J43" s="6"/>
      <c r="K43" s="6"/>
      <c r="L43" s="6"/>
      <c r="M43" s="6"/>
    </row>
    <row r="44" spans="1:13" ht="15.75" customHeight="1">
      <c r="A44" s="6"/>
      <c r="B44" s="6"/>
      <c r="C44" s="6"/>
      <c r="D44" s="6"/>
      <c r="E44" s="6"/>
      <c r="F44" s="6"/>
      <c r="G44" s="6"/>
      <c r="H44" s="6"/>
      <c r="I44" s="6"/>
      <c r="J44" s="6"/>
      <c r="K44" s="6"/>
      <c r="L44" s="6"/>
      <c r="M44" s="6"/>
    </row>
    <row r="45" spans="1:13" ht="15.75" customHeight="1">
      <c r="A45" s="6"/>
      <c r="B45" s="6"/>
      <c r="C45" s="6"/>
      <c r="D45" s="6"/>
      <c r="E45" s="6"/>
      <c r="F45" s="6"/>
      <c r="G45" s="6"/>
      <c r="H45" s="6"/>
      <c r="I45" s="6"/>
      <c r="J45" s="6"/>
      <c r="K45" s="6"/>
      <c r="L45" s="6"/>
      <c r="M45" s="6"/>
    </row>
    <row r="46" spans="1:13" ht="15.75" customHeight="1">
      <c r="A46" s="6"/>
      <c r="B46" s="6"/>
      <c r="C46" s="6"/>
      <c r="D46" s="6"/>
      <c r="E46" s="6"/>
      <c r="F46" s="6"/>
      <c r="G46" s="6"/>
      <c r="H46" s="6"/>
      <c r="I46" s="6"/>
      <c r="J46" s="6"/>
      <c r="K46" s="6"/>
      <c r="L46" s="6"/>
      <c r="M46" s="6"/>
    </row>
    <row r="47" spans="1:13" ht="15.75" customHeight="1">
      <c r="A47" s="6"/>
      <c r="B47" s="6"/>
      <c r="C47" s="6"/>
      <c r="D47" s="6"/>
      <c r="E47" s="6"/>
      <c r="F47" s="6"/>
      <c r="G47" s="6"/>
      <c r="H47" s="6"/>
      <c r="I47" s="6"/>
      <c r="J47" s="6"/>
      <c r="K47" s="6"/>
      <c r="L47" s="6"/>
      <c r="M47" s="6"/>
    </row>
    <row r="48" spans="1:13" ht="15.75" customHeight="1">
      <c r="A48" s="6"/>
      <c r="B48" s="6"/>
      <c r="C48" s="6"/>
      <c r="D48" s="6"/>
      <c r="E48" s="6"/>
      <c r="F48" s="6"/>
      <c r="G48" s="6"/>
      <c r="H48" s="6"/>
      <c r="I48" s="6"/>
      <c r="J48" s="6"/>
      <c r="K48" s="6"/>
      <c r="L48" s="6"/>
      <c r="M48" s="6"/>
    </row>
    <row r="49" spans="1:13" ht="15.75" customHeight="1">
      <c r="A49" s="6"/>
      <c r="B49" s="6"/>
      <c r="C49" s="6"/>
      <c r="D49" s="6"/>
      <c r="E49" s="6"/>
      <c r="F49" s="6"/>
      <c r="G49" s="6"/>
      <c r="H49" s="6"/>
      <c r="I49" s="6"/>
      <c r="J49" s="6"/>
      <c r="K49" s="6"/>
      <c r="L49" s="6"/>
      <c r="M49" s="6"/>
    </row>
    <row r="50" spans="1:13" ht="15.75" customHeight="1">
      <c r="A50" s="6"/>
      <c r="B50" s="9" t="s">
        <v>46</v>
      </c>
      <c r="C50" s="9" t="s">
        <v>47</v>
      </c>
      <c r="D50" s="9" t="s">
        <v>48</v>
      </c>
      <c r="E50" s="9" t="s">
        <v>49</v>
      </c>
      <c r="F50" s="6"/>
      <c r="G50" s="6"/>
      <c r="H50" s="6"/>
      <c r="I50" s="6"/>
      <c r="J50" s="6"/>
      <c r="K50" s="6"/>
      <c r="L50" s="6"/>
      <c r="M50" s="6"/>
    </row>
    <row r="51" spans="1:13" ht="15.75" customHeight="1">
      <c r="A51" s="10" t="s">
        <v>75</v>
      </c>
      <c r="B51" s="12">
        <f>B14</f>
        <v>1000000</v>
      </c>
      <c r="C51" s="12">
        <f>B51/12</f>
        <v>83333.333333333328</v>
      </c>
      <c r="D51" s="12">
        <f>B51/200</f>
        <v>5000</v>
      </c>
      <c r="E51" s="12">
        <f>B51/365</f>
        <v>2739.7260273972602</v>
      </c>
      <c r="F51" s="6"/>
      <c r="G51" s="6" t="s">
        <v>76</v>
      </c>
      <c r="H51" s="6"/>
      <c r="I51" s="6"/>
      <c r="J51" s="6"/>
      <c r="K51" s="6"/>
      <c r="L51" s="6"/>
      <c r="M51" s="6"/>
    </row>
    <row r="52" spans="1:13" ht="15.75" customHeight="1">
      <c r="A52" s="6"/>
      <c r="B52" s="6"/>
      <c r="C52" s="6"/>
      <c r="D52" s="6"/>
      <c r="E52" s="6"/>
      <c r="F52" s="6"/>
      <c r="G52" s="6"/>
      <c r="H52" s="6"/>
      <c r="I52" s="6"/>
      <c r="J52" s="6"/>
      <c r="K52" s="6"/>
      <c r="L52" s="6"/>
      <c r="M52" s="6"/>
    </row>
    <row r="53" spans="1:13" ht="15.75" customHeight="1">
      <c r="A53" s="13" t="s">
        <v>52</v>
      </c>
      <c r="B53" s="11">
        <f t="shared" ref="B53:B54" si="10">B16</f>
        <v>20</v>
      </c>
      <c r="C53" s="12">
        <f t="shared" ref="C53:E53" si="11">B53</f>
        <v>20</v>
      </c>
      <c r="D53" s="12">
        <f t="shared" si="11"/>
        <v>20</v>
      </c>
      <c r="E53" s="12">
        <f t="shared" si="11"/>
        <v>20</v>
      </c>
      <c r="G53" s="6" t="s">
        <v>53</v>
      </c>
    </row>
    <row r="54" spans="1:13" ht="15.75" customHeight="1">
      <c r="A54" s="13" t="s">
        <v>54</v>
      </c>
      <c r="B54" s="11">
        <f t="shared" si="10"/>
        <v>29.95</v>
      </c>
      <c r="C54" s="12">
        <f t="shared" ref="C54:E54" si="12">B54</f>
        <v>29.95</v>
      </c>
      <c r="D54" s="12">
        <f t="shared" si="12"/>
        <v>29.95</v>
      </c>
      <c r="E54" s="12">
        <f t="shared" si="12"/>
        <v>29.95</v>
      </c>
      <c r="G54" s="6" t="s">
        <v>55</v>
      </c>
    </row>
    <row r="55" spans="1:13" ht="15.75" customHeight="1">
      <c r="A55" s="14" t="s">
        <v>77</v>
      </c>
      <c r="B55" s="15">
        <f t="shared" ref="B55:E55" si="13">B59/(B54-B53)</f>
        <v>100502.51256281408</v>
      </c>
      <c r="C55" s="16">
        <f t="shared" si="13"/>
        <v>8375.2093802345062</v>
      </c>
      <c r="D55" s="16">
        <f t="shared" si="13"/>
        <v>502.51256281407041</v>
      </c>
      <c r="E55" s="17">
        <f t="shared" si="13"/>
        <v>275.34934948716187</v>
      </c>
      <c r="G55" s="6" t="s">
        <v>57</v>
      </c>
    </row>
    <row r="56" spans="1:13" ht="15.75" customHeight="1">
      <c r="A56" s="13"/>
      <c r="B56" s="6"/>
      <c r="C56" s="6"/>
      <c r="D56" s="6"/>
      <c r="E56" s="6"/>
      <c r="G56" s="6"/>
    </row>
    <row r="57" spans="1:13" ht="15.75" customHeight="1">
      <c r="A57" s="13" t="s">
        <v>58</v>
      </c>
      <c r="B57" s="12">
        <f t="shared" ref="B57:E57" si="14">B54*B55</f>
        <v>3010050.2512562815</v>
      </c>
      <c r="C57" s="12">
        <f t="shared" si="14"/>
        <v>250837.52093802346</v>
      </c>
      <c r="D57" s="12">
        <f t="shared" si="14"/>
        <v>15050.251256281408</v>
      </c>
      <c r="E57" s="12">
        <f t="shared" si="14"/>
        <v>8246.7130171404988</v>
      </c>
      <c r="G57" s="6" t="s">
        <v>59</v>
      </c>
    </row>
    <row r="58" spans="1:13" ht="15.75" customHeight="1">
      <c r="A58" s="13" t="s">
        <v>60</v>
      </c>
      <c r="B58" s="19">
        <f t="shared" ref="B58:E58" si="15">B55*B53</f>
        <v>2010050.2512562815</v>
      </c>
      <c r="C58" s="19">
        <f t="shared" si="15"/>
        <v>167504.18760469012</v>
      </c>
      <c r="D58" s="19">
        <f t="shared" si="15"/>
        <v>10050.251256281408</v>
      </c>
      <c r="E58" s="19">
        <f t="shared" si="15"/>
        <v>5506.9869897432372</v>
      </c>
      <c r="G58" s="6" t="s">
        <v>61</v>
      </c>
    </row>
    <row r="59" spans="1:13" ht="15.75" customHeight="1">
      <c r="A59" s="14" t="s">
        <v>62</v>
      </c>
      <c r="B59" s="26">
        <f t="shared" ref="B59:E59" si="16">B51</f>
        <v>1000000</v>
      </c>
      <c r="C59" s="26">
        <f t="shared" si="16"/>
        <v>83333.333333333328</v>
      </c>
      <c r="D59" s="26">
        <f t="shared" si="16"/>
        <v>5000</v>
      </c>
      <c r="E59" s="26">
        <f t="shared" si="16"/>
        <v>2739.7260273972602</v>
      </c>
      <c r="G59" s="6" t="s">
        <v>63</v>
      </c>
    </row>
    <row r="60" spans="1:13" ht="15.75" customHeight="1">
      <c r="A60" s="13" t="s">
        <v>64</v>
      </c>
      <c r="B60" s="21">
        <f t="shared" ref="B60:E60" si="17">(B59/B57)</f>
        <v>0.332220367278798</v>
      </c>
      <c r="C60" s="21">
        <f t="shared" si="17"/>
        <v>0.33222036727879795</v>
      </c>
      <c r="D60" s="21">
        <f t="shared" si="17"/>
        <v>0.33222036727879795</v>
      </c>
      <c r="E60" s="21">
        <f t="shared" si="17"/>
        <v>0.33222036727879789</v>
      </c>
      <c r="G60" s="6" t="s">
        <v>65</v>
      </c>
    </row>
    <row r="61" spans="1:13" ht="15.75" customHeight="1">
      <c r="A61" s="13"/>
      <c r="B61" s="21"/>
      <c r="C61" s="21"/>
      <c r="D61" s="21"/>
      <c r="E61" s="21"/>
      <c r="G61" s="6"/>
    </row>
    <row r="62" spans="1:13" ht="15.75" customHeight="1">
      <c r="A62" s="13" t="s">
        <v>66</v>
      </c>
      <c r="B62" s="22">
        <f>B59*0.6</f>
        <v>600000</v>
      </c>
      <c r="C62" s="19">
        <f>B62/12</f>
        <v>50000</v>
      </c>
      <c r="D62" s="19">
        <f>B62/200</f>
        <v>3000</v>
      </c>
      <c r="E62" s="19">
        <f>B62/365</f>
        <v>1643.8356164383561</v>
      </c>
      <c r="G62" s="6" t="s">
        <v>67</v>
      </c>
    </row>
    <row r="63" spans="1:13" ht="15.75" customHeight="1">
      <c r="A63" s="13"/>
      <c r="B63" s="12"/>
      <c r="C63" s="12"/>
      <c r="D63" s="12"/>
      <c r="E63" s="12"/>
      <c r="G63" s="6"/>
    </row>
    <row r="64" spans="1:13" ht="15.75" customHeight="1">
      <c r="A64" s="14" t="s">
        <v>68</v>
      </c>
      <c r="B64" s="23">
        <f t="shared" ref="B64:E64" si="18">B59-B62</f>
        <v>400000</v>
      </c>
      <c r="C64" s="23">
        <f t="shared" si="18"/>
        <v>33333.333333333328</v>
      </c>
      <c r="D64" s="23">
        <f t="shared" si="18"/>
        <v>2000</v>
      </c>
      <c r="E64" s="23">
        <f t="shared" si="18"/>
        <v>1095.8904109589041</v>
      </c>
      <c r="G64" s="6" t="s">
        <v>69</v>
      </c>
    </row>
    <row r="65" spans="1:7" ht="15.75" customHeight="1">
      <c r="A65" s="13" t="s">
        <v>70</v>
      </c>
      <c r="B65" s="21">
        <f t="shared" ref="B65:E65" si="19">B64/B57</f>
        <v>0.13288814691151921</v>
      </c>
      <c r="C65" s="21">
        <f t="shared" si="19"/>
        <v>0.13288814691151918</v>
      </c>
      <c r="D65" s="21">
        <f t="shared" si="19"/>
        <v>0.13288814691151918</v>
      </c>
      <c r="E65" s="21">
        <f t="shared" si="19"/>
        <v>0.13288814691151918</v>
      </c>
      <c r="G65" s="6" t="s">
        <v>71</v>
      </c>
    </row>
    <row r="66" spans="1:7" ht="15.75" customHeight="1">
      <c r="A66" s="13"/>
      <c r="B66" s="6"/>
      <c r="C66" s="6"/>
      <c r="D66" s="6"/>
      <c r="E66" s="6"/>
      <c r="G66" s="6"/>
    </row>
    <row r="67" spans="1:7" ht="15.75" customHeight="1">
      <c r="A67" s="13" t="s">
        <v>72</v>
      </c>
      <c r="B67" s="24">
        <f t="shared" ref="B67:E67" si="20">ROUNDUP((B62)/(B54-B53), 0)</f>
        <v>60302</v>
      </c>
      <c r="C67" s="24">
        <f t="shared" si="20"/>
        <v>5026</v>
      </c>
      <c r="D67" s="24">
        <f t="shared" si="20"/>
        <v>302</v>
      </c>
      <c r="E67" s="24">
        <f t="shared" si="20"/>
        <v>166</v>
      </c>
      <c r="G67" s="6" t="s">
        <v>73</v>
      </c>
    </row>
    <row r="68" spans="1:7" ht="15.75" customHeight="1"/>
    <row r="69" spans="1:7" ht="15.75" customHeight="1"/>
    <row r="70" spans="1:7" ht="15.75" customHeight="1">
      <c r="G70" s="25" t="s">
        <v>74</v>
      </c>
    </row>
    <row r="71" spans="1:7" ht="15.75" customHeight="1"/>
    <row r="72" spans="1:7" ht="15.75" customHeight="1"/>
    <row r="73" spans="1:7" ht="15.75" customHeight="1"/>
    <row r="74" spans="1:7" ht="15.75" customHeight="1"/>
    <row r="75" spans="1:7" ht="15.75" customHeight="1"/>
    <row r="76" spans="1:7" ht="15.75" customHeight="1"/>
    <row r="77" spans="1:7" ht="15.75" customHeight="1"/>
    <row r="78" spans="1:7" ht="15.75" customHeight="1"/>
    <row r="79" spans="1:7" ht="15.75" customHeight="1"/>
    <row r="80" spans="1:7" ht="15.75" customHeight="1"/>
    <row r="81" spans="1:7" ht="15.75" customHeight="1"/>
    <row r="82" spans="1:7" ht="15.75" customHeight="1"/>
    <row r="83" spans="1:7" ht="15.75" customHeight="1"/>
    <row r="84" spans="1:7" ht="15.75" customHeight="1"/>
    <row r="85" spans="1:7" ht="15.75" customHeight="1"/>
    <row r="86" spans="1:7" ht="15.75" customHeight="1"/>
    <row r="87" spans="1:7" ht="15.75" customHeight="1">
      <c r="A87" s="6"/>
      <c r="B87" s="9" t="s">
        <v>46</v>
      </c>
      <c r="C87" s="9" t="s">
        <v>47</v>
      </c>
      <c r="D87" s="9" t="s">
        <v>48</v>
      </c>
      <c r="E87" s="9" t="s">
        <v>49</v>
      </c>
    </row>
    <row r="88" spans="1:7" ht="15.75" customHeight="1">
      <c r="A88" s="10" t="s">
        <v>78</v>
      </c>
      <c r="B88" s="12">
        <f>B51</f>
        <v>1000000</v>
      </c>
      <c r="C88" s="12">
        <f>B88/12</f>
        <v>83333.333333333328</v>
      </c>
      <c r="D88" s="12">
        <f>B88/200</f>
        <v>5000</v>
      </c>
      <c r="E88" s="12">
        <f>B88/365</f>
        <v>2739.7260273972602</v>
      </c>
      <c r="G88" s="6" t="s">
        <v>79</v>
      </c>
    </row>
    <row r="89" spans="1:7" ht="15.75" customHeight="1">
      <c r="A89" s="6"/>
      <c r="B89" s="6"/>
      <c r="C89" s="6"/>
      <c r="D89" s="6"/>
      <c r="E89" s="6"/>
      <c r="G89" s="6"/>
    </row>
    <row r="90" spans="1:7" ht="15.75" customHeight="1">
      <c r="A90" s="13" t="s">
        <v>52</v>
      </c>
      <c r="B90" s="11">
        <f t="shared" ref="B90:B91" si="21">B53</f>
        <v>20</v>
      </c>
      <c r="C90" s="12">
        <f t="shared" ref="C90:E90" si="22">B90</f>
        <v>20</v>
      </c>
      <c r="D90" s="12">
        <f t="shared" si="22"/>
        <v>20</v>
      </c>
      <c r="E90" s="12">
        <f t="shared" si="22"/>
        <v>20</v>
      </c>
      <c r="G90" s="6" t="s">
        <v>53</v>
      </c>
    </row>
    <row r="91" spans="1:7" ht="15.75" customHeight="1">
      <c r="A91" s="13" t="s">
        <v>54</v>
      </c>
      <c r="B91" s="11">
        <f t="shared" si="21"/>
        <v>29.95</v>
      </c>
      <c r="C91" s="12">
        <f t="shared" ref="C91:E91" si="23">B91</f>
        <v>29.95</v>
      </c>
      <c r="D91" s="12">
        <f t="shared" si="23"/>
        <v>29.95</v>
      </c>
      <c r="E91" s="12">
        <f t="shared" si="23"/>
        <v>29.95</v>
      </c>
      <c r="G91" s="6" t="s">
        <v>55</v>
      </c>
    </row>
    <row r="92" spans="1:7" ht="15.75" customHeight="1">
      <c r="A92" s="14" t="s">
        <v>80</v>
      </c>
      <c r="B92" s="15">
        <f t="shared" ref="B92:E92" si="24">B94/B91</f>
        <v>251256.28140703516</v>
      </c>
      <c r="C92" s="16">
        <f t="shared" si="24"/>
        <v>20938.023450586265</v>
      </c>
      <c r="D92" s="16">
        <f t="shared" si="24"/>
        <v>1256.281407035176</v>
      </c>
      <c r="E92" s="17">
        <f t="shared" si="24"/>
        <v>688.37337371790466</v>
      </c>
      <c r="G92" s="6" t="s">
        <v>57</v>
      </c>
    </row>
    <row r="93" spans="1:7" ht="15.75" customHeight="1">
      <c r="A93" s="13"/>
      <c r="B93" s="6"/>
      <c r="C93" s="6"/>
      <c r="D93" s="6"/>
      <c r="E93" s="6"/>
      <c r="G93" s="6"/>
    </row>
    <row r="94" spans="1:7" ht="15.75" customHeight="1">
      <c r="A94" s="13" t="s">
        <v>58</v>
      </c>
      <c r="B94" s="12">
        <f t="shared" ref="B94:E94" si="25">B101/B102</f>
        <v>7525125.6281407028</v>
      </c>
      <c r="C94" s="12">
        <f t="shared" si="25"/>
        <v>627093.80234505865</v>
      </c>
      <c r="D94" s="12">
        <f t="shared" si="25"/>
        <v>37625.62814070352</v>
      </c>
      <c r="E94" s="12">
        <f t="shared" si="25"/>
        <v>20616.782542851244</v>
      </c>
      <c r="G94" s="6" t="s">
        <v>59</v>
      </c>
    </row>
    <row r="95" spans="1:7" ht="15.75" customHeight="1">
      <c r="A95" s="13" t="s">
        <v>60</v>
      </c>
      <c r="B95" s="19">
        <f t="shared" ref="B95:E95" si="26">B90*B92</f>
        <v>5025125.6281407028</v>
      </c>
      <c r="C95" s="19">
        <f t="shared" si="26"/>
        <v>418760.46901172528</v>
      </c>
      <c r="D95" s="19">
        <f t="shared" si="26"/>
        <v>25125.62814070352</v>
      </c>
      <c r="E95" s="19">
        <f t="shared" si="26"/>
        <v>13767.467474358093</v>
      </c>
      <c r="G95" s="6" t="s">
        <v>61</v>
      </c>
    </row>
    <row r="96" spans="1:7" ht="15.75" customHeight="1">
      <c r="A96" s="14" t="s">
        <v>62</v>
      </c>
      <c r="B96" s="20">
        <f t="shared" ref="B96:E96" si="27">B94-B95</f>
        <v>2500000</v>
      </c>
      <c r="C96" s="20">
        <f t="shared" si="27"/>
        <v>208333.33333333337</v>
      </c>
      <c r="D96" s="20">
        <f t="shared" si="27"/>
        <v>12500</v>
      </c>
      <c r="E96" s="20">
        <f t="shared" si="27"/>
        <v>6849.3150684931516</v>
      </c>
      <c r="G96" s="6" t="s">
        <v>63</v>
      </c>
    </row>
    <row r="97" spans="1:7" ht="15.75" customHeight="1">
      <c r="A97" s="13" t="s">
        <v>64</v>
      </c>
      <c r="B97" s="21">
        <f t="shared" ref="B97:E97" si="28">(B96/B94)</f>
        <v>0.332220367278798</v>
      </c>
      <c r="C97" s="21">
        <f t="shared" si="28"/>
        <v>0.33222036727879806</v>
      </c>
      <c r="D97" s="21">
        <f t="shared" si="28"/>
        <v>0.33222036727879795</v>
      </c>
      <c r="E97" s="21">
        <f t="shared" si="28"/>
        <v>0.332220367278798</v>
      </c>
      <c r="G97" s="6" t="s">
        <v>65</v>
      </c>
    </row>
    <row r="98" spans="1:7" ht="15.75" customHeight="1">
      <c r="A98" s="13"/>
      <c r="B98" s="21"/>
      <c r="C98" s="21"/>
      <c r="D98" s="21"/>
      <c r="E98" s="21"/>
      <c r="G98" s="6"/>
    </row>
    <row r="99" spans="1:7" ht="15.75" customHeight="1">
      <c r="A99" s="13" t="s">
        <v>66</v>
      </c>
      <c r="B99" s="22">
        <f t="shared" ref="B99:E99" si="29">B96*0.6</f>
        <v>1500000</v>
      </c>
      <c r="C99" s="19">
        <f t="shared" si="29"/>
        <v>125000.00000000001</v>
      </c>
      <c r="D99" s="19">
        <f t="shared" si="29"/>
        <v>7500</v>
      </c>
      <c r="E99" s="19">
        <f t="shared" si="29"/>
        <v>4109.5890410958909</v>
      </c>
      <c r="G99" s="6" t="s">
        <v>67</v>
      </c>
    </row>
    <row r="100" spans="1:7" ht="15.75" customHeight="1">
      <c r="A100" s="13"/>
      <c r="B100" s="12"/>
      <c r="C100" s="12"/>
      <c r="D100" s="12"/>
      <c r="E100" s="12"/>
      <c r="G100" s="6"/>
    </row>
    <row r="101" spans="1:7" ht="15.75" customHeight="1">
      <c r="A101" s="14" t="s">
        <v>68</v>
      </c>
      <c r="B101" s="27">
        <f t="shared" ref="B101:E101" si="30">B88</f>
        <v>1000000</v>
      </c>
      <c r="C101" s="27">
        <f t="shared" si="30"/>
        <v>83333.333333333328</v>
      </c>
      <c r="D101" s="27">
        <f t="shared" si="30"/>
        <v>5000</v>
      </c>
      <c r="E101" s="27">
        <f t="shared" si="30"/>
        <v>2739.7260273972602</v>
      </c>
      <c r="G101" s="6" t="s">
        <v>69</v>
      </c>
    </row>
    <row r="102" spans="1:7" ht="15.75" customHeight="1">
      <c r="A102" s="13" t="s">
        <v>70</v>
      </c>
      <c r="B102" s="21">
        <f t="shared" ref="B102:E102" si="31">B65</f>
        <v>0.13288814691151921</v>
      </c>
      <c r="C102" s="21">
        <f t="shared" si="31"/>
        <v>0.13288814691151918</v>
      </c>
      <c r="D102" s="21">
        <f t="shared" si="31"/>
        <v>0.13288814691151918</v>
      </c>
      <c r="E102" s="21">
        <f t="shared" si="31"/>
        <v>0.13288814691151918</v>
      </c>
      <c r="G102" s="6" t="s">
        <v>71</v>
      </c>
    </row>
    <row r="103" spans="1:7" ht="15.75" customHeight="1">
      <c r="A103" s="13"/>
      <c r="B103" s="6"/>
      <c r="C103" s="6"/>
      <c r="D103" s="6"/>
      <c r="E103" s="6"/>
      <c r="G103" s="6"/>
    </row>
    <row r="104" spans="1:7" ht="15.75" customHeight="1">
      <c r="A104" s="13" t="s">
        <v>72</v>
      </c>
      <c r="B104" s="24">
        <f t="shared" ref="B104:E104" si="32">ROUNDUP((B99)/(B91-B90), 0)</f>
        <v>150754</v>
      </c>
      <c r="C104" s="24">
        <f t="shared" si="32"/>
        <v>12563</v>
      </c>
      <c r="D104" s="24">
        <f t="shared" si="32"/>
        <v>754</v>
      </c>
      <c r="E104" s="24">
        <f t="shared" si="32"/>
        <v>414</v>
      </c>
      <c r="G104" s="6" t="s">
        <v>73</v>
      </c>
    </row>
    <row r="105" spans="1:7" ht="15.75" customHeight="1"/>
    <row r="106" spans="1:7" ht="15.75" customHeight="1"/>
    <row r="107" spans="1:7" ht="15.75" customHeight="1">
      <c r="G107" s="25" t="s">
        <v>74</v>
      </c>
    </row>
    <row r="108" spans="1:7" ht="15.75" customHeight="1"/>
    <row r="109" spans="1:7" ht="15.75" customHeight="1"/>
    <row r="110" spans="1:7" ht="15.75" customHeight="1"/>
    <row r="111" spans="1:7" ht="15.75" customHeight="1"/>
    <row r="112" spans="1:7"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E8"/>
    <mergeCell ref="A11:E11"/>
    <mergeCell ref="A2:E2"/>
    <mergeCell ref="A3:C3"/>
    <mergeCell ref="A4:E4"/>
    <mergeCell ref="A5:E5"/>
    <mergeCell ref="A7:E7"/>
  </mergeCells>
  <hyperlinks>
    <hyperlink ref="A10" r:id="rId1" xr:uid="{00000000-0004-0000-0100-000000000000}"/>
  </hyperlinks>
  <pageMargins left="0.7" right="0.7" top="0.75" bottom="0.75" header="0" footer="0"/>
  <pageSetup orientation="portrait"/>
  <headerFooter>
    <oddHeader>&amp;R&amp;"Calibri"&amp;14&amp;K71BF44 RESTRICTED&amp;1#_x000D_</oddHeader>
  </headerFooter>
  <drawing r:id="rId2"/>
</worksheet>
</file>

<file path=docMetadata/LabelInfo.xml><?xml version="1.0" encoding="utf-8"?>
<clbl:labelList xmlns:clbl="http://schemas.microsoft.com/office/2020/mipLabelMetadata">
  <clbl:label id="{202412c0-1e7d-4ccc-99a7-7c8f0a21f86d}" enabled="1" method="Standard" siteId="{0d993ad3-fa73-421a-b129-1fe5590103f3}"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Million Dollar Goals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robert@robertgreenmba.com</dc:creator>
  <cp:lastModifiedBy>GREEN Robert-Knorr-Bremse</cp:lastModifiedBy>
  <dcterms:created xsi:type="dcterms:W3CDTF">2022-04-16T17:29:47Z</dcterms:created>
  <dcterms:modified xsi:type="dcterms:W3CDTF">2025-05-14T16:42:34Z</dcterms:modified>
</cp:coreProperties>
</file>