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celiapetrissans/Downloads/"/>
    </mc:Choice>
  </mc:AlternateContent>
  <xr:revisionPtr revIDLastSave="0" documentId="8_{C7B64A34-1527-6749-981B-2F57B773CE90}" xr6:coauthVersionLast="47" xr6:coauthVersionMax="47" xr10:uidLastSave="{00000000-0000-0000-0000-000000000000}"/>
  <bookViews>
    <workbookView xWindow="0" yWindow="500" windowWidth="23840" windowHeight="16380" tabRatio="500" activeTab="1" xr2:uid="{00000000-000D-0000-FFFF-FFFF00000000}"/>
  </bookViews>
  <sheets>
    <sheet name="Simulateur 3 exercices" sheetId="1" r:id="rId1"/>
    <sheet name="Répartition mensuelle N" sheetId="2" r:id="rId2"/>
  </sheets>
  <definedNames>
    <definedName name="_xlnm.Print_Area" localSheetId="1">'Répartition mensuelle N'!$B$1:$F$32</definedName>
    <definedName name="_xlnm.Print_Area" localSheetId="0">'Simulateur 3 exercices'!$A$1:$F$41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D15" i="2"/>
  <c r="D16" i="2"/>
  <c r="D17" i="2"/>
  <c r="D18" i="2"/>
  <c r="D19" i="2"/>
  <c r="D20" i="2"/>
  <c r="D21" i="2"/>
  <c r="D22" i="2"/>
  <c r="D23" i="2"/>
  <c r="D24" i="2"/>
  <c r="D25" i="2"/>
  <c r="D26" i="2"/>
  <c r="C27" i="2"/>
  <c r="F8" i="2"/>
  <c r="F31" i="1"/>
  <c r="F35" i="1" s="1"/>
  <c r="E31" i="1"/>
  <c r="E35" i="1" s="1"/>
  <c r="D31" i="1"/>
  <c r="D33" i="1" s="1"/>
  <c r="F30" i="1"/>
  <c r="E30" i="1"/>
  <c r="D30" i="1"/>
  <c r="F29" i="1"/>
  <c r="E29" i="1"/>
  <c r="D29" i="1"/>
  <c r="F28" i="1"/>
  <c r="F9" i="2" s="1"/>
  <c r="E28" i="1"/>
  <c r="D28" i="1"/>
  <c r="F27" i="1"/>
  <c r="E27" i="1"/>
  <c r="D27" i="1"/>
  <c r="F26" i="1"/>
  <c r="E26" i="1"/>
  <c r="D26" i="1"/>
  <c r="F25" i="1"/>
  <c r="E25" i="1"/>
  <c r="D25" i="1"/>
  <c r="F24" i="1"/>
  <c r="E24" i="1"/>
  <c r="D24" i="1"/>
  <c r="D27" i="2" l="1"/>
  <c r="E33" i="1"/>
  <c r="D36" i="1"/>
  <c r="F33" i="1"/>
  <c r="E36" i="1"/>
  <c r="D34" i="1"/>
  <c r="F36" i="1"/>
  <c r="E34" i="1"/>
  <c r="D32" i="1"/>
  <c r="F34" i="1"/>
  <c r="E32" i="1"/>
  <c r="D35" i="1"/>
  <c r="F32" i="1"/>
  <c r="F11" i="2" s="1"/>
  <c r="E20" i="2" l="1"/>
  <c r="E23" i="2"/>
  <c r="E18" i="2"/>
  <c r="E26" i="2"/>
  <c r="E21" i="2"/>
  <c r="E16" i="2"/>
  <c r="E24" i="2"/>
  <c r="E19" i="2"/>
  <c r="E22" i="2"/>
  <c r="E17" i="2"/>
  <c r="E25" i="2"/>
  <c r="E27" i="2" l="1"/>
</calcChain>
</file>

<file path=xl/sharedStrings.xml><?xml version="1.0" encoding="utf-8"?>
<sst xmlns="http://schemas.openxmlformats.org/spreadsheetml/2006/main" count="64" uniqueCount="57">
  <si>
    <t>Simulateur BNC sur 3 exercices</t>
  </si>
  <si>
    <t>Du chiffre d'affaires au résultat net d'impôt - provision, virement compte perso et IR</t>
  </si>
  <si>
    <t>1.  Mes données par exercice  (cellules jaunes à remplir)</t>
  </si>
  <si>
    <t>Exercice N-2</t>
  </si>
  <si>
    <t>Exercice N-1</t>
  </si>
  <si>
    <t>Exercice N (estimation)</t>
  </si>
  <si>
    <t>Recettes encaissées (CA) annuelles</t>
  </si>
  <si>
    <t>Résultat fiscal (bénéfice BNC, 2035)</t>
  </si>
  <si>
    <t>Nombre de parts fiscales du foyer</t>
  </si>
  <si>
    <t>Autres revenus imposables du foyer</t>
  </si>
  <si>
    <t>2.  Barème de l'impôt sur le revenu 2026 (revenus 2025) - modifiable</t>
  </si>
  <si>
    <t>Tranche</t>
  </si>
  <si>
    <t>Plancher</t>
  </si>
  <si>
    <t>Plafond</t>
  </si>
  <si>
    <t>Taux</t>
  </si>
  <si>
    <t>Tranche 1</t>
  </si>
  <si>
    <t>Tranche 2</t>
  </si>
  <si>
    <t>Tranche 3</t>
  </si>
  <si>
    <t>Tranche 4</t>
  </si>
  <si>
    <t>Tranche 5</t>
  </si>
  <si>
    <t>3.  Résultats par exercice</t>
  </si>
  <si>
    <t>Résultat fiscal / Recettes</t>
  </si>
  <si>
    <t>Total charges à provisionner hors IR (Recettes - résultat)</t>
  </si>
  <si>
    <t xml:space="preserve">   soit en % des Recettes</t>
  </si>
  <si>
    <t xml:space="preserve">Estimation rémunération - annuel </t>
  </si>
  <si>
    <t xml:space="preserve">   en % des Recettes</t>
  </si>
  <si>
    <t xml:space="preserve">   montant mensuel</t>
  </si>
  <si>
    <t>Quotient familial (résultat + autres revenus) / parts</t>
  </si>
  <si>
    <t>IR à provisionner (barème) - annuel</t>
  </si>
  <si>
    <t>Résultat net d'IR (résultat fiscal - IR) - annuel</t>
  </si>
  <si>
    <t>Outil pédagogique d'estimation. IR au barème progressif, hors décote, crédits et réductions d'impôt. En BNC au réel, les cotisations sociales sont déjà déduites dans le résultat fiscal, donc comprises dans les charges hors IR. Hors TVA et hors régularisation du décalage des cotisations. À affiner avec ton expert-comptable.</t>
  </si>
  <si>
    <t>Répartition mensuelle - Exercice N</t>
  </si>
  <si>
    <t>Recettes encaissées, rémunération à verser, provision IR et résultat net, mois par mois</t>
  </si>
  <si>
    <t>1.  Clés de répartition (Exercice N, depuis l'onglet Simulateur)</t>
  </si>
  <si>
    <t>Recettes encaissées estimées (annuel)</t>
  </si>
  <si>
    <t>Part à verser sur le compte perso (rémunération avant IR)</t>
  </si>
  <si>
    <t>2.  Détail mois par mois</t>
  </si>
  <si>
    <t>Mois</t>
  </si>
  <si>
    <t>Recettes encaissées (€)</t>
  </si>
  <si>
    <t>À verser sur compte perso (€)</t>
  </si>
  <si>
    <t>À conserver pour l'IR (€)</t>
  </si>
  <si>
    <t>Janvier</t>
  </si>
  <si>
    <t>Février</t>
  </si>
  <si>
    <t>Mars</t>
  </si>
  <si>
    <t>Avril</t>
  </si>
  <si>
    <t>Mai</t>
  </si>
  <si>
    <t>Juin</t>
  </si>
  <si>
    <t>Juillet</t>
  </si>
  <si>
    <t>Août</t>
  </si>
  <si>
    <t>Septembre</t>
  </si>
  <si>
    <t>Octobre</t>
  </si>
  <si>
    <t>Novembre</t>
  </si>
  <si>
    <t>Décembre</t>
  </si>
  <si>
    <t>Total / Année</t>
  </si>
  <si>
    <t>Outil pédagogique. Les pourcentages de répartition sont repris de l'estimation annuelle de l'exercice N (onglet Simulateur). Saisis chaque mois tes recettes réellement encaissées dans la colonne jaune : le montant à verser sur le compte perso, la provision d'IR à mettre de côté et le résultat net se calculent automatiquement. Estimation hors TVA et hors régularisation du décalage des cotisations sociales. À affiner avec ton expert-comptable.</t>
  </si>
  <si>
    <t>Taux prudent retenu avec marge de sécurité</t>
  </si>
  <si>
    <t>Part à conserver (sur compte personnel) pour le paiement de l'IR (estimation)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</si>
</sst>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
    <numFmt numFmtId="165" formatCode="0.0"/>
    <numFmt numFmtId="166" formatCode="0.0%"/>
  </numFmts>
  <fonts count="19" x14ac:knownFonts="1">
    <font>
      <sz val="11"/>
      <color theme="1"/>
      <name val="Calibri"/>
      <family val="2"/>
      <charset val="1"/>
    </font>
    <font>
      <b/>
      <sz val="18"/>
      <color rgb="FFFFFFFF"/>
      <name val="Calibri"/>
      <family val="2"/>
      <charset val="1"/>
    </font>
    <font>
      <sz val="10.5"/>
      <color rgb="FFBFA042"/>
      <name val="Calibri"/>
      <family val="2"/>
      <charset val="1"/>
    </font>
    <font>
      <b/>
      <sz val="12"/>
      <color rgb="FFFFFFFF"/>
      <name val="Calibri"/>
      <family val="2"/>
      <charset val="1"/>
    </font>
    <font>
      <sz val="11"/>
      <color rgb="FF122337"/>
      <name val="Calibri"/>
      <family val="2"/>
      <charset val="1"/>
    </font>
    <font>
      <b/>
      <sz val="11"/>
      <color rgb="FFFFFFFF"/>
      <name val="Calibri"/>
      <family val="2"/>
      <charset val="1"/>
    </font>
    <font>
      <b/>
      <sz val="11"/>
      <color rgb="FF122337"/>
      <name val="Calibri"/>
      <family val="2"/>
      <charset val="1"/>
    </font>
    <font>
      <sz val="11"/>
      <color rgb="FF595959"/>
      <name val="Calibri"/>
      <family val="2"/>
      <charset val="1"/>
    </font>
    <font>
      <i/>
      <sz val="10"/>
      <color rgb="FF595959"/>
      <name val="Calibri"/>
      <family val="2"/>
      <charset val="1"/>
    </font>
    <font>
      <i/>
      <sz val="9"/>
      <color rgb="FF595959"/>
      <name val="Calibri"/>
      <family val="2"/>
      <charset val="1"/>
    </font>
    <font>
      <b/>
      <sz val="9"/>
      <color rgb="FF122337"/>
      <name val="Calibri"/>
      <family val="2"/>
      <charset val="1"/>
    </font>
    <font>
      <b/>
      <sz val="18"/>
      <color rgb="FFFFFFFF"/>
      <name val="Calibri"/>
      <family val="2"/>
    </font>
    <font>
      <sz val="10.5"/>
      <color rgb="FFBFA042"/>
      <name val="Calibri"/>
      <family val="2"/>
    </font>
    <font>
      <b/>
      <sz val="12"/>
      <color rgb="FFFFFFFF"/>
      <name val="Calibri"/>
      <family val="2"/>
    </font>
    <font>
      <b/>
      <sz val="11"/>
      <color rgb="FF122337"/>
      <name val="Calibri"/>
      <family val="2"/>
    </font>
    <font>
      <b/>
      <sz val="11"/>
      <color rgb="FFFFFFFF"/>
      <name val="Calibri"/>
      <family val="2"/>
    </font>
    <font>
      <sz val="11"/>
      <color rgb="FF122337"/>
      <name val="Calibri"/>
      <family val="2"/>
    </font>
    <font>
      <i/>
      <sz val="10"/>
      <color rgb="FF595959"/>
      <name val="Calibri"/>
      <family val="2"/>
    </font>
    <font>
      <i/>
      <sz val="9"/>
      <color rgb="FF595959"/>
      <name val="Calibri"/>
      <family val="2"/>
    </font>
  </fonts>
  <fills count="10">
    <fill>
      <patternFill patternType="none"/>
    </fill>
    <fill>
      <patternFill patternType="gray125"/>
    </fill>
    <fill>
      <patternFill patternType="solid">
        <fgColor rgb="FF122337"/>
        <bgColor rgb="FF003366"/>
      </patternFill>
    </fill>
    <fill>
      <patternFill patternType="solid">
        <fgColor rgb="FFBFA042"/>
        <bgColor rgb="FFFF9900"/>
      </patternFill>
    </fill>
    <fill>
      <patternFill patternType="solid">
        <fgColor rgb="FFE8EBF0"/>
        <bgColor rgb="FFF3EFDF"/>
      </patternFill>
    </fill>
    <fill>
      <patternFill patternType="solid">
        <fgColor rgb="FFFCF3CF"/>
        <bgColor rgb="FFF3EFDF"/>
      </patternFill>
    </fill>
    <fill>
      <patternFill patternType="solid">
        <fgColor rgb="FFF3EFDF"/>
        <bgColor rgb="FFFCF3CF"/>
      </patternFill>
    </fill>
    <fill>
      <patternFill patternType="solid">
        <fgColor rgb="FFFFFFFF"/>
        <bgColor rgb="FFF4F6F9"/>
      </patternFill>
    </fill>
    <fill>
      <patternFill patternType="solid">
        <fgColor rgb="FFF4F6F9"/>
        <bgColor rgb="FFFFFFFF"/>
      </patternFill>
    </fill>
    <fill>
      <patternFill patternType="solid">
        <fgColor rgb="FFFFFF00"/>
        <bgColor rgb="FFFCF3CF"/>
      </patternFill>
    </fill>
  </fills>
  <borders count="5">
    <border>
      <left/>
      <right/>
      <top/>
      <bottom/>
      <diagonal/>
    </border>
    <border>
      <left style="thin">
        <color rgb="FFD6D2C0"/>
      </left>
      <right style="thin">
        <color rgb="FFD6D2C0"/>
      </right>
      <top style="thin">
        <color rgb="FFD6D2C0"/>
      </top>
      <bottom style="thin">
        <color rgb="FFD6D2C0"/>
      </bottom>
      <diagonal/>
    </border>
    <border>
      <left/>
      <right/>
      <top/>
      <bottom style="thin">
        <color rgb="FFD9D9D9"/>
      </bottom>
      <diagonal/>
    </border>
    <border>
      <left/>
      <right/>
      <top style="medium">
        <color rgb="FF122337"/>
      </top>
      <bottom/>
      <diagonal/>
    </border>
    <border>
      <left/>
      <right style="thin">
        <color rgb="FFD6D2C0"/>
      </right>
      <top style="thin">
        <color rgb="FFD6D2C0"/>
      </top>
      <bottom style="thin">
        <color rgb="FFD6D2C0"/>
      </bottom>
      <diagonal/>
    </border>
  </borders>
  <cellStyleXfs count="1">
    <xf numFmtId="0" fontId="0" fillId="0" borderId="0"/>
  </cellStyleXfs>
  <cellXfs count="45">
    <xf numFmtId="0" fontId="0" fillId="0" borderId="0" xfId="0"/>
    <xf numFmtId="0" fontId="0" fillId="2" borderId="0" xfId="0" applyFill="1"/>
    <xf numFmtId="0" fontId="0" fillId="3" borderId="0" xfId="0" applyFill="1"/>
    <xf numFmtId="0" fontId="5" fillId="2" borderId="1" xfId="0" applyFont="1" applyFill="1" applyBorder="1" applyAlignment="1">
      <alignment horizontal="center" vertical="center"/>
    </xf>
    <xf numFmtId="164" fontId="4" fillId="5" borderId="1" xfId="0" applyNumberFormat="1" applyFont="1" applyFill="1" applyBorder="1" applyAlignment="1">
      <alignment horizontal="center" vertical="center"/>
    </xf>
    <xf numFmtId="165" fontId="4" fillId="5"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6" borderId="1" xfId="0" applyFont="1" applyFill="1" applyBorder="1" applyAlignment="1">
      <alignment horizontal="left" vertical="center"/>
    </xf>
    <xf numFmtId="9" fontId="4" fillId="5" borderId="1" xfId="0" applyNumberFormat="1" applyFont="1" applyFill="1" applyBorder="1" applyAlignment="1">
      <alignment horizontal="center" vertical="center"/>
    </xf>
    <xf numFmtId="0" fontId="4" fillId="0" borderId="0" xfId="0" applyFont="1" applyAlignment="1">
      <alignment horizontal="left" vertical="center"/>
    </xf>
    <xf numFmtId="166" fontId="6" fillId="6" borderId="1" xfId="0" applyNumberFormat="1" applyFont="1" applyFill="1" applyBorder="1" applyAlignment="1">
      <alignment horizontal="center" vertical="center"/>
    </xf>
    <xf numFmtId="164" fontId="6" fillId="6"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10" fillId="0" borderId="0" xfId="0" applyFont="1" applyAlignment="1">
      <alignment horizontal="left" vertical="center"/>
    </xf>
    <xf numFmtId="164" fontId="14" fillId="6" borderId="0" xfId="0" applyNumberFormat="1" applyFont="1" applyFill="1" applyAlignment="1">
      <alignment horizontal="center" vertical="center"/>
    </xf>
    <xf numFmtId="166" fontId="14" fillId="6" borderId="0" xfId="0" applyNumberFormat="1" applyFont="1" applyFill="1" applyAlignment="1">
      <alignment horizontal="center" vertical="center"/>
    </xf>
    <xf numFmtId="0" fontId="15" fillId="2" borderId="0" xfId="0" applyFont="1" applyFill="1" applyAlignment="1">
      <alignment horizontal="center" vertical="center" wrapText="1"/>
    </xf>
    <xf numFmtId="0" fontId="16" fillId="7" borderId="2" xfId="0" applyFont="1" applyFill="1" applyBorder="1" applyAlignment="1">
      <alignment horizontal="left" vertical="center"/>
    </xf>
    <xf numFmtId="164" fontId="16" fillId="5" borderId="2" xfId="0" applyNumberFormat="1" applyFont="1" applyFill="1" applyBorder="1" applyAlignment="1">
      <alignment horizontal="center" vertical="center"/>
    </xf>
    <xf numFmtId="164" fontId="16" fillId="7" borderId="2" xfId="0" applyNumberFormat="1" applyFont="1" applyFill="1" applyBorder="1" applyAlignment="1">
      <alignment horizontal="center" vertical="center"/>
    </xf>
    <xf numFmtId="0" fontId="16" fillId="8" borderId="2" xfId="0" applyFont="1" applyFill="1" applyBorder="1" applyAlignment="1">
      <alignment horizontal="left" vertical="center"/>
    </xf>
    <xf numFmtId="164" fontId="16" fillId="8" borderId="2" xfId="0" applyNumberFormat="1" applyFont="1" applyFill="1" applyBorder="1" applyAlignment="1">
      <alignment horizontal="center" vertical="center"/>
    </xf>
    <xf numFmtId="0" fontId="14" fillId="6" borderId="3" xfId="0" applyFont="1" applyFill="1" applyBorder="1" applyAlignment="1">
      <alignment horizontal="left" vertical="center"/>
    </xf>
    <xf numFmtId="164" fontId="14" fillId="6" borderId="3" xfId="0" applyNumberFormat="1" applyFont="1" applyFill="1" applyBorder="1" applyAlignment="1">
      <alignment horizontal="center" vertical="center"/>
    </xf>
    <xf numFmtId="166" fontId="14" fillId="9" borderId="0" xfId="0" applyNumberFormat="1" applyFont="1" applyFill="1" applyAlignment="1">
      <alignment horizontal="center" vertical="center"/>
    </xf>
    <xf numFmtId="0" fontId="7" fillId="0" borderId="1" xfId="0" applyFont="1" applyBorder="1" applyAlignment="1">
      <alignment horizontal="left" vertical="center"/>
    </xf>
    <xf numFmtId="0" fontId="0" fillId="0" borderId="4" xfId="0" applyBorder="1"/>
    <xf numFmtId="0" fontId="9" fillId="0" borderId="0" xfId="0" applyFont="1" applyAlignment="1">
      <alignment horizontal="left" vertical="center" wrapText="1"/>
    </xf>
    <xf numFmtId="0" fontId="0" fillId="0" borderId="0" xfId="0"/>
    <xf numFmtId="0" fontId="6" fillId="6" borderId="1" xfId="0" applyFont="1" applyFill="1" applyBorder="1" applyAlignment="1">
      <alignment horizontal="left" vertical="center"/>
    </xf>
    <xf numFmtId="0" fontId="6" fillId="4" borderId="1" xfId="0" applyFont="1" applyFill="1" applyBorder="1" applyAlignment="1">
      <alignment horizontal="left" vertical="center"/>
    </xf>
    <xf numFmtId="0" fontId="2" fillId="2" borderId="0" xfId="0" applyFont="1" applyFill="1" applyAlignment="1">
      <alignment horizontal="left" vertical="center" wrapText="1"/>
    </xf>
    <xf numFmtId="0" fontId="8" fillId="0" borderId="1" xfId="0" applyFont="1" applyBorder="1" applyAlignment="1">
      <alignment horizontal="left" vertical="center"/>
    </xf>
    <xf numFmtId="0" fontId="1" fillId="2" borderId="0" xfId="0" applyFont="1" applyFill="1" applyAlignment="1">
      <alignment horizontal="left" vertical="center"/>
    </xf>
    <xf numFmtId="0" fontId="4" fillId="2" borderId="1" xfId="0" applyFont="1" applyFill="1" applyBorder="1" applyAlignment="1">
      <alignment horizontal="left" vertical="center"/>
    </xf>
    <xf numFmtId="0" fontId="3" fillId="2" borderId="0" xfId="0" applyFont="1" applyFill="1" applyAlignment="1">
      <alignment horizontal="left" vertical="center"/>
    </xf>
    <xf numFmtId="0" fontId="4" fillId="4" borderId="1" xfId="0" applyFont="1" applyFill="1" applyBorder="1" applyAlignment="1">
      <alignment horizontal="left" vertical="center"/>
    </xf>
    <xf numFmtId="0" fontId="11" fillId="2" borderId="0" xfId="0" applyFont="1" applyFill="1" applyAlignment="1">
      <alignment horizontal="left" vertical="center"/>
    </xf>
    <xf numFmtId="0" fontId="14" fillId="6" borderId="0" xfId="0" applyFont="1" applyFill="1" applyAlignment="1">
      <alignment horizontal="left" vertical="center"/>
    </xf>
    <xf numFmtId="0" fontId="13" fillId="2" borderId="0" xfId="0" applyFont="1" applyFill="1" applyAlignment="1">
      <alignment horizontal="left" vertical="center"/>
    </xf>
    <xf numFmtId="0" fontId="18" fillId="0" borderId="0" xfId="0" applyFont="1" applyAlignment="1">
      <alignment horizontal="left" vertical="top" wrapText="1"/>
    </xf>
    <xf numFmtId="0" fontId="12" fillId="2" borderId="0" xfId="0" applyFont="1" applyFill="1" applyAlignment="1">
      <alignment horizontal="left" vertical="center"/>
    </xf>
    <xf numFmtId="0" fontId="17" fillId="0" borderId="0" xfId="0" applyFont="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6D2C0"/>
      <rgbColor rgb="FF808080"/>
      <rgbColor rgb="FF9999FF"/>
      <rgbColor rgb="FF993366"/>
      <rgbColor rgb="FFFCF3CF"/>
      <rgbColor rgb="FFE8EB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4F6F9"/>
      <rgbColor rgb="FFF3EFDF"/>
      <rgbColor rgb="FFFFFF99"/>
      <rgbColor rgb="FF99CCFF"/>
      <rgbColor rgb="FFFF99CC"/>
      <rgbColor rgb="FFCC99FF"/>
      <rgbColor rgb="FFFFCC99"/>
      <rgbColor rgb="FF3366FF"/>
      <rgbColor rgb="FF33CCCC"/>
      <rgbColor rgb="FF99CC00"/>
      <rgbColor rgb="FFFFCC00"/>
      <rgbColor rgb="FFFF9900"/>
      <rgbColor rgb="FFFF6600"/>
      <rgbColor rgb="FF595959"/>
      <rgbColor rgb="FFBFA042"/>
      <rgbColor rgb="FF003366"/>
      <rgbColor rgb="FF339966"/>
      <rgbColor rgb="FF003300"/>
      <rgbColor rgb="FF333300"/>
      <rgbColor rgb="FF993300"/>
      <rgbColor rgb="FF993366"/>
      <rgbColor rgb="FF333399"/>
      <rgbColor rgb="FF12233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12600</xdr:colOff>
      <xdr:row>0</xdr:row>
      <xdr:rowOff>50760</xdr:rowOff>
    </xdr:from>
    <xdr:to>
      <xdr:col>1</xdr:col>
      <xdr:colOff>1206000</xdr:colOff>
      <xdr:row>3</xdr:row>
      <xdr:rowOff>126720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89000" y="50760"/>
          <a:ext cx="1193400" cy="1180800"/>
        </a:xfrm>
        <a:prstGeom prst="rect">
          <a:avLst/>
        </a:prstGeom>
        <a:ln w="0">
          <a:noFill/>
          <a:prstDash val="solid"/>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1"/>
  <sheetViews>
    <sheetView showGridLines="0" zoomScaleNormal="100" workbookViewId="0">
      <pane xSplit="1" ySplit="8" topLeftCell="B13" activePane="bottomRight" state="frozen"/>
      <selection pane="topRight" activeCell="B1" sqref="B1"/>
      <selection pane="bottomLeft" activeCell="A9" sqref="A9"/>
      <selection pane="bottomRight" activeCell="F24" sqref="F24"/>
    </sheetView>
  </sheetViews>
  <sheetFormatPr baseColWidth="10" defaultColWidth="8.83203125" defaultRowHeight="15" x14ac:dyDescent="0.2"/>
  <cols>
    <col min="1" max="1" width="2.5" customWidth="1"/>
    <col min="2" max="2" width="30" customWidth="1"/>
    <col min="3" max="3" width="14" customWidth="1"/>
    <col min="4" max="5" width="15.5" customWidth="1"/>
    <col min="6" max="6" width="20" customWidth="1"/>
  </cols>
  <sheetData>
    <row r="1" spans="2:6" ht="13.5" customHeight="1" x14ac:dyDescent="0.2">
      <c r="B1" s="1"/>
      <c r="C1" s="1"/>
      <c r="D1" s="1"/>
      <c r="E1" s="1"/>
      <c r="F1" s="1"/>
    </row>
    <row r="2" spans="2:6" ht="30" customHeight="1" x14ac:dyDescent="0.2">
      <c r="B2" s="1"/>
      <c r="C2" s="35" t="s">
        <v>0</v>
      </c>
      <c r="D2" s="30"/>
      <c r="E2" s="30"/>
      <c r="F2" s="1"/>
    </row>
    <row r="3" spans="2:6" ht="43.5" customHeight="1" x14ac:dyDescent="0.2">
      <c r="B3" s="1"/>
      <c r="C3" s="33" t="s">
        <v>1</v>
      </c>
      <c r="D3" s="30"/>
      <c r="E3" s="30"/>
      <c r="F3" s="1"/>
    </row>
    <row r="4" spans="2:6" ht="13.5" customHeight="1" x14ac:dyDescent="0.2">
      <c r="B4" s="1"/>
      <c r="C4" s="1"/>
      <c r="D4" s="1"/>
      <c r="E4" s="1"/>
      <c r="F4" s="1"/>
    </row>
    <row r="5" spans="2:6" ht="3.75" customHeight="1" x14ac:dyDescent="0.2">
      <c r="B5" s="2"/>
      <c r="C5" s="2"/>
      <c r="D5" s="2"/>
      <c r="E5" s="2"/>
      <c r="F5" s="2"/>
    </row>
    <row r="7" spans="2:6" ht="21.75" customHeight="1" x14ac:dyDescent="0.2">
      <c r="B7" s="37" t="s">
        <v>2</v>
      </c>
      <c r="C7" s="30"/>
      <c r="D7" s="30"/>
      <c r="E7" s="30"/>
      <c r="F7" s="30"/>
    </row>
    <row r="8" spans="2:6" ht="15" customHeight="1" x14ac:dyDescent="0.2">
      <c r="B8" s="38"/>
      <c r="C8" s="28"/>
      <c r="D8" s="3" t="s">
        <v>3</v>
      </c>
      <c r="E8" s="3" t="s">
        <v>4</v>
      </c>
      <c r="F8" s="3" t="s">
        <v>5</v>
      </c>
    </row>
    <row r="9" spans="2:6" ht="15" customHeight="1" x14ac:dyDescent="0.2">
      <c r="B9" s="32" t="s">
        <v>6</v>
      </c>
      <c r="C9" s="28"/>
      <c r="D9" s="4">
        <v>90000</v>
      </c>
      <c r="E9" s="4">
        <v>100000</v>
      </c>
      <c r="F9" s="4">
        <v>120000</v>
      </c>
    </row>
    <row r="10" spans="2:6" ht="15" customHeight="1" x14ac:dyDescent="0.2">
      <c r="B10" s="32" t="s">
        <v>7</v>
      </c>
      <c r="C10" s="28"/>
      <c r="D10" s="4">
        <v>50000</v>
      </c>
      <c r="E10" s="4">
        <v>60000</v>
      </c>
      <c r="F10" s="4">
        <v>75000</v>
      </c>
    </row>
    <row r="11" spans="2:6" ht="15" customHeight="1" x14ac:dyDescent="0.2">
      <c r="B11" s="32" t="s">
        <v>8</v>
      </c>
      <c r="C11" s="28"/>
      <c r="D11" s="5">
        <v>1</v>
      </c>
      <c r="E11" s="5">
        <v>1</v>
      </c>
      <c r="F11" s="5">
        <v>1</v>
      </c>
    </row>
    <row r="12" spans="2:6" ht="15" customHeight="1" x14ac:dyDescent="0.2">
      <c r="B12" s="32" t="s">
        <v>9</v>
      </c>
      <c r="C12" s="28"/>
      <c r="D12" s="4">
        <v>0</v>
      </c>
      <c r="E12" s="4">
        <v>0</v>
      </c>
      <c r="F12" s="4">
        <v>0</v>
      </c>
    </row>
    <row r="14" spans="2:6" ht="45.75" customHeight="1" x14ac:dyDescent="0.2">
      <c r="B14" s="37" t="s">
        <v>10</v>
      </c>
      <c r="C14" s="30"/>
      <c r="D14" s="30"/>
      <c r="E14" s="30"/>
      <c r="F14" s="30"/>
    </row>
    <row r="15" spans="2:6" ht="15" customHeight="1" x14ac:dyDescent="0.2">
      <c r="B15" s="3" t="s">
        <v>11</v>
      </c>
      <c r="C15" s="3" t="s">
        <v>12</v>
      </c>
      <c r="D15" s="3" t="s">
        <v>13</v>
      </c>
      <c r="E15" s="3" t="s">
        <v>14</v>
      </c>
      <c r="F15" s="6"/>
    </row>
    <row r="16" spans="2:6" ht="15" customHeight="1" x14ac:dyDescent="0.2">
      <c r="B16" s="7" t="s">
        <v>15</v>
      </c>
      <c r="C16" s="4">
        <v>0</v>
      </c>
      <c r="D16" s="4">
        <v>11600</v>
      </c>
      <c r="E16" s="8">
        <v>0</v>
      </c>
      <c r="F16" s="9"/>
    </row>
    <row r="17" spans="2:6" ht="15" customHeight="1" x14ac:dyDescent="0.2">
      <c r="B17" s="7" t="s">
        <v>16</v>
      </c>
      <c r="C17" s="4">
        <v>11600</v>
      </c>
      <c r="D17" s="4">
        <v>29579</v>
      </c>
      <c r="E17" s="8">
        <v>0.11</v>
      </c>
      <c r="F17" s="9"/>
    </row>
    <row r="18" spans="2:6" ht="15" customHeight="1" x14ac:dyDescent="0.2">
      <c r="B18" s="7" t="s">
        <v>17</v>
      </c>
      <c r="C18" s="4">
        <v>29579</v>
      </c>
      <c r="D18" s="4">
        <v>84577</v>
      </c>
      <c r="E18" s="8">
        <v>0.3</v>
      </c>
      <c r="F18" s="9"/>
    </row>
    <row r="19" spans="2:6" ht="15" customHeight="1" x14ac:dyDescent="0.2">
      <c r="B19" s="7" t="s">
        <v>18</v>
      </c>
      <c r="C19" s="4">
        <v>84577</v>
      </c>
      <c r="D19" s="4">
        <v>181917</v>
      </c>
      <c r="E19" s="8">
        <v>0.41</v>
      </c>
      <c r="F19" s="9"/>
    </row>
    <row r="20" spans="2:6" ht="15" customHeight="1" x14ac:dyDescent="0.2">
      <c r="B20" s="7" t="s">
        <v>19</v>
      </c>
      <c r="C20" s="4">
        <v>181917</v>
      </c>
      <c r="D20" s="4">
        <v>9999999</v>
      </c>
      <c r="E20" s="8">
        <v>0.45</v>
      </c>
      <c r="F20" s="9"/>
    </row>
    <row r="22" spans="2:6" ht="21.75" customHeight="1" x14ac:dyDescent="0.2">
      <c r="B22" s="37" t="s">
        <v>20</v>
      </c>
      <c r="C22" s="30"/>
      <c r="D22" s="30"/>
      <c r="E22" s="30"/>
      <c r="F22" s="30"/>
    </row>
    <row r="23" spans="2:6" ht="15" customHeight="1" x14ac:dyDescent="0.2">
      <c r="B23" s="36"/>
      <c r="C23" s="28"/>
      <c r="D23" s="3" t="s">
        <v>3</v>
      </c>
      <c r="E23" s="3" t="s">
        <v>4</v>
      </c>
      <c r="F23" s="3" t="s">
        <v>5</v>
      </c>
    </row>
    <row r="24" spans="2:6" ht="15" customHeight="1" x14ac:dyDescent="0.2">
      <c r="B24" s="31" t="s">
        <v>21</v>
      </c>
      <c r="C24" s="28"/>
      <c r="D24" s="10">
        <f>D10/D9</f>
        <v>0.55555555555555558</v>
      </c>
      <c r="E24" s="10">
        <f>E10/E9</f>
        <v>0.6</v>
      </c>
      <c r="F24" s="10">
        <f>F10/F9</f>
        <v>0.625</v>
      </c>
    </row>
    <row r="25" spans="2:6" ht="15" customHeight="1" x14ac:dyDescent="0.2">
      <c r="B25" s="31" t="s">
        <v>22</v>
      </c>
      <c r="C25" s="28"/>
      <c r="D25" s="11">
        <f>D9-D10</f>
        <v>40000</v>
      </c>
      <c r="E25" s="11">
        <f>E9-E10</f>
        <v>40000</v>
      </c>
      <c r="F25" s="11">
        <f>F9-F10</f>
        <v>45000</v>
      </c>
    </row>
    <row r="26" spans="2:6" ht="15" customHeight="1" x14ac:dyDescent="0.2">
      <c r="B26" s="27" t="s">
        <v>23</v>
      </c>
      <c r="C26" s="28"/>
      <c r="D26" s="12">
        <f>(D9-D10)/D9</f>
        <v>0.44444444444444442</v>
      </c>
      <c r="E26" s="12">
        <f>(E9-E10)/E9</f>
        <v>0.4</v>
      </c>
      <c r="F26" s="12">
        <f>(F9-F10)/F9</f>
        <v>0.375</v>
      </c>
    </row>
    <row r="27" spans="2:6" ht="15" customHeight="1" x14ac:dyDescent="0.2">
      <c r="B27" s="31" t="s">
        <v>24</v>
      </c>
      <c r="C27" s="28"/>
      <c r="D27" s="11">
        <f>D10</f>
        <v>50000</v>
      </c>
      <c r="E27" s="11">
        <f>E10</f>
        <v>60000</v>
      </c>
      <c r="F27" s="11">
        <f>F10</f>
        <v>75000</v>
      </c>
    </row>
    <row r="28" spans="2:6" ht="15" customHeight="1" x14ac:dyDescent="0.2">
      <c r="B28" s="27" t="s">
        <v>25</v>
      </c>
      <c r="C28" s="28"/>
      <c r="D28" s="12">
        <f>D10/D9</f>
        <v>0.55555555555555558</v>
      </c>
      <c r="E28" s="12">
        <f>E10/E9</f>
        <v>0.6</v>
      </c>
      <c r="F28" s="12">
        <f>F10/F9</f>
        <v>0.625</v>
      </c>
    </row>
    <row r="29" spans="2:6" ht="15" customHeight="1" x14ac:dyDescent="0.2">
      <c r="B29" s="27" t="s">
        <v>26</v>
      </c>
      <c r="C29" s="28"/>
      <c r="D29" s="13">
        <f>D10/12</f>
        <v>4166.666666666667</v>
      </c>
      <c r="E29" s="13">
        <f>E10/12</f>
        <v>5000</v>
      </c>
      <c r="F29" s="13">
        <f>F10/12</f>
        <v>6250</v>
      </c>
    </row>
    <row r="30" spans="2:6" ht="15" customHeight="1" x14ac:dyDescent="0.2">
      <c r="B30" s="34" t="s">
        <v>27</v>
      </c>
      <c r="C30" s="28"/>
      <c r="D30" s="14">
        <f>(D10+D12)/D11</f>
        <v>50000</v>
      </c>
      <c r="E30" s="14">
        <f>(E10+E12)/E11</f>
        <v>60000</v>
      </c>
      <c r="F30" s="14">
        <f>(F10+F12)/F11</f>
        <v>75000</v>
      </c>
    </row>
    <row r="31" spans="2:6" ht="15" customHeight="1" x14ac:dyDescent="0.2">
      <c r="B31" s="31" t="s">
        <v>28</v>
      </c>
      <c r="C31" s="28"/>
      <c r="D31" s="11">
        <f>(MAX(0,MIN(D30,$D$16)-$C$16)*$E$16+MAX(0,MIN(D30,$D$17)-$C$17)*$E$17+MAX(0,MIN(D30,$D$18)-$C$18)*$E$18+MAX(0,MIN(D30,$D$19)-$C$19)*$E$19+MAX(0,MIN(D30,$D$20)-$C$20)*$E$20)*D11</f>
        <v>8103.99</v>
      </c>
      <c r="E31" s="11">
        <f>(MAX(0,MIN(E30,$D$16)-$C$16)*$E$16+MAX(0,MIN(E30,$D$17)-$C$17)*$E$17+MAX(0,MIN(E30,$D$18)-$C$18)*$E$18+MAX(0,MIN(E30,$D$19)-$C$19)*$E$19+MAX(0,MIN(E30,$D$20)-$C$20)*$E$20)*E11</f>
        <v>11103.99</v>
      </c>
      <c r="F31" s="11">
        <f>(MAX(0,MIN(F30,$D$16)-$C$16)*$E$16+MAX(0,MIN(F30,$D$17)-$C$17)*$E$17+MAX(0,MIN(F30,$D$18)-$C$18)*$E$18+MAX(0,MIN(F30,$D$19)-$C$19)*$E$19+MAX(0,MIN(F30,$D$20)-$C$20)*$E$20)*F11</f>
        <v>15603.99</v>
      </c>
    </row>
    <row r="32" spans="2:6" ht="15" customHeight="1" x14ac:dyDescent="0.2">
      <c r="B32" s="27" t="s">
        <v>25</v>
      </c>
      <c r="C32" s="28"/>
      <c r="D32" s="12">
        <f>D31/D9</f>
        <v>9.0044333333333337E-2</v>
      </c>
      <c r="E32" s="12">
        <f>E31/E9</f>
        <v>0.1110399</v>
      </c>
      <c r="F32" s="12">
        <f>F31/F9</f>
        <v>0.13003324999999999</v>
      </c>
    </row>
    <row r="33" spans="2:6" ht="15" customHeight="1" x14ac:dyDescent="0.2">
      <c r="B33" s="27" t="s">
        <v>26</v>
      </c>
      <c r="C33" s="28"/>
      <c r="D33" s="13">
        <f>D31/12</f>
        <v>675.33249999999998</v>
      </c>
      <c r="E33" s="13">
        <f>E31/12</f>
        <v>925.33249999999998</v>
      </c>
      <c r="F33" s="13">
        <f>F31/12</f>
        <v>1300.3325</v>
      </c>
    </row>
    <row r="34" spans="2:6" ht="15" customHeight="1" x14ac:dyDescent="0.2">
      <c r="B34" s="31" t="s">
        <v>29</v>
      </c>
      <c r="C34" s="28"/>
      <c r="D34" s="11">
        <f>D10-D31</f>
        <v>41896.01</v>
      </c>
      <c r="E34" s="11">
        <f>E10-E31</f>
        <v>48896.01</v>
      </c>
      <c r="F34" s="11">
        <f>F10-F31</f>
        <v>59396.01</v>
      </c>
    </row>
    <row r="35" spans="2:6" ht="15" customHeight="1" x14ac:dyDescent="0.2">
      <c r="B35" s="27" t="s">
        <v>25</v>
      </c>
      <c r="C35" s="28"/>
      <c r="D35" s="12">
        <f>(D10-D31)/D9</f>
        <v>0.46551122222222224</v>
      </c>
      <c r="E35" s="12">
        <f>(E10-E31)/E9</f>
        <v>0.48896010000000001</v>
      </c>
      <c r="F35" s="12">
        <f>(F10-F31)/F9</f>
        <v>0.49496675000000001</v>
      </c>
    </row>
    <row r="36" spans="2:6" ht="15" customHeight="1" x14ac:dyDescent="0.2">
      <c r="B36" s="27" t="s">
        <v>26</v>
      </c>
      <c r="C36" s="28"/>
      <c r="D36" s="13">
        <f>(D10-D31)/12</f>
        <v>3491.334166666667</v>
      </c>
      <c r="E36" s="13">
        <f>(E10-E31)/12</f>
        <v>4074.6675</v>
      </c>
      <c r="F36" s="13">
        <f>(F10-F31)/12</f>
        <v>4949.6675000000005</v>
      </c>
    </row>
    <row r="38" spans="2:6" ht="15" customHeight="1" x14ac:dyDescent="0.2">
      <c r="B38" s="29" t="s">
        <v>30</v>
      </c>
      <c r="C38" s="30"/>
      <c r="D38" s="30"/>
      <c r="E38" s="30"/>
      <c r="F38" s="30"/>
    </row>
    <row r="39" spans="2:6" ht="21" customHeight="1" x14ac:dyDescent="0.2">
      <c r="B39" s="30"/>
      <c r="C39" s="30"/>
      <c r="D39" s="30"/>
      <c r="E39" s="30"/>
      <c r="F39" s="30"/>
    </row>
    <row r="41" spans="2:6" ht="15" customHeight="1" x14ac:dyDescent="0.2">
      <c r="B41" s="15"/>
    </row>
  </sheetData>
  <mergeCells count="25">
    <mergeCell ref="C2:E2"/>
    <mergeCell ref="B11:C11"/>
    <mergeCell ref="B23:C23"/>
    <mergeCell ref="B14:F14"/>
    <mergeCell ref="B8:C8"/>
    <mergeCell ref="B7:F7"/>
    <mergeCell ref="B22:F22"/>
    <mergeCell ref="B12:C12"/>
    <mergeCell ref="B10:C10"/>
    <mergeCell ref="B28:C28"/>
    <mergeCell ref="C3:E3"/>
    <mergeCell ref="B9:C9"/>
    <mergeCell ref="B24:C24"/>
    <mergeCell ref="B25:C25"/>
    <mergeCell ref="B27:C27"/>
    <mergeCell ref="B36:C36"/>
    <mergeCell ref="B32:C32"/>
    <mergeCell ref="B26:C26"/>
    <mergeCell ref="B38:F39"/>
    <mergeCell ref="B35:C35"/>
    <mergeCell ref="B34:C34"/>
    <mergeCell ref="B30:C30"/>
    <mergeCell ref="B33:C33"/>
    <mergeCell ref="B31:C31"/>
    <mergeCell ref="B29:C29"/>
  </mergeCells>
  <pageMargins left="0.4" right="0.4" top="0.5" bottom="0.5" header="0.511811023622047" footer="0.511811023622047"/>
  <pageSetup fitToHeight="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2"/>
  <sheetViews>
    <sheetView showGridLines="0" tabSelected="1" zoomScaleNormal="100" workbookViewId="0">
      <pane xSplit="1" ySplit="14" topLeftCell="B15" activePane="bottomRight" state="frozen"/>
      <selection pane="topRight" activeCell="B1" sqref="B1"/>
      <selection pane="bottomLeft" activeCell="A15" sqref="A15"/>
      <selection pane="bottomRight" activeCell="E16" sqref="E16"/>
    </sheetView>
  </sheetViews>
  <sheetFormatPr baseColWidth="10" defaultColWidth="8.6640625" defaultRowHeight="15" x14ac:dyDescent="0.2"/>
  <cols>
    <col min="1" max="1" width="2.5" customWidth="1"/>
    <col min="2" max="2" width="14" customWidth="1"/>
    <col min="3" max="3" width="17" customWidth="1"/>
    <col min="4" max="4" width="21" customWidth="1"/>
    <col min="5" max="6" width="19" customWidth="1"/>
  </cols>
  <sheetData>
    <row r="1" spans="2:6" ht="13.5" customHeight="1" x14ac:dyDescent="0.2">
      <c r="B1" s="1"/>
      <c r="C1" s="1"/>
      <c r="D1" s="1"/>
      <c r="E1" s="1"/>
      <c r="F1" s="1"/>
    </row>
    <row r="2" spans="2:6" ht="30" customHeight="1" x14ac:dyDescent="0.2">
      <c r="B2" s="1"/>
      <c r="C2" s="39" t="s">
        <v>31</v>
      </c>
      <c r="D2" s="30"/>
      <c r="E2" s="30"/>
      <c r="F2" s="1"/>
    </row>
    <row r="3" spans="2:6" ht="43.5" customHeight="1" x14ac:dyDescent="0.2">
      <c r="B3" s="1"/>
      <c r="C3" s="43" t="s">
        <v>32</v>
      </c>
      <c r="D3" s="30"/>
      <c r="E3" s="30"/>
      <c r="F3" s="1"/>
    </row>
    <row r="4" spans="2:6" ht="13.5" customHeight="1" x14ac:dyDescent="0.2">
      <c r="B4" s="1"/>
      <c r="C4" s="1"/>
      <c r="D4" s="1"/>
      <c r="E4" s="1"/>
      <c r="F4" s="1"/>
    </row>
    <row r="5" spans="2:6" ht="3.75" customHeight="1" x14ac:dyDescent="0.2">
      <c r="B5" s="2"/>
      <c r="C5" s="2"/>
      <c r="D5" s="2"/>
      <c r="E5" s="2"/>
      <c r="F5" s="2"/>
    </row>
    <row r="7" spans="2:6" ht="21.75" customHeight="1" x14ac:dyDescent="0.2">
      <c r="B7" s="41" t="s">
        <v>33</v>
      </c>
      <c r="C7" s="30"/>
      <c r="D7" s="30"/>
      <c r="E7" s="30"/>
      <c r="F7" s="30"/>
    </row>
    <row r="8" spans="2:6" ht="18" customHeight="1" x14ac:dyDescent="0.2">
      <c r="B8" s="40" t="s">
        <v>34</v>
      </c>
      <c r="C8" s="30"/>
      <c r="D8" s="30"/>
      <c r="E8" s="30"/>
      <c r="F8" s="16">
        <f>'Simulateur 3 exercices'!F9</f>
        <v>120000</v>
      </c>
    </row>
    <row r="9" spans="2:6" ht="18" customHeight="1" x14ac:dyDescent="0.2">
      <c r="B9" s="40" t="s">
        <v>35</v>
      </c>
      <c r="C9" s="30"/>
      <c r="D9" s="30"/>
      <c r="E9" s="30"/>
      <c r="F9" s="17">
        <f>'Simulateur 3 exercices'!F28</f>
        <v>0.625</v>
      </c>
    </row>
    <row r="10" spans="2:6" ht="18" customHeight="1" x14ac:dyDescent="0.2">
      <c r="B10" s="40" t="s">
        <v>55</v>
      </c>
      <c r="C10" s="30"/>
      <c r="D10" s="30"/>
      <c r="E10" s="30"/>
      <c r="F10" s="26">
        <v>0.5</v>
      </c>
    </row>
    <row r="11" spans="2:6" ht="18" customHeight="1" x14ac:dyDescent="0.2">
      <c r="B11" s="40" t="s">
        <v>56</v>
      </c>
      <c r="C11" s="30"/>
      <c r="D11" s="30"/>
      <c r="E11" s="30"/>
      <c r="F11" s="17">
        <f>'Simulateur 3 exercices'!F32</f>
        <v>0.13003324999999999</v>
      </c>
    </row>
    <row r="13" spans="2:6" ht="21.75" customHeight="1" x14ac:dyDescent="0.2">
      <c r="B13" s="41" t="s">
        <v>36</v>
      </c>
      <c r="C13" s="41"/>
      <c r="D13" s="41"/>
      <c r="E13" s="41"/>
      <c r="F13" s="41"/>
    </row>
    <row r="14" spans="2:6" ht="39.75" customHeight="1" x14ac:dyDescent="0.2">
      <c r="B14" s="18" t="s">
        <v>37</v>
      </c>
      <c r="C14" s="18" t="s">
        <v>38</v>
      </c>
      <c r="D14" s="18" t="s">
        <v>39</v>
      </c>
      <c r="E14" s="18" t="s">
        <v>40</v>
      </c>
    </row>
    <row r="15" spans="2:6" ht="15.75" customHeight="1" x14ac:dyDescent="0.2">
      <c r="B15" s="19" t="s">
        <v>41</v>
      </c>
      <c r="C15" s="20">
        <v>10000</v>
      </c>
      <c r="D15" s="21">
        <f>C15*$F$10</f>
        <v>5000</v>
      </c>
      <c r="E15" s="21">
        <f>C15*$F$11</f>
        <v>1300.3325</v>
      </c>
    </row>
    <row r="16" spans="2:6" ht="15.75" customHeight="1" x14ac:dyDescent="0.2">
      <c r="B16" s="22" t="s">
        <v>42</v>
      </c>
      <c r="C16" s="20"/>
      <c r="D16" s="21">
        <f t="shared" ref="D16:D26" si="0">C16*$F$10</f>
        <v>0</v>
      </c>
      <c r="E16" s="23">
        <f t="shared" ref="E16:E26" si="1">C16*$F$11</f>
        <v>0</v>
      </c>
    </row>
    <row r="17" spans="2:6" ht="15.75" customHeight="1" x14ac:dyDescent="0.2">
      <c r="B17" s="19" t="s">
        <v>43</v>
      </c>
      <c r="C17" s="20"/>
      <c r="D17" s="21">
        <f t="shared" si="0"/>
        <v>0</v>
      </c>
      <c r="E17" s="21">
        <f t="shared" si="1"/>
        <v>0</v>
      </c>
    </row>
    <row r="18" spans="2:6" ht="15.75" customHeight="1" x14ac:dyDescent="0.2">
      <c r="B18" s="22" t="s">
        <v>44</v>
      </c>
      <c r="C18" s="20"/>
      <c r="D18" s="21">
        <f t="shared" si="0"/>
        <v>0</v>
      </c>
      <c r="E18" s="23">
        <f t="shared" si="1"/>
        <v>0</v>
      </c>
    </row>
    <row r="19" spans="2:6" ht="15.75" customHeight="1" x14ac:dyDescent="0.2">
      <c r="B19" s="19" t="s">
        <v>45</v>
      </c>
      <c r="C19" s="20"/>
      <c r="D19" s="21">
        <f t="shared" si="0"/>
        <v>0</v>
      </c>
      <c r="E19" s="21">
        <f t="shared" si="1"/>
        <v>0</v>
      </c>
    </row>
    <row r="20" spans="2:6" ht="15.75" customHeight="1" x14ac:dyDescent="0.2">
      <c r="B20" s="22" t="s">
        <v>46</v>
      </c>
      <c r="C20" s="20"/>
      <c r="D20" s="21">
        <f t="shared" si="0"/>
        <v>0</v>
      </c>
      <c r="E20" s="23">
        <f t="shared" si="1"/>
        <v>0</v>
      </c>
    </row>
    <row r="21" spans="2:6" ht="15.75" customHeight="1" x14ac:dyDescent="0.2">
      <c r="B21" s="19" t="s">
        <v>47</v>
      </c>
      <c r="C21" s="20"/>
      <c r="D21" s="21">
        <f t="shared" si="0"/>
        <v>0</v>
      </c>
      <c r="E21" s="21">
        <f t="shared" si="1"/>
        <v>0</v>
      </c>
    </row>
    <row r="22" spans="2:6" ht="15.75" customHeight="1" x14ac:dyDescent="0.2">
      <c r="B22" s="22" t="s">
        <v>48</v>
      </c>
      <c r="C22" s="20"/>
      <c r="D22" s="21">
        <f t="shared" si="0"/>
        <v>0</v>
      </c>
      <c r="E22" s="23">
        <f t="shared" si="1"/>
        <v>0</v>
      </c>
    </row>
    <row r="23" spans="2:6" ht="15.75" customHeight="1" x14ac:dyDescent="0.2">
      <c r="B23" s="19" t="s">
        <v>49</v>
      </c>
      <c r="C23" s="20"/>
      <c r="D23" s="21">
        <f t="shared" si="0"/>
        <v>0</v>
      </c>
      <c r="E23" s="21">
        <f t="shared" si="1"/>
        <v>0</v>
      </c>
    </row>
    <row r="24" spans="2:6" ht="15.75" customHeight="1" x14ac:dyDescent="0.2">
      <c r="B24" s="22" t="s">
        <v>50</v>
      </c>
      <c r="C24" s="20"/>
      <c r="D24" s="21">
        <f t="shared" si="0"/>
        <v>0</v>
      </c>
      <c r="E24" s="23">
        <f t="shared" si="1"/>
        <v>0</v>
      </c>
    </row>
    <row r="25" spans="2:6" ht="15.75" customHeight="1" x14ac:dyDescent="0.2">
      <c r="B25" s="19" t="s">
        <v>51</v>
      </c>
      <c r="C25" s="20"/>
      <c r="D25" s="21">
        <f t="shared" si="0"/>
        <v>0</v>
      </c>
      <c r="E25" s="21">
        <f t="shared" si="1"/>
        <v>0</v>
      </c>
    </row>
    <row r="26" spans="2:6" ht="15.75" customHeight="1" thickBot="1" x14ac:dyDescent="0.25">
      <c r="B26" s="22" t="s">
        <v>52</v>
      </c>
      <c r="C26" s="20"/>
      <c r="D26" s="21">
        <f t="shared" si="0"/>
        <v>0</v>
      </c>
      <c r="E26" s="23">
        <f t="shared" si="1"/>
        <v>0</v>
      </c>
    </row>
    <row r="27" spans="2:6" ht="19.5" customHeight="1" x14ac:dyDescent="0.2">
      <c r="B27" s="24" t="s">
        <v>53</v>
      </c>
      <c r="C27" s="25">
        <f>SUM(C15:C26)</f>
        <v>10000</v>
      </c>
      <c r="D27" s="25">
        <f>SUM(D15:D26)</f>
        <v>5000</v>
      </c>
      <c r="E27" s="25">
        <f>SUM(E15:E26)</f>
        <v>1300.3325</v>
      </c>
    </row>
    <row r="28" spans="2:6" ht="15.75" customHeight="1" x14ac:dyDescent="0.2">
      <c r="B28" s="44"/>
      <c r="C28" s="44"/>
      <c r="D28" s="44"/>
      <c r="E28" s="44"/>
    </row>
    <row r="30" spans="2:6" ht="15" customHeight="1" x14ac:dyDescent="0.2">
      <c r="B30" s="42" t="s">
        <v>54</v>
      </c>
      <c r="C30" s="30"/>
      <c r="D30" s="30"/>
      <c r="E30" s="30"/>
      <c r="F30" s="30"/>
    </row>
    <row r="31" spans="2:6" ht="15" customHeight="1" x14ac:dyDescent="0.2">
      <c r="B31" s="30"/>
      <c r="C31" s="30"/>
      <c r="D31" s="30"/>
      <c r="E31" s="30"/>
      <c r="F31" s="30"/>
    </row>
    <row r="32" spans="2:6" ht="21" customHeight="1" x14ac:dyDescent="0.2">
      <c r="B32" s="30"/>
      <c r="C32" s="30"/>
      <c r="D32" s="30"/>
      <c r="E32" s="30"/>
      <c r="F32" s="30"/>
    </row>
  </sheetData>
  <mergeCells count="10">
    <mergeCell ref="C2:E2"/>
    <mergeCell ref="B9:E9"/>
    <mergeCell ref="B7:F7"/>
    <mergeCell ref="B30:F32"/>
    <mergeCell ref="B8:E8"/>
    <mergeCell ref="C3:E3"/>
    <mergeCell ref="B11:E11"/>
    <mergeCell ref="B28:E28"/>
    <mergeCell ref="B13:F13"/>
    <mergeCell ref="B10:E10"/>
  </mergeCells>
  <pageMargins left="0.3" right="0.3" top="1" bottom="1" header="0.511811023622047" footer="0.511811023622047"/>
  <pageSetup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Simulateur 3 exercices</vt:lpstr>
      <vt:lpstr>Répartition mensuelle N</vt:lpstr>
      <vt:lpstr>'Répartition mensuelle N'!Zone_d_impression</vt:lpstr>
      <vt:lpstr>'Simulateur 3 exercices'!Zone_d_impression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Célia  PETRISSANS</cp:lastModifiedBy>
  <cp:revision>0</cp:revision>
  <dcterms:created xsi:type="dcterms:W3CDTF">2026-06-23T14:57:11Z</dcterms:created>
  <dcterms:modified xsi:type="dcterms:W3CDTF">2026-06-24T13:37:09Z</dcterms:modified>
  <dc:language>en-US</dc:language>
</cp:coreProperties>
</file>