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parke\Dropbox\IDLance\Templates\"/>
    </mc:Choice>
  </mc:AlternateContent>
  <xr:revisionPtr revIDLastSave="0" documentId="13_ncr:1_{E3F6C848-C767-40C2-A725-A183CCDB170D}" xr6:coauthVersionLast="47" xr6:coauthVersionMax="47" xr10:uidLastSave="{00000000-0000-0000-0000-000000000000}"/>
  <bookViews>
    <workbookView xWindow="28680" yWindow="-120" windowWidth="29040" windowHeight="15720" xr2:uid="{00000000-000D-0000-FFFF-FFFF00000000}"/>
  </bookViews>
  <sheets>
    <sheet name="eLearning Pricing Calculator" sheetId="2" r:id="rId1"/>
    <sheet name="Instruction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2" l="1"/>
  <c r="E14" i="2"/>
  <c r="E13" i="2"/>
  <c r="C15" i="2" l="1"/>
  <c r="C14" i="2"/>
  <c r="C13" i="2"/>
  <c r="D18" i="2"/>
  <c r="D15" i="2"/>
  <c r="D14" i="2"/>
  <c r="D13" i="2"/>
  <c r="C18" i="2"/>
  <c r="C23" i="2" l="1"/>
  <c r="D23" i="2"/>
  <c r="E18" i="2"/>
  <c r="G18" i="2" s="1"/>
  <c r="F18" i="2" l="1"/>
  <c r="E23" i="2"/>
  <c r="F23" i="2" s="1"/>
  <c r="G13" i="2"/>
  <c r="G15" i="2"/>
  <c r="F15" i="2"/>
  <c r="G14" i="2"/>
  <c r="F14" i="2"/>
  <c r="F13" i="2"/>
  <c r="G21" i="2" l="1"/>
  <c r="G23" i="2" s="1"/>
</calcChain>
</file>

<file path=xl/sharedStrings.xml><?xml version="1.0" encoding="utf-8"?>
<sst xmlns="http://schemas.openxmlformats.org/spreadsheetml/2006/main" count="66" uniqueCount="60">
  <si>
    <t>Assessment</t>
  </si>
  <si>
    <t>Level 1</t>
  </si>
  <si>
    <t>Level 2</t>
  </si>
  <si>
    <t>Level 3</t>
  </si>
  <si>
    <t>Design Time (Hours)</t>
  </si>
  <si>
    <t>Develop Time (Hours)</t>
  </si>
  <si>
    <t>Grand Total</t>
  </si>
  <si>
    <t>Total Design &amp; Develop (Hours)</t>
  </si>
  <si>
    <t>Content</t>
  </si>
  <si>
    <t>Basic</t>
  </si>
  <si>
    <t>Moderate</t>
  </si>
  <si>
    <t>High</t>
  </si>
  <si>
    <t>Development Complexity</t>
  </si>
  <si>
    <t>Assumptions</t>
  </si>
  <si>
    <t>Business</t>
  </si>
  <si>
    <t>Examples (You can modify to your preferences)</t>
  </si>
  <si>
    <t>Contingency</t>
  </si>
  <si>
    <t>Entire Project</t>
  </si>
  <si>
    <t>Quiz Question</t>
  </si>
  <si>
    <t>STEP 1: Enter Hourly Rate</t>
  </si>
  <si>
    <t>STEP 3: Enter Average Develop Time per Screen (Hours)</t>
  </si>
  <si>
    <t>STEP 4: Enter Average Seat Time per Screen (Minutes)</t>
  </si>
  <si>
    <t>STEP 5: Enter # Screens for Each Level Type</t>
  </si>
  <si>
    <t>STEP 6: Enter # Questions</t>
  </si>
  <si>
    <t>STEP 7: Enter Percent Contingency (%)</t>
  </si>
  <si>
    <t>Seat Time (Hours)</t>
  </si>
  <si>
    <t>Price to Client</t>
  </si>
  <si>
    <t xml:space="preserve"> Your Business</t>
  </si>
  <si>
    <t>Step 1:</t>
  </si>
  <si>
    <t>Enter your hourly rate.</t>
  </si>
  <si>
    <t>Instructions</t>
  </si>
  <si>
    <t>Guidelines</t>
  </si>
  <si>
    <t>Step 2:</t>
  </si>
  <si>
    <t>Step 3:</t>
  </si>
  <si>
    <t>Step 4:</t>
  </si>
  <si>
    <t>Step 5:</t>
  </si>
  <si>
    <t>Step 6:</t>
  </si>
  <si>
    <t>Step 7:</t>
  </si>
  <si>
    <t>STEP 2: Enter Average Design Time per Screen or per Question (Hours)</t>
  </si>
  <si>
    <t>Ideally, you should know this by performing your own time-tracking for your defined levels. Yes, you define the levels! If you're new to this and need some guidance, google "time to develop one hour of training" or "time to develop one hour of elearning." There are several resources to check out. As for writing questions, a general rule of thumb is 0.5 hour per question. Adjust as needed.</t>
  </si>
  <si>
    <t>Again, you should know this by tracking your own time and according to your defined levels. The type of authoring tool you use will cause your estimates to vary. If you're new to this, either research online or seek guidance from your community members in IDLance.</t>
  </si>
  <si>
    <t>Seat time is kind of tricky. But there are factors that determine seat time: 1) time for audio clip to complete, 2) time for learner to read text, 3) time for learner to complete activity on the screen. Do some research on how many words per minute the average person speaks and how many words per minute the average person reads. Then ASK YOURSELF... how many words should there be on a screen (audio and text)?</t>
  </si>
  <si>
    <t>Enter the total number of questions for the course.</t>
  </si>
  <si>
    <t>Questions can be knowledge checks, quiz questions, or end-of-course test questions. Check with your client to find out if questions are desired/needed.</t>
  </si>
  <si>
    <t>Enter the percent contingency for the entire project.</t>
  </si>
  <si>
    <t>Before you begin, please open and read Instructions worksheet.</t>
  </si>
  <si>
    <t>Enter how long it takes you to design one screen. Do for L1, L2, and L3. Also, enter how long it takes you to write a knowledge check or quiz question (stem, answers, distractors).</t>
  </si>
  <si>
    <t>Enter how long it takes you to develop one screen. Do for L1, L2, and L3.</t>
  </si>
  <si>
    <t>Enter the average seat time for your learners. Do for L1, L2, and L3.</t>
  </si>
  <si>
    <t>Interactive activities, animations</t>
  </si>
  <si>
    <t>Text, graphics, simple audio, simple video</t>
  </si>
  <si>
    <t>Simulations, games, avatars, custom interactions</t>
  </si>
  <si>
    <t>Watch the total seat time! You may need to adjust the number of screens for each level type to make sure the total seat time meets the defined scope in your proposal. Most courses are within the L1-L2 levels. In your project proposal, identify how many screens are anticipated for each level. This helps to manage client expectations.</t>
  </si>
  <si>
    <t xml:space="preserve">Follow us at: </t>
  </si>
  <si>
    <t>Follow us at:</t>
  </si>
  <si>
    <t>Created: 05-24-2020</t>
  </si>
  <si>
    <r>
      <t xml:space="preserve">Copyright </t>
    </r>
    <r>
      <rPr>
        <sz val="9"/>
        <color theme="1" tint="0.499984740745262"/>
        <rFont val="Calibri"/>
        <family val="2"/>
      </rPr>
      <t xml:space="preserve">© </t>
    </r>
    <r>
      <rPr>
        <sz val="9"/>
        <color theme="1" tint="0.499984740745262"/>
        <rFont val="Calibri"/>
        <family val="2"/>
        <scheme val="minor"/>
      </rPr>
      <t>2020-2022. IDLance, LLC</t>
    </r>
  </si>
  <si>
    <t>Independent freelancers for corporate ILT typically invoice between $65-$80 USD per hour. But you can go as high as you want! Over time you'll know your market.</t>
  </si>
  <si>
    <t>Enter the number of screens you think you'll have for each level in the course you're designing.</t>
  </si>
  <si>
    <t>Enter a whole number. For example, if you want 20%, then just type 20. This number will depend on how new the client is, past history of client projects, and skill level you and your team have. One way to control this number is to be sure your proposal has a clearly defined scope and a way to handle any scope creep (it happens to the best of us). For clients you know well, you might go with 10%. For brand new clients, you might go with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</si>
</sst>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u/>
      <sz val="11"/>
      <color theme="10"/>
      <name val="Calibri"/>
      <family val="2"/>
      <scheme val="minor"/>
    </font>
    <font>
      <u/>
      <sz val="10"/>
      <color theme="10"/>
      <name val="Calibri"/>
      <family val="2"/>
      <scheme val="minor"/>
    </font>
    <font>
      <sz val="10"/>
      <color rgb="FF2E294E"/>
      <name val="Calibri"/>
      <family val="2"/>
      <scheme val="minor"/>
    </font>
    <font>
      <sz val="9"/>
      <color theme="1" tint="0.499984740745262"/>
      <name val="Calibri"/>
      <family val="2"/>
      <scheme val="minor"/>
    </font>
    <font>
      <sz val="9"/>
      <color theme="1" tint="0.499984740745262"/>
      <name val="Calibri"/>
      <family val="2"/>
    </font>
  </fonts>
  <fills count="6">
    <fill>
      <patternFill patternType="none"/>
    </fill>
    <fill>
      <patternFill patternType="gray125"/>
    </fill>
    <fill>
      <patternFill patternType="solid">
        <fgColor rgb="FFC5D86D"/>
        <bgColor indexed="64"/>
      </patternFill>
    </fill>
    <fill>
      <patternFill patternType="solid">
        <fgColor rgb="FFF46036"/>
        <bgColor indexed="64"/>
      </patternFill>
    </fill>
    <fill>
      <patternFill patternType="solid">
        <fgColor rgb="FFE6DCFF"/>
        <bgColor indexed="64"/>
      </patternFill>
    </fill>
    <fill>
      <patternFill patternType="solid">
        <fgColor rgb="FF2E294E"/>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rgb="FF2E294E"/>
      </left>
      <right style="medium">
        <color rgb="FF2E294E"/>
      </right>
      <top style="medium">
        <color rgb="FF2E294E"/>
      </top>
      <bottom style="medium">
        <color rgb="FF2E294E"/>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33">
    <xf numFmtId="0" fontId="0" fillId="0" borderId="0" xfId="0"/>
    <xf numFmtId="0" fontId="0" fillId="0" borderId="0" xfId="0" applyAlignment="1">
      <alignment horizontal="center" wrapText="1"/>
    </xf>
    <xf numFmtId="0" fontId="2" fillId="0" borderId="0" xfId="0" applyFont="1"/>
    <xf numFmtId="2" fontId="2" fillId="0" borderId="0" xfId="0" applyNumberFormat="1" applyFont="1"/>
    <xf numFmtId="164" fontId="2" fillId="0" borderId="0" xfId="0" applyNumberFormat="1" applyFont="1"/>
    <xf numFmtId="0" fontId="2" fillId="0" borderId="0" xfId="0" applyFont="1" applyAlignment="1">
      <alignment horizontal="left"/>
    </xf>
    <xf numFmtId="164" fontId="2" fillId="0" borderId="0" xfId="0" applyNumberFormat="1" applyFont="1" applyFill="1" applyBorder="1"/>
    <xf numFmtId="0" fontId="0" fillId="0" borderId="0" xfId="0" applyBorder="1"/>
    <xf numFmtId="164" fontId="2" fillId="2" borderId="2" xfId="0" applyNumberFormat="1" applyFont="1" applyFill="1" applyBorder="1"/>
    <xf numFmtId="0" fontId="3" fillId="4" borderId="0" xfId="0" applyFont="1" applyFill="1" applyAlignment="1">
      <alignment horizontal="center" wrapText="1"/>
    </xf>
    <xf numFmtId="0" fontId="3" fillId="4" borderId="0" xfId="0" applyFont="1" applyFill="1" applyAlignment="1">
      <alignment horizontal="left" wrapText="1"/>
    </xf>
    <xf numFmtId="0" fontId="4" fillId="5" borderId="0" xfId="0" applyFont="1" applyFill="1"/>
    <xf numFmtId="2" fontId="2" fillId="2" borderId="2" xfId="0" applyNumberFormat="1" applyFont="1" applyFill="1" applyBorder="1"/>
    <xf numFmtId="0" fontId="4" fillId="0" borderId="0" xfId="0" applyFont="1" applyFill="1" applyBorder="1"/>
    <xf numFmtId="0" fontId="2" fillId="0" borderId="0" xfId="0" applyFont="1" applyAlignment="1">
      <alignment vertical="center" wrapText="1"/>
    </xf>
    <xf numFmtId="0" fontId="2" fillId="0" borderId="0" xfId="0" applyFont="1" applyAlignment="1">
      <alignment horizontal="left" vertical="center"/>
    </xf>
    <xf numFmtId="0" fontId="3" fillId="0" borderId="0" xfId="0" applyFont="1" applyFill="1" applyBorder="1" applyAlignment="1">
      <alignment horizontal="center" wrapText="1"/>
    </xf>
    <xf numFmtId="44" fontId="2" fillId="0" borderId="0" xfId="0" applyNumberFormat="1" applyFont="1" applyFill="1" applyBorder="1"/>
    <xf numFmtId="44" fontId="4" fillId="0" borderId="0" xfId="1" applyFont="1" applyFill="1" applyBorder="1"/>
    <xf numFmtId="0" fontId="6" fillId="0" borderId="0" xfId="2" applyFont="1" applyAlignment="1">
      <alignment horizontal="left" vertical="center"/>
    </xf>
    <xf numFmtId="0" fontId="4" fillId="3" borderId="0" xfId="0" applyFont="1" applyFill="1" applyAlignment="1">
      <alignment horizontal="right" vertical="center"/>
    </xf>
    <xf numFmtId="0" fontId="4" fillId="0" borderId="0" xfId="0" applyFont="1" applyFill="1" applyAlignment="1">
      <alignment horizontal="left" vertical="center"/>
    </xf>
    <xf numFmtId="0" fontId="4" fillId="5" borderId="0" xfId="0" applyFont="1" applyFill="1" applyAlignment="1">
      <alignment horizontal="left" vertical="center"/>
    </xf>
    <xf numFmtId="0" fontId="2" fillId="0" borderId="0" xfId="0" applyFont="1" applyAlignment="1">
      <alignment horizontal="left" vertical="center" wrapText="1"/>
    </xf>
    <xf numFmtId="0" fontId="2" fillId="4" borderId="0" xfId="0" applyFont="1" applyFill="1" applyAlignment="1">
      <alignment horizontal="left" vertical="center" wrapText="1"/>
    </xf>
    <xf numFmtId="2" fontId="4" fillId="3" borderId="1" xfId="0" applyNumberFormat="1" applyFont="1" applyFill="1" applyBorder="1" applyProtection="1">
      <protection locked="0"/>
    </xf>
    <xf numFmtId="0" fontId="4" fillId="3" borderId="1" xfId="0" applyFont="1" applyFill="1" applyBorder="1" applyProtection="1">
      <protection locked="0"/>
    </xf>
    <xf numFmtId="44" fontId="4" fillId="3" borderId="2" xfId="1" applyFont="1" applyFill="1" applyBorder="1" applyProtection="1">
      <protection locked="0"/>
    </xf>
    <xf numFmtId="0" fontId="2" fillId="0" borderId="0" xfId="0" applyFont="1" applyProtection="1">
      <protection locked="0"/>
    </xf>
    <xf numFmtId="0" fontId="7" fillId="0" borderId="0" xfId="0" applyFont="1" applyAlignment="1">
      <alignment horizontal="left" vertical="center"/>
    </xf>
    <xf numFmtId="0" fontId="8" fillId="0" borderId="0" xfId="0" applyFont="1"/>
    <xf numFmtId="0" fontId="2" fillId="0" borderId="0" xfId="0" applyFont="1" applyFill="1" applyAlignment="1">
      <alignment horizontal="left" vertical="center" wrapText="1"/>
    </xf>
    <xf numFmtId="0" fontId="6" fillId="0" borderId="0" xfId="2" applyFont="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E6DCFF"/>
      <color rgb="FF2E294E"/>
      <color rgb="FFF46036"/>
      <color rgb="FFC5D86D"/>
      <color rgb="FF99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https://www.facebook.com/IDLancealot/" TargetMode="External"/><Relationship Id="rId7" Type="http://schemas.openxmlformats.org/officeDocument/2006/relationships/hyperlink" Target="https://www.linkedin.com/company/idlance/" TargetMode="External"/><Relationship Id="rId2" Type="http://schemas.openxmlformats.org/officeDocument/2006/relationships/image" Target="../media/image1.png"/><Relationship Id="rId1" Type="http://schemas.openxmlformats.org/officeDocument/2006/relationships/hyperlink" Target="https://www.idlance.com/" TargetMode="External"/><Relationship Id="rId6" Type="http://schemas.openxmlformats.org/officeDocument/2006/relationships/image" Target="../media/image3.png"/><Relationship Id="rId5" Type="http://schemas.openxmlformats.org/officeDocument/2006/relationships/hyperlink" Target="https://www.instagram.com/idlance_a_lot/" TargetMode="External"/><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https://twitter.com/IDLance_a_lot"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https://www.facebook.com/IDLancealot/" TargetMode="External"/><Relationship Id="rId7" Type="http://schemas.openxmlformats.org/officeDocument/2006/relationships/hyperlink" Target="https://www.linkedin.com/company/idlance/" TargetMode="External"/><Relationship Id="rId2" Type="http://schemas.openxmlformats.org/officeDocument/2006/relationships/image" Target="../media/image1.png"/><Relationship Id="rId1" Type="http://schemas.openxmlformats.org/officeDocument/2006/relationships/hyperlink" Target="https://www.idlance.com/" TargetMode="External"/><Relationship Id="rId6" Type="http://schemas.openxmlformats.org/officeDocument/2006/relationships/image" Target="../media/image3.png"/><Relationship Id="rId5" Type="http://schemas.openxmlformats.org/officeDocument/2006/relationships/hyperlink" Target="https://www.instagram.com/idlance_a_lot/" TargetMode="External"/><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https://twitter.com/IDLance_a_lo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181169</xdr:colOff>
      <xdr:row>0</xdr:row>
      <xdr:rowOff>164647</xdr:rowOff>
    </xdr:from>
    <xdr:to>
      <xdr:col>1</xdr:col>
      <xdr:colOff>742949</xdr:colOff>
      <xdr:row>0</xdr:row>
      <xdr:rowOff>781859</xdr:rowOff>
    </xdr:to>
    <xdr:pic>
      <xdr:nvPicPr>
        <xdr:cNvPr id="4" name="Picture 3">
          <a:hlinkClick xmlns:r="http://schemas.openxmlformats.org/officeDocument/2006/relationships" r:id="rId1"/>
          <a:extLst>
            <a:ext uri="{FF2B5EF4-FFF2-40B4-BE49-F238E27FC236}">
              <a16:creationId xmlns:a16="http://schemas.microsoft.com/office/drawing/2014/main" id="{EDC96EE7-D299-42DC-BFDA-FBB93F8EE7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1169" y="164647"/>
          <a:ext cx="1809555" cy="617212"/>
        </a:xfrm>
        <a:prstGeom prst="rect">
          <a:avLst/>
        </a:prstGeom>
      </xdr:spPr>
    </xdr:pic>
    <xdr:clientData/>
  </xdr:twoCellAnchor>
  <xdr:twoCellAnchor editAs="oneCell">
    <xdr:from>
      <xdr:col>6</xdr:col>
      <xdr:colOff>542125</xdr:colOff>
      <xdr:row>0</xdr:row>
      <xdr:rowOff>309562</xdr:rowOff>
    </xdr:from>
    <xdr:to>
      <xdr:col>6</xdr:col>
      <xdr:colOff>907885</xdr:colOff>
      <xdr:row>0</xdr:row>
      <xdr:rowOff>675322</xdr:rowOff>
    </xdr:to>
    <xdr:pic>
      <xdr:nvPicPr>
        <xdr:cNvPr id="3" name="Picture 2">
          <a:hlinkClick xmlns:r="http://schemas.openxmlformats.org/officeDocument/2006/relationships" r:id="rId3"/>
          <a:extLst>
            <a:ext uri="{FF2B5EF4-FFF2-40B4-BE49-F238E27FC236}">
              <a16:creationId xmlns:a16="http://schemas.microsoft.com/office/drawing/2014/main" id="{7F06AE21-8B58-4973-9897-9B08538F0032}"/>
            </a:ext>
          </a:extLst>
        </xdr:cNvPr>
        <xdr:cNvPicPr>
          <a:picLocks noChangeAspect="1"/>
        </xdr:cNvPicPr>
      </xdr:nvPicPr>
      <xdr:blipFill>
        <a:blip xmlns:r="http://schemas.openxmlformats.org/officeDocument/2006/relationships" r:embed="rId4" cstate="print">
          <a:duotone>
            <a:prstClr val="black"/>
            <a:srgbClr val="2E294E">
              <a:tint val="45000"/>
              <a:satMod val="400000"/>
            </a:srgbClr>
          </a:duotone>
          <a:extLst>
            <a:ext uri="{28A0092B-C50C-407E-A947-70E740481C1C}">
              <a14:useLocalDpi xmlns:a14="http://schemas.microsoft.com/office/drawing/2010/main" val="0"/>
            </a:ext>
          </a:extLst>
        </a:blip>
        <a:stretch>
          <a:fillRect/>
        </a:stretch>
      </xdr:blipFill>
      <xdr:spPr>
        <a:xfrm>
          <a:off x="7028650" y="309562"/>
          <a:ext cx="365760" cy="365760"/>
        </a:xfrm>
        <a:prstGeom prst="rect">
          <a:avLst/>
        </a:prstGeom>
      </xdr:spPr>
    </xdr:pic>
    <xdr:clientData/>
  </xdr:twoCellAnchor>
  <xdr:twoCellAnchor editAs="oneCell">
    <xdr:from>
      <xdr:col>6</xdr:col>
      <xdr:colOff>952500</xdr:colOff>
      <xdr:row>0</xdr:row>
      <xdr:rowOff>309562</xdr:rowOff>
    </xdr:from>
    <xdr:to>
      <xdr:col>8</xdr:col>
      <xdr:colOff>156210</xdr:colOff>
      <xdr:row>0</xdr:row>
      <xdr:rowOff>675322</xdr:rowOff>
    </xdr:to>
    <xdr:pic>
      <xdr:nvPicPr>
        <xdr:cNvPr id="5" name="Picture 4">
          <a:hlinkClick xmlns:r="http://schemas.openxmlformats.org/officeDocument/2006/relationships" r:id="rId5"/>
          <a:extLst>
            <a:ext uri="{FF2B5EF4-FFF2-40B4-BE49-F238E27FC236}">
              <a16:creationId xmlns:a16="http://schemas.microsoft.com/office/drawing/2014/main" id="{50BE127D-D8AA-44CA-8C18-35DE9A1979A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439025" y="309562"/>
          <a:ext cx="365760" cy="365760"/>
        </a:xfrm>
        <a:prstGeom prst="rect">
          <a:avLst/>
        </a:prstGeom>
      </xdr:spPr>
    </xdr:pic>
    <xdr:clientData/>
  </xdr:twoCellAnchor>
  <xdr:twoCellAnchor editAs="oneCell">
    <xdr:from>
      <xdr:col>5</xdr:col>
      <xdr:colOff>769125</xdr:colOff>
      <xdr:row>0</xdr:row>
      <xdr:rowOff>309562</xdr:rowOff>
    </xdr:from>
    <xdr:to>
      <xdr:col>6</xdr:col>
      <xdr:colOff>87135</xdr:colOff>
      <xdr:row>0</xdr:row>
      <xdr:rowOff>675322</xdr:rowOff>
    </xdr:to>
    <xdr:pic>
      <xdr:nvPicPr>
        <xdr:cNvPr id="6" name="Picture 5">
          <a:hlinkClick xmlns:r="http://schemas.openxmlformats.org/officeDocument/2006/relationships" r:id="rId7"/>
          <a:extLst>
            <a:ext uri="{FF2B5EF4-FFF2-40B4-BE49-F238E27FC236}">
              <a16:creationId xmlns:a16="http://schemas.microsoft.com/office/drawing/2014/main" id="{CF1577BE-8F3B-4981-8646-EEA022DBB6F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07900" y="309562"/>
          <a:ext cx="365760" cy="365760"/>
        </a:xfrm>
        <a:prstGeom prst="rect">
          <a:avLst/>
        </a:prstGeom>
      </xdr:spPr>
    </xdr:pic>
    <xdr:clientData/>
  </xdr:twoCellAnchor>
  <xdr:twoCellAnchor editAs="oneCell">
    <xdr:from>
      <xdr:col>6</xdr:col>
      <xdr:colOff>131750</xdr:colOff>
      <xdr:row>0</xdr:row>
      <xdr:rowOff>309562</xdr:rowOff>
    </xdr:from>
    <xdr:to>
      <xdr:col>6</xdr:col>
      <xdr:colOff>497510</xdr:colOff>
      <xdr:row>0</xdr:row>
      <xdr:rowOff>675322</xdr:rowOff>
    </xdr:to>
    <xdr:pic>
      <xdr:nvPicPr>
        <xdr:cNvPr id="7" name="Picture 6">
          <a:hlinkClick xmlns:r="http://schemas.openxmlformats.org/officeDocument/2006/relationships" r:id="rId9"/>
          <a:extLst>
            <a:ext uri="{FF2B5EF4-FFF2-40B4-BE49-F238E27FC236}">
              <a16:creationId xmlns:a16="http://schemas.microsoft.com/office/drawing/2014/main" id="{3C540CC9-78EF-4C85-BF8B-D9090385B3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18275" y="309562"/>
          <a:ext cx="365760" cy="365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114300</xdr:rowOff>
    </xdr:from>
    <xdr:to>
      <xdr:col>1</xdr:col>
      <xdr:colOff>733230</xdr:colOff>
      <xdr:row>0</xdr:row>
      <xdr:rowOff>731512</xdr:rowOff>
    </xdr:to>
    <xdr:pic>
      <xdr:nvPicPr>
        <xdr:cNvPr id="2" name="Picture 1">
          <a:hlinkClick xmlns:r="http://schemas.openxmlformats.org/officeDocument/2006/relationships" r:id="rId1"/>
          <a:extLst>
            <a:ext uri="{FF2B5EF4-FFF2-40B4-BE49-F238E27FC236}">
              <a16:creationId xmlns:a16="http://schemas.microsoft.com/office/drawing/2014/main" id="{340FBE29-8AFB-462C-A36B-BB9D905C23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300"/>
          <a:ext cx="1809555" cy="617212"/>
        </a:xfrm>
        <a:prstGeom prst="rect">
          <a:avLst/>
        </a:prstGeom>
      </xdr:spPr>
    </xdr:pic>
    <xdr:clientData/>
  </xdr:twoCellAnchor>
  <xdr:twoCellAnchor editAs="oneCell">
    <xdr:from>
      <xdr:col>5</xdr:col>
      <xdr:colOff>1582750</xdr:colOff>
      <xdr:row>0</xdr:row>
      <xdr:rowOff>304800</xdr:rowOff>
    </xdr:from>
    <xdr:to>
      <xdr:col>5</xdr:col>
      <xdr:colOff>1948510</xdr:colOff>
      <xdr:row>0</xdr:row>
      <xdr:rowOff>670560</xdr:rowOff>
    </xdr:to>
    <xdr:pic>
      <xdr:nvPicPr>
        <xdr:cNvPr id="3" name="Picture 2">
          <a:hlinkClick xmlns:r="http://schemas.openxmlformats.org/officeDocument/2006/relationships" r:id="rId3"/>
          <a:extLst>
            <a:ext uri="{FF2B5EF4-FFF2-40B4-BE49-F238E27FC236}">
              <a16:creationId xmlns:a16="http://schemas.microsoft.com/office/drawing/2014/main" id="{4A80C62D-E698-486A-8E2F-D66390B9073E}"/>
            </a:ext>
          </a:extLst>
        </xdr:cNvPr>
        <xdr:cNvPicPr>
          <a:picLocks noChangeAspect="1"/>
        </xdr:cNvPicPr>
      </xdr:nvPicPr>
      <xdr:blipFill>
        <a:blip xmlns:r="http://schemas.openxmlformats.org/officeDocument/2006/relationships" r:embed="rId4" cstate="print">
          <a:duotone>
            <a:prstClr val="black"/>
            <a:srgbClr val="2E294E">
              <a:tint val="45000"/>
              <a:satMod val="400000"/>
            </a:srgbClr>
          </a:duotone>
          <a:extLst>
            <a:ext uri="{28A0092B-C50C-407E-A947-70E740481C1C}">
              <a14:useLocalDpi xmlns:a14="http://schemas.microsoft.com/office/drawing/2010/main" val="0"/>
            </a:ext>
          </a:extLst>
        </a:blip>
        <a:stretch>
          <a:fillRect/>
        </a:stretch>
      </xdr:blipFill>
      <xdr:spPr>
        <a:xfrm>
          <a:off x="7478725" y="304800"/>
          <a:ext cx="365760" cy="365760"/>
        </a:xfrm>
        <a:prstGeom prst="rect">
          <a:avLst/>
        </a:prstGeom>
      </xdr:spPr>
    </xdr:pic>
    <xdr:clientData/>
  </xdr:twoCellAnchor>
  <xdr:twoCellAnchor editAs="oneCell">
    <xdr:from>
      <xdr:col>5</xdr:col>
      <xdr:colOff>1993125</xdr:colOff>
      <xdr:row>0</xdr:row>
      <xdr:rowOff>304800</xdr:rowOff>
    </xdr:from>
    <xdr:to>
      <xdr:col>5</xdr:col>
      <xdr:colOff>2358885</xdr:colOff>
      <xdr:row>0</xdr:row>
      <xdr:rowOff>670560</xdr:rowOff>
    </xdr:to>
    <xdr:pic>
      <xdr:nvPicPr>
        <xdr:cNvPr id="4" name="Picture 3">
          <a:hlinkClick xmlns:r="http://schemas.openxmlformats.org/officeDocument/2006/relationships" r:id="rId5"/>
          <a:extLst>
            <a:ext uri="{FF2B5EF4-FFF2-40B4-BE49-F238E27FC236}">
              <a16:creationId xmlns:a16="http://schemas.microsoft.com/office/drawing/2014/main" id="{39C44A31-03D3-4DC8-A9DF-10F27437525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889100" y="304800"/>
          <a:ext cx="365760" cy="365760"/>
        </a:xfrm>
        <a:prstGeom prst="rect">
          <a:avLst/>
        </a:prstGeom>
      </xdr:spPr>
    </xdr:pic>
    <xdr:clientData/>
  </xdr:twoCellAnchor>
  <xdr:twoCellAnchor editAs="oneCell">
    <xdr:from>
      <xdr:col>5</xdr:col>
      <xdr:colOff>762000</xdr:colOff>
      <xdr:row>0</xdr:row>
      <xdr:rowOff>304800</xdr:rowOff>
    </xdr:from>
    <xdr:to>
      <xdr:col>5</xdr:col>
      <xdr:colOff>1127760</xdr:colOff>
      <xdr:row>0</xdr:row>
      <xdr:rowOff>670560</xdr:rowOff>
    </xdr:to>
    <xdr:pic>
      <xdr:nvPicPr>
        <xdr:cNvPr id="5" name="Picture 4">
          <a:hlinkClick xmlns:r="http://schemas.openxmlformats.org/officeDocument/2006/relationships" r:id="rId7"/>
          <a:extLst>
            <a:ext uri="{FF2B5EF4-FFF2-40B4-BE49-F238E27FC236}">
              <a16:creationId xmlns:a16="http://schemas.microsoft.com/office/drawing/2014/main" id="{8117B675-3434-4C87-A19A-7E6398315FB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657975" y="304800"/>
          <a:ext cx="365760" cy="365760"/>
        </a:xfrm>
        <a:prstGeom prst="rect">
          <a:avLst/>
        </a:prstGeom>
      </xdr:spPr>
    </xdr:pic>
    <xdr:clientData/>
  </xdr:twoCellAnchor>
  <xdr:twoCellAnchor editAs="oneCell">
    <xdr:from>
      <xdr:col>5</xdr:col>
      <xdr:colOff>1172375</xdr:colOff>
      <xdr:row>0</xdr:row>
      <xdr:rowOff>304800</xdr:rowOff>
    </xdr:from>
    <xdr:to>
      <xdr:col>5</xdr:col>
      <xdr:colOff>1538135</xdr:colOff>
      <xdr:row>0</xdr:row>
      <xdr:rowOff>670560</xdr:rowOff>
    </xdr:to>
    <xdr:pic>
      <xdr:nvPicPr>
        <xdr:cNvPr id="6" name="Picture 5">
          <a:hlinkClick xmlns:r="http://schemas.openxmlformats.org/officeDocument/2006/relationships" r:id="rId9"/>
          <a:extLst>
            <a:ext uri="{FF2B5EF4-FFF2-40B4-BE49-F238E27FC236}">
              <a16:creationId xmlns:a16="http://schemas.microsoft.com/office/drawing/2014/main" id="{9341EBE9-842F-433F-BFF2-4EB1DC55A4E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068350" y="304800"/>
          <a:ext cx="365760" cy="365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showGridLines="0" tabSelected="1" zoomScaleNormal="100" workbookViewId="0">
      <selection activeCell="B18" sqref="B18"/>
    </sheetView>
  </sheetViews>
  <sheetFormatPr defaultRowHeight="15" x14ac:dyDescent="0.25"/>
  <cols>
    <col min="1" max="1" width="18.7109375" bestFit="1" customWidth="1"/>
    <col min="2" max="7" width="15.7109375" customWidth="1"/>
    <col min="8" max="8" width="1.7109375" customWidth="1"/>
    <col min="9" max="9" width="15.7109375" customWidth="1"/>
    <col min="10" max="10" width="50.5703125" bestFit="1" customWidth="1"/>
  </cols>
  <sheetData>
    <row r="1" spans="1:10" ht="76.5" customHeight="1" x14ac:dyDescent="0.25">
      <c r="C1" s="19"/>
      <c r="F1" s="29" t="s">
        <v>54</v>
      </c>
    </row>
    <row r="2" spans="1:10" ht="52.5" customHeight="1" thickBot="1" x14ac:dyDescent="0.3">
      <c r="A2" s="11" t="s">
        <v>14</v>
      </c>
      <c r="B2" s="9" t="s">
        <v>19</v>
      </c>
      <c r="C2" s="31" t="s">
        <v>45</v>
      </c>
      <c r="D2" s="31"/>
      <c r="E2" s="16"/>
    </row>
    <row r="3" spans="1:10" ht="15.75" thickBot="1" x14ac:dyDescent="0.3">
      <c r="A3" s="15" t="s">
        <v>27</v>
      </c>
      <c r="B3" s="27">
        <v>65</v>
      </c>
      <c r="C3" s="17"/>
      <c r="D3" s="6"/>
      <c r="E3" s="6"/>
      <c r="G3" s="2"/>
    </row>
    <row r="4" spans="1:10" x14ac:dyDescent="0.25">
      <c r="A4" s="15"/>
      <c r="B4" s="18"/>
      <c r="C4" s="2"/>
      <c r="D4" s="2"/>
      <c r="E4" s="6"/>
      <c r="F4" s="2"/>
      <c r="G4" s="2"/>
    </row>
    <row r="5" spans="1:10" x14ac:dyDescent="0.25">
      <c r="A5" s="2"/>
      <c r="B5" s="2"/>
      <c r="C5" s="2"/>
      <c r="D5" s="2"/>
      <c r="E5" s="2"/>
      <c r="F5" s="2"/>
      <c r="G5" s="2"/>
    </row>
    <row r="6" spans="1:10" ht="72" customHeight="1" thickBot="1" x14ac:dyDescent="0.3">
      <c r="A6" s="11" t="s">
        <v>13</v>
      </c>
      <c r="B6" s="9" t="s">
        <v>38</v>
      </c>
      <c r="C6" s="9" t="s">
        <v>20</v>
      </c>
      <c r="D6" s="9" t="s">
        <v>21</v>
      </c>
      <c r="E6" s="2"/>
    </row>
    <row r="7" spans="1:10" ht="15.75" thickBot="1" x14ac:dyDescent="0.3">
      <c r="A7" s="15" t="s">
        <v>1</v>
      </c>
      <c r="B7" s="25">
        <v>0.45</v>
      </c>
      <c r="C7" s="25">
        <v>0.85</v>
      </c>
      <c r="D7" s="25">
        <v>1</v>
      </c>
      <c r="E7" s="2"/>
      <c r="G7" s="7"/>
    </row>
    <row r="8" spans="1:10" ht="15.75" thickBot="1" x14ac:dyDescent="0.3">
      <c r="A8" s="15" t="s">
        <v>2</v>
      </c>
      <c r="B8" s="25">
        <v>1.1000000000000001</v>
      </c>
      <c r="C8" s="25">
        <v>2.25</v>
      </c>
      <c r="D8" s="25">
        <v>1.1000000000000001</v>
      </c>
      <c r="E8" s="2"/>
    </row>
    <row r="9" spans="1:10" ht="15.75" thickBot="1" x14ac:dyDescent="0.3">
      <c r="A9" s="15" t="s">
        <v>3</v>
      </c>
      <c r="B9" s="25">
        <v>3.25</v>
      </c>
      <c r="C9" s="25">
        <v>6.5</v>
      </c>
      <c r="D9" s="25">
        <v>1.2</v>
      </c>
      <c r="E9" s="2"/>
    </row>
    <row r="10" spans="1:10" ht="15.75" thickBot="1" x14ac:dyDescent="0.3">
      <c r="A10" s="15" t="s">
        <v>18</v>
      </c>
      <c r="B10" s="25">
        <v>0.5</v>
      </c>
      <c r="C10" s="25">
        <v>0.85</v>
      </c>
      <c r="D10" s="25">
        <v>1.3</v>
      </c>
      <c r="E10" s="2"/>
    </row>
    <row r="11" spans="1:10" x14ac:dyDescent="0.25">
      <c r="A11" s="2"/>
      <c r="B11" s="2"/>
      <c r="C11" s="2"/>
      <c r="D11" s="2"/>
      <c r="E11" s="2"/>
      <c r="F11" s="2"/>
      <c r="G11" s="2"/>
    </row>
    <row r="12" spans="1:10" s="1" customFormat="1" ht="47.25" customHeight="1" thickBot="1" x14ac:dyDescent="0.3">
      <c r="A12" s="11" t="s">
        <v>8</v>
      </c>
      <c r="B12" s="9" t="s">
        <v>22</v>
      </c>
      <c r="C12" s="9" t="s">
        <v>25</v>
      </c>
      <c r="D12" s="9" t="s">
        <v>4</v>
      </c>
      <c r="E12" s="9" t="s">
        <v>5</v>
      </c>
      <c r="F12" s="9" t="s">
        <v>7</v>
      </c>
      <c r="G12" s="9" t="s">
        <v>26</v>
      </c>
      <c r="I12" s="10" t="s">
        <v>12</v>
      </c>
      <c r="J12" s="10" t="s">
        <v>15</v>
      </c>
    </row>
    <row r="13" spans="1:10" ht="15.75" thickBot="1" x14ac:dyDescent="0.3">
      <c r="A13" s="15" t="s">
        <v>1</v>
      </c>
      <c r="B13" s="26">
        <v>5</v>
      </c>
      <c r="C13" s="3">
        <f>B13*($D$7/60)</f>
        <v>8.3333333333333329E-2</v>
      </c>
      <c r="D13" s="3">
        <f>B13*$B$7</f>
        <v>2.25</v>
      </c>
      <c r="E13" s="3">
        <f>B13*$C$7</f>
        <v>4.25</v>
      </c>
      <c r="F13" s="3">
        <f>SUM(D13:E13)</f>
        <v>6.5</v>
      </c>
      <c r="G13" s="4">
        <f>(D13+E13)*$B$3</f>
        <v>422.5</v>
      </c>
      <c r="I13" s="2" t="s">
        <v>9</v>
      </c>
      <c r="J13" s="28" t="s">
        <v>50</v>
      </c>
    </row>
    <row r="14" spans="1:10" ht="15.75" thickBot="1" x14ac:dyDescent="0.3">
      <c r="A14" s="15" t="s">
        <v>2</v>
      </c>
      <c r="B14" s="26">
        <v>44</v>
      </c>
      <c r="C14" s="3">
        <f>B14*($D$8/60)</f>
        <v>0.80666666666666664</v>
      </c>
      <c r="D14" s="3">
        <f>B14*$B$8</f>
        <v>48.400000000000006</v>
      </c>
      <c r="E14" s="3">
        <f>B14*$C$8</f>
        <v>99</v>
      </c>
      <c r="F14" s="3">
        <f t="shared" ref="F14:F15" si="0">SUM(D14:E14)</f>
        <v>147.4</v>
      </c>
      <c r="G14" s="4">
        <f t="shared" ref="G14:G15" si="1">(D14+E14)*$B$3</f>
        <v>9581</v>
      </c>
      <c r="I14" s="2" t="s">
        <v>10</v>
      </c>
      <c r="J14" s="28" t="s">
        <v>49</v>
      </c>
    </row>
    <row r="15" spans="1:10" ht="15.75" thickBot="1" x14ac:dyDescent="0.3">
      <c r="A15" s="15" t="s">
        <v>3</v>
      </c>
      <c r="B15" s="26">
        <v>0</v>
      </c>
      <c r="C15" s="3">
        <f>B15*($D$9/60)</f>
        <v>0</v>
      </c>
      <c r="D15" s="3">
        <f>B15*$B$9</f>
        <v>0</v>
      </c>
      <c r="E15" s="3">
        <f>B15*$C$9</f>
        <v>0</v>
      </c>
      <c r="F15" s="3">
        <f t="shared" si="0"/>
        <v>0</v>
      </c>
      <c r="G15" s="4">
        <f t="shared" si="1"/>
        <v>0</v>
      </c>
      <c r="I15" s="2" t="s">
        <v>11</v>
      </c>
      <c r="J15" s="28" t="s">
        <v>51</v>
      </c>
    </row>
    <row r="16" spans="1:10" x14ac:dyDescent="0.25">
      <c r="A16" s="2"/>
      <c r="B16" s="2"/>
      <c r="C16" s="3"/>
      <c r="D16" s="3"/>
      <c r="E16" s="3"/>
      <c r="F16" s="3"/>
      <c r="G16" s="4"/>
      <c r="I16" s="2"/>
    </row>
    <row r="17" spans="1:9" ht="30.75" customHeight="1" thickBot="1" x14ac:dyDescent="0.3">
      <c r="A17" s="11" t="s">
        <v>0</v>
      </c>
      <c r="B17" s="9" t="s">
        <v>23</v>
      </c>
      <c r="C17" s="3"/>
      <c r="D17" s="3"/>
      <c r="E17" s="3"/>
      <c r="F17" s="3"/>
      <c r="G17" s="4"/>
      <c r="I17" s="2"/>
    </row>
    <row r="18" spans="1:9" ht="15.75" thickBot="1" x14ac:dyDescent="0.3">
      <c r="A18" s="14" t="s">
        <v>18</v>
      </c>
      <c r="B18" s="26">
        <v>5</v>
      </c>
      <c r="C18" s="3">
        <f>B18*(1.25/60)</f>
        <v>0.10416666666666666</v>
      </c>
      <c r="D18" s="3">
        <f>B18*$B$7</f>
        <v>2.25</v>
      </c>
      <c r="E18" s="3">
        <f>D18*2</f>
        <v>4.5</v>
      </c>
      <c r="F18" s="3">
        <f>SUM(D18:E18)</f>
        <v>6.75</v>
      </c>
      <c r="G18" s="4">
        <f>(D18+E18)*$B$3</f>
        <v>438.75</v>
      </c>
      <c r="I18" s="5"/>
    </row>
    <row r="19" spans="1:9" x14ac:dyDescent="0.25">
      <c r="A19" s="2"/>
      <c r="B19" s="13"/>
      <c r="C19" s="3"/>
      <c r="D19" s="3"/>
      <c r="E19" s="3"/>
      <c r="F19" s="3"/>
      <c r="G19" s="4"/>
      <c r="I19" s="2"/>
    </row>
    <row r="20" spans="1:9" ht="45.75" customHeight="1" thickBot="1" x14ac:dyDescent="0.3">
      <c r="A20" s="11" t="s">
        <v>16</v>
      </c>
      <c r="B20" s="9" t="s">
        <v>24</v>
      </c>
      <c r="C20" s="3"/>
      <c r="D20" s="3"/>
      <c r="E20" s="3"/>
      <c r="F20" s="3"/>
      <c r="G20" s="4"/>
      <c r="I20" s="2"/>
    </row>
    <row r="21" spans="1:9" ht="15.75" thickBot="1" x14ac:dyDescent="0.3">
      <c r="A21" s="2" t="s">
        <v>17</v>
      </c>
      <c r="B21" s="26">
        <v>15</v>
      </c>
      <c r="C21" s="3"/>
      <c r="D21" s="3"/>
      <c r="E21" s="3"/>
      <c r="F21" s="3"/>
      <c r="G21" s="4">
        <f>SUM(G13:G18)*B21/100</f>
        <v>1566.3375000000001</v>
      </c>
      <c r="I21" s="2"/>
    </row>
    <row r="22" spans="1:9" ht="15.75" thickBot="1" x14ac:dyDescent="0.3">
      <c r="A22" s="2"/>
      <c r="B22" s="2"/>
      <c r="C22" s="3"/>
      <c r="D22" s="3"/>
      <c r="E22" s="3"/>
      <c r="F22" s="3"/>
      <c r="G22" s="4"/>
      <c r="I22" s="2"/>
    </row>
    <row r="23" spans="1:9" ht="15.75" thickBot="1" x14ac:dyDescent="0.3">
      <c r="A23" s="11" t="s">
        <v>6</v>
      </c>
      <c r="B23" s="2"/>
      <c r="C23" s="12">
        <f>SUM(C13:C22)</f>
        <v>0.99416666666666664</v>
      </c>
      <c r="D23" s="2">
        <f>SUM(D13:D22)</f>
        <v>52.900000000000006</v>
      </c>
      <c r="E23" s="2">
        <f>SUM(E13:E22)</f>
        <v>107.75</v>
      </c>
      <c r="F23" s="2">
        <f>SUM(D23:E23)</f>
        <v>160.65</v>
      </c>
      <c r="G23" s="8">
        <f>SUM(G13:G22)</f>
        <v>12008.5875</v>
      </c>
      <c r="I23" s="2"/>
    </row>
    <row r="27" spans="1:9" x14ac:dyDescent="0.25">
      <c r="A27" s="30" t="s">
        <v>55</v>
      </c>
    </row>
    <row r="28" spans="1:9" x14ac:dyDescent="0.25">
      <c r="A28" s="30" t="s">
        <v>56</v>
      </c>
    </row>
  </sheetData>
  <sheetProtection algorithmName="SHA-512" hashValue="dSdGbm5tRVlrRi47AHeWKwb86H1/O1CfxKqJKNMHOmf6tdDHfGj9IpPQhuhJ4kLI/5I/EFrIiOl36OZadxZyQw==" saltValue="gPbbL9Ovdm1Oc4+7qheyIQ==" spinCount="100000" sheet="1" objects="1" scenarios="1" selectLockedCells="1"/>
  <mergeCells count="1">
    <mergeCell ref="C2:D2"/>
  </mergeCells>
  <pageMargins left="0.7" right="0.7" top="0.75" bottom="0.75" header="0.3" footer="0.3"/>
  <pageSetup orientation="portrait" r:id="rId1"/>
  <ignoredErrors>
    <ignoredError sqref="F2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1185-B6D3-4335-99DB-97DA74F75B39}">
  <dimension ref="A1:F21"/>
  <sheetViews>
    <sheetView showGridLines="0" topLeftCell="A6" workbookViewId="0">
      <selection sqref="A1:XFD1048576"/>
    </sheetView>
  </sheetViews>
  <sheetFormatPr defaultRowHeight="12.75" x14ac:dyDescent="0.2"/>
  <cols>
    <col min="1" max="1" width="18.7109375" style="2" customWidth="1"/>
    <col min="2" max="2" width="15.7109375" style="2" customWidth="1"/>
    <col min="3" max="3" width="1.7109375" style="2" customWidth="1"/>
    <col min="4" max="4" width="57.42578125" style="2" customWidth="1"/>
    <col min="5" max="5" width="1.5703125" style="2" customWidth="1"/>
    <col min="6" max="6" width="63.140625" style="2" customWidth="1"/>
    <col min="7" max="16384" width="9.140625" style="2"/>
  </cols>
  <sheetData>
    <row r="1" spans="1:6" ht="76.5" customHeight="1" x14ac:dyDescent="0.2">
      <c r="C1" s="32"/>
      <c r="D1" s="32"/>
      <c r="F1" s="15" t="s">
        <v>53</v>
      </c>
    </row>
    <row r="2" spans="1:6" ht="19.5" customHeight="1" x14ac:dyDescent="0.2">
      <c r="C2" s="19"/>
      <c r="D2" s="22" t="s">
        <v>30</v>
      </c>
      <c r="F2" s="22" t="s">
        <v>31</v>
      </c>
    </row>
    <row r="4" spans="1:6" s="5" customFormat="1" ht="38.25" x14ac:dyDescent="0.2">
      <c r="A4" s="21"/>
      <c r="B4" s="20" t="s">
        <v>28</v>
      </c>
      <c r="D4" s="24" t="s">
        <v>29</v>
      </c>
      <c r="E4" s="23"/>
      <c r="F4" s="24" t="s">
        <v>57</v>
      </c>
    </row>
    <row r="5" spans="1:6" s="5" customFormat="1" x14ac:dyDescent="0.2">
      <c r="D5" s="23"/>
      <c r="E5" s="23"/>
      <c r="F5" s="23"/>
    </row>
    <row r="6" spans="1:6" s="5" customFormat="1" ht="76.5" x14ac:dyDescent="0.2">
      <c r="B6" s="20" t="s">
        <v>32</v>
      </c>
      <c r="D6" s="24" t="s">
        <v>46</v>
      </c>
      <c r="E6" s="23"/>
      <c r="F6" s="24" t="s">
        <v>39</v>
      </c>
    </row>
    <row r="7" spans="1:6" s="5" customFormat="1" x14ac:dyDescent="0.2">
      <c r="D7" s="23"/>
      <c r="E7" s="23"/>
      <c r="F7" s="23"/>
    </row>
    <row r="8" spans="1:6" s="5" customFormat="1" ht="51" x14ac:dyDescent="0.2">
      <c r="B8" s="20" t="s">
        <v>33</v>
      </c>
      <c r="D8" s="24" t="s">
        <v>47</v>
      </c>
      <c r="E8" s="23"/>
      <c r="F8" s="24" t="s">
        <v>40</v>
      </c>
    </row>
    <row r="9" spans="1:6" s="5" customFormat="1" x14ac:dyDescent="0.2">
      <c r="D9" s="23"/>
      <c r="E9" s="23"/>
      <c r="F9" s="23"/>
    </row>
    <row r="10" spans="1:6" s="5" customFormat="1" ht="76.5" x14ac:dyDescent="0.2">
      <c r="B10" s="20" t="s">
        <v>34</v>
      </c>
      <c r="D10" s="24" t="s">
        <v>48</v>
      </c>
      <c r="E10" s="23"/>
      <c r="F10" s="24" t="s">
        <v>41</v>
      </c>
    </row>
    <row r="11" spans="1:6" s="5" customFormat="1" x14ac:dyDescent="0.2">
      <c r="D11" s="23"/>
      <c r="E11" s="23"/>
      <c r="F11" s="23"/>
    </row>
    <row r="12" spans="1:6" s="5" customFormat="1" ht="63.75" x14ac:dyDescent="0.2">
      <c r="B12" s="20" t="s">
        <v>35</v>
      </c>
      <c r="D12" s="24" t="s">
        <v>58</v>
      </c>
      <c r="E12" s="23"/>
      <c r="F12" s="24" t="s">
        <v>52</v>
      </c>
    </row>
    <row r="13" spans="1:6" s="5" customFormat="1" x14ac:dyDescent="0.2">
      <c r="D13" s="23"/>
      <c r="E13" s="23"/>
      <c r="F13" s="23"/>
    </row>
    <row r="14" spans="1:6" s="5" customFormat="1" ht="25.5" x14ac:dyDescent="0.2">
      <c r="B14" s="20" t="s">
        <v>36</v>
      </c>
      <c r="D14" s="24" t="s">
        <v>42</v>
      </c>
      <c r="E14" s="23"/>
      <c r="F14" s="24" t="s">
        <v>43</v>
      </c>
    </row>
    <row r="15" spans="1:6" s="5" customFormat="1" x14ac:dyDescent="0.2">
      <c r="D15" s="23"/>
      <c r="E15" s="23"/>
      <c r="F15" s="23"/>
    </row>
    <row r="16" spans="1:6" s="5" customFormat="1" ht="76.5" x14ac:dyDescent="0.2">
      <c r="B16" s="20" t="s">
        <v>37</v>
      </c>
      <c r="D16" s="24" t="s">
        <v>44</v>
      </c>
      <c r="E16" s="23"/>
      <c r="F16" s="24" t="s">
        <v>59</v>
      </c>
    </row>
    <row r="17" spans="1:1" s="5" customFormat="1" x14ac:dyDescent="0.2"/>
    <row r="18" spans="1:1" s="5" customFormat="1" x14ac:dyDescent="0.2"/>
    <row r="19" spans="1:1" s="5" customFormat="1" x14ac:dyDescent="0.2"/>
    <row r="20" spans="1:1" s="5" customFormat="1" x14ac:dyDescent="0.2">
      <c r="A20" s="30" t="s">
        <v>55</v>
      </c>
    </row>
    <row r="21" spans="1:1" x14ac:dyDescent="0.2">
      <c r="A21" s="30" t="s">
        <v>56</v>
      </c>
    </row>
  </sheetData>
  <sheetProtection algorithmName="SHA-512" hashValue="JDCMUPdqQtL21quPrCJH6YKZ4iH8p42pqktKKVDGknTppx/QcdkS4Rn1TKxEK2G0WxC1nz7+fw8BQ1sOtOxFtw==" saltValue="GyF5nnEhMqzACGWSLDhBLw==" spinCount="100000" sheet="1" objects="1" scenarios="1" selectLockedCells="1"/>
  <mergeCells count="1">
    <mergeCell ref="C1:D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eLearning Pricing Calculator</vt:lpstr>
      <vt:lpstr>Instructions</vt:lpstr>
    </vt:vector>
  </TitlesOfParts>
  <Company>IDLance, LLC</Company>
  <LinksUpToDate>false</LinksUpToDate>
  <SharedDoc>false</SharedDoc>
  <HyperlinkBase>www.idlance.com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eLearning Pricing Calculator</dc:title>
  <dc:subject>eLearning Pricing Calculator</dc:subject>
  <dc:creator>IDLance</dc:creator>
  <cp:keywords>elearning, training</cp:keywords>
  <dc:description>This calculator will help eLearning instructional designers and developers to estimate prices for their clients</dc:description>
  <cp:lastModifiedBy>Parker Grant</cp:lastModifiedBy>
  <dcterms:created xsi:type="dcterms:W3CDTF">2009-09-15T14:25:02Z</dcterms:created>
  <dcterms:modified xsi:type="dcterms:W3CDTF">2022-09-27T16:34:44Z</dcterms:modified>
  <cp:category>eLearning</cp:category>
</cp:coreProperties>
</file>