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riana/Library/Mobile Documents/com~apple~CloudDocs/Pektiva/Archivos/"/>
    </mc:Choice>
  </mc:AlternateContent>
  <xr:revisionPtr revIDLastSave="0" documentId="13_ncr:1_{CBEB45D6-3FCE-A84D-8CC5-0D7A4CB23B0E}" xr6:coauthVersionLast="36" xr6:coauthVersionMax="36" xr10:uidLastSave="{00000000-0000-0000-0000-000000000000}"/>
  <bookViews>
    <workbookView xWindow="0" yWindow="500" windowWidth="28800" windowHeight="17500" tabRatio="582" xr2:uid="{00000000-000D-0000-FFFF-FFFF00000000}"/>
  </bookViews>
  <sheets>
    <sheet name="INSTRUCCIONES" sheetId="26" r:id="rId1"/>
    <sheet name="PRESUPUESTO REGALOS" sheetId="9" r:id="rId2"/>
    <sheet name="PRESUPUESTO" sheetId="24" r:id="rId3"/>
    <sheet name="RESULTADO" sheetId="20" r:id="rId4"/>
    <sheet name="FLUJO DE CAJA" sheetId="25" r:id="rId5"/>
    <sheet name="CONTROL SEMANAL" sheetId="27" r:id="rId6"/>
  </sheets>
  <definedNames>
    <definedName name="_xlnm._FilterDatabase" localSheetId="4" hidden="1">'FLUJO DE CAJA'!$B$11:$O$482</definedName>
  </definedNames>
  <calcPr calcId="18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B15" i="20" l="1"/>
  <c r="I37" i="27" l="1"/>
  <c r="B37" i="27" s="1"/>
  <c r="I35" i="27"/>
  <c r="F35" i="27"/>
  <c r="C35" i="27"/>
  <c r="U475" i="24" l="1"/>
  <c r="T475" i="24"/>
  <c r="S475" i="24"/>
  <c r="R475" i="24"/>
  <c r="Q475" i="24"/>
  <c r="P475" i="24"/>
  <c r="O475" i="24"/>
  <c r="N475" i="24"/>
  <c r="M475" i="24"/>
  <c r="L475" i="24"/>
  <c r="K475" i="24"/>
  <c r="AO23" i="24" l="1"/>
  <c r="AP23" i="24"/>
  <c r="AQ23" i="24"/>
  <c r="AR23" i="24"/>
  <c r="AS23" i="24"/>
  <c r="AT23" i="24"/>
  <c r="AU23" i="24"/>
  <c r="AV23" i="24"/>
  <c r="AW23" i="24"/>
  <c r="AX23" i="24"/>
  <c r="AY23" i="24"/>
  <c r="AO24" i="24"/>
  <c r="AP24" i="24"/>
  <c r="AQ24" i="24"/>
  <c r="AR24" i="24"/>
  <c r="AS24" i="24"/>
  <c r="AT24" i="24"/>
  <c r="AU24" i="24"/>
  <c r="AV24" i="24"/>
  <c r="AW24" i="24"/>
  <c r="AX24" i="24"/>
  <c r="AY24" i="24"/>
  <c r="AO25" i="24"/>
  <c r="AP25" i="24"/>
  <c r="AQ25" i="24"/>
  <c r="AR25" i="24"/>
  <c r="AS25" i="24"/>
  <c r="AT25" i="24"/>
  <c r="AU25" i="24"/>
  <c r="AV25" i="24"/>
  <c r="AW25" i="24"/>
  <c r="AX25" i="24"/>
  <c r="AY25" i="24"/>
  <c r="AO26" i="24"/>
  <c r="AP26" i="24"/>
  <c r="AQ26" i="24"/>
  <c r="AR26" i="24"/>
  <c r="AS26" i="24"/>
  <c r="AT26" i="24"/>
  <c r="AU26" i="24"/>
  <c r="AV26" i="24"/>
  <c r="AW26" i="24"/>
  <c r="AX26" i="24"/>
  <c r="AY26" i="24"/>
  <c r="AO27" i="24"/>
  <c r="AP27" i="24"/>
  <c r="AQ27" i="24"/>
  <c r="AR27" i="24"/>
  <c r="AS27" i="24"/>
  <c r="AT27" i="24"/>
  <c r="AU27" i="24"/>
  <c r="AV27" i="24"/>
  <c r="AW27" i="24"/>
  <c r="AX27" i="24"/>
  <c r="AY27" i="24"/>
  <c r="AO28" i="24"/>
  <c r="AP28" i="24"/>
  <c r="AQ28" i="24"/>
  <c r="AR28" i="24"/>
  <c r="AS28" i="24"/>
  <c r="AT28" i="24"/>
  <c r="AU28" i="24"/>
  <c r="AV28" i="24"/>
  <c r="AW28" i="24"/>
  <c r="AX28" i="24"/>
  <c r="AY28" i="24"/>
  <c r="AO29" i="24"/>
  <c r="AP29" i="24"/>
  <c r="AQ29" i="24"/>
  <c r="AR29" i="24"/>
  <c r="AS29" i="24"/>
  <c r="AT29" i="24"/>
  <c r="AU29" i="24"/>
  <c r="AV29" i="24"/>
  <c r="AW29" i="24"/>
  <c r="AX29" i="24"/>
  <c r="AY29" i="24"/>
  <c r="AO30" i="24"/>
  <c r="AP30" i="24"/>
  <c r="AQ30" i="24"/>
  <c r="AR30" i="24"/>
  <c r="AS30" i="24"/>
  <c r="AT30" i="24"/>
  <c r="AU30" i="24"/>
  <c r="AV30" i="24"/>
  <c r="AW30" i="24"/>
  <c r="AX30" i="24"/>
  <c r="AY30" i="24"/>
  <c r="AO31" i="24"/>
  <c r="AP31" i="24"/>
  <c r="AQ31" i="24"/>
  <c r="AR31" i="24"/>
  <c r="AS31" i="24"/>
  <c r="AT31" i="24"/>
  <c r="AU31" i="24"/>
  <c r="AV31" i="24"/>
  <c r="AW31" i="24"/>
  <c r="AX31" i="24"/>
  <c r="AY31" i="24"/>
  <c r="AO32" i="24"/>
  <c r="AP32" i="24"/>
  <c r="AQ32" i="24"/>
  <c r="AR32" i="24"/>
  <c r="AS32" i="24"/>
  <c r="AT32" i="24"/>
  <c r="AU32" i="24"/>
  <c r="AV32" i="24"/>
  <c r="AW32" i="24"/>
  <c r="AX32" i="24"/>
  <c r="AY32" i="24"/>
  <c r="AO33" i="24"/>
  <c r="AP33" i="24"/>
  <c r="AQ33" i="24"/>
  <c r="AR33" i="24"/>
  <c r="AS33" i="24"/>
  <c r="AT33" i="24"/>
  <c r="AU33" i="24"/>
  <c r="AV33" i="24"/>
  <c r="AW33" i="24"/>
  <c r="AX33" i="24"/>
  <c r="AY33" i="24"/>
  <c r="AO34" i="24"/>
  <c r="AP34" i="24"/>
  <c r="AQ34" i="24"/>
  <c r="AR34" i="24"/>
  <c r="AS34" i="24"/>
  <c r="AT34" i="24"/>
  <c r="AU34" i="24"/>
  <c r="AV34" i="24"/>
  <c r="AW34" i="24"/>
  <c r="AX34" i="24"/>
  <c r="AY34" i="24"/>
  <c r="AO35" i="24"/>
  <c r="AP35" i="24"/>
  <c r="AQ35" i="24"/>
  <c r="AR35" i="24"/>
  <c r="AS35" i="24"/>
  <c r="AT35" i="24"/>
  <c r="AU35" i="24"/>
  <c r="AV35" i="24"/>
  <c r="AW35" i="24"/>
  <c r="AX35" i="24"/>
  <c r="AY35" i="24"/>
  <c r="AO36" i="24"/>
  <c r="AP36" i="24"/>
  <c r="AQ36" i="24"/>
  <c r="AR36" i="24"/>
  <c r="AS36" i="24"/>
  <c r="AT36" i="24"/>
  <c r="AU36" i="24"/>
  <c r="AV36" i="24"/>
  <c r="AW36" i="24"/>
  <c r="AX36" i="24"/>
  <c r="AY36" i="24"/>
  <c r="AO37" i="24"/>
  <c r="AP37" i="24"/>
  <c r="AQ37" i="24"/>
  <c r="AR37" i="24"/>
  <c r="AS37" i="24"/>
  <c r="AT37" i="24"/>
  <c r="AU37" i="24"/>
  <c r="AV37" i="24"/>
  <c r="AW37" i="24"/>
  <c r="AX37" i="24"/>
  <c r="AY37" i="24"/>
  <c r="AO38" i="24"/>
  <c r="AP38" i="24"/>
  <c r="AQ38" i="24"/>
  <c r="AR38" i="24"/>
  <c r="AS38" i="24"/>
  <c r="AT38" i="24"/>
  <c r="AU38" i="24"/>
  <c r="AV38" i="24"/>
  <c r="AW38" i="24"/>
  <c r="AX38" i="24"/>
  <c r="AY38" i="24"/>
  <c r="AO39" i="24"/>
  <c r="AP39" i="24"/>
  <c r="AQ39" i="24"/>
  <c r="AR39" i="24"/>
  <c r="AS39" i="24"/>
  <c r="AT39" i="24"/>
  <c r="AU39" i="24"/>
  <c r="AV39" i="24"/>
  <c r="AW39" i="24"/>
  <c r="AX39" i="24"/>
  <c r="AY39" i="24"/>
  <c r="AO40" i="24"/>
  <c r="AP40" i="24"/>
  <c r="AQ40" i="24"/>
  <c r="AR40" i="24"/>
  <c r="AS40" i="24"/>
  <c r="AT40" i="24"/>
  <c r="AU40" i="24"/>
  <c r="AV40" i="24"/>
  <c r="AW40" i="24"/>
  <c r="AX40" i="24"/>
  <c r="AY40" i="24"/>
  <c r="AO41" i="24"/>
  <c r="AP41" i="24"/>
  <c r="AQ41" i="24"/>
  <c r="AR41" i="24"/>
  <c r="AS41" i="24"/>
  <c r="AT41" i="24"/>
  <c r="AU41" i="24"/>
  <c r="AV41" i="24"/>
  <c r="AW41" i="24"/>
  <c r="AX41" i="24"/>
  <c r="AY41" i="24"/>
  <c r="AO42" i="24"/>
  <c r="AP42" i="24"/>
  <c r="AQ42" i="24"/>
  <c r="AR42" i="24"/>
  <c r="AS42" i="24"/>
  <c r="AT42" i="24"/>
  <c r="AU42" i="24"/>
  <c r="AV42" i="24"/>
  <c r="AW42" i="24"/>
  <c r="AX42" i="24"/>
  <c r="AY42" i="24"/>
  <c r="AO49" i="24"/>
  <c r="AP49" i="24"/>
  <c r="AQ49" i="24"/>
  <c r="AR49" i="24"/>
  <c r="AS49" i="24"/>
  <c r="AT49" i="24"/>
  <c r="AU49" i="24"/>
  <c r="AV49" i="24"/>
  <c r="AW49" i="24"/>
  <c r="AX49" i="24"/>
  <c r="AY49" i="24"/>
  <c r="AO50" i="24"/>
  <c r="AP50" i="24"/>
  <c r="AQ50" i="24"/>
  <c r="AR50" i="24"/>
  <c r="AS50" i="24"/>
  <c r="AT50" i="24"/>
  <c r="AU50" i="24"/>
  <c r="AV50" i="24"/>
  <c r="AW50" i="24"/>
  <c r="AX50" i="24"/>
  <c r="AY50" i="24"/>
  <c r="AO51" i="24"/>
  <c r="AP51" i="24"/>
  <c r="AQ51" i="24"/>
  <c r="AR51" i="24"/>
  <c r="AS51" i="24"/>
  <c r="AT51" i="24"/>
  <c r="AU51" i="24"/>
  <c r="AV51" i="24"/>
  <c r="AW51" i="24"/>
  <c r="AX51" i="24"/>
  <c r="AY51" i="24"/>
  <c r="AO52" i="24"/>
  <c r="AP52" i="24"/>
  <c r="AQ52" i="24"/>
  <c r="AR52" i="24"/>
  <c r="AS52" i="24"/>
  <c r="AT52" i="24"/>
  <c r="AU52" i="24"/>
  <c r="AV52" i="24"/>
  <c r="AW52" i="24"/>
  <c r="AX52" i="24"/>
  <c r="AY52" i="24"/>
  <c r="AO53" i="24"/>
  <c r="AP53" i="24"/>
  <c r="AQ53" i="24"/>
  <c r="AR53" i="24"/>
  <c r="AS53" i="24"/>
  <c r="AT53" i="24"/>
  <c r="AU53" i="24"/>
  <c r="AV53" i="24"/>
  <c r="AW53" i="24"/>
  <c r="AX53" i="24"/>
  <c r="AY53" i="24"/>
  <c r="AO54" i="24"/>
  <c r="AP54" i="24"/>
  <c r="AQ54" i="24"/>
  <c r="AR54" i="24"/>
  <c r="AS54" i="24"/>
  <c r="AT54" i="24"/>
  <c r="AU54" i="24"/>
  <c r="AV54" i="24"/>
  <c r="AW54" i="24"/>
  <c r="AX54" i="24"/>
  <c r="AY54" i="24"/>
  <c r="AO55" i="24"/>
  <c r="AP55" i="24"/>
  <c r="AQ55" i="24"/>
  <c r="AR55" i="24"/>
  <c r="AS55" i="24"/>
  <c r="AT55" i="24"/>
  <c r="AU55" i="24"/>
  <c r="AV55" i="24"/>
  <c r="AW55" i="24"/>
  <c r="AX55" i="24"/>
  <c r="AY55" i="24"/>
  <c r="AO56" i="24"/>
  <c r="AP56" i="24"/>
  <c r="AQ56" i="24"/>
  <c r="AR56" i="24"/>
  <c r="AS56" i="24"/>
  <c r="AT56" i="24"/>
  <c r="AU56" i="24"/>
  <c r="AV56" i="24"/>
  <c r="AW56" i="24"/>
  <c r="AX56" i="24"/>
  <c r="AY56" i="24"/>
  <c r="AO57" i="24"/>
  <c r="AP57" i="24"/>
  <c r="AQ57" i="24"/>
  <c r="AR57" i="24"/>
  <c r="AS57" i="24"/>
  <c r="AT57" i="24"/>
  <c r="AU57" i="24"/>
  <c r="AV57" i="24"/>
  <c r="AW57" i="24"/>
  <c r="AX57" i="24"/>
  <c r="AY57" i="24"/>
  <c r="AO58" i="24"/>
  <c r="AP58" i="24"/>
  <c r="AQ58" i="24"/>
  <c r="AR58" i="24"/>
  <c r="AS58" i="24"/>
  <c r="AT58" i="24"/>
  <c r="AU58" i="24"/>
  <c r="AV58" i="24"/>
  <c r="AW58" i="24"/>
  <c r="AX58" i="24"/>
  <c r="AY58" i="24"/>
  <c r="AO59" i="24"/>
  <c r="AP59" i="24"/>
  <c r="AQ59" i="24"/>
  <c r="AR59" i="24"/>
  <c r="AS59" i="24"/>
  <c r="AT59" i="24"/>
  <c r="AU59" i="24"/>
  <c r="AV59" i="24"/>
  <c r="AW59" i="24"/>
  <c r="AX59" i="24"/>
  <c r="AY59" i="24"/>
  <c r="AO60" i="24"/>
  <c r="AP60" i="24"/>
  <c r="AQ60" i="24"/>
  <c r="AR60" i="24"/>
  <c r="AS60" i="24"/>
  <c r="AT60" i="24"/>
  <c r="AU60" i="24"/>
  <c r="AV60" i="24"/>
  <c r="AW60" i="24"/>
  <c r="AX60" i="24"/>
  <c r="AY60" i="24"/>
  <c r="AO67" i="24"/>
  <c r="AP67" i="24"/>
  <c r="AQ67" i="24"/>
  <c r="AR67" i="24"/>
  <c r="AS67" i="24"/>
  <c r="AT67" i="24"/>
  <c r="AU67" i="24"/>
  <c r="AV67" i="24"/>
  <c r="AW67" i="24"/>
  <c r="AX67" i="24"/>
  <c r="AY67" i="24"/>
  <c r="AO68" i="24"/>
  <c r="AP68" i="24"/>
  <c r="AQ68" i="24"/>
  <c r="AR68" i="24"/>
  <c r="AS68" i="24"/>
  <c r="AT68" i="24"/>
  <c r="AU68" i="24"/>
  <c r="AV68" i="24"/>
  <c r="AW68" i="24"/>
  <c r="AX68" i="24"/>
  <c r="AY68" i="24"/>
  <c r="AO69" i="24"/>
  <c r="AP69" i="24"/>
  <c r="AQ69" i="24"/>
  <c r="AR69" i="24"/>
  <c r="AS69" i="24"/>
  <c r="AT69" i="24"/>
  <c r="AU69" i="24"/>
  <c r="AV69" i="24"/>
  <c r="AW69" i="24"/>
  <c r="AX69" i="24"/>
  <c r="AY69" i="24"/>
  <c r="AO70" i="24"/>
  <c r="AP70" i="24"/>
  <c r="AQ70" i="24"/>
  <c r="AR70" i="24"/>
  <c r="AS70" i="24"/>
  <c r="AT70" i="24"/>
  <c r="AU70" i="24"/>
  <c r="AV70" i="24"/>
  <c r="AW70" i="24"/>
  <c r="AX70" i="24"/>
  <c r="AY70" i="24"/>
  <c r="AO71" i="24"/>
  <c r="AP71" i="24"/>
  <c r="AQ71" i="24"/>
  <c r="AR71" i="24"/>
  <c r="AS71" i="24"/>
  <c r="AT71" i="24"/>
  <c r="AU71" i="24"/>
  <c r="AV71" i="24"/>
  <c r="AW71" i="24"/>
  <c r="AX71" i="24"/>
  <c r="AY71" i="24"/>
  <c r="AO72" i="24"/>
  <c r="AP72" i="24"/>
  <c r="AQ72" i="24"/>
  <c r="AR72" i="24"/>
  <c r="AS72" i="24"/>
  <c r="AT72" i="24"/>
  <c r="AU72" i="24"/>
  <c r="AV72" i="24"/>
  <c r="AW72" i="24"/>
  <c r="AX72" i="24"/>
  <c r="AY72" i="24"/>
  <c r="AO73" i="24"/>
  <c r="AP73" i="24"/>
  <c r="AQ73" i="24"/>
  <c r="AR73" i="24"/>
  <c r="AS73" i="24"/>
  <c r="AT73" i="24"/>
  <c r="AU73" i="24"/>
  <c r="AV73" i="24"/>
  <c r="AW73" i="24"/>
  <c r="AX73" i="24"/>
  <c r="AY73" i="24"/>
  <c r="AO74" i="24"/>
  <c r="AP74" i="24"/>
  <c r="AQ74" i="24"/>
  <c r="AR74" i="24"/>
  <c r="AS74" i="24"/>
  <c r="AT74" i="24"/>
  <c r="AU74" i="24"/>
  <c r="AV74" i="24"/>
  <c r="AW74" i="24"/>
  <c r="AX74" i="24"/>
  <c r="AY74" i="24"/>
  <c r="AO79" i="24"/>
  <c r="AP79" i="24"/>
  <c r="AQ79" i="24"/>
  <c r="AR79" i="24"/>
  <c r="AS79" i="24"/>
  <c r="AT79" i="24"/>
  <c r="AU79" i="24"/>
  <c r="AV79" i="24"/>
  <c r="AW79" i="24"/>
  <c r="AX79" i="24"/>
  <c r="AY79" i="24"/>
  <c r="AO80" i="24"/>
  <c r="AP80" i="24"/>
  <c r="AQ80" i="24"/>
  <c r="AR80" i="24"/>
  <c r="AS80" i="24"/>
  <c r="AT80" i="24"/>
  <c r="AU80" i="24"/>
  <c r="AV80" i="24"/>
  <c r="AW80" i="24"/>
  <c r="AX80" i="24"/>
  <c r="AY80" i="24"/>
  <c r="AO81" i="24"/>
  <c r="AP81" i="24"/>
  <c r="AQ81" i="24"/>
  <c r="AR81" i="24"/>
  <c r="AS81" i="24"/>
  <c r="AT81" i="24"/>
  <c r="AU81" i="24"/>
  <c r="AV81" i="24"/>
  <c r="AW81" i="24"/>
  <c r="AX81" i="24"/>
  <c r="AY81" i="24"/>
  <c r="AO82" i="24"/>
  <c r="AP82" i="24"/>
  <c r="AQ82" i="24"/>
  <c r="AR82" i="24"/>
  <c r="AS82" i="24"/>
  <c r="AT82" i="24"/>
  <c r="AU82" i="24"/>
  <c r="AV82" i="24"/>
  <c r="AW82" i="24"/>
  <c r="AX82" i="24"/>
  <c r="AY82" i="24"/>
  <c r="AO83" i="24"/>
  <c r="AP83" i="24"/>
  <c r="AQ83" i="24"/>
  <c r="AR83" i="24"/>
  <c r="AS83" i="24"/>
  <c r="AT83" i="24"/>
  <c r="AU83" i="24"/>
  <c r="AV83" i="24"/>
  <c r="AW83" i="24"/>
  <c r="AX83" i="24"/>
  <c r="AY83" i="24"/>
  <c r="AO84" i="24"/>
  <c r="AP84" i="24"/>
  <c r="AQ84" i="24"/>
  <c r="AR84" i="24"/>
  <c r="AS84" i="24"/>
  <c r="AT84" i="24"/>
  <c r="AU84" i="24"/>
  <c r="AV84" i="24"/>
  <c r="AW84" i="24"/>
  <c r="AX84" i="24"/>
  <c r="AY84" i="24"/>
  <c r="AO85" i="24"/>
  <c r="AP85" i="24"/>
  <c r="AQ85" i="24"/>
  <c r="AR85" i="24"/>
  <c r="AS85" i="24"/>
  <c r="AT85" i="24"/>
  <c r="AU85" i="24"/>
  <c r="AV85" i="24"/>
  <c r="AW85" i="24"/>
  <c r="AX85" i="24"/>
  <c r="AY85" i="24"/>
  <c r="AO86" i="24"/>
  <c r="AP86" i="24"/>
  <c r="AQ86" i="24"/>
  <c r="AR86" i="24"/>
  <c r="AS86" i="24"/>
  <c r="AT86" i="24"/>
  <c r="AU86" i="24"/>
  <c r="AV86" i="24"/>
  <c r="AW86" i="24"/>
  <c r="AX86" i="24"/>
  <c r="AY86" i="24"/>
  <c r="AO91" i="24"/>
  <c r="AP91" i="24"/>
  <c r="AQ91" i="24"/>
  <c r="AR91" i="24"/>
  <c r="AS91" i="24"/>
  <c r="AT91" i="24"/>
  <c r="AU91" i="24"/>
  <c r="AV91" i="24"/>
  <c r="AW91" i="24"/>
  <c r="AX91" i="24"/>
  <c r="AY91" i="24"/>
  <c r="AO92" i="24"/>
  <c r="AP92" i="24"/>
  <c r="AQ92" i="24"/>
  <c r="AR92" i="24"/>
  <c r="AS92" i="24"/>
  <c r="AT92" i="24"/>
  <c r="AU92" i="24"/>
  <c r="AV92" i="24"/>
  <c r="AW92" i="24"/>
  <c r="AX92" i="24"/>
  <c r="AY92" i="24"/>
  <c r="AO93" i="24"/>
  <c r="AP93" i="24"/>
  <c r="AQ93" i="24"/>
  <c r="AR93" i="24"/>
  <c r="AS93" i="24"/>
  <c r="AT93" i="24"/>
  <c r="AU93" i="24"/>
  <c r="AV93" i="24"/>
  <c r="AW93" i="24"/>
  <c r="AX93" i="24"/>
  <c r="AY93" i="24"/>
  <c r="AO94" i="24"/>
  <c r="AP94" i="24"/>
  <c r="AQ94" i="24"/>
  <c r="AR94" i="24"/>
  <c r="AS94" i="24"/>
  <c r="AT94" i="24"/>
  <c r="AU94" i="24"/>
  <c r="AV94" i="24"/>
  <c r="AW94" i="24"/>
  <c r="AX94" i="24"/>
  <c r="AY94" i="24"/>
  <c r="AO95" i="24"/>
  <c r="AP95" i="24"/>
  <c r="AQ95" i="24"/>
  <c r="AR95" i="24"/>
  <c r="AS95" i="24"/>
  <c r="AT95" i="24"/>
  <c r="AU95" i="24"/>
  <c r="AV95" i="24"/>
  <c r="AW95" i="24"/>
  <c r="AX95" i="24"/>
  <c r="AY95" i="24"/>
  <c r="AO96" i="24"/>
  <c r="AP96" i="24"/>
  <c r="AQ96" i="24"/>
  <c r="AR96" i="24"/>
  <c r="AS96" i="24"/>
  <c r="AT96" i="24"/>
  <c r="AU96" i="24"/>
  <c r="AV96" i="24"/>
  <c r="AW96" i="24"/>
  <c r="AX96" i="24"/>
  <c r="AY96" i="24"/>
  <c r="AO97" i="24"/>
  <c r="AP97" i="24"/>
  <c r="AQ97" i="24"/>
  <c r="AR97" i="24"/>
  <c r="AS97" i="24"/>
  <c r="AT97" i="24"/>
  <c r="AU97" i="24"/>
  <c r="AV97" i="24"/>
  <c r="AW97" i="24"/>
  <c r="AX97" i="24"/>
  <c r="AY97" i="24"/>
  <c r="AO98" i="24"/>
  <c r="AP98" i="24"/>
  <c r="AQ98" i="24"/>
  <c r="AR98" i="24"/>
  <c r="AS98" i="24"/>
  <c r="AT98" i="24"/>
  <c r="AU98" i="24"/>
  <c r="AV98" i="24"/>
  <c r="AW98" i="24"/>
  <c r="AX98" i="24"/>
  <c r="AY98" i="24"/>
  <c r="AO99" i="24"/>
  <c r="AP99" i="24"/>
  <c r="AQ99" i="24"/>
  <c r="AR99" i="24"/>
  <c r="AS99" i="24"/>
  <c r="AT99" i="24"/>
  <c r="AU99" i="24"/>
  <c r="AV99" i="24"/>
  <c r="AW99" i="24"/>
  <c r="AX99" i="24"/>
  <c r="AY99" i="24"/>
  <c r="AO100" i="24"/>
  <c r="AP100" i="24"/>
  <c r="AQ100" i="24"/>
  <c r="AR100" i="24"/>
  <c r="AS100" i="24"/>
  <c r="AT100" i="24"/>
  <c r="AU100" i="24"/>
  <c r="AV100" i="24"/>
  <c r="AW100" i="24"/>
  <c r="AX100" i="24"/>
  <c r="AY100" i="24"/>
  <c r="AO101" i="24"/>
  <c r="AP101" i="24"/>
  <c r="AQ101" i="24"/>
  <c r="AR101" i="24"/>
  <c r="AS101" i="24"/>
  <c r="AT101" i="24"/>
  <c r="AU101" i="24"/>
  <c r="AV101" i="24"/>
  <c r="AW101" i="24"/>
  <c r="AX101" i="24"/>
  <c r="AY101" i="24"/>
  <c r="AO102" i="24"/>
  <c r="AP102" i="24"/>
  <c r="AQ102" i="24"/>
  <c r="AR102" i="24"/>
  <c r="AS102" i="24"/>
  <c r="AT102" i="24"/>
  <c r="AU102" i="24"/>
  <c r="AV102" i="24"/>
  <c r="AW102" i="24"/>
  <c r="AX102" i="24"/>
  <c r="AY102" i="24"/>
  <c r="AO103" i="24"/>
  <c r="AP103" i="24"/>
  <c r="AQ103" i="24"/>
  <c r="AR103" i="24"/>
  <c r="AS103" i="24"/>
  <c r="AT103" i="24"/>
  <c r="AU103" i="24"/>
  <c r="AV103" i="24"/>
  <c r="AW103" i="24"/>
  <c r="AX103" i="24"/>
  <c r="AY103" i="24"/>
  <c r="AO104" i="24"/>
  <c r="AP104" i="24"/>
  <c r="AQ104" i="24"/>
  <c r="AR104" i="24"/>
  <c r="AS104" i="24"/>
  <c r="AT104" i="24"/>
  <c r="AU104" i="24"/>
  <c r="AV104" i="24"/>
  <c r="AW104" i="24"/>
  <c r="AX104" i="24"/>
  <c r="AY104" i="24"/>
  <c r="AO105" i="24"/>
  <c r="AP105" i="24"/>
  <c r="AQ105" i="24"/>
  <c r="AR105" i="24"/>
  <c r="AS105" i="24"/>
  <c r="AT105" i="24"/>
  <c r="AU105" i="24"/>
  <c r="AV105" i="24"/>
  <c r="AW105" i="24"/>
  <c r="AX105" i="24"/>
  <c r="AY105" i="24"/>
  <c r="AO114" i="24"/>
  <c r="AP114" i="24"/>
  <c r="AQ114" i="24"/>
  <c r="AR114" i="24"/>
  <c r="AS114" i="24"/>
  <c r="AT114" i="24"/>
  <c r="AU114" i="24"/>
  <c r="AV114" i="24"/>
  <c r="AW114" i="24"/>
  <c r="AX114" i="24"/>
  <c r="AY114" i="24"/>
  <c r="AO115" i="24"/>
  <c r="AP115" i="24"/>
  <c r="AQ115" i="24"/>
  <c r="AR115" i="24"/>
  <c r="AS115" i="24"/>
  <c r="AT115" i="24"/>
  <c r="AU115" i="24"/>
  <c r="AV115" i="24"/>
  <c r="AW115" i="24"/>
  <c r="AX115" i="24"/>
  <c r="AY115" i="24"/>
  <c r="AO116" i="24"/>
  <c r="AP116" i="24"/>
  <c r="AQ116" i="24"/>
  <c r="AR116" i="24"/>
  <c r="AS116" i="24"/>
  <c r="AT116" i="24"/>
  <c r="AU116" i="24"/>
  <c r="AV116" i="24"/>
  <c r="AW116" i="24"/>
  <c r="AX116" i="24"/>
  <c r="AY116" i="24"/>
  <c r="AO117" i="24"/>
  <c r="AP117" i="24"/>
  <c r="AQ117" i="24"/>
  <c r="AR117" i="24"/>
  <c r="AS117" i="24"/>
  <c r="AT117" i="24"/>
  <c r="AU117" i="24"/>
  <c r="AV117" i="24"/>
  <c r="AW117" i="24"/>
  <c r="AX117" i="24"/>
  <c r="AY117" i="24"/>
  <c r="AO118" i="24"/>
  <c r="AP118" i="24"/>
  <c r="AQ118" i="24"/>
  <c r="AR118" i="24"/>
  <c r="AS118" i="24"/>
  <c r="AT118" i="24"/>
  <c r="AU118" i="24"/>
  <c r="AV118" i="24"/>
  <c r="AW118" i="24"/>
  <c r="AX118" i="24"/>
  <c r="AY118" i="24"/>
  <c r="AO119" i="24"/>
  <c r="AP119" i="24"/>
  <c r="AQ119" i="24"/>
  <c r="AR119" i="24"/>
  <c r="AS119" i="24"/>
  <c r="AT119" i="24"/>
  <c r="AU119" i="24"/>
  <c r="AV119" i="24"/>
  <c r="AW119" i="24"/>
  <c r="AX119" i="24"/>
  <c r="AY119" i="24"/>
  <c r="AO120" i="24"/>
  <c r="AP120" i="24"/>
  <c r="AQ120" i="24"/>
  <c r="AR120" i="24"/>
  <c r="AS120" i="24"/>
  <c r="AT120" i="24"/>
  <c r="AU120" i="24"/>
  <c r="AV120" i="24"/>
  <c r="AW120" i="24"/>
  <c r="AX120" i="24"/>
  <c r="AY120" i="24"/>
  <c r="AO121" i="24"/>
  <c r="AP121" i="24"/>
  <c r="AQ121" i="24"/>
  <c r="AR121" i="24"/>
  <c r="AS121" i="24"/>
  <c r="AT121" i="24"/>
  <c r="AU121" i="24"/>
  <c r="AV121" i="24"/>
  <c r="AW121" i="24"/>
  <c r="AX121" i="24"/>
  <c r="AY121" i="24"/>
  <c r="AO126" i="24"/>
  <c r="AP126" i="24"/>
  <c r="AQ126" i="24"/>
  <c r="AR126" i="24"/>
  <c r="AS126" i="24"/>
  <c r="AT126" i="24"/>
  <c r="AU126" i="24"/>
  <c r="AV126" i="24"/>
  <c r="AW126" i="24"/>
  <c r="AX126" i="24"/>
  <c r="AY126" i="24"/>
  <c r="AO127" i="24"/>
  <c r="AP127" i="24"/>
  <c r="AQ127" i="24"/>
  <c r="AR127" i="24"/>
  <c r="AS127" i="24"/>
  <c r="AT127" i="24"/>
  <c r="AU127" i="24"/>
  <c r="AV127" i="24"/>
  <c r="AW127" i="24"/>
  <c r="AX127" i="24"/>
  <c r="AY127" i="24"/>
  <c r="AO128" i="24"/>
  <c r="AP128" i="24"/>
  <c r="AQ128" i="24"/>
  <c r="AR128" i="24"/>
  <c r="AS128" i="24"/>
  <c r="AT128" i="24"/>
  <c r="AU128" i="24"/>
  <c r="AV128" i="24"/>
  <c r="AW128" i="24"/>
  <c r="AX128" i="24"/>
  <c r="AY128" i="24"/>
  <c r="AO129" i="24"/>
  <c r="AP129" i="24"/>
  <c r="AQ129" i="24"/>
  <c r="AR129" i="24"/>
  <c r="AS129" i="24"/>
  <c r="AT129" i="24"/>
  <c r="AU129" i="24"/>
  <c r="AV129" i="24"/>
  <c r="AW129" i="24"/>
  <c r="AX129" i="24"/>
  <c r="AY129" i="24"/>
  <c r="AO130" i="24"/>
  <c r="AP130" i="24"/>
  <c r="AQ130" i="24"/>
  <c r="AR130" i="24"/>
  <c r="AS130" i="24"/>
  <c r="AT130" i="24"/>
  <c r="AU130" i="24"/>
  <c r="AV130" i="24"/>
  <c r="AW130" i="24"/>
  <c r="AX130" i="24"/>
  <c r="AY130" i="24"/>
  <c r="AO131" i="24"/>
  <c r="AP131" i="24"/>
  <c r="AQ131" i="24"/>
  <c r="AR131" i="24"/>
  <c r="AS131" i="24"/>
  <c r="AT131" i="24"/>
  <c r="AU131" i="24"/>
  <c r="AV131" i="24"/>
  <c r="AW131" i="24"/>
  <c r="AX131" i="24"/>
  <c r="AY131" i="24"/>
  <c r="AO132" i="24"/>
  <c r="AP132" i="24"/>
  <c r="AQ132" i="24"/>
  <c r="AR132" i="24"/>
  <c r="AS132" i="24"/>
  <c r="AT132" i="24"/>
  <c r="AU132" i="24"/>
  <c r="AV132" i="24"/>
  <c r="AW132" i="24"/>
  <c r="AX132" i="24"/>
  <c r="AY132" i="24"/>
  <c r="AO133" i="24"/>
  <c r="AP133" i="24"/>
  <c r="AQ133" i="24"/>
  <c r="AR133" i="24"/>
  <c r="AS133" i="24"/>
  <c r="AT133" i="24"/>
  <c r="AU133" i="24"/>
  <c r="AV133" i="24"/>
  <c r="AW133" i="24"/>
  <c r="AX133" i="24"/>
  <c r="AY133" i="24"/>
  <c r="AO134" i="24"/>
  <c r="AP134" i="24"/>
  <c r="AQ134" i="24"/>
  <c r="AR134" i="24"/>
  <c r="AS134" i="24"/>
  <c r="AT134" i="24"/>
  <c r="AU134" i="24"/>
  <c r="AV134" i="24"/>
  <c r="AW134" i="24"/>
  <c r="AX134" i="24"/>
  <c r="AY134" i="24"/>
  <c r="AO135" i="24"/>
  <c r="AP135" i="24"/>
  <c r="AQ135" i="24"/>
  <c r="AR135" i="24"/>
  <c r="AS135" i="24"/>
  <c r="AT135" i="24"/>
  <c r="AU135" i="24"/>
  <c r="AV135" i="24"/>
  <c r="AW135" i="24"/>
  <c r="AX135" i="24"/>
  <c r="AY135" i="24"/>
  <c r="AO136" i="24"/>
  <c r="AP136" i="24"/>
  <c r="AQ136" i="24"/>
  <c r="AR136" i="24"/>
  <c r="AS136" i="24"/>
  <c r="AT136" i="24"/>
  <c r="AU136" i="24"/>
  <c r="AV136" i="24"/>
  <c r="AW136" i="24"/>
  <c r="AX136" i="24"/>
  <c r="AY136" i="24"/>
  <c r="AO137" i="24"/>
  <c r="AP137" i="24"/>
  <c r="AQ137" i="24"/>
  <c r="AR137" i="24"/>
  <c r="AS137" i="24"/>
  <c r="AT137" i="24"/>
  <c r="AU137" i="24"/>
  <c r="AV137" i="24"/>
  <c r="AW137" i="24"/>
  <c r="AX137" i="24"/>
  <c r="AY137" i="24"/>
  <c r="AO138" i="24"/>
  <c r="AP138" i="24"/>
  <c r="AQ138" i="24"/>
  <c r="AR138" i="24"/>
  <c r="AS138" i="24"/>
  <c r="AT138" i="24"/>
  <c r="AU138" i="24"/>
  <c r="AV138" i="24"/>
  <c r="AW138" i="24"/>
  <c r="AX138" i="24"/>
  <c r="AY138" i="24"/>
  <c r="AO139" i="24"/>
  <c r="AP139" i="24"/>
  <c r="AQ139" i="24"/>
  <c r="AR139" i="24"/>
  <c r="AS139" i="24"/>
  <c r="AT139" i="24"/>
  <c r="AU139" i="24"/>
  <c r="AV139" i="24"/>
  <c r="AW139" i="24"/>
  <c r="AX139" i="24"/>
  <c r="AY139" i="24"/>
  <c r="AO140" i="24"/>
  <c r="AP140" i="24"/>
  <c r="AQ140" i="24"/>
  <c r="AR140" i="24"/>
  <c r="AS140" i="24"/>
  <c r="AT140" i="24"/>
  <c r="AU140" i="24"/>
  <c r="AV140" i="24"/>
  <c r="AW140" i="24"/>
  <c r="AX140" i="24"/>
  <c r="AY140" i="24"/>
  <c r="AO141" i="24"/>
  <c r="AP141" i="24"/>
  <c r="AQ141" i="24"/>
  <c r="AR141" i="24"/>
  <c r="AS141" i="24"/>
  <c r="AT141" i="24"/>
  <c r="AU141" i="24"/>
  <c r="AV141" i="24"/>
  <c r="AW141" i="24"/>
  <c r="AX141" i="24"/>
  <c r="AY141" i="24"/>
  <c r="AO142" i="24"/>
  <c r="AP142" i="24"/>
  <c r="AQ142" i="24"/>
  <c r="AR142" i="24"/>
  <c r="AS142" i="24"/>
  <c r="AT142" i="24"/>
  <c r="AU142" i="24"/>
  <c r="AV142" i="24"/>
  <c r="AW142" i="24"/>
  <c r="AX142" i="24"/>
  <c r="AY142" i="24"/>
  <c r="AO143" i="24"/>
  <c r="AP143" i="24"/>
  <c r="AQ143" i="24"/>
  <c r="AR143" i="24"/>
  <c r="AS143" i="24"/>
  <c r="AT143" i="24"/>
  <c r="AU143" i="24"/>
  <c r="AV143" i="24"/>
  <c r="AW143" i="24"/>
  <c r="AX143" i="24"/>
  <c r="AY143" i="24"/>
  <c r="AO144" i="24"/>
  <c r="AP144" i="24"/>
  <c r="AQ144" i="24"/>
  <c r="AR144" i="24"/>
  <c r="AS144" i="24"/>
  <c r="AT144" i="24"/>
  <c r="AU144" i="24"/>
  <c r="AV144" i="24"/>
  <c r="AW144" i="24"/>
  <c r="AX144" i="24"/>
  <c r="AY144" i="24"/>
  <c r="AO145" i="24"/>
  <c r="AP145" i="24"/>
  <c r="AQ145" i="24"/>
  <c r="AR145" i="24"/>
  <c r="AS145" i="24"/>
  <c r="AT145" i="24"/>
  <c r="AU145" i="24"/>
  <c r="AV145" i="24"/>
  <c r="AW145" i="24"/>
  <c r="AX145" i="24"/>
  <c r="AY145" i="24"/>
  <c r="AO146" i="24"/>
  <c r="AP146" i="24"/>
  <c r="AQ146" i="24"/>
  <c r="AR146" i="24"/>
  <c r="AS146" i="24"/>
  <c r="AT146" i="24"/>
  <c r="AU146" i="24"/>
  <c r="AV146" i="24"/>
  <c r="AW146" i="24"/>
  <c r="AX146" i="24"/>
  <c r="AY146" i="24"/>
  <c r="AO147" i="24"/>
  <c r="AP147" i="24"/>
  <c r="AQ147" i="24"/>
  <c r="AR147" i="24"/>
  <c r="AS147" i="24"/>
  <c r="AT147" i="24"/>
  <c r="AU147" i="24"/>
  <c r="AV147" i="24"/>
  <c r="AW147" i="24"/>
  <c r="AX147" i="24"/>
  <c r="AY147" i="24"/>
  <c r="AO148" i="24"/>
  <c r="AP148" i="24"/>
  <c r="AQ148" i="24"/>
  <c r="AR148" i="24"/>
  <c r="AS148" i="24"/>
  <c r="AT148" i="24"/>
  <c r="AU148" i="24"/>
  <c r="AV148" i="24"/>
  <c r="AW148" i="24"/>
  <c r="AX148" i="24"/>
  <c r="AY148" i="24"/>
  <c r="AO149" i="24"/>
  <c r="AP149" i="24"/>
  <c r="AQ149" i="24"/>
  <c r="AR149" i="24"/>
  <c r="AS149" i="24"/>
  <c r="AT149" i="24"/>
  <c r="AU149" i="24"/>
  <c r="AV149" i="24"/>
  <c r="AW149" i="24"/>
  <c r="AX149" i="24"/>
  <c r="AY149" i="24"/>
  <c r="AO154" i="24"/>
  <c r="AP154" i="24"/>
  <c r="AQ154" i="24"/>
  <c r="AR154" i="24"/>
  <c r="AS154" i="24"/>
  <c r="AT154" i="24"/>
  <c r="AU154" i="24"/>
  <c r="AV154" i="24"/>
  <c r="AW154" i="24"/>
  <c r="AX154" i="24"/>
  <c r="AY154" i="24"/>
  <c r="AO155" i="24"/>
  <c r="AP155" i="24"/>
  <c r="AQ155" i="24"/>
  <c r="AR155" i="24"/>
  <c r="AS155" i="24"/>
  <c r="AT155" i="24"/>
  <c r="AU155" i="24"/>
  <c r="AV155" i="24"/>
  <c r="AW155" i="24"/>
  <c r="AX155" i="24"/>
  <c r="AY155" i="24"/>
  <c r="AO156" i="24"/>
  <c r="AP156" i="24"/>
  <c r="AQ156" i="24"/>
  <c r="AR156" i="24"/>
  <c r="AS156" i="24"/>
  <c r="AT156" i="24"/>
  <c r="AU156" i="24"/>
  <c r="AV156" i="24"/>
  <c r="AW156" i="24"/>
  <c r="AX156" i="24"/>
  <c r="AY156" i="24"/>
  <c r="AO157" i="24"/>
  <c r="AP157" i="24"/>
  <c r="AQ157" i="24"/>
  <c r="AR157" i="24"/>
  <c r="AS157" i="24"/>
  <c r="AT157" i="24"/>
  <c r="AU157" i="24"/>
  <c r="AV157" i="24"/>
  <c r="AW157" i="24"/>
  <c r="AX157" i="24"/>
  <c r="AY157" i="24"/>
  <c r="AO158" i="24"/>
  <c r="AP158" i="24"/>
  <c r="AQ158" i="24"/>
  <c r="AR158" i="24"/>
  <c r="AS158" i="24"/>
  <c r="AT158" i="24"/>
  <c r="AU158" i="24"/>
  <c r="AV158" i="24"/>
  <c r="AW158" i="24"/>
  <c r="AX158" i="24"/>
  <c r="AY158" i="24"/>
  <c r="AO159" i="24"/>
  <c r="AP159" i="24"/>
  <c r="AQ159" i="24"/>
  <c r="AR159" i="24"/>
  <c r="AS159" i="24"/>
  <c r="AT159" i="24"/>
  <c r="AU159" i="24"/>
  <c r="AV159" i="24"/>
  <c r="AW159" i="24"/>
  <c r="AX159" i="24"/>
  <c r="AY159" i="24"/>
  <c r="AO160" i="24"/>
  <c r="AP160" i="24"/>
  <c r="AQ160" i="24"/>
  <c r="AR160" i="24"/>
  <c r="AS160" i="24"/>
  <c r="AT160" i="24"/>
  <c r="AU160" i="24"/>
  <c r="AV160" i="24"/>
  <c r="AW160" i="24"/>
  <c r="AX160" i="24"/>
  <c r="AY160" i="24"/>
  <c r="AO165" i="24"/>
  <c r="AP165" i="24"/>
  <c r="AQ165" i="24"/>
  <c r="AR165" i="24"/>
  <c r="AS165" i="24"/>
  <c r="AT165" i="24"/>
  <c r="AU165" i="24"/>
  <c r="AV165" i="24"/>
  <c r="AW165" i="24"/>
  <c r="AX165" i="24"/>
  <c r="AY165" i="24"/>
  <c r="AO166" i="24"/>
  <c r="AP166" i="24"/>
  <c r="AQ166" i="24"/>
  <c r="AR166" i="24"/>
  <c r="AS166" i="24"/>
  <c r="AT166" i="24"/>
  <c r="AU166" i="24"/>
  <c r="AV166" i="24"/>
  <c r="AW166" i="24"/>
  <c r="AX166" i="24"/>
  <c r="AY166" i="24"/>
  <c r="AO167" i="24"/>
  <c r="AP167" i="24"/>
  <c r="AQ167" i="24"/>
  <c r="AR167" i="24"/>
  <c r="AS167" i="24"/>
  <c r="AT167" i="24"/>
  <c r="AU167" i="24"/>
  <c r="AV167" i="24"/>
  <c r="AW167" i="24"/>
  <c r="AX167" i="24"/>
  <c r="AY167" i="24"/>
  <c r="AO168" i="24"/>
  <c r="AP168" i="24"/>
  <c r="AQ168" i="24"/>
  <c r="AR168" i="24"/>
  <c r="AS168" i="24"/>
  <c r="AT168" i="24"/>
  <c r="AU168" i="24"/>
  <c r="AV168" i="24"/>
  <c r="AW168" i="24"/>
  <c r="AX168" i="24"/>
  <c r="AY168" i="24"/>
  <c r="AO169" i="24"/>
  <c r="AP169" i="24"/>
  <c r="AQ169" i="24"/>
  <c r="AR169" i="24"/>
  <c r="AS169" i="24"/>
  <c r="AT169" i="24"/>
  <c r="AU169" i="24"/>
  <c r="AV169" i="24"/>
  <c r="AW169" i="24"/>
  <c r="AX169" i="24"/>
  <c r="AY169" i="24"/>
  <c r="AO170" i="24"/>
  <c r="AP170" i="24"/>
  <c r="AQ170" i="24"/>
  <c r="AR170" i="24"/>
  <c r="AS170" i="24"/>
  <c r="AT170" i="24"/>
  <c r="AU170" i="24"/>
  <c r="AV170" i="24"/>
  <c r="AW170" i="24"/>
  <c r="AX170" i="24"/>
  <c r="AY170" i="24"/>
  <c r="AO171" i="24"/>
  <c r="AP171" i="24"/>
  <c r="AQ171" i="24"/>
  <c r="AR171" i="24"/>
  <c r="AS171" i="24"/>
  <c r="AT171" i="24"/>
  <c r="AU171" i="24"/>
  <c r="AV171" i="24"/>
  <c r="AW171" i="24"/>
  <c r="AX171" i="24"/>
  <c r="AY171" i="24"/>
  <c r="AO172" i="24"/>
  <c r="AP172" i="24"/>
  <c r="AQ172" i="24"/>
  <c r="AR172" i="24"/>
  <c r="AS172" i="24"/>
  <c r="AT172" i="24"/>
  <c r="AU172" i="24"/>
  <c r="AV172" i="24"/>
  <c r="AW172" i="24"/>
  <c r="AX172" i="24"/>
  <c r="AY172" i="24"/>
  <c r="AO173" i="24"/>
  <c r="AP173" i="24"/>
  <c r="AQ173" i="24"/>
  <c r="AR173" i="24"/>
  <c r="AS173" i="24"/>
  <c r="AT173" i="24"/>
  <c r="AU173" i="24"/>
  <c r="AV173" i="24"/>
  <c r="AW173" i="24"/>
  <c r="AX173" i="24"/>
  <c r="AY173" i="24"/>
  <c r="AO174" i="24"/>
  <c r="AP174" i="24"/>
  <c r="AQ174" i="24"/>
  <c r="AR174" i="24"/>
  <c r="AS174" i="24"/>
  <c r="AT174" i="24"/>
  <c r="AU174" i="24"/>
  <c r="AV174" i="24"/>
  <c r="AW174" i="24"/>
  <c r="AX174" i="24"/>
  <c r="AY174" i="24"/>
  <c r="AO179" i="24"/>
  <c r="AP179" i="24"/>
  <c r="AQ179" i="24"/>
  <c r="AR179" i="24"/>
  <c r="AS179" i="24"/>
  <c r="AT179" i="24"/>
  <c r="AU179" i="24"/>
  <c r="AV179" i="24"/>
  <c r="AW179" i="24"/>
  <c r="AX179" i="24"/>
  <c r="AY179" i="24"/>
  <c r="AO180" i="24"/>
  <c r="AP180" i="24"/>
  <c r="AQ180" i="24"/>
  <c r="AR180" i="24"/>
  <c r="AS180" i="24"/>
  <c r="AT180" i="24"/>
  <c r="AU180" i="24"/>
  <c r="AV180" i="24"/>
  <c r="AW180" i="24"/>
  <c r="AX180" i="24"/>
  <c r="AY180" i="24"/>
  <c r="AO181" i="24"/>
  <c r="AP181" i="24"/>
  <c r="AQ181" i="24"/>
  <c r="AR181" i="24"/>
  <c r="AS181" i="24"/>
  <c r="AT181" i="24"/>
  <c r="AU181" i="24"/>
  <c r="AV181" i="24"/>
  <c r="AW181" i="24"/>
  <c r="AX181" i="24"/>
  <c r="AY181" i="24"/>
  <c r="AO182" i="24"/>
  <c r="AP182" i="24"/>
  <c r="AQ182" i="24"/>
  <c r="AR182" i="24"/>
  <c r="AS182" i="24"/>
  <c r="AT182" i="24"/>
  <c r="AU182" i="24"/>
  <c r="AV182" i="24"/>
  <c r="AW182" i="24"/>
  <c r="AX182" i="24"/>
  <c r="AY182" i="24"/>
  <c r="AO183" i="24"/>
  <c r="AP183" i="24"/>
  <c r="AQ183" i="24"/>
  <c r="AR183" i="24"/>
  <c r="AS183" i="24"/>
  <c r="AT183" i="24"/>
  <c r="AU183" i="24"/>
  <c r="AV183" i="24"/>
  <c r="AW183" i="24"/>
  <c r="AX183" i="24"/>
  <c r="AY183" i="24"/>
  <c r="AO184" i="24"/>
  <c r="AP184" i="24"/>
  <c r="AQ184" i="24"/>
  <c r="AR184" i="24"/>
  <c r="AS184" i="24"/>
  <c r="AT184" i="24"/>
  <c r="AU184" i="24"/>
  <c r="AV184" i="24"/>
  <c r="AW184" i="24"/>
  <c r="AX184" i="24"/>
  <c r="AY184" i="24"/>
  <c r="AO185" i="24"/>
  <c r="AP185" i="24"/>
  <c r="AQ185" i="24"/>
  <c r="AR185" i="24"/>
  <c r="AS185" i="24"/>
  <c r="AT185" i="24"/>
  <c r="AU185" i="24"/>
  <c r="AV185" i="24"/>
  <c r="AW185" i="24"/>
  <c r="AX185" i="24"/>
  <c r="AY185" i="24"/>
  <c r="AO186" i="24"/>
  <c r="AP186" i="24"/>
  <c r="AQ186" i="24"/>
  <c r="AR186" i="24"/>
  <c r="AS186" i="24"/>
  <c r="AT186" i="24"/>
  <c r="AU186" i="24"/>
  <c r="AV186" i="24"/>
  <c r="AW186" i="24"/>
  <c r="AX186" i="24"/>
  <c r="AY186" i="24"/>
  <c r="AO187" i="24"/>
  <c r="AP187" i="24"/>
  <c r="AQ187" i="24"/>
  <c r="AR187" i="24"/>
  <c r="AS187" i="24"/>
  <c r="AT187" i="24"/>
  <c r="AU187" i="24"/>
  <c r="AV187" i="24"/>
  <c r="AW187" i="24"/>
  <c r="AX187" i="24"/>
  <c r="AY187" i="24"/>
  <c r="AO188" i="24"/>
  <c r="AP188" i="24"/>
  <c r="AQ188" i="24"/>
  <c r="AR188" i="24"/>
  <c r="AS188" i="24"/>
  <c r="AT188" i="24"/>
  <c r="AU188" i="24"/>
  <c r="AV188" i="24"/>
  <c r="AW188" i="24"/>
  <c r="AX188" i="24"/>
  <c r="AY188" i="24"/>
  <c r="AO189" i="24"/>
  <c r="AP189" i="24"/>
  <c r="AQ189" i="24"/>
  <c r="AR189" i="24"/>
  <c r="AS189" i="24"/>
  <c r="AT189" i="24"/>
  <c r="AU189" i="24"/>
  <c r="AV189" i="24"/>
  <c r="AW189" i="24"/>
  <c r="AX189" i="24"/>
  <c r="AY189" i="24"/>
  <c r="AO190" i="24"/>
  <c r="AP190" i="24"/>
  <c r="AQ190" i="24"/>
  <c r="AR190" i="24"/>
  <c r="AS190" i="24"/>
  <c r="AT190" i="24"/>
  <c r="AU190" i="24"/>
  <c r="AV190" i="24"/>
  <c r="AW190" i="24"/>
  <c r="AX190" i="24"/>
  <c r="AY190" i="24"/>
  <c r="AO191" i="24"/>
  <c r="AP191" i="24"/>
  <c r="AQ191" i="24"/>
  <c r="AR191" i="24"/>
  <c r="AS191" i="24"/>
  <c r="AT191" i="24"/>
  <c r="AU191" i="24"/>
  <c r="AV191" i="24"/>
  <c r="AW191" i="24"/>
  <c r="AX191" i="24"/>
  <c r="AY191" i="24"/>
  <c r="AO196" i="24"/>
  <c r="AP196" i="24"/>
  <c r="AQ196" i="24"/>
  <c r="AR196" i="24"/>
  <c r="AS196" i="24"/>
  <c r="AT196" i="24"/>
  <c r="AU196" i="24"/>
  <c r="AV196" i="24"/>
  <c r="AW196" i="24"/>
  <c r="AX196" i="24"/>
  <c r="AY196" i="24"/>
  <c r="AO197" i="24"/>
  <c r="AP197" i="24"/>
  <c r="AQ197" i="24"/>
  <c r="AR197" i="24"/>
  <c r="AS197" i="24"/>
  <c r="AT197" i="24"/>
  <c r="AU197" i="24"/>
  <c r="AV197" i="24"/>
  <c r="AW197" i="24"/>
  <c r="AX197" i="24"/>
  <c r="AY197" i="24"/>
  <c r="AO198" i="24"/>
  <c r="AP198" i="24"/>
  <c r="AQ198" i="24"/>
  <c r="AR198" i="24"/>
  <c r="AS198" i="24"/>
  <c r="AT198" i="24"/>
  <c r="AU198" i="24"/>
  <c r="AV198" i="24"/>
  <c r="AW198" i="24"/>
  <c r="AX198" i="24"/>
  <c r="AY198" i="24"/>
  <c r="AO199" i="24"/>
  <c r="AP199" i="24"/>
  <c r="AQ199" i="24"/>
  <c r="AR199" i="24"/>
  <c r="AS199" i="24"/>
  <c r="AT199" i="24"/>
  <c r="AU199" i="24"/>
  <c r="AV199" i="24"/>
  <c r="AW199" i="24"/>
  <c r="AX199" i="24"/>
  <c r="AY199" i="24"/>
  <c r="AO200" i="24"/>
  <c r="AP200" i="24"/>
  <c r="AQ200" i="24"/>
  <c r="AR200" i="24"/>
  <c r="AS200" i="24"/>
  <c r="AT200" i="24"/>
  <c r="AU200" i="24"/>
  <c r="AV200" i="24"/>
  <c r="AW200" i="24"/>
  <c r="AX200" i="24"/>
  <c r="AY200" i="24"/>
  <c r="AO201" i="24"/>
  <c r="AP201" i="24"/>
  <c r="AQ201" i="24"/>
  <c r="AR201" i="24"/>
  <c r="AS201" i="24"/>
  <c r="AT201" i="24"/>
  <c r="AU201" i="24"/>
  <c r="AV201" i="24"/>
  <c r="AW201" i="24"/>
  <c r="AX201" i="24"/>
  <c r="AY201" i="24"/>
  <c r="AO202" i="24"/>
  <c r="AP202" i="24"/>
  <c r="AQ202" i="24"/>
  <c r="AR202" i="24"/>
  <c r="AS202" i="24"/>
  <c r="AT202" i="24"/>
  <c r="AU202" i="24"/>
  <c r="AV202" i="24"/>
  <c r="AW202" i="24"/>
  <c r="AX202" i="24"/>
  <c r="AY202" i="24"/>
  <c r="AO203" i="24"/>
  <c r="AP203" i="24"/>
  <c r="AQ203" i="24"/>
  <c r="AR203" i="24"/>
  <c r="AS203" i="24"/>
  <c r="AT203" i="24"/>
  <c r="AU203" i="24"/>
  <c r="AV203" i="24"/>
  <c r="AW203" i="24"/>
  <c r="AX203" i="24"/>
  <c r="AY203" i="24"/>
  <c r="AO204" i="24"/>
  <c r="AP204" i="24"/>
  <c r="AQ204" i="24"/>
  <c r="AR204" i="24"/>
  <c r="AS204" i="24"/>
  <c r="AT204" i="24"/>
  <c r="AU204" i="24"/>
  <c r="AV204" i="24"/>
  <c r="AW204" i="24"/>
  <c r="AX204" i="24"/>
  <c r="AY204" i="24"/>
  <c r="AO205" i="24"/>
  <c r="AP205" i="24"/>
  <c r="AQ205" i="24"/>
  <c r="AR205" i="24"/>
  <c r="AS205" i="24"/>
  <c r="AT205" i="24"/>
  <c r="AU205" i="24"/>
  <c r="AV205" i="24"/>
  <c r="AW205" i="24"/>
  <c r="AX205" i="24"/>
  <c r="AY205" i="24"/>
  <c r="AO206" i="24"/>
  <c r="AP206" i="24"/>
  <c r="AQ206" i="24"/>
  <c r="AR206" i="24"/>
  <c r="AS206" i="24"/>
  <c r="AT206" i="24"/>
  <c r="AU206" i="24"/>
  <c r="AV206" i="24"/>
  <c r="AW206" i="24"/>
  <c r="AX206" i="24"/>
  <c r="AY206" i="24"/>
  <c r="AO207" i="24"/>
  <c r="AP207" i="24"/>
  <c r="AQ207" i="24"/>
  <c r="AR207" i="24"/>
  <c r="AS207" i="24"/>
  <c r="AT207" i="24"/>
  <c r="AU207" i="24"/>
  <c r="AV207" i="24"/>
  <c r="AW207" i="24"/>
  <c r="AX207" i="24"/>
  <c r="AY207" i="24"/>
  <c r="AO208" i="24"/>
  <c r="AP208" i="24"/>
  <c r="AQ208" i="24"/>
  <c r="AR208" i="24"/>
  <c r="AS208" i="24"/>
  <c r="AT208" i="24"/>
  <c r="AU208" i="24"/>
  <c r="AV208" i="24"/>
  <c r="AW208" i="24"/>
  <c r="AX208" i="24"/>
  <c r="AY208" i="24"/>
  <c r="AO209" i="24"/>
  <c r="AP209" i="24"/>
  <c r="AQ209" i="24"/>
  <c r="AR209" i="24"/>
  <c r="AS209" i="24"/>
  <c r="AT209" i="24"/>
  <c r="AU209" i="24"/>
  <c r="AV209" i="24"/>
  <c r="AW209" i="24"/>
  <c r="AX209" i="24"/>
  <c r="AY209" i="24"/>
  <c r="AO210" i="24"/>
  <c r="AP210" i="24"/>
  <c r="AQ210" i="24"/>
  <c r="AR210" i="24"/>
  <c r="AS210" i="24"/>
  <c r="AT210" i="24"/>
  <c r="AU210" i="24"/>
  <c r="AV210" i="24"/>
  <c r="AW210" i="24"/>
  <c r="AX210" i="24"/>
  <c r="AY210" i="24"/>
  <c r="AO211" i="24"/>
  <c r="AP211" i="24"/>
  <c r="AQ211" i="24"/>
  <c r="AR211" i="24"/>
  <c r="AS211" i="24"/>
  <c r="AT211" i="24"/>
  <c r="AU211" i="24"/>
  <c r="AV211" i="24"/>
  <c r="AW211" i="24"/>
  <c r="AX211" i="24"/>
  <c r="AY211" i="24"/>
  <c r="AO212" i="24"/>
  <c r="AP212" i="24"/>
  <c r="AQ212" i="24"/>
  <c r="AR212" i="24"/>
  <c r="AS212" i="24"/>
  <c r="AT212" i="24"/>
  <c r="AU212" i="24"/>
  <c r="AV212" i="24"/>
  <c r="AW212" i="24"/>
  <c r="AX212" i="24"/>
  <c r="AY212" i="24"/>
  <c r="AO213" i="24"/>
  <c r="AP213" i="24"/>
  <c r="AQ213" i="24"/>
  <c r="AR213" i="24"/>
  <c r="AS213" i="24"/>
  <c r="AT213" i="24"/>
  <c r="AU213" i="24"/>
  <c r="AV213" i="24"/>
  <c r="AW213" i="24"/>
  <c r="AX213" i="24"/>
  <c r="AY213" i="24"/>
  <c r="AO214" i="24"/>
  <c r="AP214" i="24"/>
  <c r="AQ214" i="24"/>
  <c r="AR214" i="24"/>
  <c r="AS214" i="24"/>
  <c r="AT214" i="24"/>
  <c r="AU214" i="24"/>
  <c r="AV214" i="24"/>
  <c r="AW214" i="24"/>
  <c r="AX214" i="24"/>
  <c r="AY214" i="24"/>
  <c r="AO215" i="24"/>
  <c r="AP215" i="24"/>
  <c r="AQ215" i="24"/>
  <c r="AR215" i="24"/>
  <c r="AS215" i="24"/>
  <c r="AT215" i="24"/>
  <c r="AU215" i="24"/>
  <c r="AV215" i="24"/>
  <c r="AW215" i="24"/>
  <c r="AX215" i="24"/>
  <c r="AY215" i="24"/>
  <c r="AO216" i="24"/>
  <c r="AP216" i="24"/>
  <c r="AQ216" i="24"/>
  <c r="AR216" i="24"/>
  <c r="AS216" i="24"/>
  <c r="AT216" i="24"/>
  <c r="AU216" i="24"/>
  <c r="AV216" i="24"/>
  <c r="AW216" i="24"/>
  <c r="AX216" i="24"/>
  <c r="AY216" i="24"/>
  <c r="AO221" i="24"/>
  <c r="AP221" i="24"/>
  <c r="AQ221" i="24"/>
  <c r="AR221" i="24"/>
  <c r="AS221" i="24"/>
  <c r="AT221" i="24"/>
  <c r="AU221" i="24"/>
  <c r="AV221" i="24"/>
  <c r="AW221" i="24"/>
  <c r="AX221" i="24"/>
  <c r="AY221" i="24"/>
  <c r="AO222" i="24"/>
  <c r="AP222" i="24"/>
  <c r="AQ222" i="24"/>
  <c r="AR222" i="24"/>
  <c r="AS222" i="24"/>
  <c r="AT222" i="24"/>
  <c r="AU222" i="24"/>
  <c r="AV222" i="24"/>
  <c r="AW222" i="24"/>
  <c r="AX222" i="24"/>
  <c r="AY222" i="24"/>
  <c r="AO223" i="24"/>
  <c r="AP223" i="24"/>
  <c r="AQ223" i="24"/>
  <c r="AR223" i="24"/>
  <c r="AS223" i="24"/>
  <c r="AT223" i="24"/>
  <c r="AU223" i="24"/>
  <c r="AV223" i="24"/>
  <c r="AW223" i="24"/>
  <c r="AX223" i="24"/>
  <c r="AY223" i="24"/>
  <c r="AO224" i="24"/>
  <c r="AP224" i="24"/>
  <c r="AQ224" i="24"/>
  <c r="AR224" i="24"/>
  <c r="AS224" i="24"/>
  <c r="AT224" i="24"/>
  <c r="AU224" i="24"/>
  <c r="AV224" i="24"/>
  <c r="AW224" i="24"/>
  <c r="AX224" i="24"/>
  <c r="AY224" i="24"/>
  <c r="AO225" i="24"/>
  <c r="AP225" i="24"/>
  <c r="AQ225" i="24"/>
  <c r="AR225" i="24"/>
  <c r="AS225" i="24"/>
  <c r="AT225" i="24"/>
  <c r="AU225" i="24"/>
  <c r="AV225" i="24"/>
  <c r="AW225" i="24"/>
  <c r="AX225" i="24"/>
  <c r="AY225" i="24"/>
  <c r="AO226" i="24"/>
  <c r="AP226" i="24"/>
  <c r="AQ226" i="24"/>
  <c r="AR226" i="24"/>
  <c r="AS226" i="24"/>
  <c r="AT226" i="24"/>
  <c r="AU226" i="24"/>
  <c r="AV226" i="24"/>
  <c r="AW226" i="24"/>
  <c r="AX226" i="24"/>
  <c r="AY226" i="24"/>
  <c r="AO227" i="24"/>
  <c r="AP227" i="24"/>
  <c r="AQ227" i="24"/>
  <c r="AR227" i="24"/>
  <c r="AS227" i="24"/>
  <c r="AT227" i="24"/>
  <c r="AU227" i="24"/>
  <c r="AV227" i="24"/>
  <c r="AW227" i="24"/>
  <c r="AX227" i="24"/>
  <c r="AY227" i="24"/>
  <c r="AO232" i="24"/>
  <c r="AP232" i="24"/>
  <c r="AQ232" i="24"/>
  <c r="AR232" i="24"/>
  <c r="AS232" i="24"/>
  <c r="AT232" i="24"/>
  <c r="AU232" i="24"/>
  <c r="AV232" i="24"/>
  <c r="AW232" i="24"/>
  <c r="AX232" i="24"/>
  <c r="AY232" i="24"/>
  <c r="AO233" i="24"/>
  <c r="AP233" i="24"/>
  <c r="AQ233" i="24"/>
  <c r="AR233" i="24"/>
  <c r="AS233" i="24"/>
  <c r="AT233" i="24"/>
  <c r="AU233" i="24"/>
  <c r="AV233" i="24"/>
  <c r="AW233" i="24"/>
  <c r="AX233" i="24"/>
  <c r="AY233" i="24"/>
  <c r="AO234" i="24"/>
  <c r="AP234" i="24"/>
  <c r="AQ234" i="24"/>
  <c r="AR234" i="24"/>
  <c r="AS234" i="24"/>
  <c r="AT234" i="24"/>
  <c r="AU234" i="24"/>
  <c r="AV234" i="24"/>
  <c r="AW234" i="24"/>
  <c r="AX234" i="24"/>
  <c r="AY234" i="24"/>
  <c r="AO235" i="24"/>
  <c r="AP235" i="24"/>
  <c r="AQ235" i="24"/>
  <c r="AR235" i="24"/>
  <c r="AS235" i="24"/>
  <c r="AT235" i="24"/>
  <c r="AU235" i="24"/>
  <c r="AV235" i="24"/>
  <c r="AW235" i="24"/>
  <c r="AX235" i="24"/>
  <c r="AY235" i="24"/>
  <c r="AO236" i="24"/>
  <c r="AP236" i="24"/>
  <c r="AQ236" i="24"/>
  <c r="AR236" i="24"/>
  <c r="AS236" i="24"/>
  <c r="AT236" i="24"/>
  <c r="AU236" i="24"/>
  <c r="AV236" i="24"/>
  <c r="AW236" i="24"/>
  <c r="AX236" i="24"/>
  <c r="AY236" i="24"/>
  <c r="AO237" i="24"/>
  <c r="AP237" i="24"/>
  <c r="AQ237" i="24"/>
  <c r="AR237" i="24"/>
  <c r="AS237" i="24"/>
  <c r="AT237" i="24"/>
  <c r="AU237" i="24"/>
  <c r="AV237" i="24"/>
  <c r="AW237" i="24"/>
  <c r="AX237" i="24"/>
  <c r="AY237" i="24"/>
  <c r="AO238" i="24"/>
  <c r="AP238" i="24"/>
  <c r="AQ238" i="24"/>
  <c r="AR238" i="24"/>
  <c r="AS238" i="24"/>
  <c r="AT238" i="24"/>
  <c r="AU238" i="24"/>
  <c r="AV238" i="24"/>
  <c r="AW238" i="24"/>
  <c r="AX238" i="24"/>
  <c r="AY238" i="24"/>
  <c r="AO239" i="24"/>
  <c r="AP239" i="24"/>
  <c r="AQ239" i="24"/>
  <c r="AR239" i="24"/>
  <c r="AS239" i="24"/>
  <c r="AT239" i="24"/>
  <c r="AU239" i="24"/>
  <c r="AV239" i="24"/>
  <c r="AW239" i="24"/>
  <c r="AX239" i="24"/>
  <c r="AY239" i="24"/>
  <c r="AO240" i="24"/>
  <c r="AP240" i="24"/>
  <c r="AQ240" i="24"/>
  <c r="AR240" i="24"/>
  <c r="AS240" i="24"/>
  <c r="AT240" i="24"/>
  <c r="AU240" i="24"/>
  <c r="AV240" i="24"/>
  <c r="AW240" i="24"/>
  <c r="AX240" i="24"/>
  <c r="AY240" i="24"/>
  <c r="AO241" i="24"/>
  <c r="AP241" i="24"/>
  <c r="AQ241" i="24"/>
  <c r="AR241" i="24"/>
  <c r="AS241" i="24"/>
  <c r="AT241" i="24"/>
  <c r="AU241" i="24"/>
  <c r="AV241" i="24"/>
  <c r="AW241" i="24"/>
  <c r="AX241" i="24"/>
  <c r="AY241" i="24"/>
  <c r="AO242" i="24"/>
  <c r="AP242" i="24"/>
  <c r="AQ242" i="24"/>
  <c r="AR242" i="24"/>
  <c r="AS242" i="24"/>
  <c r="AT242" i="24"/>
  <c r="AU242" i="24"/>
  <c r="AV242" i="24"/>
  <c r="AW242" i="24"/>
  <c r="AX242" i="24"/>
  <c r="AY242" i="24"/>
  <c r="AO243" i="24"/>
  <c r="AP243" i="24"/>
  <c r="AQ243" i="24"/>
  <c r="AR243" i="24"/>
  <c r="AS243" i="24"/>
  <c r="AT243" i="24"/>
  <c r="AU243" i="24"/>
  <c r="AV243" i="24"/>
  <c r="AW243" i="24"/>
  <c r="AX243" i="24"/>
  <c r="AY243" i="24"/>
  <c r="AO248" i="24"/>
  <c r="AP248" i="24"/>
  <c r="AQ248" i="24"/>
  <c r="AR248" i="24"/>
  <c r="AS248" i="24"/>
  <c r="AT248" i="24"/>
  <c r="AU248" i="24"/>
  <c r="AV248" i="24"/>
  <c r="AW248" i="24"/>
  <c r="AX248" i="24"/>
  <c r="AY248" i="24"/>
  <c r="AO249" i="24"/>
  <c r="AP249" i="24"/>
  <c r="AQ249" i="24"/>
  <c r="AR249" i="24"/>
  <c r="AS249" i="24"/>
  <c r="AT249" i="24"/>
  <c r="AU249" i="24"/>
  <c r="AV249" i="24"/>
  <c r="AW249" i="24"/>
  <c r="AX249" i="24"/>
  <c r="AY249" i="24"/>
  <c r="AO250" i="24"/>
  <c r="AP250" i="24"/>
  <c r="AQ250" i="24"/>
  <c r="AR250" i="24"/>
  <c r="AS250" i="24"/>
  <c r="AT250" i="24"/>
  <c r="AU250" i="24"/>
  <c r="AV250" i="24"/>
  <c r="AW250" i="24"/>
  <c r="AX250" i="24"/>
  <c r="AY250" i="24"/>
  <c r="AO251" i="24"/>
  <c r="AP251" i="24"/>
  <c r="AQ251" i="24"/>
  <c r="AR251" i="24"/>
  <c r="AS251" i="24"/>
  <c r="AT251" i="24"/>
  <c r="AU251" i="24"/>
  <c r="AV251" i="24"/>
  <c r="AW251" i="24"/>
  <c r="AX251" i="24"/>
  <c r="AY251" i="24"/>
  <c r="AO252" i="24"/>
  <c r="AP252" i="24"/>
  <c r="AQ252" i="24"/>
  <c r="AR252" i="24"/>
  <c r="AS252" i="24"/>
  <c r="AT252" i="24"/>
  <c r="AU252" i="24"/>
  <c r="AV252" i="24"/>
  <c r="AW252" i="24"/>
  <c r="AX252" i="24"/>
  <c r="AY252" i="24"/>
  <c r="AO253" i="24"/>
  <c r="AP253" i="24"/>
  <c r="AQ253" i="24"/>
  <c r="AR253" i="24"/>
  <c r="AS253" i="24"/>
  <c r="AT253" i="24"/>
  <c r="AU253" i="24"/>
  <c r="AV253" i="24"/>
  <c r="AW253" i="24"/>
  <c r="AX253" i="24"/>
  <c r="AY253" i="24"/>
  <c r="AO258" i="24"/>
  <c r="AP258" i="24"/>
  <c r="AQ258" i="24"/>
  <c r="AR258" i="24"/>
  <c r="AS258" i="24"/>
  <c r="AT258" i="24"/>
  <c r="AU258" i="24"/>
  <c r="AV258" i="24"/>
  <c r="AW258" i="24"/>
  <c r="AX258" i="24"/>
  <c r="AY258" i="24"/>
  <c r="AO259" i="24"/>
  <c r="AP259" i="24"/>
  <c r="AQ259" i="24"/>
  <c r="AR259" i="24"/>
  <c r="AS259" i="24"/>
  <c r="AT259" i="24"/>
  <c r="AU259" i="24"/>
  <c r="AV259" i="24"/>
  <c r="AW259" i="24"/>
  <c r="AX259" i="24"/>
  <c r="AY259" i="24"/>
  <c r="AO260" i="24"/>
  <c r="AP260" i="24"/>
  <c r="AQ260" i="24"/>
  <c r="AR260" i="24"/>
  <c r="AS260" i="24"/>
  <c r="AT260" i="24"/>
  <c r="AU260" i="24"/>
  <c r="AV260" i="24"/>
  <c r="AW260" i="24"/>
  <c r="AX260" i="24"/>
  <c r="AY260" i="24"/>
  <c r="AO261" i="24"/>
  <c r="AP261" i="24"/>
  <c r="AQ261" i="24"/>
  <c r="AR261" i="24"/>
  <c r="AS261" i="24"/>
  <c r="AT261" i="24"/>
  <c r="AU261" i="24"/>
  <c r="AV261" i="24"/>
  <c r="AW261" i="24"/>
  <c r="AX261" i="24"/>
  <c r="AY261" i="24"/>
  <c r="AO262" i="24"/>
  <c r="AP262" i="24"/>
  <c r="AQ262" i="24"/>
  <c r="AR262" i="24"/>
  <c r="AS262" i="24"/>
  <c r="AT262" i="24"/>
  <c r="AU262" i="24"/>
  <c r="AV262" i="24"/>
  <c r="AW262" i="24"/>
  <c r="AX262" i="24"/>
  <c r="AY262" i="24"/>
  <c r="AO263" i="24"/>
  <c r="AP263" i="24"/>
  <c r="AQ263" i="24"/>
  <c r="AR263" i="24"/>
  <c r="AS263" i="24"/>
  <c r="AT263" i="24"/>
  <c r="AU263" i="24"/>
  <c r="AV263" i="24"/>
  <c r="AW263" i="24"/>
  <c r="AX263" i="24"/>
  <c r="AY263" i="24"/>
  <c r="AO302" i="24"/>
  <c r="AP302" i="24"/>
  <c r="AQ302" i="24"/>
  <c r="AR302" i="24"/>
  <c r="AS302" i="24"/>
  <c r="AT302" i="24"/>
  <c r="AU302" i="24"/>
  <c r="AV302" i="24"/>
  <c r="AW302" i="24"/>
  <c r="AX302" i="24"/>
  <c r="AY302" i="24"/>
  <c r="AO303" i="24"/>
  <c r="AP303" i="24"/>
  <c r="AQ303" i="24"/>
  <c r="AR303" i="24"/>
  <c r="AS303" i="24"/>
  <c r="AT303" i="24"/>
  <c r="AU303" i="24"/>
  <c r="AV303" i="24"/>
  <c r="AW303" i="24"/>
  <c r="AX303" i="24"/>
  <c r="AY303" i="24"/>
  <c r="AO304" i="24"/>
  <c r="AP304" i="24"/>
  <c r="AQ304" i="24"/>
  <c r="AR304" i="24"/>
  <c r="AS304" i="24"/>
  <c r="AT304" i="24"/>
  <c r="AU304" i="24"/>
  <c r="AV304" i="24"/>
  <c r="AW304" i="24"/>
  <c r="AX304" i="24"/>
  <c r="AY304" i="24"/>
  <c r="AO305" i="24"/>
  <c r="AP305" i="24"/>
  <c r="AQ305" i="24"/>
  <c r="AR305" i="24"/>
  <c r="AS305" i="24"/>
  <c r="AT305" i="24"/>
  <c r="AU305" i="24"/>
  <c r="AV305" i="24"/>
  <c r="AW305" i="24"/>
  <c r="AX305" i="24"/>
  <c r="AY305" i="24"/>
  <c r="AO306" i="24"/>
  <c r="AP306" i="24"/>
  <c r="AQ306" i="24"/>
  <c r="AR306" i="24"/>
  <c r="AS306" i="24"/>
  <c r="AT306" i="24"/>
  <c r="AU306" i="24"/>
  <c r="AV306" i="24"/>
  <c r="AW306" i="24"/>
  <c r="AX306" i="24"/>
  <c r="AY306" i="24"/>
  <c r="AO307" i="24"/>
  <c r="AP307" i="24"/>
  <c r="AQ307" i="24"/>
  <c r="AR307" i="24"/>
  <c r="AS307" i="24"/>
  <c r="AT307" i="24"/>
  <c r="AU307" i="24"/>
  <c r="AV307" i="24"/>
  <c r="AW307" i="24"/>
  <c r="AX307" i="24"/>
  <c r="AY307" i="24"/>
  <c r="AQ22" i="24"/>
  <c r="AO22" i="24"/>
  <c r="AP22" i="24"/>
  <c r="AR22" i="24"/>
  <c r="AS22" i="24"/>
  <c r="AT22" i="24"/>
  <c r="AU22" i="24"/>
  <c r="AV22" i="24"/>
  <c r="AW22" i="24"/>
  <c r="AX22" i="24"/>
  <c r="AY22" i="24"/>
  <c r="AN307" i="24"/>
  <c r="AN306" i="24"/>
  <c r="AN305" i="24"/>
  <c r="AN304" i="24"/>
  <c r="AN303" i="24"/>
  <c r="AN302" i="24"/>
  <c r="AN263" i="24"/>
  <c r="AN262" i="24"/>
  <c r="AN261" i="24"/>
  <c r="AN260" i="24"/>
  <c r="AN259" i="24"/>
  <c r="AN258" i="24"/>
  <c r="AN253" i="24"/>
  <c r="AN252" i="24"/>
  <c r="AN251" i="24"/>
  <c r="AN250" i="24"/>
  <c r="AN249" i="24"/>
  <c r="AN248" i="24"/>
  <c r="AN243" i="24"/>
  <c r="AN242" i="24"/>
  <c r="AN241" i="24"/>
  <c r="AN240" i="24"/>
  <c r="AN239" i="24"/>
  <c r="AN238" i="24"/>
  <c r="AN237" i="24"/>
  <c r="AN236" i="24"/>
  <c r="AN235" i="24"/>
  <c r="AN234" i="24"/>
  <c r="AN233" i="24"/>
  <c r="AN232" i="24"/>
  <c r="AN227" i="24"/>
  <c r="AN226" i="24"/>
  <c r="AN225" i="24"/>
  <c r="AN224" i="24"/>
  <c r="AN223" i="24"/>
  <c r="AN222" i="24"/>
  <c r="AN221" i="24"/>
  <c r="AN216" i="24"/>
  <c r="AN215" i="24"/>
  <c r="AN214" i="24"/>
  <c r="AN213" i="24"/>
  <c r="AN212" i="24"/>
  <c r="AN211" i="24"/>
  <c r="AN210" i="24"/>
  <c r="AN209" i="24"/>
  <c r="AN208" i="24"/>
  <c r="AN207" i="24"/>
  <c r="AN206" i="24"/>
  <c r="AN205" i="24"/>
  <c r="AN204" i="24"/>
  <c r="AN203" i="24"/>
  <c r="AN202" i="24"/>
  <c r="AN201" i="24"/>
  <c r="AN200" i="24"/>
  <c r="AN199" i="24"/>
  <c r="AN198" i="24"/>
  <c r="AN197" i="24"/>
  <c r="AN196" i="24"/>
  <c r="AN191" i="24"/>
  <c r="AN190" i="24"/>
  <c r="AN189" i="24"/>
  <c r="AN188" i="24"/>
  <c r="AN187" i="24"/>
  <c r="AN186" i="24"/>
  <c r="AN185" i="24"/>
  <c r="AN184" i="24"/>
  <c r="AN183" i="24"/>
  <c r="AN182" i="24"/>
  <c r="AN181" i="24"/>
  <c r="AN180" i="24"/>
  <c r="AN179" i="24"/>
  <c r="AZ176" i="24"/>
  <c r="BA176" i="24" s="1"/>
  <c r="AN174" i="24"/>
  <c r="AN173" i="24"/>
  <c r="AN172" i="24"/>
  <c r="AN171" i="24"/>
  <c r="AN170" i="24"/>
  <c r="AN169" i="24"/>
  <c r="AN168" i="24"/>
  <c r="AN167" i="24"/>
  <c r="AN166" i="24"/>
  <c r="AN165" i="24"/>
  <c r="AN160" i="24"/>
  <c r="AN159" i="24"/>
  <c r="AN158" i="24"/>
  <c r="AN157" i="24"/>
  <c r="AN156" i="24"/>
  <c r="AN155" i="24"/>
  <c r="AN154" i="24"/>
  <c r="AN149" i="24"/>
  <c r="AN148" i="24"/>
  <c r="AN147" i="24"/>
  <c r="AN146" i="24"/>
  <c r="AN145" i="24"/>
  <c r="AN144" i="24"/>
  <c r="AN143" i="24"/>
  <c r="AN142" i="24"/>
  <c r="AN141" i="24"/>
  <c r="AN140" i="24"/>
  <c r="AN139" i="24"/>
  <c r="AN138" i="24"/>
  <c r="AN137" i="24"/>
  <c r="AN136" i="24"/>
  <c r="AN135" i="24"/>
  <c r="AN134" i="24"/>
  <c r="AN133" i="24"/>
  <c r="AN132" i="24"/>
  <c r="AN131" i="24"/>
  <c r="AN130" i="24"/>
  <c r="AN129" i="24"/>
  <c r="AN128" i="24"/>
  <c r="AN127" i="24"/>
  <c r="AN126" i="24"/>
  <c r="AN121" i="24"/>
  <c r="AN120" i="24"/>
  <c r="AN119" i="24"/>
  <c r="AN118" i="24"/>
  <c r="AN117" i="24"/>
  <c r="AN116" i="24"/>
  <c r="AN115" i="24"/>
  <c r="AN114" i="24"/>
  <c r="AN105" i="24"/>
  <c r="AN104" i="24"/>
  <c r="AN103" i="24"/>
  <c r="AN102" i="24"/>
  <c r="AN101" i="24"/>
  <c r="AN100" i="24"/>
  <c r="AN99" i="24"/>
  <c r="AN98" i="24"/>
  <c r="AN97" i="24"/>
  <c r="AN96" i="24"/>
  <c r="AN95" i="24"/>
  <c r="AN94" i="24"/>
  <c r="AN93" i="24"/>
  <c r="AN92" i="24"/>
  <c r="AN91" i="24"/>
  <c r="AZ88" i="24"/>
  <c r="BA88" i="24" s="1"/>
  <c r="AN86" i="24"/>
  <c r="AN85" i="24"/>
  <c r="AN84" i="24"/>
  <c r="AN83" i="24"/>
  <c r="AN82" i="24"/>
  <c r="AN79" i="24"/>
  <c r="AN81" i="24"/>
  <c r="AN80" i="24"/>
  <c r="AN74" i="24"/>
  <c r="AN73" i="24"/>
  <c r="AN72" i="24"/>
  <c r="AN71" i="24"/>
  <c r="AN70" i="24"/>
  <c r="AN69" i="24"/>
  <c r="AN68" i="24"/>
  <c r="AN67" i="24"/>
  <c r="AN60" i="24"/>
  <c r="AN59" i="24"/>
  <c r="AN58" i="24"/>
  <c r="AN57" i="24"/>
  <c r="AN56" i="24"/>
  <c r="AN55" i="24"/>
  <c r="AN54" i="24"/>
  <c r="AN53" i="24"/>
  <c r="AN52" i="24"/>
  <c r="AN51" i="24"/>
  <c r="AN50" i="24"/>
  <c r="AN49" i="24"/>
  <c r="AN42" i="24"/>
  <c r="AN41" i="24"/>
  <c r="AN40" i="24"/>
  <c r="AN39" i="24"/>
  <c r="AN38" i="24"/>
  <c r="AN37" i="24"/>
  <c r="AN36" i="24"/>
  <c r="AN35" i="24"/>
  <c r="AN34" i="24"/>
  <c r="AN33" i="24"/>
  <c r="AN32" i="24"/>
  <c r="AN31" i="24"/>
  <c r="AN30" i="24"/>
  <c r="AN29" i="24"/>
  <c r="AN28" i="24"/>
  <c r="AN27" i="24"/>
  <c r="AN26" i="24"/>
  <c r="AN25" i="24"/>
  <c r="AN24" i="24"/>
  <c r="AN23" i="24"/>
  <c r="AN22" i="24"/>
  <c r="AZ43" i="24"/>
  <c r="AZ44" i="24"/>
  <c r="BA44" i="24" s="1"/>
  <c r="AZ45" i="24"/>
  <c r="BA45" i="24" s="1"/>
  <c r="AZ46" i="24"/>
  <c r="BA46" i="24" s="1"/>
  <c r="AZ47" i="24"/>
  <c r="BA47" i="24" s="1"/>
  <c r="AZ48" i="24"/>
  <c r="BA48" i="24" s="1"/>
  <c r="AZ61" i="24"/>
  <c r="AZ62" i="24"/>
  <c r="BA62" i="24" s="1"/>
  <c r="AZ63" i="24"/>
  <c r="BA63" i="24" s="1"/>
  <c r="AZ64" i="24"/>
  <c r="BA64" i="24" s="1"/>
  <c r="AZ65" i="24"/>
  <c r="BA65" i="24" s="1"/>
  <c r="AZ66" i="24"/>
  <c r="BA66" i="24" s="1"/>
  <c r="AZ75" i="24"/>
  <c r="AZ76" i="24"/>
  <c r="BA76" i="24" s="1"/>
  <c r="AZ77" i="24"/>
  <c r="BA77" i="24" s="1"/>
  <c r="AZ78" i="24"/>
  <c r="BA78" i="24" s="1"/>
  <c r="AZ87" i="24"/>
  <c r="AZ89" i="24"/>
  <c r="BA89" i="24" s="1"/>
  <c r="AZ90" i="24"/>
  <c r="BA90" i="24" s="1"/>
  <c r="AZ106" i="24"/>
  <c r="AZ107" i="24"/>
  <c r="BA107" i="24" s="1"/>
  <c r="AZ108" i="24"/>
  <c r="BA108" i="24" s="1"/>
  <c r="AZ109" i="24"/>
  <c r="BA109" i="24" s="1"/>
  <c r="AZ122" i="24"/>
  <c r="AZ123" i="24"/>
  <c r="BA123" i="24" s="1"/>
  <c r="AZ124" i="24"/>
  <c r="BA124" i="24" s="1"/>
  <c r="AZ125" i="24"/>
  <c r="BA125" i="24" s="1"/>
  <c r="AZ150" i="24"/>
  <c r="AZ151" i="24"/>
  <c r="BA151" i="24" s="1"/>
  <c r="AZ152" i="24"/>
  <c r="BA152" i="24" s="1"/>
  <c r="AZ153" i="24"/>
  <c r="BA153" i="24" s="1"/>
  <c r="AZ161" i="24"/>
  <c r="AZ162" i="24"/>
  <c r="BA162" i="24" s="1"/>
  <c r="AZ163" i="24"/>
  <c r="BA163" i="24" s="1"/>
  <c r="AZ164" i="24"/>
  <c r="BA164" i="24" s="1"/>
  <c r="AZ175" i="24"/>
  <c r="AZ177" i="24"/>
  <c r="BA177" i="24" s="1"/>
  <c r="AZ178" i="24"/>
  <c r="BA178" i="24" s="1"/>
  <c r="AZ192" i="24"/>
  <c r="AZ193" i="24"/>
  <c r="BA193" i="24" s="1"/>
  <c r="AZ194" i="24"/>
  <c r="BA194" i="24" s="1"/>
  <c r="AZ195" i="24"/>
  <c r="BA195" i="24" s="1"/>
  <c r="AZ217" i="24"/>
  <c r="AZ218" i="24"/>
  <c r="BA218" i="24" s="1"/>
  <c r="AZ219" i="24"/>
  <c r="BA219" i="24" s="1"/>
  <c r="AZ220" i="24"/>
  <c r="BA220" i="24" s="1"/>
  <c r="AZ228" i="24"/>
  <c r="AZ229" i="24"/>
  <c r="BA229" i="24" s="1"/>
  <c r="AZ230" i="24"/>
  <c r="BA230" i="24" s="1"/>
  <c r="AZ231" i="24"/>
  <c r="BA231" i="24" s="1"/>
  <c r="AZ244" i="24"/>
  <c r="AZ245" i="24"/>
  <c r="BA245" i="24" s="1"/>
  <c r="AZ246" i="24"/>
  <c r="BA246" i="24" s="1"/>
  <c r="AZ247" i="24"/>
  <c r="BA247" i="24" s="1"/>
  <c r="AZ254" i="24"/>
  <c r="AZ255" i="24"/>
  <c r="BA255" i="24" s="1"/>
  <c r="AZ256" i="24"/>
  <c r="BA256" i="24" s="1"/>
  <c r="AZ257" i="24"/>
  <c r="BA257" i="24" s="1"/>
  <c r="AZ264" i="24"/>
  <c r="AZ265" i="24"/>
  <c r="BA265" i="24" s="1"/>
  <c r="AZ266" i="24"/>
  <c r="BA266" i="24" s="1"/>
  <c r="AZ267" i="24"/>
  <c r="BA267" i="24" s="1"/>
  <c r="AZ298" i="24"/>
  <c r="AZ299" i="24"/>
  <c r="BA299" i="24" s="1"/>
  <c r="AZ300" i="24"/>
  <c r="BA300" i="24" s="1"/>
  <c r="AZ301" i="24"/>
  <c r="BA301" i="24" s="1"/>
  <c r="AN21" i="24"/>
  <c r="AO21" i="24"/>
  <c r="AP21" i="24"/>
  <c r="AQ21" i="24"/>
  <c r="AR21" i="24"/>
  <c r="AS21" i="24"/>
  <c r="AT21" i="24"/>
  <c r="AU21" i="24"/>
  <c r="AV21" i="24"/>
  <c r="AW21" i="24"/>
  <c r="AX21" i="24"/>
  <c r="AY21" i="24"/>
  <c r="AO20" i="24"/>
  <c r="AN20" i="24"/>
  <c r="AP20" i="24"/>
  <c r="AQ20" i="24"/>
  <c r="AR20" i="24"/>
  <c r="AS20" i="24"/>
  <c r="AT20" i="24"/>
  <c r="AU20" i="24"/>
  <c r="AV20" i="24"/>
  <c r="AW20" i="24"/>
  <c r="AX20" i="24"/>
  <c r="AY20" i="24"/>
  <c r="AY19" i="24"/>
  <c r="AR19" i="24"/>
  <c r="AQ19" i="24"/>
  <c r="AP19" i="24"/>
  <c r="AO19" i="24"/>
  <c r="AN19" i="24"/>
  <c r="AZ103" i="24" l="1"/>
  <c r="BA103" i="24" s="1"/>
  <c r="W103" i="24" s="1"/>
  <c r="AZ56" i="24"/>
  <c r="BA56" i="24" s="1"/>
  <c r="W56" i="24" s="1"/>
  <c r="AZ70" i="24"/>
  <c r="BA70" i="24" s="1"/>
  <c r="W70" i="24" s="1"/>
  <c r="AZ133" i="24"/>
  <c r="BA133" i="24" s="1"/>
  <c r="W133" i="24" s="1"/>
  <c r="AZ204" i="24"/>
  <c r="BA204" i="24" s="1"/>
  <c r="W204" i="24" s="1"/>
  <c r="AZ237" i="24"/>
  <c r="BA237" i="24" s="1"/>
  <c r="W237" i="24" s="1"/>
  <c r="AZ36" i="24"/>
  <c r="BA36" i="24" s="1"/>
  <c r="W36" i="24" s="1"/>
  <c r="AZ27" i="24"/>
  <c r="BA27" i="24" s="1"/>
  <c r="W27" i="24" s="1"/>
  <c r="AZ167" i="24"/>
  <c r="BA167" i="24" s="1"/>
  <c r="W167" i="24" s="1"/>
  <c r="AZ32" i="24"/>
  <c r="BA32" i="24" s="1"/>
  <c r="W32" i="24" s="1"/>
  <c r="AZ199" i="24"/>
  <c r="BA199" i="24" s="1"/>
  <c r="W199" i="24" s="1"/>
  <c r="AZ262" i="24"/>
  <c r="BA262" i="24" s="1"/>
  <c r="W262" i="24" s="1"/>
  <c r="AZ250" i="24"/>
  <c r="BA250" i="24" s="1"/>
  <c r="W250" i="24" s="1"/>
  <c r="AZ241" i="24"/>
  <c r="BA241" i="24" s="1"/>
  <c r="W241" i="24" s="1"/>
  <c r="AZ224" i="24"/>
  <c r="BA224" i="24" s="1"/>
  <c r="W224" i="24" s="1"/>
  <c r="AZ216" i="24"/>
  <c r="BA216" i="24" s="1"/>
  <c r="W216" i="24" s="1"/>
  <c r="AZ212" i="24"/>
  <c r="BA212" i="24" s="1"/>
  <c r="W212" i="24" s="1"/>
  <c r="AZ189" i="24"/>
  <c r="BA189" i="24" s="1"/>
  <c r="W189" i="24" s="1"/>
  <c r="AZ180" i="24"/>
  <c r="BA180" i="24" s="1"/>
  <c r="W180" i="24" s="1"/>
  <c r="AZ171" i="24"/>
  <c r="BA171" i="24" s="1"/>
  <c r="W171" i="24" s="1"/>
  <c r="AZ155" i="24"/>
  <c r="BA155" i="24" s="1"/>
  <c r="W155" i="24" s="1"/>
  <c r="AZ143" i="24"/>
  <c r="BA143" i="24" s="1"/>
  <c r="W143" i="24" s="1"/>
  <c r="AZ139" i="24"/>
  <c r="BA139" i="24" s="1"/>
  <c r="W139" i="24" s="1"/>
  <c r="AZ119" i="24"/>
  <c r="BA119" i="24" s="1"/>
  <c r="W119" i="24" s="1"/>
  <c r="AZ115" i="24"/>
  <c r="BA115" i="24" s="1"/>
  <c r="W115" i="24" s="1"/>
  <c r="AZ99" i="24"/>
  <c r="BA99" i="24" s="1"/>
  <c r="W99" i="24" s="1"/>
  <c r="AZ95" i="24"/>
  <c r="BA95" i="24" s="1"/>
  <c r="W95" i="24" s="1"/>
  <c r="AZ83" i="24"/>
  <c r="BA83" i="24" s="1"/>
  <c r="W83" i="24" s="1"/>
  <c r="AZ74" i="24"/>
  <c r="BA74" i="24" s="1"/>
  <c r="W74" i="24" s="1"/>
  <c r="AZ60" i="24"/>
  <c r="BA60" i="24" s="1"/>
  <c r="W60" i="24" s="1"/>
  <c r="AZ40" i="24"/>
  <c r="BA40" i="24" s="1"/>
  <c r="W40" i="24" s="1"/>
  <c r="AZ31" i="24"/>
  <c r="BA31" i="24" s="1"/>
  <c r="W31" i="24" s="1"/>
  <c r="AZ28" i="24"/>
  <c r="BA28" i="24" s="1"/>
  <c r="W28" i="24" s="1"/>
  <c r="AZ20" i="24"/>
  <c r="AZ304" i="24"/>
  <c r="BA304" i="24" s="1"/>
  <c r="W304" i="24" s="1"/>
  <c r="AZ21" i="24"/>
  <c r="BA21" i="24" s="1"/>
  <c r="W21" i="24" s="1"/>
  <c r="AZ50" i="24"/>
  <c r="BA50" i="24" s="1"/>
  <c r="W50" i="24" s="1"/>
  <c r="AZ84" i="24"/>
  <c r="BA84" i="24" s="1"/>
  <c r="W84" i="24" s="1"/>
  <c r="AZ91" i="24"/>
  <c r="BA91" i="24" s="1"/>
  <c r="W91" i="24" s="1"/>
  <c r="AZ190" i="24"/>
  <c r="BA190" i="24" s="1"/>
  <c r="W190" i="24" s="1"/>
  <c r="AZ234" i="24"/>
  <c r="BA234" i="24" s="1"/>
  <c r="W234" i="24" s="1"/>
  <c r="AZ23" i="24"/>
  <c r="BA23" i="24" s="1"/>
  <c r="W23" i="24" s="1"/>
  <c r="AZ22" i="24"/>
  <c r="BA22" i="24" s="1"/>
  <c r="W22" i="24" s="1"/>
  <c r="AZ306" i="24"/>
  <c r="BA306" i="24" s="1"/>
  <c r="W306" i="24" s="1"/>
  <c r="AZ302" i="24"/>
  <c r="BA302" i="24" s="1"/>
  <c r="W302" i="24" s="1"/>
  <c r="AZ261" i="24"/>
  <c r="BA261" i="24" s="1"/>
  <c r="W261" i="24" s="1"/>
  <c r="AZ260" i="24"/>
  <c r="BA260" i="24" s="1"/>
  <c r="W260" i="24" s="1"/>
  <c r="AZ253" i="24"/>
  <c r="BA253" i="24" s="1"/>
  <c r="W253" i="24" s="1"/>
  <c r="AZ252" i="24"/>
  <c r="BA252" i="24" s="1"/>
  <c r="W252" i="24" s="1"/>
  <c r="AZ249" i="24"/>
  <c r="BA249" i="24" s="1"/>
  <c r="W249" i="24" s="1"/>
  <c r="AZ242" i="24"/>
  <c r="BA242" i="24" s="1"/>
  <c r="W242" i="24" s="1"/>
  <c r="AZ240" i="24"/>
  <c r="BA240" i="24" s="1"/>
  <c r="W240" i="24" s="1"/>
  <c r="AZ238" i="24"/>
  <c r="BA238" i="24" s="1"/>
  <c r="W238" i="24" s="1"/>
  <c r="AZ236" i="24"/>
  <c r="BA236" i="24" s="1"/>
  <c r="W236" i="24" s="1"/>
  <c r="AZ233" i="24"/>
  <c r="BA233" i="24" s="1"/>
  <c r="W233" i="24" s="1"/>
  <c r="AZ232" i="24"/>
  <c r="BA232" i="24" s="1"/>
  <c r="W232" i="24" s="1"/>
  <c r="AZ227" i="24"/>
  <c r="BA227" i="24" s="1"/>
  <c r="W227" i="24" s="1"/>
  <c r="AZ226" i="24"/>
  <c r="BA226" i="24" s="1"/>
  <c r="W226" i="24" s="1"/>
  <c r="AZ225" i="24"/>
  <c r="BA225" i="24" s="1"/>
  <c r="W225" i="24" s="1"/>
  <c r="AZ223" i="24"/>
  <c r="BA223" i="24" s="1"/>
  <c r="W223" i="24" s="1"/>
  <c r="AZ222" i="24"/>
  <c r="BA222" i="24" s="1"/>
  <c r="W222" i="24" s="1"/>
  <c r="AZ221" i="24"/>
  <c r="BA221" i="24" s="1"/>
  <c r="W221" i="24" s="1"/>
  <c r="AZ215" i="24"/>
  <c r="BA215" i="24" s="1"/>
  <c r="W215" i="24" s="1"/>
  <c r="AZ214" i="24"/>
  <c r="BA214" i="24" s="1"/>
  <c r="W214" i="24" s="1"/>
  <c r="AZ213" i="24"/>
  <c r="BA213" i="24" s="1"/>
  <c r="W213" i="24" s="1"/>
  <c r="AZ211" i="24"/>
  <c r="BA211" i="24" s="1"/>
  <c r="W211" i="24" s="1"/>
  <c r="AZ210" i="24"/>
  <c r="BA210" i="24" s="1"/>
  <c r="W210" i="24" s="1"/>
  <c r="AZ209" i="24"/>
  <c r="BA209" i="24" s="1"/>
  <c r="W209" i="24" s="1"/>
  <c r="AZ208" i="24"/>
  <c r="BA208" i="24" s="1"/>
  <c r="W208" i="24" s="1"/>
  <c r="AZ207" i="24"/>
  <c r="BA207" i="24" s="1"/>
  <c r="W207" i="24" s="1"/>
  <c r="AZ206" i="24"/>
  <c r="BA206" i="24" s="1"/>
  <c r="W206" i="24" s="1"/>
  <c r="AZ205" i="24"/>
  <c r="BA205" i="24" s="1"/>
  <c r="W205" i="24" s="1"/>
  <c r="AZ203" i="24"/>
  <c r="BA203" i="24" s="1"/>
  <c r="W203" i="24" s="1"/>
  <c r="AZ202" i="24"/>
  <c r="BA202" i="24" s="1"/>
  <c r="W202" i="24" s="1"/>
  <c r="AZ200" i="24"/>
  <c r="BA200" i="24" s="1"/>
  <c r="W200" i="24" s="1"/>
  <c r="AZ198" i="24"/>
  <c r="BA198" i="24" s="1"/>
  <c r="W198" i="24" s="1"/>
  <c r="AZ196" i="24"/>
  <c r="BA196" i="24" s="1"/>
  <c r="W196" i="24" s="1"/>
  <c r="AZ191" i="24"/>
  <c r="BA191" i="24" s="1"/>
  <c r="W191" i="24" s="1"/>
  <c r="AZ187" i="24"/>
  <c r="BA187" i="24" s="1"/>
  <c r="W187" i="24" s="1"/>
  <c r="AZ186" i="24"/>
  <c r="BA186" i="24" s="1"/>
  <c r="W186" i="24" s="1"/>
  <c r="AZ185" i="24"/>
  <c r="BA185" i="24" s="1"/>
  <c r="W185" i="24" s="1"/>
  <c r="AZ184" i="24"/>
  <c r="BA184" i="24" s="1"/>
  <c r="W184" i="24" s="1"/>
  <c r="AZ183" i="24"/>
  <c r="BA183" i="24" s="1"/>
  <c r="W183" i="24" s="1"/>
  <c r="AZ182" i="24"/>
  <c r="BA182" i="24" s="1"/>
  <c r="W182" i="24" s="1"/>
  <c r="AZ181" i="24"/>
  <c r="BA181" i="24" s="1"/>
  <c r="W181" i="24" s="1"/>
  <c r="AZ179" i="24"/>
  <c r="BA179" i="24" s="1"/>
  <c r="W179" i="24" s="1"/>
  <c r="AZ174" i="24"/>
  <c r="BA174" i="24" s="1"/>
  <c r="W174" i="24" s="1"/>
  <c r="AZ173" i="24"/>
  <c r="BA173" i="24" s="1"/>
  <c r="W173" i="24" s="1"/>
  <c r="AZ172" i="24"/>
  <c r="BA172" i="24" s="1"/>
  <c r="W172" i="24" s="1"/>
  <c r="AZ305" i="24"/>
  <c r="BA305" i="24" s="1"/>
  <c r="W305" i="24" s="1"/>
  <c r="AZ307" i="24"/>
  <c r="BA307" i="24" s="1"/>
  <c r="W307" i="24" s="1"/>
  <c r="AZ263" i="24"/>
  <c r="BA263" i="24" s="1"/>
  <c r="W263" i="24" s="1"/>
  <c r="AZ259" i="24"/>
  <c r="BA259" i="24" s="1"/>
  <c r="W259" i="24" s="1"/>
  <c r="AZ258" i="24"/>
  <c r="BA258" i="24" s="1"/>
  <c r="W258" i="24" s="1"/>
  <c r="AZ251" i="24"/>
  <c r="BA251" i="24" s="1"/>
  <c r="W251" i="24" s="1"/>
  <c r="AZ243" i="24"/>
  <c r="BA243" i="24" s="1"/>
  <c r="W243" i="24" s="1"/>
  <c r="AZ239" i="24"/>
  <c r="BA239" i="24" s="1"/>
  <c r="W239" i="24" s="1"/>
  <c r="AZ235" i="24"/>
  <c r="BA235" i="24" s="1"/>
  <c r="W235" i="24" s="1"/>
  <c r="AZ147" i="24"/>
  <c r="BA147" i="24" s="1"/>
  <c r="W147" i="24" s="1"/>
  <c r="AZ129" i="24"/>
  <c r="BA129" i="24" s="1"/>
  <c r="W129" i="24" s="1"/>
  <c r="AZ170" i="24"/>
  <c r="BA170" i="24" s="1"/>
  <c r="W170" i="24" s="1"/>
  <c r="AZ169" i="24"/>
  <c r="BA169" i="24" s="1"/>
  <c r="W169" i="24" s="1"/>
  <c r="AZ168" i="24"/>
  <c r="BA168" i="24" s="1"/>
  <c r="W168" i="24" s="1"/>
  <c r="AZ166" i="24"/>
  <c r="BA166" i="24" s="1"/>
  <c r="W166" i="24" s="1"/>
  <c r="AZ159" i="24"/>
  <c r="BA159" i="24" s="1"/>
  <c r="W159" i="24" s="1"/>
  <c r="AZ156" i="24"/>
  <c r="BA156" i="24" s="1"/>
  <c r="W156" i="24" s="1"/>
  <c r="AZ154" i="24"/>
  <c r="BA154" i="24" s="1"/>
  <c r="W154" i="24" s="1"/>
  <c r="AZ149" i="24"/>
  <c r="BA149" i="24" s="1"/>
  <c r="W149" i="24" s="1"/>
  <c r="AZ148" i="24"/>
  <c r="BA148" i="24" s="1"/>
  <c r="W148" i="24" s="1"/>
  <c r="AZ146" i="24"/>
  <c r="BA146" i="24" s="1"/>
  <c r="W146" i="24" s="1"/>
  <c r="AZ145" i="24"/>
  <c r="BA145" i="24" s="1"/>
  <c r="W145" i="24" s="1"/>
  <c r="AZ144" i="24"/>
  <c r="BA144" i="24" s="1"/>
  <c r="W144" i="24" s="1"/>
  <c r="AZ142" i="24"/>
  <c r="BA142" i="24" s="1"/>
  <c r="W142" i="24" s="1"/>
  <c r="AZ141" i="24"/>
  <c r="BA141" i="24" s="1"/>
  <c r="W141" i="24" s="1"/>
  <c r="AZ140" i="24"/>
  <c r="BA140" i="24" s="1"/>
  <c r="W140" i="24" s="1"/>
  <c r="AZ138" i="24"/>
  <c r="BA138" i="24" s="1"/>
  <c r="W138" i="24" s="1"/>
  <c r="AZ135" i="24"/>
  <c r="BA135" i="24" s="1"/>
  <c r="W135" i="24" s="1"/>
  <c r="AZ134" i="24"/>
  <c r="BA134" i="24" s="1"/>
  <c r="W134" i="24" s="1"/>
  <c r="AZ132" i="24"/>
  <c r="BA132" i="24" s="1"/>
  <c r="W132" i="24" s="1"/>
  <c r="AZ131" i="24"/>
  <c r="BA131" i="24" s="1"/>
  <c r="W131" i="24" s="1"/>
  <c r="AZ130" i="24"/>
  <c r="BA130" i="24" s="1"/>
  <c r="W130" i="24" s="1"/>
  <c r="AZ128" i="24"/>
  <c r="BA128" i="24" s="1"/>
  <c r="W128" i="24" s="1"/>
  <c r="AZ127" i="24"/>
  <c r="BA127" i="24" s="1"/>
  <c r="W127" i="24" s="1"/>
  <c r="AZ126" i="24"/>
  <c r="BA126" i="24" s="1"/>
  <c r="W126" i="24" s="1"/>
  <c r="AZ118" i="24"/>
  <c r="BA118" i="24" s="1"/>
  <c r="W118" i="24" s="1"/>
  <c r="AZ117" i="24"/>
  <c r="BA117" i="24" s="1"/>
  <c r="W117" i="24" s="1"/>
  <c r="AZ116" i="24"/>
  <c r="BA116" i="24" s="1"/>
  <c r="W116" i="24" s="1"/>
  <c r="AZ114" i="24"/>
  <c r="BA114" i="24" s="1"/>
  <c r="W114" i="24" s="1"/>
  <c r="AZ105" i="24"/>
  <c r="BA105" i="24" s="1"/>
  <c r="W105" i="24" s="1"/>
  <c r="AZ104" i="24"/>
  <c r="BA104" i="24" s="1"/>
  <c r="W104" i="24" s="1"/>
  <c r="AZ102" i="24"/>
  <c r="BA102" i="24" s="1"/>
  <c r="W102" i="24" s="1"/>
  <c r="AZ101" i="24"/>
  <c r="BA101" i="24" s="1"/>
  <c r="W101" i="24" s="1"/>
  <c r="AZ100" i="24"/>
  <c r="BA100" i="24" s="1"/>
  <c r="W100" i="24" s="1"/>
  <c r="AZ98" i="24"/>
  <c r="BA98" i="24" s="1"/>
  <c r="W98" i="24" s="1"/>
  <c r="AZ97" i="24"/>
  <c r="BA97" i="24" s="1"/>
  <c r="W97" i="24" s="1"/>
  <c r="AZ96" i="24"/>
  <c r="BA96" i="24" s="1"/>
  <c r="W96" i="24" s="1"/>
  <c r="AZ94" i="24"/>
  <c r="BA94" i="24" s="1"/>
  <c r="W94" i="24" s="1"/>
  <c r="AZ93" i="24"/>
  <c r="BA93" i="24" s="1"/>
  <c r="W93" i="24" s="1"/>
  <c r="AZ92" i="24"/>
  <c r="BA92" i="24" s="1"/>
  <c r="W92" i="24" s="1"/>
  <c r="AZ86" i="24"/>
  <c r="BA86" i="24" s="1"/>
  <c r="W86" i="24" s="1"/>
  <c r="AZ81" i="24"/>
  <c r="BA81" i="24" s="1"/>
  <c r="W81" i="24" s="1"/>
  <c r="AZ80" i="24"/>
  <c r="BA80" i="24" s="1"/>
  <c r="W80" i="24" s="1"/>
  <c r="AZ79" i="24"/>
  <c r="BA79" i="24" s="1"/>
  <c r="W79" i="24" s="1"/>
  <c r="AZ73" i="24"/>
  <c r="BA73" i="24" s="1"/>
  <c r="W73" i="24" s="1"/>
  <c r="AZ72" i="24"/>
  <c r="BA72" i="24" s="1"/>
  <c r="W72" i="24" s="1"/>
  <c r="AZ71" i="24"/>
  <c r="BA71" i="24" s="1"/>
  <c r="W71" i="24" s="1"/>
  <c r="AZ68" i="24"/>
  <c r="BA68" i="24" s="1"/>
  <c r="W68" i="24" s="1"/>
  <c r="AZ59" i="24"/>
  <c r="BA59" i="24" s="1"/>
  <c r="W59" i="24" s="1"/>
  <c r="AZ58" i="24"/>
  <c r="BA58" i="24" s="1"/>
  <c r="W58" i="24" s="1"/>
  <c r="AZ57" i="24"/>
  <c r="BA57" i="24" s="1"/>
  <c r="W57" i="24" s="1"/>
  <c r="AZ55" i="24"/>
  <c r="BA55" i="24" s="1"/>
  <c r="W55" i="24" s="1"/>
  <c r="AZ54" i="24"/>
  <c r="BA54" i="24" s="1"/>
  <c r="W54" i="24" s="1"/>
  <c r="AZ52" i="24"/>
  <c r="BA52" i="24" s="1"/>
  <c r="W52" i="24" s="1"/>
  <c r="AZ42" i="24"/>
  <c r="BA42" i="24" s="1"/>
  <c r="W42" i="24" s="1"/>
  <c r="AZ39" i="24"/>
  <c r="BA39" i="24" s="1"/>
  <c r="W39" i="24" s="1"/>
  <c r="AZ38" i="24"/>
  <c r="BA38" i="24" s="1"/>
  <c r="W38" i="24" s="1"/>
  <c r="AZ37" i="24"/>
  <c r="BA37" i="24" s="1"/>
  <c r="W37" i="24" s="1"/>
  <c r="AZ35" i="24"/>
  <c r="BA35" i="24" s="1"/>
  <c r="W35" i="24" s="1"/>
  <c r="AZ34" i="24"/>
  <c r="BA34" i="24" s="1"/>
  <c r="W34" i="24" s="1"/>
  <c r="AZ33" i="24"/>
  <c r="BA33" i="24" s="1"/>
  <c r="W33" i="24" s="1"/>
  <c r="AZ30" i="24"/>
  <c r="BA30" i="24" s="1"/>
  <c r="W30" i="24" s="1"/>
  <c r="AZ29" i="24"/>
  <c r="BA29" i="24" s="1"/>
  <c r="W29" i="24" s="1"/>
  <c r="AZ25" i="24"/>
  <c r="BA25" i="24" s="1"/>
  <c r="W25" i="24" s="1"/>
  <c r="AZ24" i="24"/>
  <c r="BA24" i="24" s="1"/>
  <c r="W24" i="24" s="1"/>
  <c r="AZ49" i="24"/>
  <c r="BA49" i="24" s="1"/>
  <c r="W49" i="24" s="1"/>
  <c r="AZ136" i="24"/>
  <c r="BA136" i="24" s="1"/>
  <c r="W136" i="24" s="1"/>
  <c r="AZ41" i="24"/>
  <c r="BA41" i="24" s="1"/>
  <c r="W41" i="24" s="1"/>
  <c r="AZ69" i="24"/>
  <c r="BA69" i="24" s="1"/>
  <c r="W69" i="24" s="1"/>
  <c r="AZ160" i="24"/>
  <c r="BA160" i="24" s="1"/>
  <c r="W160" i="24" s="1"/>
  <c r="AZ26" i="24"/>
  <c r="BA26" i="24" s="1"/>
  <c r="W26" i="24" s="1"/>
  <c r="AZ82" i="24"/>
  <c r="BA82" i="24" s="1"/>
  <c r="W82" i="24" s="1"/>
  <c r="AZ121" i="24"/>
  <c r="BA121" i="24" s="1"/>
  <c r="W121" i="24" s="1"/>
  <c r="AZ137" i="24"/>
  <c r="BA137" i="24" s="1"/>
  <c r="W137" i="24" s="1"/>
  <c r="AZ157" i="24"/>
  <c r="BA157" i="24" s="1"/>
  <c r="W157" i="24" s="1"/>
  <c r="AZ165" i="24"/>
  <c r="BA165" i="24" s="1"/>
  <c r="W165" i="24" s="1"/>
  <c r="AZ188" i="24"/>
  <c r="BA188" i="24" s="1"/>
  <c r="W188" i="24" s="1"/>
  <c r="AZ248" i="24"/>
  <c r="BA248" i="24" s="1"/>
  <c r="W248" i="24" s="1"/>
  <c r="AZ51" i="24"/>
  <c r="BA51" i="24" s="1"/>
  <c r="W51" i="24" s="1"/>
  <c r="AZ85" i="24"/>
  <c r="BA85" i="24" s="1"/>
  <c r="W85" i="24" s="1"/>
  <c r="AZ120" i="24"/>
  <c r="BA120" i="24" s="1"/>
  <c r="W120" i="24" s="1"/>
  <c r="AZ303" i="24"/>
  <c r="BA303" i="24" s="1"/>
  <c r="W303" i="24" s="1"/>
  <c r="AZ53" i="24"/>
  <c r="BA53" i="24" s="1"/>
  <c r="W53" i="24" s="1"/>
  <c r="AZ67" i="24"/>
  <c r="BA67" i="24" s="1"/>
  <c r="W67" i="24" s="1"/>
  <c r="AZ158" i="24"/>
  <c r="BA158" i="24" s="1"/>
  <c r="W158" i="24" s="1"/>
  <c r="AZ197" i="24"/>
  <c r="BA197" i="24" s="1"/>
  <c r="W197" i="24" s="1"/>
  <c r="AZ201" i="24"/>
  <c r="BA201" i="24" s="1"/>
  <c r="W201" i="24" s="1"/>
  <c r="AS19" i="24"/>
  <c r="AT19" i="24"/>
  <c r="AU19" i="24"/>
  <c r="AV19" i="24"/>
  <c r="AW19" i="24"/>
  <c r="AX19" i="24"/>
  <c r="AZ19" i="24" l="1"/>
  <c r="BA19" i="24" s="1"/>
  <c r="W19" i="24" s="1"/>
  <c r="BA20" i="24"/>
  <c r="W20" i="24" s="1"/>
  <c r="B324" i="25"/>
  <c r="B325" i="25"/>
  <c r="B326" i="25"/>
  <c r="B327" i="25"/>
  <c r="B328" i="25"/>
  <c r="B329" i="25"/>
  <c r="B330" i="25"/>
  <c r="B331" i="25"/>
  <c r="B332" i="25"/>
  <c r="B333" i="25"/>
  <c r="B334" i="25"/>
  <c r="B335" i="25"/>
  <c r="B336" i="25"/>
  <c r="B337" i="25"/>
  <c r="B338" i="25"/>
  <c r="B303" i="25"/>
  <c r="B304" i="25"/>
  <c r="B305" i="25"/>
  <c r="B306" i="25"/>
  <c r="B307" i="25"/>
  <c r="B308" i="25"/>
  <c r="B309" i="25"/>
  <c r="B310" i="25"/>
  <c r="B311" i="25"/>
  <c r="B312" i="25"/>
  <c r="B313" i="25"/>
  <c r="B314" i="25"/>
  <c r="B315" i="25"/>
  <c r="B316" i="25"/>
  <c r="B317" i="25"/>
  <c r="B286" i="25"/>
  <c r="B287" i="25"/>
  <c r="B288" i="25"/>
  <c r="B289" i="25"/>
  <c r="B290" i="25"/>
  <c r="B291" i="25"/>
  <c r="B292" i="25"/>
  <c r="B293" i="25"/>
  <c r="B294" i="25"/>
  <c r="B295" i="25"/>
  <c r="B275" i="25"/>
  <c r="B276" i="25"/>
  <c r="B277" i="25"/>
  <c r="B278" i="25"/>
  <c r="B279" i="25"/>
  <c r="B280" i="25"/>
  <c r="B281" i="25"/>
  <c r="B282" i="25"/>
  <c r="B213" i="25"/>
  <c r="B214" i="25"/>
  <c r="B215" i="25"/>
  <c r="B216" i="25"/>
  <c r="B217" i="25"/>
  <c r="B218" i="25"/>
  <c r="B219" i="25"/>
  <c r="B220" i="25"/>
  <c r="B221" i="25"/>
  <c r="B222" i="25"/>
  <c r="B223" i="25"/>
  <c r="B224" i="25"/>
  <c r="B225" i="25"/>
  <c r="B226" i="25"/>
  <c r="B227" i="25"/>
  <c r="B228" i="25"/>
  <c r="B229" i="25"/>
  <c r="B230" i="25"/>
  <c r="B231" i="25"/>
  <c r="B232" i="25"/>
  <c r="B195" i="25"/>
  <c r="B196" i="25"/>
  <c r="B197" i="25"/>
  <c r="B198" i="25"/>
  <c r="B199" i="25"/>
  <c r="B200" i="25"/>
  <c r="B201" i="25"/>
  <c r="B202" i="25"/>
  <c r="B203" i="25"/>
  <c r="B204" i="25"/>
  <c r="B205" i="25"/>
  <c r="B206" i="25"/>
  <c r="B207" i="25"/>
  <c r="B208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D217" i="24"/>
  <c r="E333" i="25"/>
  <c r="F333" i="25"/>
  <c r="G333" i="25"/>
  <c r="H333" i="25"/>
  <c r="I333" i="25"/>
  <c r="J333" i="25"/>
  <c r="K333" i="25"/>
  <c r="L333" i="25"/>
  <c r="M333" i="25"/>
  <c r="N333" i="25"/>
  <c r="O333" i="25"/>
  <c r="E334" i="25"/>
  <c r="F334" i="25"/>
  <c r="G334" i="25"/>
  <c r="H334" i="25"/>
  <c r="I334" i="25"/>
  <c r="J334" i="25"/>
  <c r="K334" i="25"/>
  <c r="L334" i="25"/>
  <c r="M334" i="25"/>
  <c r="N334" i="25"/>
  <c r="O334" i="25"/>
  <c r="E335" i="25"/>
  <c r="F335" i="25"/>
  <c r="G335" i="25"/>
  <c r="H335" i="25"/>
  <c r="I335" i="25"/>
  <c r="J335" i="25"/>
  <c r="K335" i="25"/>
  <c r="L335" i="25"/>
  <c r="M335" i="25"/>
  <c r="N335" i="25"/>
  <c r="O335" i="25"/>
  <c r="E336" i="25"/>
  <c r="F336" i="25"/>
  <c r="G336" i="25"/>
  <c r="H336" i="25"/>
  <c r="I336" i="25"/>
  <c r="J336" i="25"/>
  <c r="K336" i="25"/>
  <c r="L336" i="25"/>
  <c r="M336" i="25"/>
  <c r="N336" i="25"/>
  <c r="O336" i="25"/>
  <c r="E337" i="25"/>
  <c r="F337" i="25"/>
  <c r="G337" i="25"/>
  <c r="H337" i="25"/>
  <c r="I337" i="25"/>
  <c r="J337" i="25"/>
  <c r="K337" i="25"/>
  <c r="L337" i="25"/>
  <c r="M337" i="25"/>
  <c r="N337" i="25"/>
  <c r="O337" i="25"/>
  <c r="E338" i="25"/>
  <c r="F338" i="25"/>
  <c r="G338" i="25"/>
  <c r="H338" i="25"/>
  <c r="I338" i="25"/>
  <c r="J338" i="25"/>
  <c r="K338" i="25"/>
  <c r="L338" i="25"/>
  <c r="M338" i="25"/>
  <c r="N338" i="25"/>
  <c r="O338" i="25"/>
  <c r="D338" i="25"/>
  <c r="D337" i="25"/>
  <c r="D336" i="25"/>
  <c r="D335" i="25"/>
  <c r="D334" i="25"/>
  <c r="D333" i="25"/>
  <c r="D312" i="25"/>
  <c r="E312" i="25" s="1"/>
  <c r="F312" i="25" s="1"/>
  <c r="G312" i="25" s="1"/>
  <c r="H312" i="25" s="1"/>
  <c r="I312" i="25" s="1"/>
  <c r="J312" i="25" s="1"/>
  <c r="K312" i="25" s="1"/>
  <c r="L312" i="25" s="1"/>
  <c r="M312" i="25" s="1"/>
  <c r="N312" i="25" s="1"/>
  <c r="O312" i="25" s="1"/>
  <c r="D313" i="25"/>
  <c r="E313" i="25" s="1"/>
  <c r="F313" i="25" s="1"/>
  <c r="G313" i="25" s="1"/>
  <c r="H313" i="25" s="1"/>
  <c r="I313" i="25" s="1"/>
  <c r="J313" i="25" s="1"/>
  <c r="K313" i="25" s="1"/>
  <c r="L313" i="25" s="1"/>
  <c r="M313" i="25" s="1"/>
  <c r="N313" i="25" s="1"/>
  <c r="O313" i="25" s="1"/>
  <c r="D314" i="25"/>
  <c r="E314" i="25" s="1"/>
  <c r="F314" i="25" s="1"/>
  <c r="G314" i="25" s="1"/>
  <c r="H314" i="25" s="1"/>
  <c r="I314" i="25" s="1"/>
  <c r="J314" i="25" s="1"/>
  <c r="K314" i="25" s="1"/>
  <c r="L314" i="25" s="1"/>
  <c r="M314" i="25" s="1"/>
  <c r="N314" i="25" s="1"/>
  <c r="O314" i="25" s="1"/>
  <c r="D315" i="25"/>
  <c r="E315" i="25" s="1"/>
  <c r="F315" i="25" s="1"/>
  <c r="G315" i="25" s="1"/>
  <c r="H315" i="25" s="1"/>
  <c r="I315" i="25" s="1"/>
  <c r="J315" i="25" s="1"/>
  <c r="K315" i="25" s="1"/>
  <c r="L315" i="25" s="1"/>
  <c r="M315" i="25" s="1"/>
  <c r="N315" i="25" s="1"/>
  <c r="O315" i="25" s="1"/>
  <c r="D316" i="25"/>
  <c r="E316" i="25" s="1"/>
  <c r="F316" i="25" s="1"/>
  <c r="G316" i="25" s="1"/>
  <c r="H316" i="25" s="1"/>
  <c r="I316" i="25" s="1"/>
  <c r="D317" i="25"/>
  <c r="E317" i="25" s="1"/>
  <c r="F317" i="25" s="1"/>
  <c r="G317" i="25" s="1"/>
  <c r="H317" i="25" s="1"/>
  <c r="I317" i="25" s="1"/>
  <c r="J317" i="25" s="1"/>
  <c r="K317" i="25" s="1"/>
  <c r="L317" i="25" s="1"/>
  <c r="M317" i="25" s="1"/>
  <c r="N317" i="25" s="1"/>
  <c r="O317" i="25" s="1"/>
  <c r="K540" i="24"/>
  <c r="L540" i="24"/>
  <c r="M540" i="24"/>
  <c r="N540" i="24"/>
  <c r="O540" i="24"/>
  <c r="P540" i="24"/>
  <c r="Q540" i="24"/>
  <c r="R540" i="24"/>
  <c r="S540" i="24"/>
  <c r="T540" i="24"/>
  <c r="U540" i="24"/>
  <c r="K541" i="24"/>
  <c r="L541" i="24"/>
  <c r="M541" i="24"/>
  <c r="N541" i="24"/>
  <c r="O541" i="24"/>
  <c r="P541" i="24"/>
  <c r="Q541" i="24"/>
  <c r="R541" i="24"/>
  <c r="S541" i="24"/>
  <c r="T541" i="24"/>
  <c r="U541" i="24"/>
  <c r="K542" i="24"/>
  <c r="L542" i="24"/>
  <c r="M542" i="24"/>
  <c r="N542" i="24"/>
  <c r="O542" i="24"/>
  <c r="P542" i="24"/>
  <c r="Q542" i="24"/>
  <c r="R542" i="24"/>
  <c r="S542" i="24"/>
  <c r="T542" i="24"/>
  <c r="U542" i="24"/>
  <c r="K543" i="24"/>
  <c r="L543" i="24"/>
  <c r="M543" i="24"/>
  <c r="N543" i="24"/>
  <c r="O543" i="24"/>
  <c r="P543" i="24"/>
  <c r="Q543" i="24"/>
  <c r="R543" i="24"/>
  <c r="S543" i="24"/>
  <c r="T543" i="24"/>
  <c r="U543" i="24"/>
  <c r="K544" i="24"/>
  <c r="L544" i="24"/>
  <c r="M544" i="24"/>
  <c r="N544" i="24"/>
  <c r="O544" i="24"/>
  <c r="P544" i="24"/>
  <c r="Q544" i="24"/>
  <c r="R544" i="24"/>
  <c r="S544" i="24"/>
  <c r="T544" i="24"/>
  <c r="U544" i="24"/>
  <c r="K545" i="24"/>
  <c r="L545" i="24"/>
  <c r="M545" i="24"/>
  <c r="N545" i="24"/>
  <c r="O545" i="24"/>
  <c r="P545" i="24"/>
  <c r="Q545" i="24"/>
  <c r="R545" i="24"/>
  <c r="S545" i="24"/>
  <c r="T545" i="24"/>
  <c r="U545" i="24"/>
  <c r="J545" i="24"/>
  <c r="J544" i="24"/>
  <c r="J543" i="24"/>
  <c r="J542" i="24"/>
  <c r="J541" i="24"/>
  <c r="J540" i="24"/>
  <c r="E290" i="25"/>
  <c r="F290" i="25"/>
  <c r="G290" i="25"/>
  <c r="H290" i="25"/>
  <c r="I290" i="25"/>
  <c r="J290" i="25"/>
  <c r="K290" i="25"/>
  <c r="L290" i="25"/>
  <c r="M290" i="25"/>
  <c r="N290" i="25"/>
  <c r="O290" i="25"/>
  <c r="E291" i="25"/>
  <c r="F291" i="25"/>
  <c r="G291" i="25"/>
  <c r="H291" i="25"/>
  <c r="I291" i="25"/>
  <c r="J291" i="25"/>
  <c r="K291" i="25"/>
  <c r="L291" i="25"/>
  <c r="M291" i="25"/>
  <c r="N291" i="25"/>
  <c r="O291" i="25"/>
  <c r="E292" i="25"/>
  <c r="F292" i="25"/>
  <c r="G292" i="25"/>
  <c r="H292" i="25"/>
  <c r="I292" i="25"/>
  <c r="J292" i="25"/>
  <c r="K292" i="25"/>
  <c r="L292" i="25"/>
  <c r="M292" i="25"/>
  <c r="N292" i="25"/>
  <c r="O292" i="25"/>
  <c r="E293" i="25"/>
  <c r="F293" i="25"/>
  <c r="G293" i="25"/>
  <c r="H293" i="25"/>
  <c r="I293" i="25"/>
  <c r="J293" i="25"/>
  <c r="K293" i="25"/>
  <c r="L293" i="25"/>
  <c r="M293" i="25"/>
  <c r="N293" i="25"/>
  <c r="O293" i="25"/>
  <c r="E294" i="25"/>
  <c r="F294" i="25"/>
  <c r="G294" i="25"/>
  <c r="H294" i="25"/>
  <c r="I294" i="25"/>
  <c r="J294" i="25"/>
  <c r="K294" i="25"/>
  <c r="L294" i="25"/>
  <c r="M294" i="25"/>
  <c r="N294" i="25"/>
  <c r="O294" i="25"/>
  <c r="E295" i="25"/>
  <c r="F295" i="25"/>
  <c r="G295" i="25"/>
  <c r="H295" i="25"/>
  <c r="I295" i="25"/>
  <c r="J295" i="25"/>
  <c r="K295" i="25"/>
  <c r="L295" i="25"/>
  <c r="M295" i="25"/>
  <c r="N295" i="25"/>
  <c r="O295" i="25"/>
  <c r="D295" i="25"/>
  <c r="D294" i="25"/>
  <c r="D293" i="25"/>
  <c r="D292" i="25"/>
  <c r="D291" i="25"/>
  <c r="D290" i="25"/>
  <c r="D277" i="25"/>
  <c r="E277" i="25" s="1"/>
  <c r="F277" i="25" s="1"/>
  <c r="G277" i="25" s="1"/>
  <c r="H277" i="25" s="1"/>
  <c r="I277" i="25" s="1"/>
  <c r="D278" i="25"/>
  <c r="E278" i="25" s="1"/>
  <c r="F278" i="25" s="1"/>
  <c r="G278" i="25" s="1"/>
  <c r="H278" i="25" s="1"/>
  <c r="I278" i="25" s="1"/>
  <c r="J278" i="25" s="1"/>
  <c r="K278" i="25" s="1"/>
  <c r="L278" i="25" s="1"/>
  <c r="M278" i="25" s="1"/>
  <c r="N278" i="25" s="1"/>
  <c r="O278" i="25" s="1"/>
  <c r="D279" i="25"/>
  <c r="E279" i="25" s="1"/>
  <c r="F279" i="25" s="1"/>
  <c r="G279" i="25" s="1"/>
  <c r="H279" i="25" s="1"/>
  <c r="I279" i="25" s="1"/>
  <c r="J279" i="25" s="1"/>
  <c r="K279" i="25" s="1"/>
  <c r="L279" i="25" s="1"/>
  <c r="M279" i="25" s="1"/>
  <c r="N279" i="25" s="1"/>
  <c r="O279" i="25" s="1"/>
  <c r="D280" i="25"/>
  <c r="E280" i="25" s="1"/>
  <c r="F280" i="25" s="1"/>
  <c r="G280" i="25" s="1"/>
  <c r="H280" i="25" s="1"/>
  <c r="I280" i="25" s="1"/>
  <c r="J280" i="25" s="1"/>
  <c r="K280" i="25" s="1"/>
  <c r="L280" i="25" s="1"/>
  <c r="M280" i="25" s="1"/>
  <c r="N280" i="25" s="1"/>
  <c r="O280" i="25" s="1"/>
  <c r="D281" i="25"/>
  <c r="E281" i="25" s="1"/>
  <c r="F281" i="25" s="1"/>
  <c r="G281" i="25" s="1"/>
  <c r="H281" i="25" s="1"/>
  <c r="I281" i="25" s="1"/>
  <c r="D282" i="25"/>
  <c r="E282" i="25" s="1"/>
  <c r="F282" i="25" s="1"/>
  <c r="G282" i="25" s="1"/>
  <c r="H282" i="25" s="1"/>
  <c r="I282" i="25" s="1"/>
  <c r="J282" i="25" s="1"/>
  <c r="K282" i="25" s="1"/>
  <c r="L282" i="25" s="1"/>
  <c r="M282" i="25" s="1"/>
  <c r="N282" i="25" s="1"/>
  <c r="O282" i="25" s="1"/>
  <c r="D192" i="24"/>
  <c r="K517" i="24"/>
  <c r="L517" i="24"/>
  <c r="M517" i="24"/>
  <c r="N517" i="24"/>
  <c r="O517" i="24"/>
  <c r="P517" i="24"/>
  <c r="Q517" i="24"/>
  <c r="R517" i="24"/>
  <c r="S517" i="24"/>
  <c r="T517" i="24"/>
  <c r="U517" i="24"/>
  <c r="K518" i="24"/>
  <c r="L518" i="24"/>
  <c r="M518" i="24"/>
  <c r="N518" i="24"/>
  <c r="O518" i="24"/>
  <c r="P518" i="24"/>
  <c r="Q518" i="24"/>
  <c r="R518" i="24"/>
  <c r="S518" i="24"/>
  <c r="T518" i="24"/>
  <c r="U518" i="24"/>
  <c r="K519" i="24"/>
  <c r="L519" i="24"/>
  <c r="M519" i="24"/>
  <c r="N519" i="24"/>
  <c r="O519" i="24"/>
  <c r="P519" i="24"/>
  <c r="Q519" i="24"/>
  <c r="R519" i="24"/>
  <c r="S519" i="24"/>
  <c r="T519" i="24"/>
  <c r="U519" i="24"/>
  <c r="K520" i="24"/>
  <c r="L520" i="24"/>
  <c r="M520" i="24"/>
  <c r="N520" i="24"/>
  <c r="O520" i="24"/>
  <c r="P520" i="24"/>
  <c r="Q520" i="24"/>
  <c r="R520" i="24"/>
  <c r="S520" i="24"/>
  <c r="T520" i="24"/>
  <c r="U520" i="24"/>
  <c r="K521" i="24"/>
  <c r="L521" i="24"/>
  <c r="M521" i="24"/>
  <c r="N521" i="24"/>
  <c r="O521" i="24"/>
  <c r="P521" i="24"/>
  <c r="Q521" i="24"/>
  <c r="R521" i="24"/>
  <c r="S521" i="24"/>
  <c r="T521" i="24"/>
  <c r="U521" i="24"/>
  <c r="K522" i="24"/>
  <c r="L522" i="24"/>
  <c r="M522" i="24"/>
  <c r="N522" i="24"/>
  <c r="O522" i="24"/>
  <c r="P522" i="24"/>
  <c r="Q522" i="24"/>
  <c r="R522" i="24"/>
  <c r="S522" i="24"/>
  <c r="T522" i="24"/>
  <c r="U522" i="24"/>
  <c r="J522" i="24"/>
  <c r="J521" i="24"/>
  <c r="J520" i="24"/>
  <c r="J519" i="24"/>
  <c r="J518" i="24"/>
  <c r="J517" i="24"/>
  <c r="D150" i="24"/>
  <c r="E225" i="25"/>
  <c r="F225" i="25"/>
  <c r="G225" i="25"/>
  <c r="H225" i="25"/>
  <c r="I225" i="25"/>
  <c r="J225" i="25"/>
  <c r="K225" i="25"/>
  <c r="L225" i="25"/>
  <c r="M225" i="25"/>
  <c r="N225" i="25"/>
  <c r="O225" i="25"/>
  <c r="E226" i="25"/>
  <c r="F226" i="25"/>
  <c r="G226" i="25"/>
  <c r="H226" i="25"/>
  <c r="I226" i="25"/>
  <c r="J226" i="25"/>
  <c r="K226" i="25"/>
  <c r="L226" i="25"/>
  <c r="M226" i="25"/>
  <c r="N226" i="25"/>
  <c r="O226" i="25"/>
  <c r="E227" i="25"/>
  <c r="F227" i="25"/>
  <c r="G227" i="25"/>
  <c r="H227" i="25"/>
  <c r="I227" i="25"/>
  <c r="J227" i="25"/>
  <c r="K227" i="25"/>
  <c r="L227" i="25"/>
  <c r="M227" i="25"/>
  <c r="N227" i="25"/>
  <c r="O227" i="25"/>
  <c r="E228" i="25"/>
  <c r="F228" i="25"/>
  <c r="G228" i="25"/>
  <c r="H228" i="25"/>
  <c r="I228" i="25"/>
  <c r="J228" i="25"/>
  <c r="K228" i="25"/>
  <c r="L228" i="25"/>
  <c r="M228" i="25"/>
  <c r="N228" i="25"/>
  <c r="O228" i="25"/>
  <c r="E229" i="25"/>
  <c r="F229" i="25"/>
  <c r="G229" i="25"/>
  <c r="H229" i="25"/>
  <c r="I229" i="25"/>
  <c r="J229" i="25"/>
  <c r="K229" i="25"/>
  <c r="L229" i="25"/>
  <c r="M229" i="25"/>
  <c r="N229" i="25"/>
  <c r="O229" i="25"/>
  <c r="E230" i="25"/>
  <c r="F230" i="25"/>
  <c r="G230" i="25"/>
  <c r="H230" i="25"/>
  <c r="I230" i="25"/>
  <c r="J230" i="25"/>
  <c r="K230" i="25"/>
  <c r="L230" i="25"/>
  <c r="M230" i="25"/>
  <c r="N230" i="25"/>
  <c r="O230" i="25"/>
  <c r="E231" i="25"/>
  <c r="F231" i="25"/>
  <c r="G231" i="25"/>
  <c r="H231" i="25"/>
  <c r="I231" i="25"/>
  <c r="J231" i="25"/>
  <c r="K231" i="25"/>
  <c r="L231" i="25"/>
  <c r="M231" i="25"/>
  <c r="N231" i="25"/>
  <c r="O231" i="25"/>
  <c r="E232" i="25"/>
  <c r="F232" i="25"/>
  <c r="G232" i="25"/>
  <c r="H232" i="25"/>
  <c r="I232" i="25"/>
  <c r="J232" i="25"/>
  <c r="K232" i="25"/>
  <c r="L232" i="25"/>
  <c r="M232" i="25"/>
  <c r="N232" i="25"/>
  <c r="O232" i="25"/>
  <c r="D232" i="25"/>
  <c r="D231" i="25"/>
  <c r="D230" i="25"/>
  <c r="D229" i="25"/>
  <c r="D228" i="25"/>
  <c r="D227" i="25"/>
  <c r="D226" i="25"/>
  <c r="D225" i="25"/>
  <c r="D201" i="25"/>
  <c r="E201" i="25" s="1"/>
  <c r="F201" i="25" s="1"/>
  <c r="G201" i="25" s="1"/>
  <c r="H201" i="25" s="1"/>
  <c r="I201" i="25" s="1"/>
  <c r="J201" i="25" s="1"/>
  <c r="K201" i="25" s="1"/>
  <c r="L201" i="25" s="1"/>
  <c r="M201" i="25" s="1"/>
  <c r="N201" i="25" s="1"/>
  <c r="O201" i="25" s="1"/>
  <c r="D202" i="25"/>
  <c r="E202" i="25" s="1"/>
  <c r="F202" i="25" s="1"/>
  <c r="G202" i="25" s="1"/>
  <c r="H202" i="25" s="1"/>
  <c r="I202" i="25" s="1"/>
  <c r="J202" i="25" s="1"/>
  <c r="K202" i="25" s="1"/>
  <c r="L202" i="25" s="1"/>
  <c r="M202" i="25" s="1"/>
  <c r="N202" i="25" s="1"/>
  <c r="O202" i="25" s="1"/>
  <c r="D203" i="25"/>
  <c r="E203" i="25" s="1"/>
  <c r="F203" i="25" s="1"/>
  <c r="G203" i="25" s="1"/>
  <c r="H203" i="25" s="1"/>
  <c r="I203" i="25" s="1"/>
  <c r="J203" i="25" s="1"/>
  <c r="K203" i="25" s="1"/>
  <c r="L203" i="25" s="1"/>
  <c r="M203" i="25" s="1"/>
  <c r="N203" i="25" s="1"/>
  <c r="O203" i="25" s="1"/>
  <c r="D204" i="25"/>
  <c r="E204" i="25" s="1"/>
  <c r="F204" i="25" s="1"/>
  <c r="G204" i="25" s="1"/>
  <c r="H204" i="25" s="1"/>
  <c r="D205" i="25"/>
  <c r="E205" i="25" s="1"/>
  <c r="F205" i="25" s="1"/>
  <c r="D206" i="25"/>
  <c r="E206" i="25" s="1"/>
  <c r="F206" i="25" s="1"/>
  <c r="G206" i="25" s="1"/>
  <c r="H206" i="25" s="1"/>
  <c r="I206" i="25" s="1"/>
  <c r="J206" i="25" s="1"/>
  <c r="K206" i="25" s="1"/>
  <c r="L206" i="25" s="1"/>
  <c r="M206" i="25" s="1"/>
  <c r="N206" i="25" s="1"/>
  <c r="O206" i="25" s="1"/>
  <c r="D207" i="25"/>
  <c r="E207" i="25" s="1"/>
  <c r="F207" i="25" s="1"/>
  <c r="G207" i="25" s="1"/>
  <c r="H207" i="25" s="1"/>
  <c r="I207" i="25" s="1"/>
  <c r="J207" i="25" s="1"/>
  <c r="K207" i="25" s="1"/>
  <c r="L207" i="25" s="1"/>
  <c r="M207" i="25" s="1"/>
  <c r="N207" i="25" s="1"/>
  <c r="O207" i="25" s="1"/>
  <c r="D208" i="25"/>
  <c r="E208" i="25" s="1"/>
  <c r="F208" i="25" s="1"/>
  <c r="G208" i="25" s="1"/>
  <c r="H208" i="25" s="1"/>
  <c r="K476" i="24"/>
  <c r="L476" i="24"/>
  <c r="M476" i="24"/>
  <c r="N476" i="24"/>
  <c r="O476" i="24"/>
  <c r="P476" i="24"/>
  <c r="Q476" i="24"/>
  <c r="R476" i="24"/>
  <c r="S476" i="24"/>
  <c r="T476" i="24"/>
  <c r="U476" i="24"/>
  <c r="K477" i="24"/>
  <c r="L477" i="24"/>
  <c r="M477" i="24"/>
  <c r="N477" i="24"/>
  <c r="O477" i="24"/>
  <c r="P477" i="24"/>
  <c r="Q477" i="24"/>
  <c r="R477" i="24"/>
  <c r="S477" i="24"/>
  <c r="T477" i="24"/>
  <c r="U477" i="24"/>
  <c r="K478" i="24"/>
  <c r="L478" i="24"/>
  <c r="M478" i="24"/>
  <c r="N478" i="24"/>
  <c r="O478" i="24"/>
  <c r="P478" i="24"/>
  <c r="Q478" i="24"/>
  <c r="R478" i="24"/>
  <c r="S478" i="24"/>
  <c r="T478" i="24"/>
  <c r="U478" i="24"/>
  <c r="K479" i="24"/>
  <c r="L479" i="24"/>
  <c r="M479" i="24"/>
  <c r="N479" i="24"/>
  <c r="O479" i="24"/>
  <c r="P479" i="24"/>
  <c r="Q479" i="24"/>
  <c r="R479" i="24"/>
  <c r="S479" i="24"/>
  <c r="T479" i="24"/>
  <c r="U479" i="24"/>
  <c r="K480" i="24"/>
  <c r="L480" i="24"/>
  <c r="M480" i="24"/>
  <c r="N480" i="24"/>
  <c r="O480" i="24"/>
  <c r="P480" i="24"/>
  <c r="Q480" i="24"/>
  <c r="R480" i="24"/>
  <c r="S480" i="24"/>
  <c r="T480" i="24"/>
  <c r="U480" i="24"/>
  <c r="K481" i="24"/>
  <c r="L481" i="24"/>
  <c r="M481" i="24"/>
  <c r="N481" i="24"/>
  <c r="O481" i="24"/>
  <c r="P481" i="24"/>
  <c r="Q481" i="24"/>
  <c r="R481" i="24"/>
  <c r="S481" i="24"/>
  <c r="T481" i="24"/>
  <c r="U481" i="24"/>
  <c r="K482" i="24"/>
  <c r="L482" i="24"/>
  <c r="M482" i="24"/>
  <c r="N482" i="24"/>
  <c r="O482" i="24"/>
  <c r="P482" i="24"/>
  <c r="Q482" i="24"/>
  <c r="R482" i="24"/>
  <c r="S482" i="24"/>
  <c r="T482" i="24"/>
  <c r="U482" i="24"/>
  <c r="J482" i="24"/>
  <c r="J481" i="24"/>
  <c r="J480" i="24"/>
  <c r="J479" i="24"/>
  <c r="J478" i="24"/>
  <c r="J477" i="24"/>
  <c r="J476" i="24"/>
  <c r="J475" i="24"/>
  <c r="E59" i="25"/>
  <c r="F59" i="25"/>
  <c r="G59" i="25"/>
  <c r="H59" i="25"/>
  <c r="I59" i="25"/>
  <c r="J59" i="25"/>
  <c r="K59" i="25"/>
  <c r="L59" i="25"/>
  <c r="M59" i="25"/>
  <c r="N59" i="25"/>
  <c r="O59" i="25"/>
  <c r="E60" i="25"/>
  <c r="F60" i="25"/>
  <c r="G60" i="25"/>
  <c r="H60" i="25"/>
  <c r="I60" i="25"/>
  <c r="J60" i="25"/>
  <c r="K60" i="25"/>
  <c r="L60" i="25"/>
  <c r="M60" i="25"/>
  <c r="N60" i="25"/>
  <c r="O60" i="25"/>
  <c r="E61" i="25"/>
  <c r="F61" i="25"/>
  <c r="G61" i="25"/>
  <c r="H61" i="25"/>
  <c r="I61" i="25"/>
  <c r="J61" i="25"/>
  <c r="K61" i="25"/>
  <c r="L61" i="25"/>
  <c r="M61" i="25"/>
  <c r="N61" i="25"/>
  <c r="O61" i="25"/>
  <c r="E62" i="25"/>
  <c r="F62" i="25"/>
  <c r="G62" i="25"/>
  <c r="H62" i="25"/>
  <c r="I62" i="25"/>
  <c r="J62" i="25"/>
  <c r="K62" i="25"/>
  <c r="L62" i="25"/>
  <c r="M62" i="25"/>
  <c r="N62" i="25"/>
  <c r="O62" i="25"/>
  <c r="E63" i="25"/>
  <c r="F63" i="25"/>
  <c r="G63" i="25"/>
  <c r="H63" i="25"/>
  <c r="I63" i="25"/>
  <c r="J63" i="25"/>
  <c r="K63" i="25"/>
  <c r="L63" i="25"/>
  <c r="M63" i="25"/>
  <c r="N63" i="25"/>
  <c r="O63" i="25"/>
  <c r="D63" i="25"/>
  <c r="D62" i="25"/>
  <c r="D61" i="25"/>
  <c r="D60" i="25"/>
  <c r="D59" i="25"/>
  <c r="E58" i="25"/>
  <c r="F58" i="25"/>
  <c r="G58" i="25"/>
  <c r="H58" i="25"/>
  <c r="I58" i="25"/>
  <c r="J58" i="25"/>
  <c r="K58" i="25"/>
  <c r="L58" i="25"/>
  <c r="M58" i="25"/>
  <c r="N58" i="25"/>
  <c r="O58" i="25"/>
  <c r="D58" i="25"/>
  <c r="E57" i="25"/>
  <c r="J316" i="25" l="1"/>
  <c r="J281" i="25"/>
  <c r="K281" i="25" s="1"/>
  <c r="L281" i="25" s="1"/>
  <c r="M281" i="25" s="1"/>
  <c r="N281" i="25" s="1"/>
  <c r="O281" i="25" s="1"/>
  <c r="J277" i="25"/>
  <c r="K277" i="25" s="1"/>
  <c r="L277" i="25" s="1"/>
  <c r="M277" i="25" s="1"/>
  <c r="N277" i="25" s="1"/>
  <c r="O277" i="25" s="1"/>
  <c r="G205" i="25"/>
  <c r="H205" i="25" s="1"/>
  <c r="I205" i="25" s="1"/>
  <c r="J205" i="25" s="1"/>
  <c r="K205" i="25" s="1"/>
  <c r="L205" i="25" s="1"/>
  <c r="M205" i="25" s="1"/>
  <c r="N205" i="25" s="1"/>
  <c r="O205" i="25" s="1"/>
  <c r="I208" i="25"/>
  <c r="J208" i="25" s="1"/>
  <c r="K208" i="25" s="1"/>
  <c r="L208" i="25" s="1"/>
  <c r="M208" i="25" s="1"/>
  <c r="N208" i="25" s="1"/>
  <c r="O208" i="25" s="1"/>
  <c r="I204" i="25"/>
  <c r="J204" i="25" s="1"/>
  <c r="K204" i="25" s="1"/>
  <c r="L204" i="25" s="1"/>
  <c r="M204" i="25" s="1"/>
  <c r="N204" i="25" s="1"/>
  <c r="O204" i="25" s="1"/>
  <c r="D34" i="25"/>
  <c r="E34" i="25" s="1"/>
  <c r="D35" i="25"/>
  <c r="E35" i="25" s="1"/>
  <c r="D36" i="25"/>
  <c r="E36" i="25" s="1"/>
  <c r="D37" i="25"/>
  <c r="E37" i="25" s="1"/>
  <c r="D38" i="25"/>
  <c r="E38" i="25" s="1"/>
  <c r="D39" i="25"/>
  <c r="E39" i="25" s="1"/>
  <c r="D33" i="25"/>
  <c r="E33" i="25" s="1"/>
  <c r="K380" i="24"/>
  <c r="L380" i="24"/>
  <c r="M380" i="24"/>
  <c r="N380" i="24"/>
  <c r="O380" i="24"/>
  <c r="P380" i="24"/>
  <c r="Q380" i="24"/>
  <c r="R380" i="24"/>
  <c r="S380" i="24"/>
  <c r="T380" i="24"/>
  <c r="U380" i="24"/>
  <c r="K381" i="24"/>
  <c r="L381" i="24"/>
  <c r="M381" i="24"/>
  <c r="N381" i="24"/>
  <c r="O381" i="24"/>
  <c r="P381" i="24"/>
  <c r="Q381" i="24"/>
  <c r="R381" i="24"/>
  <c r="S381" i="24"/>
  <c r="T381" i="24"/>
  <c r="U381" i="24"/>
  <c r="K382" i="24"/>
  <c r="L382" i="24"/>
  <c r="M382" i="24"/>
  <c r="N382" i="24"/>
  <c r="O382" i="24"/>
  <c r="P382" i="24"/>
  <c r="Q382" i="24"/>
  <c r="R382" i="24"/>
  <c r="S382" i="24"/>
  <c r="T382" i="24"/>
  <c r="U382" i="24"/>
  <c r="K383" i="24"/>
  <c r="L383" i="24"/>
  <c r="M383" i="24"/>
  <c r="N383" i="24"/>
  <c r="O383" i="24"/>
  <c r="P383" i="24"/>
  <c r="Q383" i="24"/>
  <c r="R383" i="24"/>
  <c r="S383" i="24"/>
  <c r="T383" i="24"/>
  <c r="U383" i="24"/>
  <c r="K384" i="24"/>
  <c r="L384" i="24"/>
  <c r="M384" i="24"/>
  <c r="N384" i="24"/>
  <c r="O384" i="24"/>
  <c r="P384" i="24"/>
  <c r="Q384" i="24"/>
  <c r="R384" i="24"/>
  <c r="S384" i="24"/>
  <c r="T384" i="24"/>
  <c r="U384" i="24"/>
  <c r="J384" i="24"/>
  <c r="J383" i="24"/>
  <c r="J382" i="24"/>
  <c r="J381" i="24"/>
  <c r="J380" i="24"/>
  <c r="K379" i="24"/>
  <c r="L379" i="24"/>
  <c r="M379" i="24"/>
  <c r="N379" i="24"/>
  <c r="O379" i="24"/>
  <c r="P379" i="24"/>
  <c r="Q379" i="24"/>
  <c r="R379" i="24"/>
  <c r="S379" i="24"/>
  <c r="T379" i="24"/>
  <c r="U379" i="24"/>
  <c r="J379" i="24"/>
  <c r="J377" i="24"/>
  <c r="J378" i="24"/>
  <c r="D43" i="24"/>
  <c r="F38" i="25" l="1"/>
  <c r="G38" i="25" s="1"/>
  <c r="H38" i="25" s="1"/>
  <c r="I38" i="25" s="1"/>
  <c r="J38" i="25" s="1"/>
  <c r="K38" i="25" s="1"/>
  <c r="L38" i="25" s="1"/>
  <c r="M38" i="25" s="1"/>
  <c r="N38" i="25" s="1"/>
  <c r="O38" i="25" s="1"/>
  <c r="F34" i="25"/>
  <c r="G34" i="25" s="1"/>
  <c r="H34" i="25" s="1"/>
  <c r="I34" i="25" s="1"/>
  <c r="J34" i="25" s="1"/>
  <c r="K34" i="25" s="1"/>
  <c r="L34" i="25" s="1"/>
  <c r="M34" i="25" s="1"/>
  <c r="N34" i="25" s="1"/>
  <c r="O34" i="25" s="1"/>
  <c r="F39" i="25"/>
  <c r="G39" i="25" s="1"/>
  <c r="H39" i="25" s="1"/>
  <c r="I39" i="25" s="1"/>
  <c r="J39" i="25" s="1"/>
  <c r="K39" i="25" s="1"/>
  <c r="L39" i="25" s="1"/>
  <c r="M39" i="25" s="1"/>
  <c r="N39" i="25" s="1"/>
  <c r="O39" i="25" s="1"/>
  <c r="F35" i="25"/>
  <c r="G35" i="25" s="1"/>
  <c r="H35" i="25" s="1"/>
  <c r="I35" i="25" s="1"/>
  <c r="J35" i="25" s="1"/>
  <c r="K35" i="25" s="1"/>
  <c r="L35" i="25" s="1"/>
  <c r="M35" i="25" s="1"/>
  <c r="N35" i="25" s="1"/>
  <c r="O35" i="25" s="1"/>
  <c r="F37" i="25"/>
  <c r="G37" i="25" s="1"/>
  <c r="H37" i="25" s="1"/>
  <c r="I37" i="25" s="1"/>
  <c r="J37" i="25" s="1"/>
  <c r="K37" i="25" s="1"/>
  <c r="L37" i="25" s="1"/>
  <c r="M37" i="25" s="1"/>
  <c r="N37" i="25" s="1"/>
  <c r="O37" i="25" s="1"/>
  <c r="F33" i="25"/>
  <c r="F36" i="25"/>
  <c r="G36" i="25" s="1"/>
  <c r="H36" i="25" s="1"/>
  <c r="I36" i="25" s="1"/>
  <c r="J36" i="25" s="1"/>
  <c r="K36" i="25" s="1"/>
  <c r="L36" i="25" s="1"/>
  <c r="M36" i="25" s="1"/>
  <c r="N36" i="25" s="1"/>
  <c r="O36" i="25" s="1"/>
  <c r="K316" i="25"/>
  <c r="L316" i="25" l="1"/>
  <c r="M316" i="25" l="1"/>
  <c r="F280" i="24"/>
  <c r="G280" i="24" s="1"/>
  <c r="N316" i="25" l="1"/>
  <c r="E403" i="25"/>
  <c r="F403" i="25"/>
  <c r="G403" i="25"/>
  <c r="H403" i="25"/>
  <c r="I403" i="25"/>
  <c r="J403" i="25"/>
  <c r="K403" i="25"/>
  <c r="L403" i="25"/>
  <c r="M403" i="25"/>
  <c r="N403" i="25"/>
  <c r="O403" i="25"/>
  <c r="E404" i="25"/>
  <c r="F404" i="25"/>
  <c r="G404" i="25"/>
  <c r="H404" i="25"/>
  <c r="I404" i="25"/>
  <c r="J404" i="25"/>
  <c r="K404" i="25"/>
  <c r="L404" i="25"/>
  <c r="M404" i="25"/>
  <c r="N404" i="25"/>
  <c r="O404" i="25"/>
  <c r="D402" i="25"/>
  <c r="D404" i="25"/>
  <c r="D403" i="25"/>
  <c r="B403" i="25"/>
  <c r="B404" i="25"/>
  <c r="D397" i="25"/>
  <c r="E397" i="25" s="1"/>
  <c r="D398" i="25"/>
  <c r="B396" i="25"/>
  <c r="B397" i="25"/>
  <c r="B398" i="25"/>
  <c r="M390" i="25"/>
  <c r="N390" i="25"/>
  <c r="O390" i="25"/>
  <c r="M391" i="25"/>
  <c r="N391" i="25"/>
  <c r="O391" i="25"/>
  <c r="E390" i="25"/>
  <c r="F390" i="25"/>
  <c r="G390" i="25"/>
  <c r="H390" i="25"/>
  <c r="I390" i="25"/>
  <c r="J390" i="25"/>
  <c r="K390" i="25"/>
  <c r="L390" i="25"/>
  <c r="E391" i="25"/>
  <c r="F391" i="25"/>
  <c r="G391" i="25"/>
  <c r="H391" i="25"/>
  <c r="I391" i="25"/>
  <c r="J391" i="25"/>
  <c r="K391" i="25"/>
  <c r="L391" i="25"/>
  <c r="D391" i="25"/>
  <c r="D390" i="25"/>
  <c r="D389" i="25"/>
  <c r="D384" i="25"/>
  <c r="E384" i="25" s="1"/>
  <c r="F384" i="25" s="1"/>
  <c r="G384" i="25" s="1"/>
  <c r="H384" i="25" s="1"/>
  <c r="I384" i="25" s="1"/>
  <c r="J384" i="25" s="1"/>
  <c r="K384" i="25" s="1"/>
  <c r="L384" i="25" s="1"/>
  <c r="M384" i="25" s="1"/>
  <c r="N384" i="25" s="1"/>
  <c r="O384" i="25" s="1"/>
  <c r="D385" i="25"/>
  <c r="E385" i="25" s="1"/>
  <c r="F385" i="25" s="1"/>
  <c r="G385" i="25" s="1"/>
  <c r="H385" i="25" s="1"/>
  <c r="I385" i="25" s="1"/>
  <c r="J385" i="25" s="1"/>
  <c r="K385" i="25" s="1"/>
  <c r="L385" i="25" s="1"/>
  <c r="M385" i="25" s="1"/>
  <c r="N385" i="25" s="1"/>
  <c r="O385" i="25" s="1"/>
  <c r="B390" i="25"/>
  <c r="B391" i="25"/>
  <c r="B382" i="25"/>
  <c r="B383" i="25"/>
  <c r="B384" i="25"/>
  <c r="B385" i="25"/>
  <c r="J598" i="24"/>
  <c r="J588" i="24"/>
  <c r="J578" i="24"/>
  <c r="T593" i="24"/>
  <c r="K593" i="24"/>
  <c r="L593" i="24"/>
  <c r="M593" i="24"/>
  <c r="N593" i="24"/>
  <c r="O593" i="24"/>
  <c r="P593" i="24"/>
  <c r="Q593" i="24"/>
  <c r="R593" i="24"/>
  <c r="S593" i="24"/>
  <c r="U593" i="24"/>
  <c r="K594" i="24"/>
  <c r="L594" i="24"/>
  <c r="M594" i="24"/>
  <c r="N594" i="24"/>
  <c r="O594" i="24"/>
  <c r="P594" i="24"/>
  <c r="Q594" i="24"/>
  <c r="R594" i="24"/>
  <c r="S594" i="24"/>
  <c r="T594" i="24"/>
  <c r="U594" i="24"/>
  <c r="K583" i="24"/>
  <c r="L583" i="24"/>
  <c r="M583" i="24"/>
  <c r="N583" i="24"/>
  <c r="O583" i="24"/>
  <c r="P583" i="24"/>
  <c r="Q583" i="24"/>
  <c r="R583" i="24"/>
  <c r="S583" i="24"/>
  <c r="T583" i="24"/>
  <c r="U583" i="24"/>
  <c r="K584" i="24"/>
  <c r="L584" i="24"/>
  <c r="M584" i="24"/>
  <c r="N584" i="24"/>
  <c r="O584" i="24"/>
  <c r="P584" i="24"/>
  <c r="Q584" i="24"/>
  <c r="R584" i="24"/>
  <c r="S584" i="24"/>
  <c r="T584" i="24"/>
  <c r="U584" i="24"/>
  <c r="J594" i="24"/>
  <c r="J593" i="24"/>
  <c r="J584" i="24"/>
  <c r="J583" i="24"/>
  <c r="J592" i="24"/>
  <c r="J582" i="24"/>
  <c r="D264" i="24"/>
  <c r="D254" i="24"/>
  <c r="N330" i="25"/>
  <c r="O330" i="25"/>
  <c r="N331" i="25"/>
  <c r="O331" i="25"/>
  <c r="N332" i="25"/>
  <c r="O332" i="25"/>
  <c r="E330" i="25"/>
  <c r="F330" i="25"/>
  <c r="G330" i="25"/>
  <c r="H330" i="25"/>
  <c r="I330" i="25"/>
  <c r="J330" i="25"/>
  <c r="K330" i="25"/>
  <c r="L330" i="25"/>
  <c r="M330" i="25"/>
  <c r="E331" i="25"/>
  <c r="F331" i="25"/>
  <c r="G331" i="25"/>
  <c r="H331" i="25"/>
  <c r="I331" i="25"/>
  <c r="J331" i="25"/>
  <c r="K331" i="25"/>
  <c r="L331" i="25"/>
  <c r="M331" i="25"/>
  <c r="E332" i="25"/>
  <c r="F332" i="25"/>
  <c r="G332" i="25"/>
  <c r="H332" i="25"/>
  <c r="I332" i="25"/>
  <c r="J332" i="25"/>
  <c r="K332" i="25"/>
  <c r="L332" i="25"/>
  <c r="M332" i="25"/>
  <c r="D332" i="25"/>
  <c r="D331" i="25"/>
  <c r="D330" i="25"/>
  <c r="D329" i="25"/>
  <c r="D327" i="25"/>
  <c r="E327" i="25"/>
  <c r="D328" i="25"/>
  <c r="E328" i="25"/>
  <c r="E329" i="25"/>
  <c r="D309" i="25"/>
  <c r="E309" i="25" s="1"/>
  <c r="F309" i="25" s="1"/>
  <c r="G309" i="25" s="1"/>
  <c r="H309" i="25" s="1"/>
  <c r="D310" i="25"/>
  <c r="E310" i="25" s="1"/>
  <c r="F310" i="25" s="1"/>
  <c r="G310" i="25" s="1"/>
  <c r="D311" i="25"/>
  <c r="E311" i="25" s="1"/>
  <c r="F311" i="25" s="1"/>
  <c r="G311" i="25" s="1"/>
  <c r="H311" i="25" s="1"/>
  <c r="K537" i="24"/>
  <c r="L537" i="24"/>
  <c r="M537" i="24"/>
  <c r="N537" i="24"/>
  <c r="O537" i="24"/>
  <c r="P537" i="24"/>
  <c r="Q537" i="24"/>
  <c r="R537" i="24"/>
  <c r="S537" i="24"/>
  <c r="T537" i="24"/>
  <c r="U537" i="24"/>
  <c r="K538" i="24"/>
  <c r="L538" i="24"/>
  <c r="M538" i="24"/>
  <c r="N538" i="24"/>
  <c r="O538" i="24"/>
  <c r="P538" i="24"/>
  <c r="Q538" i="24"/>
  <c r="R538" i="24"/>
  <c r="S538" i="24"/>
  <c r="T538" i="24"/>
  <c r="U538" i="24"/>
  <c r="K539" i="24"/>
  <c r="L539" i="24"/>
  <c r="M539" i="24"/>
  <c r="N539" i="24"/>
  <c r="O539" i="24"/>
  <c r="P539" i="24"/>
  <c r="Q539" i="24"/>
  <c r="R539" i="24"/>
  <c r="S539" i="24"/>
  <c r="T539" i="24"/>
  <c r="U539" i="24"/>
  <c r="J539" i="24"/>
  <c r="J538" i="24"/>
  <c r="J537" i="24"/>
  <c r="J536" i="24"/>
  <c r="M221" i="25"/>
  <c r="N221" i="25"/>
  <c r="O221" i="25"/>
  <c r="M222" i="25"/>
  <c r="N222" i="25"/>
  <c r="O222" i="25"/>
  <c r="M223" i="25"/>
  <c r="N223" i="25"/>
  <c r="O223" i="25"/>
  <c r="M224" i="25"/>
  <c r="N224" i="25"/>
  <c r="O224" i="25"/>
  <c r="E221" i="25"/>
  <c r="F221" i="25"/>
  <c r="G221" i="25"/>
  <c r="H221" i="25"/>
  <c r="I221" i="25"/>
  <c r="J221" i="25"/>
  <c r="K221" i="25"/>
  <c r="L221" i="25"/>
  <c r="E222" i="25"/>
  <c r="F222" i="25"/>
  <c r="G222" i="25"/>
  <c r="H222" i="25"/>
  <c r="I222" i="25"/>
  <c r="J222" i="25"/>
  <c r="K222" i="25"/>
  <c r="L222" i="25"/>
  <c r="E223" i="25"/>
  <c r="F223" i="25"/>
  <c r="G223" i="25"/>
  <c r="H223" i="25"/>
  <c r="I223" i="25"/>
  <c r="J223" i="25"/>
  <c r="K223" i="25"/>
  <c r="L223" i="25"/>
  <c r="E224" i="25"/>
  <c r="F224" i="25"/>
  <c r="G224" i="25"/>
  <c r="H224" i="25"/>
  <c r="I224" i="25"/>
  <c r="J224" i="25"/>
  <c r="K224" i="25"/>
  <c r="L224" i="25"/>
  <c r="D224" i="25"/>
  <c r="D223" i="25"/>
  <c r="D222" i="25"/>
  <c r="D221" i="25"/>
  <c r="D220" i="25"/>
  <c r="D197" i="25"/>
  <c r="E197" i="25" s="1"/>
  <c r="F197" i="25" s="1"/>
  <c r="G197" i="25" s="1"/>
  <c r="H197" i="25" s="1"/>
  <c r="I197" i="25" s="1"/>
  <c r="J197" i="25" s="1"/>
  <c r="K197" i="25" s="1"/>
  <c r="L197" i="25" s="1"/>
  <c r="M197" i="25" s="1"/>
  <c r="N197" i="25" s="1"/>
  <c r="O197" i="25" s="1"/>
  <c r="D198" i="25"/>
  <c r="E198" i="25" s="1"/>
  <c r="F198" i="25" s="1"/>
  <c r="D199" i="25"/>
  <c r="E199" i="25" s="1"/>
  <c r="F199" i="25" s="1"/>
  <c r="G199" i="25" s="1"/>
  <c r="H199" i="25" s="1"/>
  <c r="D200" i="25"/>
  <c r="E200" i="25" s="1"/>
  <c r="F200" i="25" s="1"/>
  <c r="G200" i="25" s="1"/>
  <c r="H200" i="25" s="1"/>
  <c r="I200" i="25" s="1"/>
  <c r="J200" i="25" s="1"/>
  <c r="K200" i="25" s="1"/>
  <c r="L200" i="25" s="1"/>
  <c r="M200" i="25" s="1"/>
  <c r="N200" i="25" s="1"/>
  <c r="O200" i="25" s="1"/>
  <c r="B190" i="25"/>
  <c r="B191" i="25"/>
  <c r="B192" i="25"/>
  <c r="B193" i="25"/>
  <c r="B194" i="25"/>
  <c r="K471" i="24"/>
  <c r="L471" i="24"/>
  <c r="M471" i="24"/>
  <c r="N471" i="24"/>
  <c r="O471" i="24"/>
  <c r="P471" i="24"/>
  <c r="Q471" i="24"/>
  <c r="R471" i="24"/>
  <c r="S471" i="24"/>
  <c r="T471" i="24"/>
  <c r="U471" i="24"/>
  <c r="K472" i="24"/>
  <c r="L472" i="24"/>
  <c r="M472" i="24"/>
  <c r="N472" i="24"/>
  <c r="O472" i="24"/>
  <c r="P472" i="24"/>
  <c r="Q472" i="24"/>
  <c r="R472" i="24"/>
  <c r="S472" i="24"/>
  <c r="T472" i="24"/>
  <c r="U472" i="24"/>
  <c r="K473" i="24"/>
  <c r="L473" i="24"/>
  <c r="M473" i="24"/>
  <c r="N473" i="24"/>
  <c r="O473" i="24"/>
  <c r="P473" i="24"/>
  <c r="Q473" i="24"/>
  <c r="R473" i="24"/>
  <c r="S473" i="24"/>
  <c r="T473" i="24"/>
  <c r="U473" i="24"/>
  <c r="K474" i="24"/>
  <c r="L474" i="24"/>
  <c r="M474" i="24"/>
  <c r="N474" i="24"/>
  <c r="O474" i="24"/>
  <c r="P474" i="24"/>
  <c r="Q474" i="24"/>
  <c r="R474" i="24"/>
  <c r="S474" i="24"/>
  <c r="T474" i="24"/>
  <c r="U474" i="24"/>
  <c r="J474" i="24"/>
  <c r="J473" i="24"/>
  <c r="J472" i="24"/>
  <c r="J471" i="24"/>
  <c r="J470" i="24"/>
  <c r="N179" i="25"/>
  <c r="O179" i="25"/>
  <c r="N180" i="25"/>
  <c r="O180" i="25"/>
  <c r="N181" i="25"/>
  <c r="O181" i="25"/>
  <c r="N182" i="25"/>
  <c r="O182" i="25"/>
  <c r="N183" i="25"/>
  <c r="O183" i="25"/>
  <c r="E179" i="25"/>
  <c r="F179" i="25"/>
  <c r="G179" i="25"/>
  <c r="H179" i="25"/>
  <c r="I179" i="25"/>
  <c r="J179" i="25"/>
  <c r="K179" i="25"/>
  <c r="L179" i="25"/>
  <c r="M179" i="25"/>
  <c r="E180" i="25"/>
  <c r="F180" i="25"/>
  <c r="G180" i="25"/>
  <c r="H180" i="25"/>
  <c r="I180" i="25"/>
  <c r="J180" i="25"/>
  <c r="K180" i="25"/>
  <c r="L180" i="25"/>
  <c r="M180" i="25"/>
  <c r="E181" i="25"/>
  <c r="F181" i="25"/>
  <c r="G181" i="25"/>
  <c r="H181" i="25"/>
  <c r="I181" i="25"/>
  <c r="J181" i="25"/>
  <c r="K181" i="25"/>
  <c r="L181" i="25"/>
  <c r="M181" i="25"/>
  <c r="E182" i="25"/>
  <c r="F182" i="25"/>
  <c r="G182" i="25"/>
  <c r="H182" i="25"/>
  <c r="I182" i="25"/>
  <c r="J182" i="25"/>
  <c r="K182" i="25"/>
  <c r="L182" i="25"/>
  <c r="M182" i="25"/>
  <c r="E183" i="25"/>
  <c r="F183" i="25"/>
  <c r="G183" i="25"/>
  <c r="H183" i="25"/>
  <c r="I183" i="25"/>
  <c r="J183" i="25"/>
  <c r="K183" i="25"/>
  <c r="L183" i="25"/>
  <c r="M183" i="25"/>
  <c r="D183" i="25"/>
  <c r="D182" i="25"/>
  <c r="D181" i="25"/>
  <c r="D180" i="25"/>
  <c r="D179" i="25"/>
  <c r="E178" i="25"/>
  <c r="D178" i="25"/>
  <c r="B177" i="25"/>
  <c r="B178" i="25"/>
  <c r="B179" i="25"/>
  <c r="B180" i="25"/>
  <c r="B181" i="25"/>
  <c r="B182" i="25"/>
  <c r="B183" i="25"/>
  <c r="D167" i="25"/>
  <c r="E167" i="25" s="1"/>
  <c r="F167" i="25" s="1"/>
  <c r="G167" i="25" s="1"/>
  <c r="H167" i="25" s="1"/>
  <c r="I167" i="25" s="1"/>
  <c r="J167" i="25" s="1"/>
  <c r="K167" i="25" s="1"/>
  <c r="L167" i="25" s="1"/>
  <c r="M167" i="25" s="1"/>
  <c r="N167" i="25" s="1"/>
  <c r="O167" i="25" s="1"/>
  <c r="D168" i="25"/>
  <c r="E168" i="25" s="1"/>
  <c r="F168" i="25" s="1"/>
  <c r="G168" i="25" s="1"/>
  <c r="D169" i="25"/>
  <c r="E169" i="25" s="1"/>
  <c r="F169" i="25" s="1"/>
  <c r="G169" i="25" s="1"/>
  <c r="H169" i="25" s="1"/>
  <c r="I169" i="25" s="1"/>
  <c r="J169" i="25" s="1"/>
  <c r="K169" i="25" s="1"/>
  <c r="L169" i="25" s="1"/>
  <c r="M169" i="25" s="1"/>
  <c r="N169" i="25" s="1"/>
  <c r="O169" i="25" s="1"/>
  <c r="D170" i="25"/>
  <c r="E170" i="25" s="1"/>
  <c r="F170" i="25" s="1"/>
  <c r="G170" i="25" s="1"/>
  <c r="D171" i="25"/>
  <c r="E171" i="25" s="1"/>
  <c r="F171" i="25" s="1"/>
  <c r="G171" i="25" s="1"/>
  <c r="H171" i="25" s="1"/>
  <c r="I171" i="25" s="1"/>
  <c r="J171" i="25" s="1"/>
  <c r="K171" i="25" s="1"/>
  <c r="L171" i="25" s="1"/>
  <c r="M171" i="25" s="1"/>
  <c r="N171" i="25" s="1"/>
  <c r="O171" i="25" s="1"/>
  <c r="B163" i="25"/>
  <c r="B164" i="25"/>
  <c r="B165" i="25"/>
  <c r="B166" i="25"/>
  <c r="B167" i="25"/>
  <c r="B168" i="25"/>
  <c r="B169" i="25"/>
  <c r="B170" i="25"/>
  <c r="B171" i="25"/>
  <c r="D122" i="24"/>
  <c r="Q454" i="24"/>
  <c r="K451" i="24"/>
  <c r="L451" i="24"/>
  <c r="M451" i="24"/>
  <c r="N451" i="24"/>
  <c r="O451" i="24"/>
  <c r="P451" i="24"/>
  <c r="Q451" i="24"/>
  <c r="R451" i="24"/>
  <c r="S451" i="24"/>
  <c r="T451" i="24"/>
  <c r="U451" i="24"/>
  <c r="K452" i="24"/>
  <c r="L452" i="24"/>
  <c r="M452" i="24"/>
  <c r="N452" i="24"/>
  <c r="O452" i="24"/>
  <c r="P452" i="24"/>
  <c r="Q452" i="24"/>
  <c r="R452" i="24"/>
  <c r="S452" i="24"/>
  <c r="T452" i="24"/>
  <c r="U452" i="24"/>
  <c r="K453" i="24"/>
  <c r="L453" i="24"/>
  <c r="M453" i="24"/>
  <c r="N453" i="24"/>
  <c r="O453" i="24"/>
  <c r="P453" i="24"/>
  <c r="Q453" i="24"/>
  <c r="R453" i="24"/>
  <c r="S453" i="24"/>
  <c r="T453" i="24"/>
  <c r="U453" i="24"/>
  <c r="K454" i="24"/>
  <c r="L454" i="24"/>
  <c r="M454" i="24"/>
  <c r="N454" i="24"/>
  <c r="O454" i="24"/>
  <c r="P454" i="24"/>
  <c r="R454" i="24"/>
  <c r="S454" i="24"/>
  <c r="T454" i="24"/>
  <c r="U454" i="24"/>
  <c r="K455" i="24"/>
  <c r="L455" i="24"/>
  <c r="M455" i="24"/>
  <c r="N455" i="24"/>
  <c r="O455" i="24"/>
  <c r="P455" i="24"/>
  <c r="Q455" i="24"/>
  <c r="R455" i="24"/>
  <c r="S455" i="24"/>
  <c r="T455" i="24"/>
  <c r="U455" i="24"/>
  <c r="J455" i="24"/>
  <c r="J454" i="24"/>
  <c r="J453" i="24"/>
  <c r="J452" i="24"/>
  <c r="J451" i="24"/>
  <c r="J450" i="24"/>
  <c r="O55" i="25"/>
  <c r="O56" i="25"/>
  <c r="O57" i="25"/>
  <c r="K55" i="25"/>
  <c r="L55" i="25"/>
  <c r="M55" i="25"/>
  <c r="N55" i="25"/>
  <c r="K56" i="25"/>
  <c r="L56" i="25"/>
  <c r="M56" i="25"/>
  <c r="N56" i="25"/>
  <c r="K57" i="25"/>
  <c r="L57" i="25"/>
  <c r="M57" i="25"/>
  <c r="N57" i="25"/>
  <c r="E55" i="25"/>
  <c r="F55" i="25"/>
  <c r="G55" i="25"/>
  <c r="H55" i="25"/>
  <c r="I55" i="25"/>
  <c r="J55" i="25"/>
  <c r="E56" i="25"/>
  <c r="F56" i="25"/>
  <c r="G56" i="25"/>
  <c r="H56" i="25"/>
  <c r="I56" i="25"/>
  <c r="J56" i="25"/>
  <c r="F57" i="25"/>
  <c r="G57" i="25"/>
  <c r="H57" i="25"/>
  <c r="I57" i="25"/>
  <c r="J57" i="25"/>
  <c r="D57" i="25"/>
  <c r="D56" i="25"/>
  <c r="D55" i="25"/>
  <c r="D54" i="25"/>
  <c r="D27" i="25"/>
  <c r="D31" i="25"/>
  <c r="E31" i="25" s="1"/>
  <c r="D32" i="25"/>
  <c r="E32" i="25" s="1"/>
  <c r="G33" i="25"/>
  <c r="B23" i="25"/>
  <c r="B24" i="25"/>
  <c r="B22" i="25"/>
  <c r="R377" i="24"/>
  <c r="K376" i="24"/>
  <c r="L376" i="24"/>
  <c r="M376" i="24"/>
  <c r="N376" i="24"/>
  <c r="O376" i="24"/>
  <c r="P376" i="24"/>
  <c r="Q376" i="24"/>
  <c r="R376" i="24"/>
  <c r="S376" i="24"/>
  <c r="T376" i="24"/>
  <c r="U376" i="24"/>
  <c r="K377" i="24"/>
  <c r="L377" i="24"/>
  <c r="M377" i="24"/>
  <c r="N377" i="24"/>
  <c r="O377" i="24"/>
  <c r="P377" i="24"/>
  <c r="Q377" i="24"/>
  <c r="S377" i="24"/>
  <c r="T377" i="24"/>
  <c r="U377" i="24"/>
  <c r="K378" i="24"/>
  <c r="L378" i="24"/>
  <c r="M378" i="24"/>
  <c r="N378" i="24"/>
  <c r="O378" i="24"/>
  <c r="P378" i="24"/>
  <c r="Q378" i="24"/>
  <c r="R378" i="24"/>
  <c r="S378" i="24"/>
  <c r="T378" i="24"/>
  <c r="U378" i="24"/>
  <c r="J376" i="24"/>
  <c r="J375" i="24"/>
  <c r="J361" i="24"/>
  <c r="H33" i="25" l="1"/>
  <c r="I33" i="25" s="1"/>
  <c r="J33" i="25" s="1"/>
  <c r="K33" i="25" s="1"/>
  <c r="L33" i="25" s="1"/>
  <c r="M33" i="25" s="1"/>
  <c r="N33" i="25" s="1"/>
  <c r="O33" i="25" s="1"/>
  <c r="F31" i="25"/>
  <c r="G31" i="25" s="1"/>
  <c r="H31" i="25" s="1"/>
  <c r="I31" i="25" s="1"/>
  <c r="J31" i="25" s="1"/>
  <c r="K31" i="25" s="1"/>
  <c r="L31" i="25" s="1"/>
  <c r="M31" i="25" s="1"/>
  <c r="N31" i="25" s="1"/>
  <c r="O31" i="25" s="1"/>
  <c r="F32" i="25"/>
  <c r="G32" i="25" s="1"/>
  <c r="H32" i="25" s="1"/>
  <c r="I32" i="25" s="1"/>
  <c r="J32" i="25" s="1"/>
  <c r="K32" i="25" s="1"/>
  <c r="L32" i="25" s="1"/>
  <c r="M32" i="25" s="1"/>
  <c r="N32" i="25" s="1"/>
  <c r="O32" i="25" s="1"/>
  <c r="O316" i="25"/>
  <c r="F397" i="25"/>
  <c r="E398" i="25"/>
  <c r="F398" i="25" s="1"/>
  <c r="G398" i="25" s="1"/>
  <c r="H398" i="25" s="1"/>
  <c r="I398" i="25" s="1"/>
  <c r="J398" i="25" s="1"/>
  <c r="K398" i="25" s="1"/>
  <c r="L398" i="25" s="1"/>
  <c r="M398" i="25" s="1"/>
  <c r="N398" i="25" s="1"/>
  <c r="O398" i="25" s="1"/>
  <c r="H310" i="25"/>
  <c r="I310" i="25" s="1"/>
  <c r="J310" i="25" s="1"/>
  <c r="K310" i="25" s="1"/>
  <c r="L310" i="25" s="1"/>
  <c r="M310" i="25" s="1"/>
  <c r="N310" i="25" s="1"/>
  <c r="O310" i="25" s="1"/>
  <c r="I309" i="25"/>
  <c r="I311" i="25"/>
  <c r="J311" i="25" s="1"/>
  <c r="K311" i="25" s="1"/>
  <c r="L311" i="25" s="1"/>
  <c r="M311" i="25" s="1"/>
  <c r="N311" i="25" s="1"/>
  <c r="O311" i="25" s="1"/>
  <c r="G198" i="25"/>
  <c r="I199" i="25"/>
  <c r="J199" i="25" s="1"/>
  <c r="K199" i="25" s="1"/>
  <c r="L199" i="25" s="1"/>
  <c r="M199" i="25" s="1"/>
  <c r="N199" i="25" s="1"/>
  <c r="O199" i="25" s="1"/>
  <c r="H168" i="25"/>
  <c r="I168" i="25" s="1"/>
  <c r="J168" i="25" s="1"/>
  <c r="K168" i="25" s="1"/>
  <c r="L168" i="25" s="1"/>
  <c r="M168" i="25" s="1"/>
  <c r="N168" i="25" s="1"/>
  <c r="O168" i="25" s="1"/>
  <c r="H170" i="25"/>
  <c r="I170" i="25" s="1"/>
  <c r="J170" i="25" s="1"/>
  <c r="K170" i="25" s="1"/>
  <c r="L170" i="25" s="1"/>
  <c r="M170" i="25" s="1"/>
  <c r="N170" i="25" s="1"/>
  <c r="O170" i="25" s="1"/>
  <c r="D61" i="24"/>
  <c r="E85" i="25"/>
  <c r="F85" i="25"/>
  <c r="G85" i="25"/>
  <c r="H85" i="25"/>
  <c r="I85" i="25"/>
  <c r="J85" i="25"/>
  <c r="K85" i="25"/>
  <c r="L85" i="25"/>
  <c r="M85" i="25"/>
  <c r="N85" i="25"/>
  <c r="O85" i="25"/>
  <c r="E86" i="25"/>
  <c r="F86" i="25"/>
  <c r="G86" i="25"/>
  <c r="H86" i="25"/>
  <c r="I86" i="25"/>
  <c r="J86" i="25"/>
  <c r="K86" i="25"/>
  <c r="L86" i="25"/>
  <c r="M86" i="25"/>
  <c r="N86" i="25"/>
  <c r="O86" i="25"/>
  <c r="E87" i="25"/>
  <c r="F87" i="25"/>
  <c r="G87" i="25"/>
  <c r="H87" i="25"/>
  <c r="I87" i="25"/>
  <c r="J87" i="25"/>
  <c r="K87" i="25"/>
  <c r="L87" i="25"/>
  <c r="M87" i="25"/>
  <c r="N87" i="25"/>
  <c r="O87" i="25"/>
  <c r="E88" i="25"/>
  <c r="F88" i="25"/>
  <c r="G88" i="25"/>
  <c r="H88" i="25"/>
  <c r="I88" i="25"/>
  <c r="J88" i="25"/>
  <c r="K88" i="25"/>
  <c r="L88" i="25"/>
  <c r="M88" i="25"/>
  <c r="N88" i="25"/>
  <c r="O88" i="25"/>
  <c r="E89" i="25"/>
  <c r="F89" i="25"/>
  <c r="G89" i="25"/>
  <c r="H89" i="25"/>
  <c r="I89" i="25"/>
  <c r="J89" i="25"/>
  <c r="K89" i="25"/>
  <c r="L89" i="25"/>
  <c r="M89" i="25"/>
  <c r="N89" i="25"/>
  <c r="O89" i="25"/>
  <c r="E90" i="25"/>
  <c r="F90" i="25"/>
  <c r="G90" i="25"/>
  <c r="H90" i="25"/>
  <c r="I90" i="25"/>
  <c r="J90" i="25"/>
  <c r="K90" i="25"/>
  <c r="L90" i="25"/>
  <c r="M90" i="25"/>
  <c r="N90" i="25"/>
  <c r="O90" i="25"/>
  <c r="D90" i="25"/>
  <c r="D89" i="25"/>
  <c r="D88" i="25"/>
  <c r="D87" i="25"/>
  <c r="D86" i="25"/>
  <c r="D85" i="25"/>
  <c r="E46" i="25"/>
  <c r="F46" i="25"/>
  <c r="G46" i="25"/>
  <c r="H46" i="25"/>
  <c r="I46" i="25"/>
  <c r="J46" i="25"/>
  <c r="K46" i="25"/>
  <c r="L46" i="25"/>
  <c r="M46" i="25"/>
  <c r="N46" i="25"/>
  <c r="O46" i="25"/>
  <c r="E47" i="25"/>
  <c r="F47" i="25"/>
  <c r="G47" i="25"/>
  <c r="H47" i="25"/>
  <c r="I47" i="25"/>
  <c r="J47" i="25"/>
  <c r="K47" i="25"/>
  <c r="L47" i="25"/>
  <c r="M47" i="25"/>
  <c r="N47" i="25"/>
  <c r="O47" i="25"/>
  <c r="E48" i="25"/>
  <c r="F48" i="25"/>
  <c r="G48" i="25"/>
  <c r="H48" i="25"/>
  <c r="I48" i="25"/>
  <c r="J48" i="25"/>
  <c r="K48" i="25"/>
  <c r="L48" i="25"/>
  <c r="M48" i="25"/>
  <c r="N48" i="25"/>
  <c r="O48" i="25"/>
  <c r="E49" i="25"/>
  <c r="F49" i="25"/>
  <c r="G49" i="25"/>
  <c r="H49" i="25"/>
  <c r="I49" i="25"/>
  <c r="J49" i="25"/>
  <c r="K49" i="25"/>
  <c r="L49" i="25"/>
  <c r="M49" i="25"/>
  <c r="N49" i="25"/>
  <c r="O49" i="25"/>
  <c r="E50" i="25"/>
  <c r="F50" i="25"/>
  <c r="G50" i="25"/>
  <c r="H50" i="25"/>
  <c r="I50" i="25"/>
  <c r="J50" i="25"/>
  <c r="K50" i="25"/>
  <c r="L50" i="25"/>
  <c r="M50" i="25"/>
  <c r="N50" i="25"/>
  <c r="O50" i="25"/>
  <c r="E51" i="25"/>
  <c r="F51" i="25"/>
  <c r="G51" i="25"/>
  <c r="H51" i="25"/>
  <c r="I51" i="25"/>
  <c r="J51" i="25"/>
  <c r="K51" i="25"/>
  <c r="L51" i="25"/>
  <c r="M51" i="25"/>
  <c r="N51" i="25"/>
  <c r="O51" i="25"/>
  <c r="E52" i="25"/>
  <c r="F52" i="25"/>
  <c r="G52" i="25"/>
  <c r="H52" i="25"/>
  <c r="I52" i="25"/>
  <c r="J52" i="25"/>
  <c r="K52" i="25"/>
  <c r="L52" i="25"/>
  <c r="M52" i="25"/>
  <c r="N52" i="25"/>
  <c r="O52" i="25"/>
  <c r="E53" i="25"/>
  <c r="F53" i="25"/>
  <c r="G53" i="25"/>
  <c r="H53" i="25"/>
  <c r="I53" i="25"/>
  <c r="J53" i="25"/>
  <c r="K53" i="25"/>
  <c r="L53" i="25"/>
  <c r="M53" i="25"/>
  <c r="N53" i="25"/>
  <c r="O53" i="25"/>
  <c r="E54" i="25"/>
  <c r="F54" i="25"/>
  <c r="G54" i="25"/>
  <c r="H54" i="25"/>
  <c r="I54" i="25"/>
  <c r="J54" i="25"/>
  <c r="K54" i="25"/>
  <c r="L54" i="25"/>
  <c r="M54" i="25"/>
  <c r="N54" i="25"/>
  <c r="O54" i="25"/>
  <c r="D53" i="25"/>
  <c r="D52" i="25"/>
  <c r="D51" i="25"/>
  <c r="D50" i="25"/>
  <c r="D49" i="25"/>
  <c r="D48" i="25"/>
  <c r="D47" i="25"/>
  <c r="D46" i="25"/>
  <c r="B80" i="25"/>
  <c r="B81" i="25"/>
  <c r="B82" i="25"/>
  <c r="B83" i="25"/>
  <c r="B84" i="25"/>
  <c r="B85" i="25"/>
  <c r="B86" i="25"/>
  <c r="B87" i="25"/>
  <c r="B88" i="25"/>
  <c r="B89" i="25"/>
  <c r="B90" i="25"/>
  <c r="D78" i="25"/>
  <c r="E78" i="25" s="1"/>
  <c r="F78" i="25" s="1"/>
  <c r="G78" i="25" s="1"/>
  <c r="H78" i="25" s="1"/>
  <c r="I78" i="25" s="1"/>
  <c r="J78" i="25" s="1"/>
  <c r="K78" i="25" s="1"/>
  <c r="L78" i="25" s="1"/>
  <c r="M78" i="25" s="1"/>
  <c r="N78" i="25" s="1"/>
  <c r="O78" i="25" s="1"/>
  <c r="D68" i="25"/>
  <c r="E68" i="25" s="1"/>
  <c r="F68" i="25" s="1"/>
  <c r="G68" i="25" s="1"/>
  <c r="H68" i="25" s="1"/>
  <c r="I68" i="25" s="1"/>
  <c r="J68" i="25" s="1"/>
  <c r="K68" i="25" s="1"/>
  <c r="L68" i="25" s="1"/>
  <c r="M68" i="25" s="1"/>
  <c r="N68" i="25" s="1"/>
  <c r="O68" i="25" s="1"/>
  <c r="D69" i="25"/>
  <c r="E69" i="25" s="1"/>
  <c r="F69" i="25" s="1"/>
  <c r="G69" i="25" s="1"/>
  <c r="H69" i="25" s="1"/>
  <c r="I69" i="25" s="1"/>
  <c r="J69" i="25" s="1"/>
  <c r="K69" i="25" s="1"/>
  <c r="L69" i="25" s="1"/>
  <c r="M69" i="25" s="1"/>
  <c r="N69" i="25" s="1"/>
  <c r="O69" i="25" s="1"/>
  <c r="D70" i="25"/>
  <c r="E70" i="25" s="1"/>
  <c r="F70" i="25" s="1"/>
  <c r="G70" i="25" s="1"/>
  <c r="H70" i="25" s="1"/>
  <c r="I70" i="25" s="1"/>
  <c r="J70" i="25" s="1"/>
  <c r="K70" i="25" s="1"/>
  <c r="L70" i="25" s="1"/>
  <c r="M70" i="25" s="1"/>
  <c r="N70" i="25" s="1"/>
  <c r="O70" i="25" s="1"/>
  <c r="D71" i="25"/>
  <c r="E71" i="25" s="1"/>
  <c r="F71" i="25" s="1"/>
  <c r="G71" i="25" s="1"/>
  <c r="H71" i="25" s="1"/>
  <c r="I71" i="25" s="1"/>
  <c r="J71" i="25" s="1"/>
  <c r="K71" i="25" s="1"/>
  <c r="L71" i="25" s="1"/>
  <c r="M71" i="25" s="1"/>
  <c r="N71" i="25" s="1"/>
  <c r="O71" i="25" s="1"/>
  <c r="D72" i="25"/>
  <c r="E72" i="25" s="1"/>
  <c r="F72" i="25" s="1"/>
  <c r="G72" i="25" s="1"/>
  <c r="H72" i="25" s="1"/>
  <c r="I72" i="25" s="1"/>
  <c r="J72" i="25" s="1"/>
  <c r="K72" i="25" s="1"/>
  <c r="L72" i="25" s="1"/>
  <c r="M72" i="25" s="1"/>
  <c r="N72" i="25" s="1"/>
  <c r="O72" i="25" s="1"/>
  <c r="D73" i="25"/>
  <c r="E73" i="25" s="1"/>
  <c r="F73" i="25" s="1"/>
  <c r="G73" i="25" s="1"/>
  <c r="H73" i="25" s="1"/>
  <c r="I73" i="25" s="1"/>
  <c r="J73" i="25" s="1"/>
  <c r="K73" i="25" s="1"/>
  <c r="L73" i="25" s="1"/>
  <c r="M73" i="25" s="1"/>
  <c r="N73" i="25" s="1"/>
  <c r="O73" i="25" s="1"/>
  <c r="D74" i="25"/>
  <c r="E74" i="25" s="1"/>
  <c r="F74" i="25" s="1"/>
  <c r="G74" i="25" s="1"/>
  <c r="H74" i="25" s="1"/>
  <c r="I74" i="25" s="1"/>
  <c r="J74" i="25" s="1"/>
  <c r="K74" i="25" s="1"/>
  <c r="L74" i="25" s="1"/>
  <c r="M74" i="25" s="1"/>
  <c r="N74" i="25" s="1"/>
  <c r="O74" i="25" s="1"/>
  <c r="D75" i="25"/>
  <c r="E75" i="25" s="1"/>
  <c r="F75" i="25" s="1"/>
  <c r="G75" i="25" s="1"/>
  <c r="H75" i="25" s="1"/>
  <c r="I75" i="25" s="1"/>
  <c r="J75" i="25" s="1"/>
  <c r="K75" i="25" s="1"/>
  <c r="L75" i="25" s="1"/>
  <c r="M75" i="25" s="1"/>
  <c r="N75" i="25" s="1"/>
  <c r="O75" i="25" s="1"/>
  <c r="D76" i="25"/>
  <c r="E76" i="25" s="1"/>
  <c r="F76" i="25" s="1"/>
  <c r="G76" i="25" s="1"/>
  <c r="H76" i="25" s="1"/>
  <c r="I76" i="25" s="1"/>
  <c r="J76" i="25" s="1"/>
  <c r="K76" i="25" s="1"/>
  <c r="L76" i="25" s="1"/>
  <c r="M76" i="25" s="1"/>
  <c r="N76" i="25" s="1"/>
  <c r="O76" i="25" s="1"/>
  <c r="D77" i="25"/>
  <c r="E77" i="25" s="1"/>
  <c r="F77" i="25" s="1"/>
  <c r="G77" i="25" s="1"/>
  <c r="H77" i="25" s="1"/>
  <c r="I77" i="25" s="1"/>
  <c r="J77" i="25" s="1"/>
  <c r="K77" i="25" s="1"/>
  <c r="L77" i="25" s="1"/>
  <c r="M77" i="25" s="1"/>
  <c r="N77" i="25" s="1"/>
  <c r="O77" i="25" s="1"/>
  <c r="B68" i="25"/>
  <c r="B69" i="25"/>
  <c r="B70" i="25"/>
  <c r="B71" i="25"/>
  <c r="B72" i="25"/>
  <c r="B73" i="25"/>
  <c r="B74" i="25"/>
  <c r="B75" i="25"/>
  <c r="B76" i="25"/>
  <c r="B77" i="25"/>
  <c r="B78" i="25"/>
  <c r="K393" i="24"/>
  <c r="L393" i="24"/>
  <c r="M393" i="24"/>
  <c r="N393" i="24"/>
  <c r="O393" i="24"/>
  <c r="P393" i="24"/>
  <c r="Q393" i="24"/>
  <c r="R393" i="24"/>
  <c r="S393" i="24"/>
  <c r="T393" i="24"/>
  <c r="U393" i="24"/>
  <c r="K394" i="24"/>
  <c r="L394" i="24"/>
  <c r="M394" i="24"/>
  <c r="N394" i="24"/>
  <c r="O394" i="24"/>
  <c r="P394" i="24"/>
  <c r="Q394" i="24"/>
  <c r="R394" i="24"/>
  <c r="S394" i="24"/>
  <c r="T394" i="24"/>
  <c r="U394" i="24"/>
  <c r="K395" i="24"/>
  <c r="L395" i="24"/>
  <c r="M395" i="24"/>
  <c r="N395" i="24"/>
  <c r="O395" i="24"/>
  <c r="P395" i="24"/>
  <c r="Q395" i="24"/>
  <c r="R395" i="24"/>
  <c r="S395" i="24"/>
  <c r="T395" i="24"/>
  <c r="U395" i="24"/>
  <c r="K396" i="24"/>
  <c r="L396" i="24"/>
  <c r="M396" i="24"/>
  <c r="N396" i="24"/>
  <c r="O396" i="24"/>
  <c r="P396" i="24"/>
  <c r="Q396" i="24"/>
  <c r="R396" i="24"/>
  <c r="S396" i="24"/>
  <c r="T396" i="24"/>
  <c r="U396" i="24"/>
  <c r="K397" i="24"/>
  <c r="L397" i="24"/>
  <c r="M397" i="24"/>
  <c r="N397" i="24"/>
  <c r="O397" i="24"/>
  <c r="P397" i="24"/>
  <c r="Q397" i="24"/>
  <c r="R397" i="24"/>
  <c r="S397" i="24"/>
  <c r="T397" i="24"/>
  <c r="U397" i="24"/>
  <c r="K398" i="24"/>
  <c r="L398" i="24"/>
  <c r="M398" i="24"/>
  <c r="N398" i="24"/>
  <c r="O398" i="24"/>
  <c r="P398" i="24"/>
  <c r="Q398" i="24"/>
  <c r="R398" i="24"/>
  <c r="S398" i="24"/>
  <c r="T398" i="24"/>
  <c r="U398" i="24"/>
  <c r="J398" i="24"/>
  <c r="J397" i="24"/>
  <c r="J396" i="24"/>
  <c r="J395" i="24"/>
  <c r="J394" i="24"/>
  <c r="J393" i="24"/>
  <c r="D22" i="25"/>
  <c r="E22" i="25" s="1"/>
  <c r="D23" i="25"/>
  <c r="E23" i="25" s="1"/>
  <c r="D24" i="25"/>
  <c r="E24" i="25" s="1"/>
  <c r="D25" i="25"/>
  <c r="E25" i="25" s="1"/>
  <c r="D26" i="25"/>
  <c r="E26" i="25" s="1"/>
  <c r="E27" i="25"/>
  <c r="D28" i="25"/>
  <c r="E28" i="25" s="1"/>
  <c r="D29" i="25"/>
  <c r="E29" i="25" s="1"/>
  <c r="D30" i="25"/>
  <c r="E30" i="25" s="1"/>
  <c r="K367" i="24"/>
  <c r="L367" i="24"/>
  <c r="M367" i="24"/>
  <c r="N367" i="24"/>
  <c r="O367" i="24"/>
  <c r="P367" i="24"/>
  <c r="Q367" i="24"/>
  <c r="R367" i="24"/>
  <c r="S367" i="24"/>
  <c r="T367" i="24"/>
  <c r="U367" i="24"/>
  <c r="K368" i="24"/>
  <c r="L368" i="24"/>
  <c r="M368" i="24"/>
  <c r="N368" i="24"/>
  <c r="O368" i="24"/>
  <c r="P368" i="24"/>
  <c r="Q368" i="24"/>
  <c r="R368" i="24"/>
  <c r="S368" i="24"/>
  <c r="T368" i="24"/>
  <c r="U368" i="24"/>
  <c r="K369" i="24"/>
  <c r="L369" i="24"/>
  <c r="M369" i="24"/>
  <c r="N369" i="24"/>
  <c r="O369" i="24"/>
  <c r="P369" i="24"/>
  <c r="Q369" i="24"/>
  <c r="R369" i="24"/>
  <c r="S369" i="24"/>
  <c r="T369" i="24"/>
  <c r="U369" i="24"/>
  <c r="K370" i="24"/>
  <c r="L370" i="24"/>
  <c r="M370" i="24"/>
  <c r="N370" i="24"/>
  <c r="O370" i="24"/>
  <c r="P370" i="24"/>
  <c r="Q370" i="24"/>
  <c r="R370" i="24"/>
  <c r="S370" i="24"/>
  <c r="T370" i="24"/>
  <c r="U370" i="24"/>
  <c r="K371" i="24"/>
  <c r="L371" i="24"/>
  <c r="M371" i="24"/>
  <c r="N371" i="24"/>
  <c r="O371" i="24"/>
  <c r="P371" i="24"/>
  <c r="Q371" i="24"/>
  <c r="R371" i="24"/>
  <c r="S371" i="24"/>
  <c r="T371" i="24"/>
  <c r="U371" i="24"/>
  <c r="K372" i="24"/>
  <c r="L372" i="24"/>
  <c r="M372" i="24"/>
  <c r="N372" i="24"/>
  <c r="O372" i="24"/>
  <c r="P372" i="24"/>
  <c r="Q372" i="24"/>
  <c r="R372" i="24"/>
  <c r="S372" i="24"/>
  <c r="T372" i="24"/>
  <c r="U372" i="24"/>
  <c r="K373" i="24"/>
  <c r="L373" i="24"/>
  <c r="M373" i="24"/>
  <c r="N373" i="24"/>
  <c r="O373" i="24"/>
  <c r="P373" i="24"/>
  <c r="Q373" i="24"/>
  <c r="R373" i="24"/>
  <c r="S373" i="24"/>
  <c r="T373" i="24"/>
  <c r="U373" i="24"/>
  <c r="K374" i="24"/>
  <c r="L374" i="24"/>
  <c r="M374" i="24"/>
  <c r="N374" i="24"/>
  <c r="O374" i="24"/>
  <c r="P374" i="24"/>
  <c r="Q374" i="24"/>
  <c r="R374" i="24"/>
  <c r="S374" i="24"/>
  <c r="T374" i="24"/>
  <c r="U374" i="24"/>
  <c r="K375" i="24"/>
  <c r="L375" i="24"/>
  <c r="M375" i="24"/>
  <c r="N375" i="24"/>
  <c r="O375" i="24"/>
  <c r="P375" i="24"/>
  <c r="Q375" i="24"/>
  <c r="R375" i="24"/>
  <c r="S375" i="24"/>
  <c r="T375" i="24"/>
  <c r="U375" i="24"/>
  <c r="J374" i="24"/>
  <c r="J373" i="24"/>
  <c r="J372" i="24"/>
  <c r="J371" i="24"/>
  <c r="J370" i="24"/>
  <c r="J369" i="24"/>
  <c r="J368" i="24"/>
  <c r="J367" i="24"/>
  <c r="J366" i="24"/>
  <c r="B43" i="25"/>
  <c r="F26" i="25" l="1"/>
  <c r="G26" i="25" s="1"/>
  <c r="H26" i="25" s="1"/>
  <c r="I26" i="25" s="1"/>
  <c r="J26" i="25" s="1"/>
  <c r="K26" i="25" s="1"/>
  <c r="L26" i="25" s="1"/>
  <c r="M26" i="25" s="1"/>
  <c r="N26" i="25" s="1"/>
  <c r="O26" i="25" s="1"/>
  <c r="F24" i="25"/>
  <c r="G24" i="25" s="1"/>
  <c r="H24" i="25" s="1"/>
  <c r="I24" i="25" s="1"/>
  <c r="J24" i="25" s="1"/>
  <c r="K24" i="25" s="1"/>
  <c r="L24" i="25" s="1"/>
  <c r="M24" i="25" s="1"/>
  <c r="N24" i="25" s="1"/>
  <c r="O24" i="25" s="1"/>
  <c r="F30" i="25"/>
  <c r="G30" i="25" s="1"/>
  <c r="H30" i="25" s="1"/>
  <c r="I30" i="25" s="1"/>
  <c r="J30" i="25" s="1"/>
  <c r="K30" i="25" s="1"/>
  <c r="L30" i="25" s="1"/>
  <c r="M30" i="25" s="1"/>
  <c r="N30" i="25" s="1"/>
  <c r="O30" i="25" s="1"/>
  <c r="F28" i="25"/>
  <c r="G28" i="25" s="1"/>
  <c r="H28" i="25" s="1"/>
  <c r="I28" i="25" s="1"/>
  <c r="J28" i="25" s="1"/>
  <c r="K28" i="25" s="1"/>
  <c r="L28" i="25" s="1"/>
  <c r="M28" i="25" s="1"/>
  <c r="N28" i="25" s="1"/>
  <c r="O28" i="25" s="1"/>
  <c r="F27" i="25"/>
  <c r="G27" i="25" s="1"/>
  <c r="H27" i="25" s="1"/>
  <c r="I27" i="25" s="1"/>
  <c r="J27" i="25" s="1"/>
  <c r="K27" i="25" s="1"/>
  <c r="L27" i="25" s="1"/>
  <c r="M27" i="25" s="1"/>
  <c r="N27" i="25" s="1"/>
  <c r="O27" i="25" s="1"/>
  <c r="F23" i="25"/>
  <c r="G23" i="25" s="1"/>
  <c r="H23" i="25" s="1"/>
  <c r="I23" i="25" s="1"/>
  <c r="J23" i="25" s="1"/>
  <c r="K23" i="25" s="1"/>
  <c r="L23" i="25" s="1"/>
  <c r="M23" i="25" s="1"/>
  <c r="N23" i="25" s="1"/>
  <c r="O23" i="25" s="1"/>
  <c r="F22" i="25"/>
  <c r="G22" i="25" s="1"/>
  <c r="H22" i="25" s="1"/>
  <c r="I22" i="25" s="1"/>
  <c r="J22" i="25" s="1"/>
  <c r="K22" i="25" s="1"/>
  <c r="L22" i="25" s="1"/>
  <c r="M22" i="25" s="1"/>
  <c r="N22" i="25" s="1"/>
  <c r="O22" i="25" s="1"/>
  <c r="F29" i="25"/>
  <c r="G29" i="25" s="1"/>
  <c r="H29" i="25" s="1"/>
  <c r="I29" i="25" s="1"/>
  <c r="J29" i="25" s="1"/>
  <c r="K29" i="25" s="1"/>
  <c r="L29" i="25" s="1"/>
  <c r="M29" i="25" s="1"/>
  <c r="N29" i="25" s="1"/>
  <c r="O29" i="25" s="1"/>
  <c r="F25" i="25"/>
  <c r="G25" i="25" s="1"/>
  <c r="H25" i="25" s="1"/>
  <c r="I25" i="25" s="1"/>
  <c r="J25" i="25" s="1"/>
  <c r="K25" i="25" s="1"/>
  <c r="L25" i="25" s="1"/>
  <c r="M25" i="25" s="1"/>
  <c r="N25" i="25" s="1"/>
  <c r="O25" i="25" s="1"/>
  <c r="G397" i="25"/>
  <c r="J309" i="25"/>
  <c r="H198" i="25"/>
  <c r="B40" i="25"/>
  <c r="H397" i="25" l="1"/>
  <c r="K309" i="25"/>
  <c r="I198" i="25"/>
  <c r="E219" i="25"/>
  <c r="F219" i="25"/>
  <c r="G219" i="25"/>
  <c r="H219" i="25"/>
  <c r="I219" i="25"/>
  <c r="J219" i="25"/>
  <c r="K219" i="25"/>
  <c r="L219" i="25"/>
  <c r="M219" i="25"/>
  <c r="N219" i="25"/>
  <c r="O219" i="25"/>
  <c r="E220" i="25"/>
  <c r="F220" i="25"/>
  <c r="G220" i="25"/>
  <c r="H220" i="25"/>
  <c r="I220" i="25"/>
  <c r="J220" i="25"/>
  <c r="K220" i="25"/>
  <c r="L220" i="25"/>
  <c r="M220" i="25"/>
  <c r="N220" i="25"/>
  <c r="O220" i="25"/>
  <c r="D219" i="25"/>
  <c r="D195" i="25"/>
  <c r="E195" i="25" s="1"/>
  <c r="F195" i="25" s="1"/>
  <c r="G195" i="25" s="1"/>
  <c r="H195" i="25" s="1"/>
  <c r="I195" i="25" s="1"/>
  <c r="J195" i="25" s="1"/>
  <c r="K195" i="25" s="1"/>
  <c r="L195" i="25" s="1"/>
  <c r="M195" i="25" s="1"/>
  <c r="N195" i="25" s="1"/>
  <c r="O195" i="25" s="1"/>
  <c r="D196" i="25"/>
  <c r="E196" i="25" s="1"/>
  <c r="F196" i="25" s="1"/>
  <c r="G196" i="25" s="1"/>
  <c r="H196" i="25" s="1"/>
  <c r="I196" i="25" s="1"/>
  <c r="J196" i="25" s="1"/>
  <c r="K196" i="25" s="1"/>
  <c r="L196" i="25" s="1"/>
  <c r="M196" i="25" s="1"/>
  <c r="N196" i="25" s="1"/>
  <c r="O196" i="25" s="1"/>
  <c r="K469" i="24"/>
  <c r="L469" i="24"/>
  <c r="M469" i="24"/>
  <c r="N469" i="24"/>
  <c r="O469" i="24"/>
  <c r="P469" i="24"/>
  <c r="Q469" i="24"/>
  <c r="R469" i="24"/>
  <c r="S469" i="24"/>
  <c r="T469" i="24"/>
  <c r="U469" i="24"/>
  <c r="K470" i="24"/>
  <c r="L470" i="24"/>
  <c r="M470" i="24"/>
  <c r="N470" i="24"/>
  <c r="O470" i="24"/>
  <c r="P470" i="24"/>
  <c r="Q470" i="24"/>
  <c r="R470" i="24"/>
  <c r="S470" i="24"/>
  <c r="T470" i="24"/>
  <c r="U470" i="24"/>
  <c r="J469" i="24"/>
  <c r="J468" i="24"/>
  <c r="I397" i="25" l="1"/>
  <c r="L309" i="25"/>
  <c r="J198" i="25"/>
  <c r="F292" i="24"/>
  <c r="G292" i="24" s="1"/>
  <c r="F289" i="24"/>
  <c r="G289" i="24" s="1"/>
  <c r="J397" i="25" l="1"/>
  <c r="M309" i="25"/>
  <c r="K198" i="25"/>
  <c r="G111" i="24"/>
  <c r="G110" i="24"/>
  <c r="G113" i="24"/>
  <c r="G112" i="24" l="1"/>
  <c r="AR111" i="24"/>
  <c r="AV111" i="24"/>
  <c r="AN111" i="24"/>
  <c r="AO111" i="24"/>
  <c r="AS111" i="24"/>
  <c r="AW111" i="24"/>
  <c r="AU111" i="24"/>
  <c r="AP111" i="24"/>
  <c r="AT111" i="24"/>
  <c r="AX111" i="24"/>
  <c r="AQ111" i="24"/>
  <c r="AY111" i="24"/>
  <c r="AP113" i="24"/>
  <c r="AT113" i="24"/>
  <c r="AX113" i="24"/>
  <c r="AS113" i="24"/>
  <c r="AQ113" i="24"/>
  <c r="AU113" i="24"/>
  <c r="AY113" i="24"/>
  <c r="AW113" i="24"/>
  <c r="AR113" i="24"/>
  <c r="AV113" i="24"/>
  <c r="AN113" i="24"/>
  <c r="AO113" i="24"/>
  <c r="AQ110" i="24"/>
  <c r="AU110" i="24"/>
  <c r="AY110" i="24"/>
  <c r="AX110" i="24"/>
  <c r="AR110" i="24"/>
  <c r="AV110" i="24"/>
  <c r="AN110" i="24"/>
  <c r="AP110" i="24"/>
  <c r="AO110" i="24"/>
  <c r="AS110" i="24"/>
  <c r="AW110" i="24"/>
  <c r="AT110" i="24"/>
  <c r="K397" i="25"/>
  <c r="N309" i="25"/>
  <c r="L198" i="25"/>
  <c r="AZ110" i="24" l="1"/>
  <c r="BA110" i="24" s="1"/>
  <c r="W110" i="24" s="1"/>
  <c r="AZ113" i="24"/>
  <c r="BA113" i="24" s="1"/>
  <c r="W113" i="24" s="1"/>
  <c r="AZ111" i="24"/>
  <c r="BA111" i="24" s="1"/>
  <c r="W111" i="24" s="1"/>
  <c r="AO112" i="24"/>
  <c r="AS112" i="24"/>
  <c r="AW112" i="24"/>
  <c r="AR112" i="24"/>
  <c r="AP112" i="24"/>
  <c r="AT112" i="24"/>
  <c r="AX112" i="24"/>
  <c r="AV112" i="24"/>
  <c r="AN112" i="24"/>
  <c r="AQ112" i="24"/>
  <c r="AU112" i="24"/>
  <c r="AY112" i="24"/>
  <c r="L397" i="25"/>
  <c r="O309" i="25"/>
  <c r="M198" i="25"/>
  <c r="AZ112" i="24" l="1"/>
  <c r="BA112" i="24" s="1"/>
  <c r="W112" i="24" s="1"/>
  <c r="M397" i="25"/>
  <c r="N198" i="25"/>
  <c r="N397" i="25" l="1"/>
  <c r="O198" i="25"/>
  <c r="O397" i="25" l="1"/>
  <c r="F295" i="24"/>
  <c r="G295" i="24" s="1"/>
  <c r="F296" i="24"/>
  <c r="G296" i="24" s="1"/>
  <c r="F297" i="24"/>
  <c r="G297" i="24" s="1"/>
  <c r="F272" i="24"/>
  <c r="F273" i="24"/>
  <c r="G273" i="24" s="1"/>
  <c r="F274" i="24"/>
  <c r="G274" i="24" s="1"/>
  <c r="F275" i="24"/>
  <c r="G275" i="24" s="1"/>
  <c r="F276" i="24"/>
  <c r="G276" i="24" s="1"/>
  <c r="F277" i="24"/>
  <c r="G277" i="24" s="1"/>
  <c r="F278" i="24"/>
  <c r="G278" i="24" s="1"/>
  <c r="F279" i="24"/>
  <c r="G279" i="24" s="1"/>
  <c r="F281" i="24"/>
  <c r="G281" i="24" s="1"/>
  <c r="F282" i="24"/>
  <c r="G282" i="24" s="1"/>
  <c r="F283" i="24"/>
  <c r="G283" i="24" s="1"/>
  <c r="F284" i="24"/>
  <c r="G284" i="24" s="1"/>
  <c r="F285" i="24"/>
  <c r="G285" i="24" s="1"/>
  <c r="F286" i="24"/>
  <c r="G286" i="24" s="1"/>
  <c r="F287" i="24"/>
  <c r="G287" i="24" s="1"/>
  <c r="F288" i="24"/>
  <c r="G288" i="24" s="1"/>
  <c r="F290" i="24"/>
  <c r="G290" i="24" s="1"/>
  <c r="F291" i="24"/>
  <c r="G291" i="24" s="1"/>
  <c r="F293" i="24"/>
  <c r="G293" i="24" s="1"/>
  <c r="F294" i="24"/>
  <c r="G294" i="24" s="1"/>
  <c r="F271" i="24"/>
  <c r="AO279" i="24" l="1"/>
  <c r="AS279" i="24"/>
  <c r="AW279" i="24"/>
  <c r="AV279" i="24"/>
  <c r="AP279" i="24"/>
  <c r="AT279" i="24"/>
  <c r="AX279" i="24"/>
  <c r="AQ279" i="24"/>
  <c r="AU279" i="24"/>
  <c r="AY279" i="24"/>
  <c r="AN279" i="24"/>
  <c r="AR279" i="24"/>
  <c r="D75" i="24"/>
  <c r="D87" i="24"/>
  <c r="D106" i="24"/>
  <c r="D161" i="24"/>
  <c r="D175" i="24"/>
  <c r="D228" i="24"/>
  <c r="D298" i="24"/>
  <c r="D308" i="24"/>
  <c r="AZ279" i="24" l="1"/>
  <c r="BA279" i="24" s="1"/>
  <c r="W279" i="24" s="1"/>
  <c r="D347" i="24"/>
  <c r="E436" i="25"/>
  <c r="F436" i="25"/>
  <c r="G436" i="25"/>
  <c r="I436" i="25"/>
  <c r="J436" i="25"/>
  <c r="K436" i="25"/>
  <c r="L436" i="25"/>
  <c r="M436" i="25"/>
  <c r="N436" i="25"/>
  <c r="O436" i="25"/>
  <c r="E437" i="25"/>
  <c r="F437" i="25"/>
  <c r="G437" i="25"/>
  <c r="H437" i="25"/>
  <c r="J437" i="25"/>
  <c r="K437" i="25"/>
  <c r="L437" i="25"/>
  <c r="M437" i="25"/>
  <c r="N437" i="25"/>
  <c r="O437" i="25"/>
  <c r="E438" i="25"/>
  <c r="F438" i="25"/>
  <c r="G438" i="25"/>
  <c r="H438" i="25"/>
  <c r="I438" i="25"/>
  <c r="J438" i="25"/>
  <c r="K438" i="25"/>
  <c r="L438" i="25"/>
  <c r="M438" i="25"/>
  <c r="N438" i="25"/>
  <c r="E439" i="25"/>
  <c r="H439" i="25"/>
  <c r="I439" i="25"/>
  <c r="K439" i="25"/>
  <c r="L439" i="25"/>
  <c r="N439" i="25"/>
  <c r="O439" i="25"/>
  <c r="E440" i="25"/>
  <c r="F440" i="25"/>
  <c r="G440" i="25"/>
  <c r="H440" i="25"/>
  <c r="I440" i="25"/>
  <c r="K440" i="25"/>
  <c r="M440" i="25"/>
  <c r="N440" i="25"/>
  <c r="F441" i="25"/>
  <c r="I441" i="25"/>
  <c r="J441" i="25"/>
  <c r="L441" i="25"/>
  <c r="M441" i="25"/>
  <c r="O441" i="25"/>
  <c r="F442" i="25"/>
  <c r="G442" i="25"/>
  <c r="H442" i="25"/>
  <c r="I442" i="25"/>
  <c r="K442" i="25"/>
  <c r="L442" i="25"/>
  <c r="M442" i="25"/>
  <c r="N442" i="25"/>
  <c r="O442" i="25"/>
  <c r="E443" i="25"/>
  <c r="F443" i="25"/>
  <c r="G443" i="25"/>
  <c r="I443" i="25"/>
  <c r="J443" i="25"/>
  <c r="K443" i="25"/>
  <c r="L443" i="25"/>
  <c r="M443" i="25"/>
  <c r="N443" i="25"/>
  <c r="E444" i="25"/>
  <c r="F444" i="25"/>
  <c r="G444" i="25"/>
  <c r="I444" i="25"/>
  <c r="J444" i="25"/>
  <c r="K444" i="25"/>
  <c r="M444" i="25"/>
  <c r="N444" i="25"/>
  <c r="O444" i="25"/>
  <c r="E445" i="25"/>
  <c r="F445" i="25"/>
  <c r="G445" i="25"/>
  <c r="I445" i="25"/>
  <c r="J445" i="25"/>
  <c r="K445" i="25"/>
  <c r="L445" i="25"/>
  <c r="M445" i="25"/>
  <c r="N445" i="25"/>
  <c r="O445" i="25"/>
  <c r="E446" i="25"/>
  <c r="G446" i="25"/>
  <c r="H446" i="25"/>
  <c r="I446" i="25"/>
  <c r="J446" i="25"/>
  <c r="K446" i="25"/>
  <c r="L446" i="25"/>
  <c r="M446" i="25"/>
  <c r="N446" i="25"/>
  <c r="O446" i="25"/>
  <c r="E447" i="25"/>
  <c r="F447" i="25"/>
  <c r="G447" i="25"/>
  <c r="H447" i="25"/>
  <c r="I447" i="25"/>
  <c r="J447" i="25"/>
  <c r="K447" i="25"/>
  <c r="L447" i="25"/>
  <c r="N447" i="25"/>
  <c r="O447" i="25"/>
  <c r="E448" i="25"/>
  <c r="F448" i="25"/>
  <c r="G448" i="25"/>
  <c r="H448" i="25"/>
  <c r="I448" i="25"/>
  <c r="J448" i="25"/>
  <c r="K448" i="25"/>
  <c r="M448" i="25"/>
  <c r="N448" i="25"/>
  <c r="O448" i="25"/>
  <c r="E449" i="25"/>
  <c r="F449" i="25"/>
  <c r="G449" i="25"/>
  <c r="I449" i="25"/>
  <c r="J449" i="25"/>
  <c r="K449" i="25"/>
  <c r="L449" i="25"/>
  <c r="M449" i="25"/>
  <c r="N449" i="25"/>
  <c r="O449" i="25"/>
  <c r="E450" i="25"/>
  <c r="G450" i="25"/>
  <c r="H450" i="25"/>
  <c r="I450" i="25"/>
  <c r="J450" i="25"/>
  <c r="K450" i="25"/>
  <c r="L450" i="25"/>
  <c r="M450" i="25"/>
  <c r="N450" i="25"/>
  <c r="O450" i="25"/>
  <c r="F451" i="25"/>
  <c r="G451" i="25"/>
  <c r="H451" i="25"/>
  <c r="I451" i="25"/>
  <c r="J451" i="25"/>
  <c r="K451" i="25"/>
  <c r="L451" i="25"/>
  <c r="M451" i="25"/>
  <c r="N451" i="25"/>
  <c r="O451" i="25"/>
  <c r="E452" i="25"/>
  <c r="F452" i="25"/>
  <c r="G452" i="25"/>
  <c r="H452" i="25"/>
  <c r="J452" i="25"/>
  <c r="K452" i="25"/>
  <c r="L452" i="25"/>
  <c r="M452" i="25"/>
  <c r="N452" i="25"/>
  <c r="O452" i="25"/>
  <c r="E453" i="25"/>
  <c r="F453" i="25"/>
  <c r="G453" i="25"/>
  <c r="H453" i="25"/>
  <c r="I453" i="25"/>
  <c r="J453" i="25"/>
  <c r="L453" i="25"/>
  <c r="M453" i="25"/>
  <c r="N453" i="25"/>
  <c r="O453" i="25"/>
  <c r="F454" i="25"/>
  <c r="G454" i="25"/>
  <c r="H454" i="25"/>
  <c r="I454" i="25"/>
  <c r="J454" i="25"/>
  <c r="K454" i="25"/>
  <c r="L454" i="25"/>
  <c r="M454" i="25"/>
  <c r="N454" i="25"/>
  <c r="O454" i="25"/>
  <c r="E455" i="25"/>
  <c r="G455" i="25"/>
  <c r="H455" i="25"/>
  <c r="I455" i="25"/>
  <c r="J455" i="25"/>
  <c r="K455" i="25"/>
  <c r="L455" i="25"/>
  <c r="M455" i="25"/>
  <c r="N455" i="25"/>
  <c r="O455" i="25"/>
  <c r="E456" i="25"/>
  <c r="F456" i="25"/>
  <c r="G456" i="25"/>
  <c r="H456" i="25"/>
  <c r="I456" i="25"/>
  <c r="J456" i="25"/>
  <c r="K456" i="25"/>
  <c r="L456" i="25"/>
  <c r="M456" i="25"/>
  <c r="N456" i="25"/>
  <c r="E457" i="25"/>
  <c r="F457" i="25"/>
  <c r="G457" i="25"/>
  <c r="H457" i="25"/>
  <c r="I457" i="25"/>
  <c r="J457" i="25"/>
  <c r="K457" i="25"/>
  <c r="L457" i="25"/>
  <c r="M457" i="25"/>
  <c r="N457" i="25"/>
  <c r="O457" i="25"/>
  <c r="E458" i="25"/>
  <c r="F458" i="25"/>
  <c r="G458" i="25"/>
  <c r="H458" i="25"/>
  <c r="I458" i="25"/>
  <c r="J458" i="25"/>
  <c r="K458" i="25"/>
  <c r="L458" i="25"/>
  <c r="M458" i="25"/>
  <c r="N458" i="25"/>
  <c r="O458" i="25"/>
  <c r="E459" i="25"/>
  <c r="F459" i="25"/>
  <c r="G459" i="25"/>
  <c r="H459" i="25"/>
  <c r="I459" i="25"/>
  <c r="J459" i="25"/>
  <c r="K459" i="25"/>
  <c r="L459" i="25"/>
  <c r="M459" i="25"/>
  <c r="N459" i="25"/>
  <c r="O459" i="25"/>
  <c r="E460" i="25"/>
  <c r="F460" i="25"/>
  <c r="G460" i="25"/>
  <c r="H460" i="25"/>
  <c r="I460" i="25"/>
  <c r="J460" i="25"/>
  <c r="K460" i="25"/>
  <c r="L460" i="25"/>
  <c r="M460" i="25"/>
  <c r="N460" i="25"/>
  <c r="O460" i="25"/>
  <c r="E461" i="25"/>
  <c r="F461" i="25"/>
  <c r="G461" i="25"/>
  <c r="H461" i="25"/>
  <c r="I461" i="25"/>
  <c r="J461" i="25"/>
  <c r="K461" i="25"/>
  <c r="L461" i="25"/>
  <c r="M461" i="25"/>
  <c r="N461" i="25"/>
  <c r="O461" i="25"/>
  <c r="E462" i="25"/>
  <c r="F462" i="25"/>
  <c r="G462" i="25"/>
  <c r="H462" i="25"/>
  <c r="I462" i="25"/>
  <c r="J462" i="25"/>
  <c r="K462" i="25"/>
  <c r="L462" i="25"/>
  <c r="M462" i="25"/>
  <c r="N462" i="25"/>
  <c r="O462" i="25"/>
  <c r="E463" i="25"/>
  <c r="F463" i="25"/>
  <c r="G463" i="25"/>
  <c r="H463" i="25"/>
  <c r="I463" i="25"/>
  <c r="J463" i="25"/>
  <c r="K463" i="25"/>
  <c r="L463" i="25"/>
  <c r="M463" i="25"/>
  <c r="N463" i="25"/>
  <c r="O463" i="25"/>
  <c r="E464" i="25"/>
  <c r="F464" i="25"/>
  <c r="G464" i="25"/>
  <c r="H464" i="25"/>
  <c r="I464" i="25"/>
  <c r="J464" i="25"/>
  <c r="K464" i="25"/>
  <c r="L464" i="25"/>
  <c r="M464" i="25"/>
  <c r="N464" i="25"/>
  <c r="O464" i="25"/>
  <c r="E465" i="25"/>
  <c r="F465" i="25"/>
  <c r="G465" i="25"/>
  <c r="H465" i="25"/>
  <c r="I465" i="25"/>
  <c r="J465" i="25"/>
  <c r="K465" i="25"/>
  <c r="L465" i="25"/>
  <c r="M465" i="25"/>
  <c r="N465" i="25"/>
  <c r="O465" i="25"/>
  <c r="D465" i="25"/>
  <c r="D464" i="25"/>
  <c r="D463" i="25"/>
  <c r="D462" i="25"/>
  <c r="D461" i="25"/>
  <c r="D460" i="25"/>
  <c r="D459" i="25"/>
  <c r="D458" i="25"/>
  <c r="D457" i="25"/>
  <c r="D456" i="25"/>
  <c r="D455" i="25"/>
  <c r="D454" i="25"/>
  <c r="D453" i="25"/>
  <c r="D452" i="25"/>
  <c r="D451" i="25"/>
  <c r="D450" i="25"/>
  <c r="D449" i="25"/>
  <c r="D448" i="25"/>
  <c r="D447" i="25"/>
  <c r="D446" i="25"/>
  <c r="D445" i="25"/>
  <c r="D444" i="25"/>
  <c r="D443" i="25"/>
  <c r="D442" i="25"/>
  <c r="D438" i="25"/>
  <c r="D437" i="25"/>
  <c r="D436" i="25"/>
  <c r="B458" i="25"/>
  <c r="B459" i="25"/>
  <c r="B460" i="25"/>
  <c r="B461" i="25"/>
  <c r="B462" i="25"/>
  <c r="B463" i="25"/>
  <c r="B464" i="25"/>
  <c r="B465" i="25"/>
  <c r="B439" i="25"/>
  <c r="B440" i="25"/>
  <c r="B441" i="25"/>
  <c r="B442" i="25"/>
  <c r="B443" i="25"/>
  <c r="B444" i="25"/>
  <c r="B445" i="25"/>
  <c r="B446" i="25"/>
  <c r="B447" i="25"/>
  <c r="B448" i="25"/>
  <c r="B449" i="25"/>
  <c r="B450" i="25"/>
  <c r="B451" i="25"/>
  <c r="B452" i="25"/>
  <c r="B453" i="25"/>
  <c r="B454" i="25"/>
  <c r="B455" i="25"/>
  <c r="B456" i="25"/>
  <c r="B457" i="25"/>
  <c r="D425" i="25"/>
  <c r="D426" i="25"/>
  <c r="D427" i="25"/>
  <c r="D428" i="25"/>
  <c r="D429" i="25"/>
  <c r="D430" i="25"/>
  <c r="D431" i="25"/>
  <c r="D432" i="25"/>
  <c r="D433" i="25"/>
  <c r="D434" i="25"/>
  <c r="D435" i="25"/>
  <c r="D407" i="25"/>
  <c r="D408" i="25"/>
  <c r="D409" i="25"/>
  <c r="D410" i="25"/>
  <c r="D411" i="25"/>
  <c r="D412" i="25"/>
  <c r="D413" i="25"/>
  <c r="D414" i="25"/>
  <c r="D415" i="25"/>
  <c r="D416" i="25"/>
  <c r="D417" i="25"/>
  <c r="D418" i="25"/>
  <c r="D419" i="25"/>
  <c r="D420" i="25"/>
  <c r="D421" i="25"/>
  <c r="D422" i="25"/>
  <c r="D423" i="25"/>
  <c r="D424" i="25"/>
  <c r="D406" i="25"/>
  <c r="B430" i="25"/>
  <c r="B431" i="25"/>
  <c r="B432" i="25"/>
  <c r="B433" i="25"/>
  <c r="B434" i="25"/>
  <c r="B435" i="25"/>
  <c r="B415" i="25"/>
  <c r="B416" i="25"/>
  <c r="B417" i="25"/>
  <c r="B418" i="25"/>
  <c r="B419" i="25"/>
  <c r="B420" i="25"/>
  <c r="B421" i="25"/>
  <c r="B422" i="25"/>
  <c r="B423" i="25"/>
  <c r="B424" i="25"/>
  <c r="B425" i="25"/>
  <c r="B426" i="25"/>
  <c r="B427" i="25"/>
  <c r="B428" i="25"/>
  <c r="B429" i="25"/>
  <c r="K619" i="24"/>
  <c r="L619" i="24"/>
  <c r="M619" i="24"/>
  <c r="N619" i="24"/>
  <c r="O619" i="24"/>
  <c r="P619" i="24"/>
  <c r="Q619" i="24"/>
  <c r="R619" i="24"/>
  <c r="S619" i="24"/>
  <c r="T619" i="24"/>
  <c r="K620" i="24"/>
  <c r="L620" i="24"/>
  <c r="M620" i="24"/>
  <c r="N620" i="24"/>
  <c r="O620" i="24"/>
  <c r="P620" i="24"/>
  <c r="Q620" i="24"/>
  <c r="R620" i="24"/>
  <c r="S620" i="24"/>
  <c r="T620" i="24"/>
  <c r="U620" i="24"/>
  <c r="K621" i="24"/>
  <c r="L621" i="24"/>
  <c r="M621" i="24"/>
  <c r="N621" i="24"/>
  <c r="O621" i="24"/>
  <c r="P621" i="24"/>
  <c r="Q621" i="24"/>
  <c r="R621" i="24"/>
  <c r="S621" i="24"/>
  <c r="T621" i="24"/>
  <c r="U621" i="24"/>
  <c r="K622" i="24"/>
  <c r="L622" i="24"/>
  <c r="M622" i="24"/>
  <c r="N622" i="24"/>
  <c r="O622" i="24"/>
  <c r="P622" i="24"/>
  <c r="Q622" i="24"/>
  <c r="R622" i="24"/>
  <c r="S622" i="24"/>
  <c r="T622" i="24"/>
  <c r="U622" i="24"/>
  <c r="K623" i="24"/>
  <c r="L623" i="24"/>
  <c r="M623" i="24"/>
  <c r="N623" i="24"/>
  <c r="O623" i="24"/>
  <c r="P623" i="24"/>
  <c r="Q623" i="24"/>
  <c r="R623" i="24"/>
  <c r="S623" i="24"/>
  <c r="T623" i="24"/>
  <c r="U623" i="24"/>
  <c r="K624" i="24"/>
  <c r="L624" i="24"/>
  <c r="M624" i="24"/>
  <c r="N624" i="24"/>
  <c r="O624" i="24"/>
  <c r="P624" i="24"/>
  <c r="Q624" i="24"/>
  <c r="R624" i="24"/>
  <c r="S624" i="24"/>
  <c r="T624" i="24"/>
  <c r="U624" i="24"/>
  <c r="K625" i="24"/>
  <c r="L625" i="24"/>
  <c r="M625" i="24"/>
  <c r="N625" i="24"/>
  <c r="O625" i="24"/>
  <c r="P625" i="24"/>
  <c r="Q625" i="24"/>
  <c r="R625" i="24"/>
  <c r="S625" i="24"/>
  <c r="T625" i="24"/>
  <c r="U625" i="24"/>
  <c r="K626" i="24"/>
  <c r="L626" i="24"/>
  <c r="M626" i="24"/>
  <c r="N626" i="24"/>
  <c r="O626" i="24"/>
  <c r="P626" i="24"/>
  <c r="Q626" i="24"/>
  <c r="R626" i="24"/>
  <c r="S626" i="24"/>
  <c r="T626" i="24"/>
  <c r="U626" i="24"/>
  <c r="K627" i="24"/>
  <c r="L627" i="24"/>
  <c r="M627" i="24"/>
  <c r="N627" i="24"/>
  <c r="O627" i="24"/>
  <c r="P627" i="24"/>
  <c r="Q627" i="24"/>
  <c r="R627" i="24"/>
  <c r="S627" i="24"/>
  <c r="T627" i="24"/>
  <c r="U627" i="24"/>
  <c r="K628" i="24"/>
  <c r="L628" i="24"/>
  <c r="M628" i="24"/>
  <c r="N628" i="24"/>
  <c r="O628" i="24"/>
  <c r="P628" i="24"/>
  <c r="Q628" i="24"/>
  <c r="R628" i="24"/>
  <c r="S628" i="24"/>
  <c r="T628" i="24"/>
  <c r="U628" i="24"/>
  <c r="J628" i="24"/>
  <c r="J627" i="24"/>
  <c r="J626" i="24"/>
  <c r="J625" i="24"/>
  <c r="J624" i="24"/>
  <c r="J623" i="24"/>
  <c r="J622" i="24"/>
  <c r="J621" i="24"/>
  <c r="J620" i="24"/>
  <c r="J619" i="24"/>
  <c r="J618" i="24"/>
  <c r="J617" i="24"/>
  <c r="J616" i="24"/>
  <c r="J599" i="24"/>
  <c r="D39" i="9"/>
  <c r="G272" i="24"/>
  <c r="M447" i="25"/>
  <c r="G271" i="24"/>
  <c r="B438" i="25"/>
  <c r="B437" i="25"/>
  <c r="K617" i="24"/>
  <c r="L617" i="24"/>
  <c r="M617" i="24"/>
  <c r="P617" i="24"/>
  <c r="Q617" i="24"/>
  <c r="T617" i="24"/>
  <c r="U617" i="24"/>
  <c r="M618" i="24"/>
  <c r="N618" i="24"/>
  <c r="O618" i="24"/>
  <c r="R618" i="24"/>
  <c r="J610" i="24"/>
  <c r="J615" i="24"/>
  <c r="J608" i="24"/>
  <c r="N617" i="24"/>
  <c r="O617" i="24"/>
  <c r="R617" i="24"/>
  <c r="S617" i="24"/>
  <c r="K618" i="24"/>
  <c r="P618" i="24"/>
  <c r="Q618" i="24"/>
  <c r="S618" i="24"/>
  <c r="T618" i="24"/>
  <c r="U618" i="24"/>
  <c r="AQ297" i="24" l="1"/>
  <c r="AU297" i="24"/>
  <c r="AY297" i="24"/>
  <c r="AN297" i="24"/>
  <c r="AS297" i="24"/>
  <c r="AX297" i="24"/>
  <c r="AW297" i="24"/>
  <c r="AO297" i="24"/>
  <c r="AT297" i="24"/>
  <c r="AP297" i="24"/>
  <c r="AR297" i="24"/>
  <c r="AV297" i="24"/>
  <c r="AQ293" i="24"/>
  <c r="AU293" i="24"/>
  <c r="AY293" i="24"/>
  <c r="AN293" i="24"/>
  <c r="AO293" i="24"/>
  <c r="AT293" i="24"/>
  <c r="AR293" i="24"/>
  <c r="AS293" i="24"/>
  <c r="AP293" i="24"/>
  <c r="AV293" i="24"/>
  <c r="AW293" i="24"/>
  <c r="AX293" i="24"/>
  <c r="AQ289" i="24"/>
  <c r="AU289" i="24"/>
  <c r="AY289" i="24"/>
  <c r="AN289" i="24"/>
  <c r="AP289" i="24"/>
  <c r="AV289" i="24"/>
  <c r="AR289" i="24"/>
  <c r="AW289" i="24"/>
  <c r="AX289" i="24"/>
  <c r="AO289" i="24"/>
  <c r="AS289" i="24"/>
  <c r="AT289" i="24"/>
  <c r="K453" i="25"/>
  <c r="AQ285" i="24"/>
  <c r="AU285" i="24"/>
  <c r="AY285" i="24"/>
  <c r="AN285" i="24"/>
  <c r="AR285" i="24"/>
  <c r="AW285" i="24"/>
  <c r="AS285" i="24"/>
  <c r="AX285" i="24"/>
  <c r="AT285" i="24"/>
  <c r="AP285" i="24"/>
  <c r="AO285" i="24"/>
  <c r="AV285" i="24"/>
  <c r="H449" i="25"/>
  <c r="AQ281" i="24"/>
  <c r="AU281" i="24"/>
  <c r="AY281" i="24"/>
  <c r="AN281" i="24"/>
  <c r="AS281" i="24"/>
  <c r="AX281" i="24"/>
  <c r="AO281" i="24"/>
  <c r="AT281" i="24"/>
  <c r="AV281" i="24"/>
  <c r="AW281" i="24"/>
  <c r="AP281" i="24"/>
  <c r="AR281" i="24"/>
  <c r="H445" i="25"/>
  <c r="AQ277" i="24"/>
  <c r="AU277" i="24"/>
  <c r="AY277" i="24"/>
  <c r="AN277" i="24"/>
  <c r="AS277" i="24"/>
  <c r="AX277" i="24"/>
  <c r="AV277" i="24"/>
  <c r="AO277" i="24"/>
  <c r="AT277" i="24"/>
  <c r="AR277" i="24"/>
  <c r="AP277" i="24"/>
  <c r="AW277" i="24"/>
  <c r="AP296" i="24"/>
  <c r="AT296" i="24"/>
  <c r="AX296" i="24"/>
  <c r="AS296" i="24"/>
  <c r="AY296" i="24"/>
  <c r="AN296" i="24"/>
  <c r="AV296" i="24"/>
  <c r="AO296" i="24"/>
  <c r="AU296" i="24"/>
  <c r="AR296" i="24"/>
  <c r="AQ296" i="24"/>
  <c r="AW296" i="24"/>
  <c r="AP292" i="24"/>
  <c r="AT292" i="24"/>
  <c r="AX292" i="24"/>
  <c r="AO292" i="24"/>
  <c r="AU292" i="24"/>
  <c r="AQ292" i="24"/>
  <c r="AV292" i="24"/>
  <c r="AR292" i="24"/>
  <c r="AS292" i="24"/>
  <c r="AW292" i="24"/>
  <c r="AY292" i="24"/>
  <c r="AN292" i="24"/>
  <c r="U619" i="24"/>
  <c r="AP288" i="24"/>
  <c r="AT288" i="24"/>
  <c r="AX288" i="24"/>
  <c r="AQ288" i="24"/>
  <c r="AV288" i="24"/>
  <c r="AU288" i="24"/>
  <c r="AR288" i="24"/>
  <c r="AW288" i="24"/>
  <c r="AY288" i="24"/>
  <c r="AN288" i="24"/>
  <c r="AS288" i="24"/>
  <c r="AO288" i="24"/>
  <c r="I452" i="25"/>
  <c r="AP284" i="24"/>
  <c r="AT284" i="24"/>
  <c r="AX284" i="24"/>
  <c r="AR284" i="24"/>
  <c r="AW284" i="24"/>
  <c r="AV284" i="24"/>
  <c r="AS284" i="24"/>
  <c r="AY284" i="24"/>
  <c r="AN284" i="24"/>
  <c r="AU284" i="24"/>
  <c r="AO284" i="24"/>
  <c r="AQ284" i="24"/>
  <c r="L448" i="25"/>
  <c r="AP280" i="24"/>
  <c r="AT280" i="24"/>
  <c r="AX280" i="24"/>
  <c r="AS280" i="24"/>
  <c r="AY280" i="24"/>
  <c r="AN280" i="24"/>
  <c r="AO280" i="24"/>
  <c r="AU280" i="24"/>
  <c r="AV280" i="24"/>
  <c r="AW280" i="24"/>
  <c r="AQ280" i="24"/>
  <c r="AR280" i="24"/>
  <c r="L444" i="25"/>
  <c r="AQ276" i="24"/>
  <c r="AU276" i="24"/>
  <c r="AY276" i="24"/>
  <c r="AR276" i="24"/>
  <c r="AW276" i="24"/>
  <c r="AP276" i="24"/>
  <c r="AX276" i="24"/>
  <c r="AS276" i="24"/>
  <c r="AO276" i="24"/>
  <c r="AN276" i="24"/>
  <c r="AT276" i="24"/>
  <c r="AV276" i="24"/>
  <c r="AO295" i="24"/>
  <c r="AS295" i="24"/>
  <c r="AW295" i="24"/>
  <c r="AT295" i="24"/>
  <c r="AY295" i="24"/>
  <c r="AQ295" i="24"/>
  <c r="AR295" i="24"/>
  <c r="AP295" i="24"/>
  <c r="AU295" i="24"/>
  <c r="AN295" i="24"/>
  <c r="AV295" i="24"/>
  <c r="AX295" i="24"/>
  <c r="AO291" i="24"/>
  <c r="AS291" i="24"/>
  <c r="AW291" i="24"/>
  <c r="AP291" i="24"/>
  <c r="AU291" i="24"/>
  <c r="AN291" i="24"/>
  <c r="AQ291" i="24"/>
  <c r="AV291" i="24"/>
  <c r="AR291" i="24"/>
  <c r="AT291" i="24"/>
  <c r="AX291" i="24"/>
  <c r="AY291" i="24"/>
  <c r="L618" i="24"/>
  <c r="AO287" i="24"/>
  <c r="AS287" i="24"/>
  <c r="AW287" i="24"/>
  <c r="AQ287" i="24"/>
  <c r="AV287" i="24"/>
  <c r="AR287" i="24"/>
  <c r="AX287" i="24"/>
  <c r="AY287" i="24"/>
  <c r="AP287" i="24"/>
  <c r="AU287" i="24"/>
  <c r="AN287" i="24"/>
  <c r="AT287" i="24"/>
  <c r="E451" i="25"/>
  <c r="AO283" i="24"/>
  <c r="AS283" i="24"/>
  <c r="AW283" i="24"/>
  <c r="AR283" i="24"/>
  <c r="AX283" i="24"/>
  <c r="AT283" i="24"/>
  <c r="AY283" i="24"/>
  <c r="AU283" i="24"/>
  <c r="AV283" i="24"/>
  <c r="AP283" i="24"/>
  <c r="AN283" i="24"/>
  <c r="AQ283" i="24"/>
  <c r="O443" i="25"/>
  <c r="AP275" i="24"/>
  <c r="AT275" i="24"/>
  <c r="AX275" i="24"/>
  <c r="AR275" i="24"/>
  <c r="AW275" i="24"/>
  <c r="AU275" i="24"/>
  <c r="AN275" i="24"/>
  <c r="AS275" i="24"/>
  <c r="AO275" i="24"/>
  <c r="AV275" i="24"/>
  <c r="AQ275" i="24"/>
  <c r="AY275" i="24"/>
  <c r="M439" i="25"/>
  <c r="AO271" i="24"/>
  <c r="AS271" i="24"/>
  <c r="AW271" i="24"/>
  <c r="AP271" i="24"/>
  <c r="AT271" i="24"/>
  <c r="AX271" i="24"/>
  <c r="AQ271" i="24"/>
  <c r="AY271" i="24"/>
  <c r="AV271" i="24"/>
  <c r="AN271" i="24"/>
  <c r="AR271" i="24"/>
  <c r="AU271" i="24"/>
  <c r="AR294" i="24"/>
  <c r="AV294" i="24"/>
  <c r="AO294" i="24"/>
  <c r="AT294" i="24"/>
  <c r="AY294" i="24"/>
  <c r="AP294" i="24"/>
  <c r="AU294" i="24"/>
  <c r="AX294" i="24"/>
  <c r="AQ294" i="24"/>
  <c r="AW294" i="24"/>
  <c r="AN294" i="24"/>
  <c r="AS294" i="24"/>
  <c r="AR290" i="24"/>
  <c r="AV290" i="24"/>
  <c r="AP290" i="24"/>
  <c r="AU290" i="24"/>
  <c r="AX290" i="24"/>
  <c r="AY290" i="24"/>
  <c r="AQ290" i="24"/>
  <c r="AW290" i="24"/>
  <c r="AN290" i="24"/>
  <c r="AO290" i="24"/>
  <c r="AS290" i="24"/>
  <c r="AT290" i="24"/>
  <c r="E454" i="25"/>
  <c r="AR286" i="24"/>
  <c r="AV286" i="24"/>
  <c r="AQ286" i="24"/>
  <c r="AW286" i="24"/>
  <c r="AN286" i="24"/>
  <c r="AY286" i="24"/>
  <c r="AS286" i="24"/>
  <c r="AX286" i="24"/>
  <c r="AT286" i="24"/>
  <c r="AP286" i="24"/>
  <c r="AO286" i="24"/>
  <c r="AU286" i="24"/>
  <c r="F450" i="25"/>
  <c r="AR282" i="24"/>
  <c r="AV282" i="24"/>
  <c r="AS282" i="24"/>
  <c r="AX282" i="24"/>
  <c r="AO282" i="24"/>
  <c r="AT282" i="24"/>
  <c r="AY282" i="24"/>
  <c r="AU282" i="24"/>
  <c r="AW282" i="24"/>
  <c r="AP282" i="24"/>
  <c r="AQ282" i="24"/>
  <c r="AN282" i="24"/>
  <c r="F446" i="25"/>
  <c r="AR278" i="24"/>
  <c r="AV278" i="24"/>
  <c r="AS278" i="24"/>
  <c r="AX278" i="24"/>
  <c r="AN278" i="24"/>
  <c r="AO278" i="24"/>
  <c r="AT278" i="24"/>
  <c r="AY278" i="24"/>
  <c r="AU278" i="24"/>
  <c r="AQ278" i="24"/>
  <c r="AP278" i="24"/>
  <c r="AW278" i="24"/>
  <c r="E442" i="25"/>
  <c r="AO274" i="24"/>
  <c r="AS274" i="24"/>
  <c r="AW274" i="24"/>
  <c r="AR274" i="24"/>
  <c r="AX274" i="24"/>
  <c r="AQ274" i="24"/>
  <c r="AY274" i="24"/>
  <c r="AT274" i="24"/>
  <c r="AN274" i="24"/>
  <c r="AP274" i="24"/>
  <c r="AU274" i="24"/>
  <c r="AV274" i="24"/>
  <c r="G441" i="25"/>
  <c r="AQ273" i="24"/>
  <c r="AR273" i="24"/>
  <c r="AV273" i="24"/>
  <c r="AS273" i="24"/>
  <c r="AX273" i="24"/>
  <c r="AN273" i="24"/>
  <c r="AU273" i="24"/>
  <c r="AO273" i="24"/>
  <c r="AW273" i="24"/>
  <c r="AP273" i="24"/>
  <c r="AY273" i="24"/>
  <c r="AT273" i="24"/>
  <c r="O440" i="25"/>
  <c r="AP272" i="24"/>
  <c r="AT272" i="24"/>
  <c r="AX272" i="24"/>
  <c r="AQ272" i="24"/>
  <c r="AU272" i="24"/>
  <c r="AY272" i="24"/>
  <c r="AV272" i="24"/>
  <c r="AW272" i="24"/>
  <c r="AO272" i="24"/>
  <c r="AR272" i="24"/>
  <c r="AN272" i="24"/>
  <c r="AS272" i="24"/>
  <c r="J440" i="25"/>
  <c r="F439" i="25"/>
  <c r="N441" i="25"/>
  <c r="E441" i="25"/>
  <c r="H441" i="25"/>
  <c r="G439" i="25"/>
  <c r="K441" i="25"/>
  <c r="L440" i="25"/>
  <c r="J439" i="25"/>
  <c r="H444" i="25"/>
  <c r="D440" i="25"/>
  <c r="D439" i="25"/>
  <c r="D441" i="25"/>
  <c r="H443" i="25"/>
  <c r="J442" i="25"/>
  <c r="E421" i="25"/>
  <c r="F421" i="25" s="1"/>
  <c r="G421" i="25" s="1"/>
  <c r="H421" i="25" s="1"/>
  <c r="I421" i="25" s="1"/>
  <c r="J421" i="25" s="1"/>
  <c r="K421" i="25" s="1"/>
  <c r="L421" i="25" s="1"/>
  <c r="M421" i="25" s="1"/>
  <c r="N421" i="25" s="1"/>
  <c r="O421" i="25" s="1"/>
  <c r="E434" i="25"/>
  <c r="F434" i="25" s="1"/>
  <c r="G434" i="25" s="1"/>
  <c r="H434" i="25" s="1"/>
  <c r="I434" i="25" s="1"/>
  <c r="J434" i="25" s="1"/>
  <c r="K434" i="25" s="1"/>
  <c r="L434" i="25" s="1"/>
  <c r="M434" i="25" s="1"/>
  <c r="N434" i="25" s="1"/>
  <c r="O434" i="25" s="1"/>
  <c r="E420" i="25"/>
  <c r="F420" i="25" s="1"/>
  <c r="G420" i="25" s="1"/>
  <c r="H420" i="25" s="1"/>
  <c r="I420" i="25" s="1"/>
  <c r="J420" i="25" s="1"/>
  <c r="K420" i="25" s="1"/>
  <c r="L420" i="25" s="1"/>
  <c r="M420" i="25" s="1"/>
  <c r="N420" i="25" s="1"/>
  <c r="O420" i="25" s="1"/>
  <c r="E412" i="25"/>
  <c r="F412" i="25" s="1"/>
  <c r="G412" i="25" s="1"/>
  <c r="H412" i="25" s="1"/>
  <c r="I412" i="25" s="1"/>
  <c r="J412" i="25" s="1"/>
  <c r="K412" i="25" s="1"/>
  <c r="L412" i="25" s="1"/>
  <c r="M412" i="25" s="1"/>
  <c r="N412" i="25" s="1"/>
  <c r="O412" i="25" s="1"/>
  <c r="E408" i="25"/>
  <c r="F408" i="25" s="1"/>
  <c r="G408" i="25" s="1"/>
  <c r="H408" i="25" s="1"/>
  <c r="I408" i="25" s="1"/>
  <c r="J408" i="25" s="1"/>
  <c r="K408" i="25" s="1"/>
  <c r="L408" i="25" s="1"/>
  <c r="M408" i="25" s="1"/>
  <c r="N408" i="25" s="1"/>
  <c r="O408" i="25" s="1"/>
  <c r="E433" i="25"/>
  <c r="F433" i="25" s="1"/>
  <c r="G433" i="25" s="1"/>
  <c r="H433" i="25" s="1"/>
  <c r="I433" i="25" s="1"/>
  <c r="J433" i="25" s="1"/>
  <c r="K433" i="25" s="1"/>
  <c r="L433" i="25" s="1"/>
  <c r="M433" i="25" s="1"/>
  <c r="N433" i="25" s="1"/>
  <c r="O433" i="25" s="1"/>
  <c r="E429" i="25"/>
  <c r="F429" i="25" s="1"/>
  <c r="G429" i="25" s="1"/>
  <c r="H429" i="25" s="1"/>
  <c r="I429" i="25" s="1"/>
  <c r="J429" i="25" s="1"/>
  <c r="K429" i="25" s="1"/>
  <c r="L429" i="25" s="1"/>
  <c r="M429" i="25" s="1"/>
  <c r="N429" i="25" s="1"/>
  <c r="O429" i="25" s="1"/>
  <c r="E425" i="25"/>
  <c r="F425" i="25" s="1"/>
  <c r="G425" i="25" s="1"/>
  <c r="H425" i="25" s="1"/>
  <c r="I425" i="25" s="1"/>
  <c r="J425" i="25" s="1"/>
  <c r="K425" i="25" s="1"/>
  <c r="L425" i="25" s="1"/>
  <c r="M425" i="25" s="1"/>
  <c r="N425" i="25" s="1"/>
  <c r="O425" i="25" s="1"/>
  <c r="E417" i="25"/>
  <c r="F417" i="25" s="1"/>
  <c r="G417" i="25" s="1"/>
  <c r="H417" i="25" s="1"/>
  <c r="I417" i="25" s="1"/>
  <c r="J417" i="25" s="1"/>
  <c r="K417" i="25" s="1"/>
  <c r="L417" i="25" s="1"/>
  <c r="M417" i="25" s="1"/>
  <c r="N417" i="25" s="1"/>
  <c r="O417" i="25" s="1"/>
  <c r="E409" i="25"/>
  <c r="F409" i="25" s="1"/>
  <c r="G409" i="25" s="1"/>
  <c r="H409" i="25" s="1"/>
  <c r="I409" i="25" s="1"/>
  <c r="J409" i="25" s="1"/>
  <c r="K409" i="25" s="1"/>
  <c r="L409" i="25" s="1"/>
  <c r="M409" i="25" s="1"/>
  <c r="N409" i="25" s="1"/>
  <c r="O409" i="25" s="1"/>
  <c r="E430" i="25"/>
  <c r="F430" i="25" s="1"/>
  <c r="G430" i="25" s="1"/>
  <c r="H430" i="25" s="1"/>
  <c r="I430" i="25" s="1"/>
  <c r="J430" i="25" s="1"/>
  <c r="K430" i="25" s="1"/>
  <c r="L430" i="25" s="1"/>
  <c r="M430" i="25" s="1"/>
  <c r="N430" i="25" s="1"/>
  <c r="O430" i="25" s="1"/>
  <c r="E423" i="25"/>
  <c r="F423" i="25" s="1"/>
  <c r="G423" i="25" s="1"/>
  <c r="H423" i="25" s="1"/>
  <c r="I423" i="25" s="1"/>
  <c r="J423" i="25" s="1"/>
  <c r="K423" i="25" s="1"/>
  <c r="L423" i="25" s="1"/>
  <c r="M423" i="25" s="1"/>
  <c r="N423" i="25" s="1"/>
  <c r="O423" i="25" s="1"/>
  <c r="E419" i="25"/>
  <c r="F419" i="25" s="1"/>
  <c r="G419" i="25" s="1"/>
  <c r="H419" i="25" s="1"/>
  <c r="I419" i="25" s="1"/>
  <c r="J419" i="25" s="1"/>
  <c r="K419" i="25" s="1"/>
  <c r="L419" i="25" s="1"/>
  <c r="M419" i="25" s="1"/>
  <c r="N419" i="25" s="1"/>
  <c r="O419" i="25" s="1"/>
  <c r="E415" i="25"/>
  <c r="F415" i="25" s="1"/>
  <c r="G415" i="25" s="1"/>
  <c r="H415" i="25" s="1"/>
  <c r="I415" i="25" s="1"/>
  <c r="J415" i="25" s="1"/>
  <c r="K415" i="25" s="1"/>
  <c r="L415" i="25" s="1"/>
  <c r="M415" i="25" s="1"/>
  <c r="N415" i="25" s="1"/>
  <c r="O415" i="25" s="1"/>
  <c r="E411" i="25"/>
  <c r="F411" i="25" s="1"/>
  <c r="G411" i="25" s="1"/>
  <c r="H411" i="25" s="1"/>
  <c r="I411" i="25" s="1"/>
  <c r="J411" i="25" s="1"/>
  <c r="K411" i="25" s="1"/>
  <c r="L411" i="25" s="1"/>
  <c r="M411" i="25" s="1"/>
  <c r="N411" i="25" s="1"/>
  <c r="O411" i="25" s="1"/>
  <c r="E407" i="25"/>
  <c r="F407" i="25" s="1"/>
  <c r="G407" i="25" s="1"/>
  <c r="H407" i="25" s="1"/>
  <c r="I407" i="25" s="1"/>
  <c r="J407" i="25" s="1"/>
  <c r="K407" i="25" s="1"/>
  <c r="L407" i="25" s="1"/>
  <c r="M407" i="25" s="1"/>
  <c r="N407" i="25" s="1"/>
  <c r="O407" i="25" s="1"/>
  <c r="E432" i="25"/>
  <c r="F432" i="25" s="1"/>
  <c r="G432" i="25" s="1"/>
  <c r="H432" i="25" s="1"/>
  <c r="I432" i="25" s="1"/>
  <c r="J432" i="25" s="1"/>
  <c r="K432" i="25" s="1"/>
  <c r="L432" i="25" s="1"/>
  <c r="M432" i="25" s="1"/>
  <c r="N432" i="25" s="1"/>
  <c r="O432" i="25" s="1"/>
  <c r="E428" i="25"/>
  <c r="F428" i="25" s="1"/>
  <c r="G428" i="25" s="1"/>
  <c r="H428" i="25" s="1"/>
  <c r="I428" i="25" s="1"/>
  <c r="J428" i="25" s="1"/>
  <c r="K428" i="25" s="1"/>
  <c r="L428" i="25" s="1"/>
  <c r="M428" i="25" s="1"/>
  <c r="N428" i="25" s="1"/>
  <c r="O428" i="25" s="1"/>
  <c r="E406" i="25"/>
  <c r="E413" i="25"/>
  <c r="F413" i="25" s="1"/>
  <c r="G413" i="25" s="1"/>
  <c r="H413" i="25" s="1"/>
  <c r="I413" i="25" s="1"/>
  <c r="J413" i="25" s="1"/>
  <c r="K413" i="25" s="1"/>
  <c r="L413" i="25" s="1"/>
  <c r="M413" i="25" s="1"/>
  <c r="N413" i="25" s="1"/>
  <c r="O413" i="25" s="1"/>
  <c r="E426" i="25"/>
  <c r="F426" i="25" s="1"/>
  <c r="G426" i="25" s="1"/>
  <c r="H426" i="25" s="1"/>
  <c r="I426" i="25" s="1"/>
  <c r="J426" i="25" s="1"/>
  <c r="K426" i="25" s="1"/>
  <c r="L426" i="25" s="1"/>
  <c r="M426" i="25" s="1"/>
  <c r="N426" i="25" s="1"/>
  <c r="O426" i="25" s="1"/>
  <c r="E422" i="25"/>
  <c r="F422" i="25" s="1"/>
  <c r="G422" i="25" s="1"/>
  <c r="H422" i="25" s="1"/>
  <c r="I422" i="25" s="1"/>
  <c r="J422" i="25" s="1"/>
  <c r="K422" i="25" s="1"/>
  <c r="L422" i="25" s="1"/>
  <c r="M422" i="25" s="1"/>
  <c r="N422" i="25" s="1"/>
  <c r="O422" i="25" s="1"/>
  <c r="E418" i="25"/>
  <c r="F418" i="25" s="1"/>
  <c r="G418" i="25" s="1"/>
  <c r="H418" i="25" s="1"/>
  <c r="I418" i="25" s="1"/>
  <c r="J418" i="25" s="1"/>
  <c r="K418" i="25" s="1"/>
  <c r="L418" i="25" s="1"/>
  <c r="M418" i="25" s="1"/>
  <c r="N418" i="25" s="1"/>
  <c r="O418" i="25" s="1"/>
  <c r="E414" i="25"/>
  <c r="F414" i="25" s="1"/>
  <c r="G414" i="25" s="1"/>
  <c r="H414" i="25" s="1"/>
  <c r="I414" i="25" s="1"/>
  <c r="J414" i="25" s="1"/>
  <c r="K414" i="25" s="1"/>
  <c r="L414" i="25" s="1"/>
  <c r="M414" i="25" s="1"/>
  <c r="N414" i="25" s="1"/>
  <c r="O414" i="25" s="1"/>
  <c r="E410" i="25"/>
  <c r="F410" i="25" s="1"/>
  <c r="G410" i="25" s="1"/>
  <c r="H410" i="25" s="1"/>
  <c r="I410" i="25" s="1"/>
  <c r="J410" i="25" s="1"/>
  <c r="K410" i="25" s="1"/>
  <c r="L410" i="25" s="1"/>
  <c r="M410" i="25" s="1"/>
  <c r="N410" i="25" s="1"/>
  <c r="O410" i="25" s="1"/>
  <c r="E435" i="25"/>
  <c r="F435" i="25" s="1"/>
  <c r="G435" i="25" s="1"/>
  <c r="H435" i="25" s="1"/>
  <c r="I435" i="25" s="1"/>
  <c r="J435" i="25" s="1"/>
  <c r="K435" i="25" s="1"/>
  <c r="L435" i="25" s="1"/>
  <c r="M435" i="25" s="1"/>
  <c r="N435" i="25" s="1"/>
  <c r="O435" i="25" s="1"/>
  <c r="E431" i="25"/>
  <c r="F431" i="25" s="1"/>
  <c r="G431" i="25" s="1"/>
  <c r="H431" i="25" s="1"/>
  <c r="I431" i="25" s="1"/>
  <c r="J431" i="25" s="1"/>
  <c r="K431" i="25" s="1"/>
  <c r="L431" i="25" s="1"/>
  <c r="M431" i="25" s="1"/>
  <c r="N431" i="25" s="1"/>
  <c r="O431" i="25" s="1"/>
  <c r="E427" i="25"/>
  <c r="F427" i="25" s="1"/>
  <c r="G427" i="25" s="1"/>
  <c r="H427" i="25" s="1"/>
  <c r="I427" i="25" s="1"/>
  <c r="J427" i="25" s="1"/>
  <c r="K427" i="25" s="1"/>
  <c r="L427" i="25" s="1"/>
  <c r="M427" i="25" s="1"/>
  <c r="N427" i="25" s="1"/>
  <c r="O427" i="25" s="1"/>
  <c r="O456" i="25"/>
  <c r="F455" i="25"/>
  <c r="E424" i="25"/>
  <c r="F424" i="25" s="1"/>
  <c r="G424" i="25" s="1"/>
  <c r="H424" i="25" s="1"/>
  <c r="I424" i="25" s="1"/>
  <c r="J424" i="25" s="1"/>
  <c r="K424" i="25" s="1"/>
  <c r="L424" i="25" s="1"/>
  <c r="M424" i="25" s="1"/>
  <c r="N424" i="25" s="1"/>
  <c r="O424" i="25" s="1"/>
  <c r="E416" i="25"/>
  <c r="F416" i="25" s="1"/>
  <c r="G416" i="25" s="1"/>
  <c r="H416" i="25" s="1"/>
  <c r="I416" i="25" s="1"/>
  <c r="J416" i="25" s="1"/>
  <c r="K416" i="25" s="1"/>
  <c r="L416" i="25" s="1"/>
  <c r="M416" i="25" s="1"/>
  <c r="N416" i="25" s="1"/>
  <c r="O416" i="25" s="1"/>
  <c r="AZ272" i="24" l="1"/>
  <c r="BA272" i="24" s="1"/>
  <c r="W272" i="24" s="1"/>
  <c r="AZ284" i="24"/>
  <c r="BA284" i="24" s="1"/>
  <c r="W284" i="24" s="1"/>
  <c r="AZ296" i="24"/>
  <c r="BA296" i="24" s="1"/>
  <c r="W296" i="24" s="1"/>
  <c r="AZ286" i="24"/>
  <c r="BA286" i="24" s="1"/>
  <c r="W286" i="24" s="1"/>
  <c r="AZ275" i="24"/>
  <c r="BA275" i="24" s="1"/>
  <c r="W275" i="24" s="1"/>
  <c r="AZ295" i="24"/>
  <c r="BA295" i="24" s="1"/>
  <c r="W295" i="24" s="1"/>
  <c r="AZ278" i="24"/>
  <c r="BA278" i="24" s="1"/>
  <c r="W278" i="24" s="1"/>
  <c r="AZ274" i="24"/>
  <c r="BA274" i="24" s="1"/>
  <c r="W274" i="24" s="1"/>
  <c r="AZ290" i="24"/>
  <c r="BA290" i="24" s="1"/>
  <c r="W290" i="24" s="1"/>
  <c r="AZ291" i="24"/>
  <c r="BA291" i="24" s="1"/>
  <c r="W291" i="24" s="1"/>
  <c r="AZ276" i="24"/>
  <c r="BA276" i="24" s="1"/>
  <c r="W276" i="24" s="1"/>
  <c r="AZ280" i="24"/>
  <c r="BA280" i="24" s="1"/>
  <c r="W280" i="24" s="1"/>
  <c r="AZ277" i="24"/>
  <c r="BA277" i="24" s="1"/>
  <c r="W277" i="24" s="1"/>
  <c r="AZ289" i="24"/>
  <c r="BA289" i="24" s="1"/>
  <c r="W289" i="24" s="1"/>
  <c r="AZ281" i="24"/>
  <c r="BA281" i="24" s="1"/>
  <c r="W281" i="24" s="1"/>
  <c r="AZ273" i="24"/>
  <c r="BA273" i="24" s="1"/>
  <c r="W273" i="24" s="1"/>
  <c r="AZ282" i="24"/>
  <c r="BA282" i="24" s="1"/>
  <c r="W282" i="24" s="1"/>
  <c r="AZ271" i="24"/>
  <c r="BA271" i="24" s="1"/>
  <c r="W271" i="24" s="1"/>
  <c r="AZ287" i="24"/>
  <c r="BA287" i="24" s="1"/>
  <c r="W287" i="24" s="1"/>
  <c r="AZ292" i="24"/>
  <c r="BA292" i="24" s="1"/>
  <c r="W292" i="24" s="1"/>
  <c r="AZ285" i="24"/>
  <c r="BA285" i="24" s="1"/>
  <c r="W285" i="24" s="1"/>
  <c r="AZ293" i="24"/>
  <c r="BA293" i="24" s="1"/>
  <c r="W293" i="24" s="1"/>
  <c r="AZ297" i="24"/>
  <c r="BA297" i="24" s="1"/>
  <c r="W297" i="24" s="1"/>
  <c r="AZ294" i="24"/>
  <c r="BA294" i="24" s="1"/>
  <c r="W294" i="24" s="1"/>
  <c r="AZ283" i="24"/>
  <c r="BA283" i="24" s="1"/>
  <c r="W283" i="24" s="1"/>
  <c r="AZ288" i="24"/>
  <c r="BA288" i="24" s="1"/>
  <c r="W288" i="24" s="1"/>
  <c r="D405" i="25"/>
  <c r="D83" i="20" s="1"/>
  <c r="F406" i="25"/>
  <c r="E405" i="25"/>
  <c r="D16" i="25"/>
  <c r="D17" i="25"/>
  <c r="E17" i="25" s="1"/>
  <c r="D18" i="25"/>
  <c r="E18" i="25" s="1"/>
  <c r="D19" i="25"/>
  <c r="E19" i="25" s="1"/>
  <c r="D20" i="25"/>
  <c r="E20" i="25" s="1"/>
  <c r="D21" i="25"/>
  <c r="E21" i="25" s="1"/>
  <c r="D40" i="25"/>
  <c r="E40" i="25"/>
  <c r="F40" i="25"/>
  <c r="G40" i="25"/>
  <c r="D41" i="25"/>
  <c r="E41" i="25"/>
  <c r="F41" i="25"/>
  <c r="G41" i="25"/>
  <c r="D42" i="25"/>
  <c r="E42" i="25"/>
  <c r="F42" i="25"/>
  <c r="G42" i="25"/>
  <c r="D43" i="25"/>
  <c r="E43" i="25"/>
  <c r="F43" i="25"/>
  <c r="G43" i="25"/>
  <c r="D44" i="25"/>
  <c r="E44" i="25"/>
  <c r="F44" i="25"/>
  <c r="G44" i="25"/>
  <c r="D45" i="25"/>
  <c r="E45" i="25"/>
  <c r="F45" i="25"/>
  <c r="G45" i="25"/>
  <c r="D67" i="25"/>
  <c r="D79" i="25"/>
  <c r="E79" i="25"/>
  <c r="F79" i="25"/>
  <c r="G79" i="25"/>
  <c r="D80" i="25"/>
  <c r="E80" i="25"/>
  <c r="F80" i="25"/>
  <c r="G80" i="25"/>
  <c r="D81" i="25"/>
  <c r="E81" i="25"/>
  <c r="F81" i="25"/>
  <c r="G81" i="25"/>
  <c r="D82" i="25"/>
  <c r="E82" i="25"/>
  <c r="F82" i="25"/>
  <c r="G82" i="25"/>
  <c r="D83" i="25"/>
  <c r="E83" i="25"/>
  <c r="F83" i="25"/>
  <c r="G83" i="25"/>
  <c r="D84" i="25"/>
  <c r="E84" i="25"/>
  <c r="F84" i="25"/>
  <c r="G84" i="25"/>
  <c r="D95" i="25"/>
  <c r="D96" i="25"/>
  <c r="D97" i="25"/>
  <c r="D98" i="25"/>
  <c r="D99" i="25"/>
  <c r="D100" i="25"/>
  <c r="D101" i="25"/>
  <c r="D102" i="25"/>
  <c r="D103" i="25"/>
  <c r="E103" i="25"/>
  <c r="F103" i="25"/>
  <c r="G103" i="25"/>
  <c r="D104" i="25"/>
  <c r="E104" i="25"/>
  <c r="F104" i="25"/>
  <c r="G104" i="25"/>
  <c r="D105" i="25"/>
  <c r="E105" i="25"/>
  <c r="F105" i="25"/>
  <c r="G105" i="25"/>
  <c r="D106" i="25"/>
  <c r="E106" i="25"/>
  <c r="F106" i="25"/>
  <c r="G106" i="25"/>
  <c r="D107" i="25"/>
  <c r="E107" i="25"/>
  <c r="F107" i="25"/>
  <c r="G107" i="25"/>
  <c r="D108" i="25"/>
  <c r="E108" i="25"/>
  <c r="F108" i="25"/>
  <c r="G108" i="25"/>
  <c r="D109" i="25"/>
  <c r="E109" i="25"/>
  <c r="F109" i="25"/>
  <c r="G109" i="25"/>
  <c r="D110" i="25"/>
  <c r="E110" i="25"/>
  <c r="F110" i="25"/>
  <c r="G110" i="25"/>
  <c r="D112" i="25"/>
  <c r="D113" i="25"/>
  <c r="D114" i="25"/>
  <c r="D115" i="25"/>
  <c r="D116" i="25"/>
  <c r="D117" i="25"/>
  <c r="D118" i="25"/>
  <c r="D119" i="25"/>
  <c r="D120" i="25"/>
  <c r="E120" i="25"/>
  <c r="F120" i="25"/>
  <c r="G120" i="25"/>
  <c r="D121" i="25"/>
  <c r="E121" i="25"/>
  <c r="F121" i="25"/>
  <c r="G121" i="25"/>
  <c r="D122" i="25"/>
  <c r="E122" i="25"/>
  <c r="F122" i="25"/>
  <c r="G122" i="25"/>
  <c r="D123" i="25"/>
  <c r="E123" i="25"/>
  <c r="F123" i="25"/>
  <c r="G123" i="25"/>
  <c r="D124" i="25"/>
  <c r="E124" i="25"/>
  <c r="F124" i="25"/>
  <c r="G124" i="25"/>
  <c r="D125" i="25"/>
  <c r="E125" i="25"/>
  <c r="F125" i="25"/>
  <c r="G125" i="25"/>
  <c r="D126" i="25"/>
  <c r="E126" i="25"/>
  <c r="F126" i="25"/>
  <c r="G126" i="25"/>
  <c r="D127" i="25"/>
  <c r="E127" i="25"/>
  <c r="F127" i="25"/>
  <c r="G127" i="25"/>
  <c r="D129" i="25"/>
  <c r="D130" i="25"/>
  <c r="D131" i="25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E144" i="25"/>
  <c r="F144" i="25"/>
  <c r="G144" i="25"/>
  <c r="D145" i="25"/>
  <c r="E145" i="25"/>
  <c r="F145" i="25"/>
  <c r="G145" i="25"/>
  <c r="D146" i="25"/>
  <c r="E146" i="25"/>
  <c r="F146" i="25"/>
  <c r="G146" i="25"/>
  <c r="D147" i="25"/>
  <c r="E147" i="25"/>
  <c r="F147" i="25"/>
  <c r="G147" i="25"/>
  <c r="D148" i="25"/>
  <c r="E148" i="25"/>
  <c r="F148" i="25"/>
  <c r="G148" i="25"/>
  <c r="D149" i="25"/>
  <c r="E149" i="25"/>
  <c r="F149" i="25"/>
  <c r="G149" i="25"/>
  <c r="D150" i="25"/>
  <c r="E150" i="25"/>
  <c r="F150" i="25"/>
  <c r="G150" i="25"/>
  <c r="D151" i="25"/>
  <c r="E151" i="25"/>
  <c r="F151" i="25"/>
  <c r="G151" i="25"/>
  <c r="D152" i="25"/>
  <c r="E152" i="25"/>
  <c r="F152" i="25"/>
  <c r="G152" i="25"/>
  <c r="D153" i="25"/>
  <c r="E153" i="25"/>
  <c r="F153" i="25"/>
  <c r="G153" i="25"/>
  <c r="D154" i="25"/>
  <c r="E154" i="25"/>
  <c r="F154" i="25"/>
  <c r="G154" i="25"/>
  <c r="D155" i="25"/>
  <c r="E155" i="25"/>
  <c r="F155" i="25"/>
  <c r="G155" i="25"/>
  <c r="D156" i="25"/>
  <c r="E156" i="25"/>
  <c r="F156" i="25"/>
  <c r="G156" i="25"/>
  <c r="D157" i="25"/>
  <c r="E157" i="25"/>
  <c r="F157" i="25"/>
  <c r="G157" i="25"/>
  <c r="D158" i="25"/>
  <c r="E158" i="25"/>
  <c r="F158" i="25"/>
  <c r="G158" i="25"/>
  <c r="D160" i="25"/>
  <c r="D161" i="25"/>
  <c r="D162" i="25"/>
  <c r="D163" i="25"/>
  <c r="D164" i="25"/>
  <c r="D165" i="25"/>
  <c r="D166" i="25"/>
  <c r="D172" i="25"/>
  <c r="E172" i="25"/>
  <c r="F172" i="25"/>
  <c r="G172" i="25"/>
  <c r="D173" i="25"/>
  <c r="F173" i="25"/>
  <c r="G173" i="25"/>
  <c r="E174" i="25"/>
  <c r="F174" i="25"/>
  <c r="G174" i="25"/>
  <c r="D175" i="25"/>
  <c r="E175" i="25"/>
  <c r="F175" i="25"/>
  <c r="G175" i="25"/>
  <c r="D176" i="25"/>
  <c r="E176" i="25"/>
  <c r="F176" i="25"/>
  <c r="G176" i="25"/>
  <c r="D177" i="25"/>
  <c r="E177" i="25"/>
  <c r="F177" i="25"/>
  <c r="G177" i="25"/>
  <c r="F178" i="25"/>
  <c r="G178" i="25"/>
  <c r="D185" i="25"/>
  <c r="D186" i="25"/>
  <c r="D187" i="25"/>
  <c r="D188" i="25"/>
  <c r="D189" i="25"/>
  <c r="D190" i="25"/>
  <c r="D191" i="25"/>
  <c r="D192" i="25"/>
  <c r="D193" i="25"/>
  <c r="D194" i="25"/>
  <c r="E194" i="25" s="1"/>
  <c r="D209" i="25"/>
  <c r="E209" i="25"/>
  <c r="F209" i="25"/>
  <c r="G209" i="25"/>
  <c r="D210" i="25"/>
  <c r="E210" i="25"/>
  <c r="F210" i="25"/>
  <c r="G210" i="25"/>
  <c r="D211" i="25"/>
  <c r="E211" i="25"/>
  <c r="F211" i="25"/>
  <c r="G211" i="25"/>
  <c r="D212" i="25"/>
  <c r="E212" i="25"/>
  <c r="F212" i="25"/>
  <c r="G212" i="25"/>
  <c r="D213" i="25"/>
  <c r="E213" i="25"/>
  <c r="F213" i="25"/>
  <c r="G213" i="25"/>
  <c r="D214" i="25"/>
  <c r="E214" i="25"/>
  <c r="F214" i="25"/>
  <c r="G214" i="25"/>
  <c r="D215" i="25"/>
  <c r="E215" i="25"/>
  <c r="F215" i="25"/>
  <c r="G215" i="25"/>
  <c r="D216" i="25"/>
  <c r="F216" i="25"/>
  <c r="G216" i="25"/>
  <c r="D217" i="25"/>
  <c r="E217" i="25"/>
  <c r="F217" i="25"/>
  <c r="G217" i="25"/>
  <c r="D218" i="25"/>
  <c r="E218" i="25"/>
  <c r="F218" i="25"/>
  <c r="G218" i="25"/>
  <c r="D234" i="25"/>
  <c r="D235" i="25"/>
  <c r="D236" i="25"/>
  <c r="D237" i="25"/>
  <c r="D238" i="25"/>
  <c r="D239" i="25"/>
  <c r="D240" i="25"/>
  <c r="D241" i="25"/>
  <c r="E241" i="25"/>
  <c r="F241" i="25"/>
  <c r="G241" i="25"/>
  <c r="D242" i="25"/>
  <c r="E242" i="25"/>
  <c r="F242" i="25"/>
  <c r="G242" i="25"/>
  <c r="D243" i="25"/>
  <c r="E243" i="25"/>
  <c r="F243" i="25"/>
  <c r="G243" i="25"/>
  <c r="D244" i="25"/>
  <c r="E244" i="25"/>
  <c r="F244" i="25"/>
  <c r="G244" i="25"/>
  <c r="D245" i="25"/>
  <c r="E245" i="25"/>
  <c r="F245" i="25"/>
  <c r="G245" i="25"/>
  <c r="D246" i="25"/>
  <c r="E246" i="25"/>
  <c r="F246" i="25"/>
  <c r="G246" i="25"/>
  <c r="D247" i="25"/>
  <c r="E247" i="25"/>
  <c r="F247" i="25"/>
  <c r="G247" i="25"/>
  <c r="D249" i="25"/>
  <c r="D250" i="25"/>
  <c r="D251" i="25"/>
  <c r="D252" i="25"/>
  <c r="D253" i="25"/>
  <c r="D254" i="25"/>
  <c r="D255" i="25"/>
  <c r="D256" i="25"/>
  <c r="D257" i="25"/>
  <c r="D258" i="25"/>
  <c r="D259" i="25"/>
  <c r="E259" i="25"/>
  <c r="F259" i="25"/>
  <c r="G259" i="25"/>
  <c r="D260" i="25"/>
  <c r="E260" i="25"/>
  <c r="F260" i="25"/>
  <c r="G260" i="25"/>
  <c r="D261" i="25"/>
  <c r="E261" i="25"/>
  <c r="F261" i="25"/>
  <c r="G261" i="25"/>
  <c r="D262" i="25"/>
  <c r="E262" i="25"/>
  <c r="F262" i="25"/>
  <c r="G262" i="25"/>
  <c r="D263" i="25"/>
  <c r="E263" i="25"/>
  <c r="F263" i="25"/>
  <c r="G263" i="25"/>
  <c r="D264" i="25"/>
  <c r="E264" i="25"/>
  <c r="F264" i="25"/>
  <c r="G264" i="25"/>
  <c r="D265" i="25"/>
  <c r="E265" i="25"/>
  <c r="F265" i="25"/>
  <c r="G265" i="25"/>
  <c r="D266" i="25"/>
  <c r="E266" i="25"/>
  <c r="F266" i="25"/>
  <c r="G266" i="25"/>
  <c r="D267" i="25"/>
  <c r="E267" i="25"/>
  <c r="F267" i="25"/>
  <c r="G267" i="25"/>
  <c r="D268" i="25"/>
  <c r="E268" i="25"/>
  <c r="F268" i="25"/>
  <c r="G268" i="25"/>
  <c r="D270" i="25"/>
  <c r="D271" i="25"/>
  <c r="D272" i="25"/>
  <c r="D273" i="25"/>
  <c r="D274" i="25"/>
  <c r="D275" i="25"/>
  <c r="D276" i="25"/>
  <c r="D283" i="25"/>
  <c r="E283" i="25"/>
  <c r="F283" i="25"/>
  <c r="G283" i="25"/>
  <c r="D284" i="25"/>
  <c r="E284" i="25"/>
  <c r="F284" i="25"/>
  <c r="G284" i="25"/>
  <c r="D285" i="25"/>
  <c r="E285" i="25"/>
  <c r="F285" i="25"/>
  <c r="G285" i="25"/>
  <c r="D286" i="25"/>
  <c r="E286" i="25"/>
  <c r="F286" i="25"/>
  <c r="G286" i="25"/>
  <c r="D287" i="25"/>
  <c r="E287" i="25"/>
  <c r="F287" i="25"/>
  <c r="G287" i="25"/>
  <c r="D288" i="25"/>
  <c r="E288" i="25"/>
  <c r="F288" i="25"/>
  <c r="G288" i="25"/>
  <c r="D289" i="25"/>
  <c r="E289" i="25"/>
  <c r="F289" i="25"/>
  <c r="G289" i="25"/>
  <c r="D297" i="25"/>
  <c r="D298" i="25"/>
  <c r="D299" i="25"/>
  <c r="D300" i="25"/>
  <c r="D301" i="25"/>
  <c r="D302" i="25"/>
  <c r="D303" i="25"/>
  <c r="D304" i="25"/>
  <c r="D305" i="25"/>
  <c r="D306" i="25"/>
  <c r="D307" i="25"/>
  <c r="D308" i="25"/>
  <c r="D318" i="25"/>
  <c r="E318" i="25"/>
  <c r="F318" i="25"/>
  <c r="G318" i="25"/>
  <c r="D319" i="25"/>
  <c r="E319" i="25"/>
  <c r="F319" i="25"/>
  <c r="G319" i="25"/>
  <c r="D320" i="25"/>
  <c r="E320" i="25"/>
  <c r="F320" i="25"/>
  <c r="G320" i="25"/>
  <c r="D321" i="25"/>
  <c r="E321" i="25"/>
  <c r="F321" i="25"/>
  <c r="G321" i="25"/>
  <c r="D322" i="25"/>
  <c r="E322" i="25"/>
  <c r="F322" i="25"/>
  <c r="G322" i="25"/>
  <c r="D323" i="25"/>
  <c r="E323" i="25"/>
  <c r="F323" i="25"/>
  <c r="G323" i="25"/>
  <c r="D324" i="25"/>
  <c r="E324" i="25"/>
  <c r="F324" i="25"/>
  <c r="G324" i="25"/>
  <c r="D325" i="25"/>
  <c r="E325" i="25"/>
  <c r="F325" i="25"/>
  <c r="G325" i="25"/>
  <c r="D326" i="25"/>
  <c r="E326" i="25"/>
  <c r="F326" i="25"/>
  <c r="G326" i="25"/>
  <c r="F327" i="25"/>
  <c r="G327" i="25"/>
  <c r="F328" i="25"/>
  <c r="G328" i="25"/>
  <c r="F329" i="25"/>
  <c r="G329" i="25"/>
  <c r="D340" i="25"/>
  <c r="D341" i="25"/>
  <c r="D342" i="25"/>
  <c r="D343" i="25"/>
  <c r="D344" i="25"/>
  <c r="D345" i="25"/>
  <c r="D346" i="25"/>
  <c r="D347" i="25"/>
  <c r="E347" i="25"/>
  <c r="F347" i="25"/>
  <c r="G347" i="25"/>
  <c r="D348" i="25"/>
  <c r="E348" i="25"/>
  <c r="F348" i="25"/>
  <c r="G348" i="25"/>
  <c r="D349" i="25"/>
  <c r="E349" i="25"/>
  <c r="F349" i="25"/>
  <c r="G349" i="25"/>
  <c r="D350" i="25"/>
  <c r="E350" i="25"/>
  <c r="F350" i="25"/>
  <c r="G350" i="25"/>
  <c r="D351" i="25"/>
  <c r="E351" i="25"/>
  <c r="F351" i="25"/>
  <c r="G351" i="25"/>
  <c r="D352" i="25"/>
  <c r="E352" i="25"/>
  <c r="F352" i="25"/>
  <c r="G352" i="25"/>
  <c r="D353" i="25"/>
  <c r="E353" i="25"/>
  <c r="F353" i="25"/>
  <c r="G353" i="25"/>
  <c r="D360" i="25"/>
  <c r="D361" i="25"/>
  <c r="D362" i="25"/>
  <c r="D363" i="25"/>
  <c r="D364" i="25"/>
  <c r="D365" i="25"/>
  <c r="D366" i="25"/>
  <c r="D367" i="25"/>
  <c r="E367" i="25"/>
  <c r="F367" i="25"/>
  <c r="G367" i="25"/>
  <c r="D368" i="25"/>
  <c r="E368" i="25"/>
  <c r="F368" i="25"/>
  <c r="G368" i="25"/>
  <c r="D369" i="25"/>
  <c r="E369" i="25"/>
  <c r="F369" i="25"/>
  <c r="G369" i="25"/>
  <c r="D370" i="25"/>
  <c r="E370" i="25"/>
  <c r="F370" i="25"/>
  <c r="G370" i="25"/>
  <c r="D371" i="25"/>
  <c r="E371" i="25"/>
  <c r="F371" i="25"/>
  <c r="G371" i="25"/>
  <c r="D372" i="25"/>
  <c r="E372" i="25"/>
  <c r="F372" i="25"/>
  <c r="G372" i="25"/>
  <c r="D373" i="25"/>
  <c r="E373" i="25"/>
  <c r="F373" i="25"/>
  <c r="G373" i="25"/>
  <c r="D374" i="25"/>
  <c r="E374" i="25"/>
  <c r="F374" i="25"/>
  <c r="G374" i="25"/>
  <c r="D375" i="25"/>
  <c r="E375" i="25"/>
  <c r="F375" i="25"/>
  <c r="G375" i="25"/>
  <c r="D376" i="25"/>
  <c r="E376" i="25"/>
  <c r="F376" i="25"/>
  <c r="G376" i="25"/>
  <c r="D377" i="25"/>
  <c r="E377" i="25"/>
  <c r="F377" i="25"/>
  <c r="G377" i="25"/>
  <c r="D378" i="25"/>
  <c r="E378" i="25"/>
  <c r="F378" i="25"/>
  <c r="G378" i="25"/>
  <c r="D380" i="25"/>
  <c r="D381" i="25"/>
  <c r="D382" i="25"/>
  <c r="D383" i="25"/>
  <c r="D386" i="25"/>
  <c r="E386" i="25"/>
  <c r="F386" i="25"/>
  <c r="G386" i="25"/>
  <c r="D387" i="25"/>
  <c r="E387" i="25"/>
  <c r="F387" i="25"/>
  <c r="G387" i="25"/>
  <c r="D388" i="25"/>
  <c r="E388" i="25"/>
  <c r="F388" i="25"/>
  <c r="G388" i="25"/>
  <c r="E389" i="25"/>
  <c r="F389" i="25"/>
  <c r="G389" i="25"/>
  <c r="D393" i="25"/>
  <c r="D394" i="25"/>
  <c r="D395" i="25"/>
  <c r="D396" i="25"/>
  <c r="D399" i="25"/>
  <c r="E399" i="25"/>
  <c r="F399" i="25"/>
  <c r="G399" i="25"/>
  <c r="D400" i="25"/>
  <c r="E400" i="25"/>
  <c r="F400" i="25"/>
  <c r="G400" i="25"/>
  <c r="D401" i="25"/>
  <c r="E401" i="25"/>
  <c r="F401" i="25"/>
  <c r="G401" i="25"/>
  <c r="E402" i="25"/>
  <c r="F402" i="25"/>
  <c r="G402" i="25"/>
  <c r="D467" i="25"/>
  <c r="D468" i="25"/>
  <c r="D469" i="25"/>
  <c r="D470" i="25"/>
  <c r="D471" i="25"/>
  <c r="D472" i="25"/>
  <c r="D473" i="25"/>
  <c r="E473" i="25"/>
  <c r="F473" i="25"/>
  <c r="G473" i="25"/>
  <c r="D474" i="25"/>
  <c r="E474" i="25"/>
  <c r="F474" i="25"/>
  <c r="G474" i="25"/>
  <c r="D475" i="25"/>
  <c r="E475" i="25"/>
  <c r="F475" i="25"/>
  <c r="G475" i="25"/>
  <c r="D476" i="25"/>
  <c r="E476" i="25"/>
  <c r="F476" i="25"/>
  <c r="G476" i="25"/>
  <c r="D477" i="25"/>
  <c r="E477" i="25"/>
  <c r="F477" i="25"/>
  <c r="G477" i="25"/>
  <c r="D478" i="25"/>
  <c r="E478" i="25"/>
  <c r="F478" i="25"/>
  <c r="G478" i="25"/>
  <c r="D479" i="25"/>
  <c r="E479" i="25"/>
  <c r="F479" i="25"/>
  <c r="G479" i="25"/>
  <c r="F18" i="25" l="1"/>
  <c r="G18" i="25" s="1"/>
  <c r="F21" i="25"/>
  <c r="G21" i="25" s="1"/>
  <c r="F17" i="25"/>
  <c r="G17" i="25" s="1"/>
  <c r="F20" i="25"/>
  <c r="G20" i="25" s="1"/>
  <c r="F19" i="25"/>
  <c r="G19" i="25" s="1"/>
  <c r="D296" i="25"/>
  <c r="D78" i="20" s="1"/>
  <c r="D269" i="25"/>
  <c r="D77" i="20" s="1"/>
  <c r="D184" i="25"/>
  <c r="D74" i="20" s="1"/>
  <c r="D64" i="25"/>
  <c r="D392" i="25"/>
  <c r="D82" i="20" s="1"/>
  <c r="D379" i="25"/>
  <c r="D81" i="20" s="1"/>
  <c r="D91" i="25"/>
  <c r="E16" i="25"/>
  <c r="D248" i="25"/>
  <c r="D76" i="20" s="1"/>
  <c r="D466" i="25"/>
  <c r="D84" i="20" s="1"/>
  <c r="D339" i="25"/>
  <c r="D79" i="20" s="1"/>
  <c r="D233" i="25"/>
  <c r="D75" i="20" s="1"/>
  <c r="D111" i="25"/>
  <c r="D94" i="25"/>
  <c r="D128" i="25"/>
  <c r="E471" i="25"/>
  <c r="F471" i="25" s="1"/>
  <c r="G471" i="25" s="1"/>
  <c r="E467" i="25"/>
  <c r="E393" i="25"/>
  <c r="E346" i="25"/>
  <c r="F346" i="25" s="1"/>
  <c r="G346" i="25" s="1"/>
  <c r="E299" i="25"/>
  <c r="F299" i="25" s="1"/>
  <c r="G299" i="25" s="1"/>
  <c r="E275" i="25"/>
  <c r="F275" i="25" s="1"/>
  <c r="G275" i="25" s="1"/>
  <c r="E256" i="25"/>
  <c r="F256" i="25" s="1"/>
  <c r="G256" i="25" s="1"/>
  <c r="E240" i="25"/>
  <c r="F240" i="25" s="1"/>
  <c r="G240" i="25" s="1"/>
  <c r="E236" i="25"/>
  <c r="F236" i="25" s="1"/>
  <c r="G236" i="25" s="1"/>
  <c r="E188" i="25"/>
  <c r="F188" i="25" s="1"/>
  <c r="G188" i="25" s="1"/>
  <c r="E132" i="25"/>
  <c r="F132" i="25" s="1"/>
  <c r="G132" i="25" s="1"/>
  <c r="G406" i="25"/>
  <c r="F405" i="25"/>
  <c r="E470" i="25"/>
  <c r="F470" i="25" s="1"/>
  <c r="G470" i="25" s="1"/>
  <c r="E396" i="25"/>
  <c r="F396" i="25" s="1"/>
  <c r="G396" i="25" s="1"/>
  <c r="H396" i="25" s="1"/>
  <c r="I396" i="25" s="1"/>
  <c r="J396" i="25" s="1"/>
  <c r="K396" i="25" s="1"/>
  <c r="L396" i="25" s="1"/>
  <c r="M396" i="25" s="1"/>
  <c r="N396" i="25" s="1"/>
  <c r="O396" i="25" s="1"/>
  <c r="E366" i="25"/>
  <c r="F366" i="25" s="1"/>
  <c r="G366" i="25" s="1"/>
  <c r="E469" i="25"/>
  <c r="F469" i="25" s="1"/>
  <c r="G469" i="25" s="1"/>
  <c r="E395" i="25"/>
  <c r="F395" i="25" s="1"/>
  <c r="G395" i="25" s="1"/>
  <c r="E365" i="25"/>
  <c r="F365" i="25" s="1"/>
  <c r="G365" i="25" s="1"/>
  <c r="E340" i="25"/>
  <c r="E301" i="25"/>
  <c r="F301" i="25" s="1"/>
  <c r="G301" i="25" s="1"/>
  <c r="E273" i="25"/>
  <c r="F273" i="25" s="1"/>
  <c r="G273" i="25" s="1"/>
  <c r="E258" i="25"/>
  <c r="F258" i="25" s="1"/>
  <c r="G258" i="25" s="1"/>
  <c r="E472" i="25"/>
  <c r="F472" i="25" s="1"/>
  <c r="G472" i="25" s="1"/>
  <c r="E468" i="25"/>
  <c r="F468" i="25" s="1"/>
  <c r="G468" i="25" s="1"/>
  <c r="E394" i="25"/>
  <c r="F394" i="25" s="1"/>
  <c r="G394" i="25" s="1"/>
  <c r="E381" i="25"/>
  <c r="F381" i="25" s="1"/>
  <c r="G381" i="25" s="1"/>
  <c r="E364" i="25"/>
  <c r="F364" i="25" s="1"/>
  <c r="G364" i="25" s="1"/>
  <c r="E360" i="25"/>
  <c r="F360" i="25" s="1"/>
  <c r="G360" i="25" s="1"/>
  <c r="E343" i="25"/>
  <c r="F343" i="25" s="1"/>
  <c r="G343" i="25" s="1"/>
  <c r="E308" i="25"/>
  <c r="F308" i="25" s="1"/>
  <c r="G308" i="25" s="1"/>
  <c r="H308" i="25" s="1"/>
  <c r="I308" i="25" s="1"/>
  <c r="J308" i="25" s="1"/>
  <c r="K308" i="25" s="1"/>
  <c r="L308" i="25" s="1"/>
  <c r="M308" i="25" s="1"/>
  <c r="N308" i="25" s="1"/>
  <c r="O308" i="25" s="1"/>
  <c r="E304" i="25"/>
  <c r="F304" i="25" s="1"/>
  <c r="G304" i="25" s="1"/>
  <c r="E300" i="25"/>
  <c r="F300" i="25" s="1"/>
  <c r="G300" i="25" s="1"/>
  <c r="E276" i="25"/>
  <c r="F276" i="25" s="1"/>
  <c r="G276" i="25" s="1"/>
  <c r="E272" i="25"/>
  <c r="F272" i="25" s="1"/>
  <c r="G272" i="25" s="1"/>
  <c r="E257" i="25"/>
  <c r="F257" i="25" s="1"/>
  <c r="G257" i="25" s="1"/>
  <c r="E253" i="25"/>
  <c r="F253" i="25" s="1"/>
  <c r="G253" i="25" s="1"/>
  <c r="E249" i="25"/>
  <c r="E237" i="25"/>
  <c r="F237" i="25" s="1"/>
  <c r="G237" i="25" s="1"/>
  <c r="E193" i="25"/>
  <c r="F193" i="25" s="1"/>
  <c r="G193" i="25" s="1"/>
  <c r="E189" i="25"/>
  <c r="F189" i="25" s="1"/>
  <c r="G189" i="25" s="1"/>
  <c r="E185" i="25"/>
  <c r="E165" i="25"/>
  <c r="F165" i="25" s="1"/>
  <c r="G165" i="25" s="1"/>
  <c r="E161" i="25"/>
  <c r="F161" i="25" s="1"/>
  <c r="G161" i="25" s="1"/>
  <c r="E141" i="25"/>
  <c r="F141" i="25" s="1"/>
  <c r="G141" i="25" s="1"/>
  <c r="E137" i="25"/>
  <c r="F137" i="25" s="1"/>
  <c r="G137" i="25" s="1"/>
  <c r="E133" i="25"/>
  <c r="F133" i="25" s="1"/>
  <c r="G133" i="25" s="1"/>
  <c r="E129" i="25"/>
  <c r="E116" i="25"/>
  <c r="F116" i="25" s="1"/>
  <c r="G116" i="25" s="1"/>
  <c r="E112" i="25"/>
  <c r="E99" i="25"/>
  <c r="F99" i="25" s="1"/>
  <c r="G99" i="25" s="1"/>
  <c r="E95" i="25"/>
  <c r="E380" i="25"/>
  <c r="E363" i="25"/>
  <c r="F363" i="25" s="1"/>
  <c r="G363" i="25" s="1"/>
  <c r="E307" i="25"/>
  <c r="F307" i="25" s="1"/>
  <c r="G307" i="25" s="1"/>
  <c r="E192" i="25"/>
  <c r="F192" i="25" s="1"/>
  <c r="G192" i="25" s="1"/>
  <c r="E164" i="25"/>
  <c r="F164" i="25" s="1"/>
  <c r="G164" i="25" s="1"/>
  <c r="E136" i="25"/>
  <c r="F136" i="25" s="1"/>
  <c r="G136" i="25" s="1"/>
  <c r="E115" i="25"/>
  <c r="F115" i="25" s="1"/>
  <c r="G115" i="25" s="1"/>
  <c r="E98" i="25"/>
  <c r="F98" i="25" s="1"/>
  <c r="G98" i="25" s="1"/>
  <c r="E383" i="25"/>
  <c r="F383" i="25" s="1"/>
  <c r="G383" i="25" s="1"/>
  <c r="E362" i="25"/>
  <c r="F362" i="25" s="1"/>
  <c r="G362" i="25" s="1"/>
  <c r="E341" i="25"/>
  <c r="F341" i="25" s="1"/>
  <c r="G341" i="25" s="1"/>
  <c r="E306" i="25"/>
  <c r="F306" i="25" s="1"/>
  <c r="G306" i="25" s="1"/>
  <c r="E302" i="25"/>
  <c r="F302" i="25" s="1"/>
  <c r="G302" i="25" s="1"/>
  <c r="E298" i="25"/>
  <c r="F298" i="25" s="1"/>
  <c r="G298" i="25" s="1"/>
  <c r="E274" i="25"/>
  <c r="F274" i="25" s="1"/>
  <c r="G274" i="25" s="1"/>
  <c r="E270" i="25"/>
  <c r="E255" i="25"/>
  <c r="F255" i="25" s="1"/>
  <c r="G255" i="25" s="1"/>
  <c r="E251" i="25"/>
  <c r="F251" i="25" s="1"/>
  <c r="G251" i="25" s="1"/>
  <c r="E239" i="25"/>
  <c r="F239" i="25" s="1"/>
  <c r="G239" i="25" s="1"/>
  <c r="E235" i="25"/>
  <c r="F235" i="25" s="1"/>
  <c r="G235" i="25" s="1"/>
  <c r="E191" i="25"/>
  <c r="F191" i="25" s="1"/>
  <c r="G191" i="25" s="1"/>
  <c r="E187" i="25"/>
  <c r="F187" i="25" s="1"/>
  <c r="G187" i="25" s="1"/>
  <c r="E163" i="25"/>
  <c r="F163" i="25" s="1"/>
  <c r="G163" i="25" s="1"/>
  <c r="E143" i="25"/>
  <c r="F143" i="25" s="1"/>
  <c r="G143" i="25" s="1"/>
  <c r="E139" i="25"/>
  <c r="F139" i="25" s="1"/>
  <c r="G139" i="25" s="1"/>
  <c r="E135" i="25"/>
  <c r="F135" i="25" s="1"/>
  <c r="G135" i="25" s="1"/>
  <c r="E131" i="25"/>
  <c r="F131" i="25" s="1"/>
  <c r="G131" i="25" s="1"/>
  <c r="E118" i="25"/>
  <c r="F118" i="25" s="1"/>
  <c r="G118" i="25" s="1"/>
  <c r="E114" i="25"/>
  <c r="F114" i="25" s="1"/>
  <c r="G114" i="25" s="1"/>
  <c r="E101" i="25"/>
  <c r="F101" i="25" s="1"/>
  <c r="G101" i="25" s="1"/>
  <c r="E97" i="25"/>
  <c r="F97" i="25" s="1"/>
  <c r="G97" i="25" s="1"/>
  <c r="E342" i="25"/>
  <c r="F342" i="25" s="1"/>
  <c r="G342" i="25" s="1"/>
  <c r="E303" i="25"/>
  <c r="F303" i="25" s="1"/>
  <c r="G303" i="25" s="1"/>
  <c r="E271" i="25"/>
  <c r="F271" i="25" s="1"/>
  <c r="G271" i="25" s="1"/>
  <c r="E252" i="25"/>
  <c r="F252" i="25" s="1"/>
  <c r="G252" i="25" s="1"/>
  <c r="E160" i="25"/>
  <c r="E140" i="25"/>
  <c r="F140" i="25" s="1"/>
  <c r="G140" i="25" s="1"/>
  <c r="E119" i="25"/>
  <c r="F119" i="25" s="1"/>
  <c r="G119" i="25" s="1"/>
  <c r="E102" i="25"/>
  <c r="F102" i="25" s="1"/>
  <c r="G102" i="25" s="1"/>
  <c r="E345" i="25"/>
  <c r="F345" i="25" s="1"/>
  <c r="G345" i="25" s="1"/>
  <c r="E382" i="25"/>
  <c r="F382" i="25" s="1"/>
  <c r="G382" i="25" s="1"/>
  <c r="E361" i="25"/>
  <c r="F361" i="25" s="1"/>
  <c r="G361" i="25" s="1"/>
  <c r="E344" i="25"/>
  <c r="F344" i="25" s="1"/>
  <c r="G344" i="25" s="1"/>
  <c r="E305" i="25"/>
  <c r="F305" i="25" s="1"/>
  <c r="G305" i="25" s="1"/>
  <c r="E297" i="25"/>
  <c r="E254" i="25"/>
  <c r="F254" i="25" s="1"/>
  <c r="G254" i="25" s="1"/>
  <c r="E250" i="25"/>
  <c r="F250" i="25" s="1"/>
  <c r="G250" i="25" s="1"/>
  <c r="E238" i="25"/>
  <c r="F238" i="25" s="1"/>
  <c r="G238" i="25" s="1"/>
  <c r="E234" i="25"/>
  <c r="F194" i="25"/>
  <c r="G194" i="25" s="1"/>
  <c r="E190" i="25"/>
  <c r="F190" i="25" s="1"/>
  <c r="G190" i="25" s="1"/>
  <c r="E186" i="25"/>
  <c r="F186" i="25" s="1"/>
  <c r="G186" i="25" s="1"/>
  <c r="E166" i="25"/>
  <c r="F166" i="25" s="1"/>
  <c r="G166" i="25" s="1"/>
  <c r="H166" i="25" s="1"/>
  <c r="I166" i="25" s="1"/>
  <c r="J166" i="25" s="1"/>
  <c r="K166" i="25" s="1"/>
  <c r="L166" i="25" s="1"/>
  <c r="M166" i="25" s="1"/>
  <c r="N166" i="25" s="1"/>
  <c r="O166" i="25" s="1"/>
  <c r="E162" i="25"/>
  <c r="F162" i="25" s="1"/>
  <c r="G162" i="25" s="1"/>
  <c r="E142" i="25"/>
  <c r="F142" i="25" s="1"/>
  <c r="G142" i="25" s="1"/>
  <c r="E138" i="25"/>
  <c r="F138" i="25" s="1"/>
  <c r="G138" i="25" s="1"/>
  <c r="E134" i="25"/>
  <c r="F134" i="25" s="1"/>
  <c r="G134" i="25" s="1"/>
  <c r="E130" i="25"/>
  <c r="F130" i="25" s="1"/>
  <c r="G130" i="25" s="1"/>
  <c r="E117" i="25"/>
  <c r="F117" i="25" s="1"/>
  <c r="G117" i="25" s="1"/>
  <c r="E113" i="25"/>
  <c r="F113" i="25" s="1"/>
  <c r="G113" i="25" s="1"/>
  <c r="E100" i="25"/>
  <c r="F100" i="25" s="1"/>
  <c r="G100" i="25" s="1"/>
  <c r="E96" i="25"/>
  <c r="F96" i="25" s="1"/>
  <c r="G96" i="25" s="1"/>
  <c r="E67" i="25"/>
  <c r="F67" i="25" s="1"/>
  <c r="G67" i="25" s="1"/>
  <c r="H67" i="25" s="1"/>
  <c r="I67" i="25" s="1"/>
  <c r="J67" i="25" s="1"/>
  <c r="K67" i="25" s="1"/>
  <c r="L67" i="25" s="1"/>
  <c r="M67" i="25" s="1"/>
  <c r="N67" i="25" s="1"/>
  <c r="O67" i="25" s="1"/>
  <c r="E64" i="25" l="1"/>
  <c r="E296" i="25"/>
  <c r="E269" i="25"/>
  <c r="E392" i="25"/>
  <c r="E379" i="25"/>
  <c r="F91" i="25"/>
  <c r="E91" i="25"/>
  <c r="G91" i="25"/>
  <c r="F16" i="25"/>
  <c r="F64" i="25" s="1"/>
  <c r="F185" i="25"/>
  <c r="F184" i="25" s="1"/>
  <c r="F467" i="25"/>
  <c r="E466" i="25"/>
  <c r="F129" i="25"/>
  <c r="E128" i="25"/>
  <c r="F380" i="25"/>
  <c r="F379" i="25" s="1"/>
  <c r="F249" i="25"/>
  <c r="E248" i="25"/>
  <c r="F297" i="25"/>
  <c r="F296" i="25" s="1"/>
  <c r="F95" i="25"/>
  <c r="E94" i="25"/>
  <c r="F340" i="25"/>
  <c r="E339" i="25"/>
  <c r="H406" i="25"/>
  <c r="G405" i="25"/>
  <c r="F393" i="25"/>
  <c r="F392" i="25" s="1"/>
  <c r="F234" i="25"/>
  <c r="E233" i="25"/>
  <c r="F160" i="25"/>
  <c r="F159" i="25" s="1"/>
  <c r="F270" i="25"/>
  <c r="F269" i="25" s="1"/>
  <c r="F112" i="25"/>
  <c r="E111" i="25"/>
  <c r="G16" i="25" l="1"/>
  <c r="G64" i="25" s="1"/>
  <c r="G160" i="25"/>
  <c r="G159" i="25" s="1"/>
  <c r="I406" i="25"/>
  <c r="G467" i="25"/>
  <c r="F466" i="25"/>
  <c r="G95" i="25"/>
  <c r="G94" i="25" s="1"/>
  <c r="F94" i="25"/>
  <c r="G249" i="25"/>
  <c r="F248" i="25"/>
  <c r="G112" i="25"/>
  <c r="G111" i="25" s="1"/>
  <c r="F111" i="25"/>
  <c r="G270" i="25"/>
  <c r="G269" i="25" s="1"/>
  <c r="G234" i="25"/>
  <c r="G233" i="25" s="1"/>
  <c r="F233" i="25"/>
  <c r="G393" i="25"/>
  <c r="G392" i="25" s="1"/>
  <c r="G340" i="25"/>
  <c r="G339" i="25" s="1"/>
  <c r="F339" i="25"/>
  <c r="G129" i="25"/>
  <c r="F128" i="25"/>
  <c r="G185" i="25"/>
  <c r="G184" i="25" s="1"/>
  <c r="G297" i="25"/>
  <c r="G296" i="25" s="1"/>
  <c r="G380" i="25"/>
  <c r="G379" i="25" s="1"/>
  <c r="J387" i="24"/>
  <c r="G248" i="25" l="1"/>
  <c r="G466" i="25"/>
  <c r="G128" i="25"/>
  <c r="J406" i="25"/>
  <c r="K406" i="25" l="1"/>
  <c r="J405" i="25"/>
  <c r="L406" i="25" l="1"/>
  <c r="K405" i="25"/>
  <c r="H473" i="25"/>
  <c r="I473" i="25"/>
  <c r="J473" i="25"/>
  <c r="K473" i="25"/>
  <c r="L473" i="25"/>
  <c r="M473" i="25"/>
  <c r="N473" i="25"/>
  <c r="O473" i="25"/>
  <c r="H474" i="25"/>
  <c r="I474" i="25"/>
  <c r="J474" i="25"/>
  <c r="K474" i="25"/>
  <c r="L474" i="25"/>
  <c r="M474" i="25"/>
  <c r="N474" i="25"/>
  <c r="O474" i="25"/>
  <c r="H475" i="25"/>
  <c r="I475" i="25"/>
  <c r="J475" i="25"/>
  <c r="K475" i="25"/>
  <c r="L475" i="25"/>
  <c r="M475" i="25"/>
  <c r="N475" i="25"/>
  <c r="O475" i="25"/>
  <c r="H476" i="25"/>
  <c r="I476" i="25"/>
  <c r="J476" i="25"/>
  <c r="K476" i="25"/>
  <c r="L476" i="25"/>
  <c r="M476" i="25"/>
  <c r="N476" i="25"/>
  <c r="O476" i="25"/>
  <c r="H477" i="25"/>
  <c r="I477" i="25"/>
  <c r="J477" i="25"/>
  <c r="K477" i="25"/>
  <c r="L477" i="25"/>
  <c r="M477" i="25"/>
  <c r="N477" i="25"/>
  <c r="O477" i="25"/>
  <c r="H478" i="25"/>
  <c r="I478" i="25"/>
  <c r="J478" i="25"/>
  <c r="K478" i="25"/>
  <c r="L478" i="25"/>
  <c r="M478" i="25"/>
  <c r="N478" i="25"/>
  <c r="O478" i="25"/>
  <c r="H479" i="25"/>
  <c r="I479" i="25"/>
  <c r="J479" i="25"/>
  <c r="K479" i="25"/>
  <c r="L479" i="25"/>
  <c r="M479" i="25"/>
  <c r="N479" i="25"/>
  <c r="O479" i="25"/>
  <c r="H79" i="25"/>
  <c r="I79" i="25"/>
  <c r="J79" i="25"/>
  <c r="K79" i="25"/>
  <c r="L79" i="25"/>
  <c r="M79" i="25"/>
  <c r="N79" i="25"/>
  <c r="O79" i="25"/>
  <c r="H80" i="25"/>
  <c r="I80" i="25"/>
  <c r="J80" i="25"/>
  <c r="K80" i="25"/>
  <c r="L80" i="25"/>
  <c r="M80" i="25"/>
  <c r="N80" i="25"/>
  <c r="O80" i="25"/>
  <c r="H81" i="25"/>
  <c r="I81" i="25"/>
  <c r="J81" i="25"/>
  <c r="K81" i="25"/>
  <c r="L81" i="25"/>
  <c r="M81" i="25"/>
  <c r="N81" i="25"/>
  <c r="O81" i="25"/>
  <c r="H82" i="25"/>
  <c r="I82" i="25"/>
  <c r="J82" i="25"/>
  <c r="K82" i="25"/>
  <c r="L82" i="25"/>
  <c r="M82" i="25"/>
  <c r="N82" i="25"/>
  <c r="O82" i="25"/>
  <c r="H83" i="25"/>
  <c r="I83" i="25"/>
  <c r="J83" i="25"/>
  <c r="K83" i="25"/>
  <c r="L83" i="25"/>
  <c r="M83" i="25"/>
  <c r="N83" i="25"/>
  <c r="O83" i="25"/>
  <c r="H84" i="25"/>
  <c r="I84" i="25"/>
  <c r="J84" i="25"/>
  <c r="K84" i="25"/>
  <c r="L84" i="25"/>
  <c r="M84" i="25"/>
  <c r="N84" i="25"/>
  <c r="O84" i="25"/>
  <c r="H399" i="25"/>
  <c r="I399" i="25"/>
  <c r="J399" i="25"/>
  <c r="K399" i="25"/>
  <c r="L399" i="25"/>
  <c r="M399" i="25"/>
  <c r="N399" i="25"/>
  <c r="O399" i="25"/>
  <c r="H400" i="25"/>
  <c r="I400" i="25"/>
  <c r="J400" i="25"/>
  <c r="K400" i="25"/>
  <c r="L400" i="25"/>
  <c r="M400" i="25"/>
  <c r="N400" i="25"/>
  <c r="O400" i="25"/>
  <c r="H401" i="25"/>
  <c r="I401" i="25"/>
  <c r="J401" i="25"/>
  <c r="K401" i="25"/>
  <c r="L401" i="25"/>
  <c r="M401" i="25"/>
  <c r="N401" i="25"/>
  <c r="O401" i="25"/>
  <c r="H402" i="25"/>
  <c r="I402" i="25"/>
  <c r="J402" i="25"/>
  <c r="K402" i="25"/>
  <c r="L402" i="25"/>
  <c r="M402" i="25"/>
  <c r="N402" i="25"/>
  <c r="O402" i="25"/>
  <c r="H386" i="25"/>
  <c r="I386" i="25"/>
  <c r="J386" i="25"/>
  <c r="K386" i="25"/>
  <c r="L386" i="25"/>
  <c r="M386" i="25"/>
  <c r="N386" i="25"/>
  <c r="O386" i="25"/>
  <c r="H387" i="25"/>
  <c r="I387" i="25"/>
  <c r="J387" i="25"/>
  <c r="K387" i="25"/>
  <c r="L387" i="25"/>
  <c r="M387" i="25"/>
  <c r="N387" i="25"/>
  <c r="O387" i="25"/>
  <c r="H388" i="25"/>
  <c r="I388" i="25"/>
  <c r="J388" i="25"/>
  <c r="K388" i="25"/>
  <c r="L388" i="25"/>
  <c r="M388" i="25"/>
  <c r="N388" i="25"/>
  <c r="O388" i="25"/>
  <c r="H389" i="25"/>
  <c r="I389" i="25"/>
  <c r="J389" i="25"/>
  <c r="K389" i="25"/>
  <c r="L389" i="25"/>
  <c r="M389" i="25"/>
  <c r="N389" i="25"/>
  <c r="O389" i="25"/>
  <c r="H367" i="25"/>
  <c r="I367" i="25"/>
  <c r="J367" i="25"/>
  <c r="K367" i="25"/>
  <c r="L367" i="25"/>
  <c r="M367" i="25"/>
  <c r="N367" i="25"/>
  <c r="O367" i="25"/>
  <c r="H368" i="25"/>
  <c r="I368" i="25"/>
  <c r="J368" i="25"/>
  <c r="K368" i="25"/>
  <c r="L368" i="25"/>
  <c r="M368" i="25"/>
  <c r="N368" i="25"/>
  <c r="O368" i="25"/>
  <c r="H369" i="25"/>
  <c r="I369" i="25"/>
  <c r="J369" i="25"/>
  <c r="K369" i="25"/>
  <c r="L369" i="25"/>
  <c r="M369" i="25"/>
  <c r="N369" i="25"/>
  <c r="O369" i="25"/>
  <c r="H370" i="25"/>
  <c r="I370" i="25"/>
  <c r="J370" i="25"/>
  <c r="K370" i="25"/>
  <c r="L370" i="25"/>
  <c r="M370" i="25"/>
  <c r="N370" i="25"/>
  <c r="O370" i="25"/>
  <c r="H371" i="25"/>
  <c r="I371" i="25"/>
  <c r="J371" i="25"/>
  <c r="K371" i="25"/>
  <c r="L371" i="25"/>
  <c r="M371" i="25"/>
  <c r="N371" i="25"/>
  <c r="O371" i="25"/>
  <c r="H372" i="25"/>
  <c r="I372" i="25"/>
  <c r="J372" i="25"/>
  <c r="K372" i="25"/>
  <c r="L372" i="25"/>
  <c r="M372" i="25"/>
  <c r="N372" i="25"/>
  <c r="O372" i="25"/>
  <c r="H373" i="25"/>
  <c r="I373" i="25"/>
  <c r="J373" i="25"/>
  <c r="K373" i="25"/>
  <c r="L373" i="25"/>
  <c r="M373" i="25"/>
  <c r="N373" i="25"/>
  <c r="O373" i="25"/>
  <c r="H374" i="25"/>
  <c r="I374" i="25"/>
  <c r="J374" i="25"/>
  <c r="K374" i="25"/>
  <c r="L374" i="25"/>
  <c r="M374" i="25"/>
  <c r="N374" i="25"/>
  <c r="O374" i="25"/>
  <c r="H375" i="25"/>
  <c r="I375" i="25"/>
  <c r="J375" i="25"/>
  <c r="K375" i="25"/>
  <c r="L375" i="25"/>
  <c r="M375" i="25"/>
  <c r="N375" i="25"/>
  <c r="O375" i="25"/>
  <c r="H376" i="25"/>
  <c r="I376" i="25"/>
  <c r="J376" i="25"/>
  <c r="K376" i="25"/>
  <c r="L376" i="25"/>
  <c r="M376" i="25"/>
  <c r="N376" i="25"/>
  <c r="O376" i="25"/>
  <c r="H377" i="25"/>
  <c r="I377" i="25"/>
  <c r="J377" i="25"/>
  <c r="K377" i="25"/>
  <c r="L377" i="25"/>
  <c r="M377" i="25"/>
  <c r="N377" i="25"/>
  <c r="O377" i="25"/>
  <c r="H378" i="25"/>
  <c r="I378" i="25"/>
  <c r="J378" i="25"/>
  <c r="K378" i="25"/>
  <c r="L378" i="25"/>
  <c r="M378" i="25"/>
  <c r="N378" i="25"/>
  <c r="O378" i="25"/>
  <c r="H347" i="25"/>
  <c r="I347" i="25"/>
  <c r="J347" i="25"/>
  <c r="K347" i="25"/>
  <c r="L347" i="25"/>
  <c r="M347" i="25"/>
  <c r="N347" i="25"/>
  <c r="O347" i="25"/>
  <c r="H348" i="25"/>
  <c r="I348" i="25"/>
  <c r="J348" i="25"/>
  <c r="K348" i="25"/>
  <c r="L348" i="25"/>
  <c r="M348" i="25"/>
  <c r="N348" i="25"/>
  <c r="O348" i="25"/>
  <c r="H349" i="25"/>
  <c r="I349" i="25"/>
  <c r="J349" i="25"/>
  <c r="K349" i="25"/>
  <c r="L349" i="25"/>
  <c r="M349" i="25"/>
  <c r="N349" i="25"/>
  <c r="O349" i="25"/>
  <c r="H350" i="25"/>
  <c r="I350" i="25"/>
  <c r="J350" i="25"/>
  <c r="K350" i="25"/>
  <c r="L350" i="25"/>
  <c r="M350" i="25"/>
  <c r="N350" i="25"/>
  <c r="O350" i="25"/>
  <c r="H351" i="25"/>
  <c r="I351" i="25"/>
  <c r="J351" i="25"/>
  <c r="K351" i="25"/>
  <c r="L351" i="25"/>
  <c r="M351" i="25"/>
  <c r="N351" i="25"/>
  <c r="O351" i="25"/>
  <c r="H352" i="25"/>
  <c r="I352" i="25"/>
  <c r="J352" i="25"/>
  <c r="K352" i="25"/>
  <c r="L352" i="25"/>
  <c r="M352" i="25"/>
  <c r="N352" i="25"/>
  <c r="O352" i="25"/>
  <c r="H353" i="25"/>
  <c r="I353" i="25"/>
  <c r="J353" i="25"/>
  <c r="K353" i="25"/>
  <c r="L353" i="25"/>
  <c r="M353" i="25"/>
  <c r="N353" i="25"/>
  <c r="O353" i="25"/>
  <c r="H318" i="25"/>
  <c r="I318" i="25"/>
  <c r="J318" i="25"/>
  <c r="K318" i="25"/>
  <c r="L318" i="25"/>
  <c r="M318" i="25"/>
  <c r="N318" i="25"/>
  <c r="O318" i="25"/>
  <c r="H319" i="25"/>
  <c r="I319" i="25"/>
  <c r="J319" i="25"/>
  <c r="K319" i="25"/>
  <c r="L319" i="25"/>
  <c r="M319" i="25"/>
  <c r="N319" i="25"/>
  <c r="O319" i="25"/>
  <c r="H320" i="25"/>
  <c r="I320" i="25"/>
  <c r="J320" i="25"/>
  <c r="K320" i="25"/>
  <c r="L320" i="25"/>
  <c r="M320" i="25"/>
  <c r="N320" i="25"/>
  <c r="O320" i="25"/>
  <c r="H321" i="25"/>
  <c r="I321" i="25"/>
  <c r="J321" i="25"/>
  <c r="K321" i="25"/>
  <c r="L321" i="25"/>
  <c r="M321" i="25"/>
  <c r="N321" i="25"/>
  <c r="O321" i="25"/>
  <c r="H322" i="25"/>
  <c r="I322" i="25"/>
  <c r="J322" i="25"/>
  <c r="K322" i="25"/>
  <c r="L322" i="25"/>
  <c r="M322" i="25"/>
  <c r="N322" i="25"/>
  <c r="O322" i="25"/>
  <c r="H323" i="25"/>
  <c r="I323" i="25"/>
  <c r="J323" i="25"/>
  <c r="K323" i="25"/>
  <c r="L323" i="25"/>
  <c r="M323" i="25"/>
  <c r="N323" i="25"/>
  <c r="O323" i="25"/>
  <c r="H324" i="25"/>
  <c r="I324" i="25"/>
  <c r="J324" i="25"/>
  <c r="K324" i="25"/>
  <c r="L324" i="25"/>
  <c r="M324" i="25"/>
  <c r="N324" i="25"/>
  <c r="O324" i="25"/>
  <c r="H325" i="25"/>
  <c r="I325" i="25"/>
  <c r="J325" i="25"/>
  <c r="K325" i="25"/>
  <c r="L325" i="25"/>
  <c r="M325" i="25"/>
  <c r="N325" i="25"/>
  <c r="O325" i="25"/>
  <c r="H326" i="25"/>
  <c r="I326" i="25"/>
  <c r="J326" i="25"/>
  <c r="K326" i="25"/>
  <c r="L326" i="25"/>
  <c r="M326" i="25"/>
  <c r="N326" i="25"/>
  <c r="O326" i="25"/>
  <c r="H327" i="25"/>
  <c r="I327" i="25"/>
  <c r="J327" i="25"/>
  <c r="K327" i="25"/>
  <c r="L327" i="25"/>
  <c r="M327" i="25"/>
  <c r="N327" i="25"/>
  <c r="O327" i="25"/>
  <c r="H328" i="25"/>
  <c r="I328" i="25"/>
  <c r="J328" i="25"/>
  <c r="K328" i="25"/>
  <c r="L328" i="25"/>
  <c r="M328" i="25"/>
  <c r="N328" i="25"/>
  <c r="O328" i="25"/>
  <c r="H329" i="25"/>
  <c r="I329" i="25"/>
  <c r="J329" i="25"/>
  <c r="K329" i="25"/>
  <c r="L329" i="25"/>
  <c r="M329" i="25"/>
  <c r="N329" i="25"/>
  <c r="O329" i="25"/>
  <c r="H283" i="25"/>
  <c r="I283" i="25"/>
  <c r="J283" i="25"/>
  <c r="K283" i="25"/>
  <c r="L283" i="25"/>
  <c r="M283" i="25"/>
  <c r="N283" i="25"/>
  <c r="O283" i="25"/>
  <c r="H284" i="25"/>
  <c r="I284" i="25"/>
  <c r="J284" i="25"/>
  <c r="K284" i="25"/>
  <c r="L284" i="25"/>
  <c r="M284" i="25"/>
  <c r="N284" i="25"/>
  <c r="O284" i="25"/>
  <c r="H285" i="25"/>
  <c r="I285" i="25"/>
  <c r="J285" i="25"/>
  <c r="K285" i="25"/>
  <c r="L285" i="25"/>
  <c r="M285" i="25"/>
  <c r="N285" i="25"/>
  <c r="O285" i="25"/>
  <c r="H286" i="25"/>
  <c r="I286" i="25"/>
  <c r="J286" i="25"/>
  <c r="K286" i="25"/>
  <c r="L286" i="25"/>
  <c r="M286" i="25"/>
  <c r="N286" i="25"/>
  <c r="O286" i="25"/>
  <c r="H287" i="25"/>
  <c r="I287" i="25"/>
  <c r="J287" i="25"/>
  <c r="K287" i="25"/>
  <c r="L287" i="25"/>
  <c r="M287" i="25"/>
  <c r="N287" i="25"/>
  <c r="O287" i="25"/>
  <c r="H288" i="25"/>
  <c r="I288" i="25"/>
  <c r="J288" i="25"/>
  <c r="K288" i="25"/>
  <c r="L288" i="25"/>
  <c r="M288" i="25"/>
  <c r="N288" i="25"/>
  <c r="O288" i="25"/>
  <c r="H289" i="25"/>
  <c r="I289" i="25"/>
  <c r="J289" i="25"/>
  <c r="K289" i="25"/>
  <c r="L289" i="25"/>
  <c r="M289" i="25"/>
  <c r="N289" i="25"/>
  <c r="O289" i="25"/>
  <c r="H259" i="25"/>
  <c r="I259" i="25"/>
  <c r="J259" i="25"/>
  <c r="K259" i="25"/>
  <c r="L259" i="25"/>
  <c r="M259" i="25"/>
  <c r="N259" i="25"/>
  <c r="O259" i="25"/>
  <c r="H260" i="25"/>
  <c r="I260" i="25"/>
  <c r="J260" i="25"/>
  <c r="K260" i="25"/>
  <c r="L260" i="25"/>
  <c r="M260" i="25"/>
  <c r="N260" i="25"/>
  <c r="O260" i="25"/>
  <c r="H261" i="25"/>
  <c r="I261" i="25"/>
  <c r="J261" i="25"/>
  <c r="K261" i="25"/>
  <c r="L261" i="25"/>
  <c r="M261" i="25"/>
  <c r="N261" i="25"/>
  <c r="O261" i="25"/>
  <c r="H262" i="25"/>
  <c r="I262" i="25"/>
  <c r="J262" i="25"/>
  <c r="K262" i="25"/>
  <c r="L262" i="25"/>
  <c r="M262" i="25"/>
  <c r="N262" i="25"/>
  <c r="O262" i="25"/>
  <c r="H263" i="25"/>
  <c r="I263" i="25"/>
  <c r="J263" i="25"/>
  <c r="K263" i="25"/>
  <c r="L263" i="25"/>
  <c r="M263" i="25"/>
  <c r="N263" i="25"/>
  <c r="O263" i="25"/>
  <c r="H264" i="25"/>
  <c r="I264" i="25"/>
  <c r="J264" i="25"/>
  <c r="K264" i="25"/>
  <c r="L264" i="25"/>
  <c r="M264" i="25"/>
  <c r="N264" i="25"/>
  <c r="O264" i="25"/>
  <c r="H265" i="25"/>
  <c r="I265" i="25"/>
  <c r="J265" i="25"/>
  <c r="K265" i="25"/>
  <c r="L265" i="25"/>
  <c r="M265" i="25"/>
  <c r="N265" i="25"/>
  <c r="O265" i="25"/>
  <c r="H266" i="25"/>
  <c r="I266" i="25"/>
  <c r="J266" i="25"/>
  <c r="K266" i="25"/>
  <c r="L266" i="25"/>
  <c r="M266" i="25"/>
  <c r="N266" i="25"/>
  <c r="O266" i="25"/>
  <c r="H267" i="25"/>
  <c r="I267" i="25"/>
  <c r="J267" i="25"/>
  <c r="K267" i="25"/>
  <c r="L267" i="25"/>
  <c r="M267" i="25"/>
  <c r="N267" i="25"/>
  <c r="O267" i="25"/>
  <c r="H268" i="25"/>
  <c r="I268" i="25"/>
  <c r="J268" i="25"/>
  <c r="K268" i="25"/>
  <c r="L268" i="25"/>
  <c r="M268" i="25"/>
  <c r="N268" i="25"/>
  <c r="O268" i="25"/>
  <c r="H241" i="25"/>
  <c r="I241" i="25"/>
  <c r="J241" i="25"/>
  <c r="K241" i="25"/>
  <c r="L241" i="25"/>
  <c r="M241" i="25"/>
  <c r="N241" i="25"/>
  <c r="O241" i="25"/>
  <c r="H242" i="25"/>
  <c r="I242" i="25"/>
  <c r="J242" i="25"/>
  <c r="K242" i="25"/>
  <c r="L242" i="25"/>
  <c r="M242" i="25"/>
  <c r="N242" i="25"/>
  <c r="O242" i="25"/>
  <c r="H243" i="25"/>
  <c r="I243" i="25"/>
  <c r="J243" i="25"/>
  <c r="K243" i="25"/>
  <c r="L243" i="25"/>
  <c r="M243" i="25"/>
  <c r="N243" i="25"/>
  <c r="O243" i="25"/>
  <c r="H244" i="25"/>
  <c r="I244" i="25"/>
  <c r="J244" i="25"/>
  <c r="K244" i="25"/>
  <c r="L244" i="25"/>
  <c r="M244" i="25"/>
  <c r="N244" i="25"/>
  <c r="O244" i="25"/>
  <c r="H245" i="25"/>
  <c r="I245" i="25"/>
  <c r="J245" i="25"/>
  <c r="K245" i="25"/>
  <c r="L245" i="25"/>
  <c r="M245" i="25"/>
  <c r="N245" i="25"/>
  <c r="O245" i="25"/>
  <c r="H246" i="25"/>
  <c r="I246" i="25"/>
  <c r="J246" i="25"/>
  <c r="K246" i="25"/>
  <c r="L246" i="25"/>
  <c r="M246" i="25"/>
  <c r="N246" i="25"/>
  <c r="O246" i="25"/>
  <c r="H247" i="25"/>
  <c r="I247" i="25"/>
  <c r="J247" i="25"/>
  <c r="K247" i="25"/>
  <c r="L247" i="25"/>
  <c r="M247" i="25"/>
  <c r="N247" i="25"/>
  <c r="O247" i="25"/>
  <c r="H209" i="25"/>
  <c r="I209" i="25"/>
  <c r="J209" i="25"/>
  <c r="K209" i="25"/>
  <c r="L209" i="25"/>
  <c r="M209" i="25"/>
  <c r="N209" i="25"/>
  <c r="O209" i="25"/>
  <c r="H210" i="25"/>
  <c r="I210" i="25"/>
  <c r="J210" i="25"/>
  <c r="K210" i="25"/>
  <c r="L210" i="25"/>
  <c r="M210" i="25"/>
  <c r="N210" i="25"/>
  <c r="O210" i="25"/>
  <c r="H211" i="25"/>
  <c r="I211" i="25"/>
  <c r="J211" i="25"/>
  <c r="K211" i="25"/>
  <c r="L211" i="25"/>
  <c r="M211" i="25"/>
  <c r="N211" i="25"/>
  <c r="O211" i="25"/>
  <c r="H212" i="25"/>
  <c r="I212" i="25"/>
  <c r="J212" i="25"/>
  <c r="K212" i="25"/>
  <c r="L212" i="25"/>
  <c r="M212" i="25"/>
  <c r="N212" i="25"/>
  <c r="O212" i="25"/>
  <c r="H213" i="25"/>
  <c r="I213" i="25"/>
  <c r="J213" i="25"/>
  <c r="K213" i="25"/>
  <c r="L213" i="25"/>
  <c r="M213" i="25"/>
  <c r="N213" i="25"/>
  <c r="O213" i="25"/>
  <c r="H214" i="25"/>
  <c r="I214" i="25"/>
  <c r="J214" i="25"/>
  <c r="K214" i="25"/>
  <c r="L214" i="25"/>
  <c r="M214" i="25"/>
  <c r="N214" i="25"/>
  <c r="O214" i="25"/>
  <c r="H215" i="25"/>
  <c r="I215" i="25"/>
  <c r="J215" i="25"/>
  <c r="K215" i="25"/>
  <c r="L215" i="25"/>
  <c r="M215" i="25"/>
  <c r="N215" i="25"/>
  <c r="O215" i="25"/>
  <c r="H216" i="25"/>
  <c r="J216" i="25"/>
  <c r="K216" i="25"/>
  <c r="L216" i="25"/>
  <c r="N216" i="25"/>
  <c r="O216" i="25"/>
  <c r="H217" i="25"/>
  <c r="I217" i="25"/>
  <c r="J217" i="25"/>
  <c r="K217" i="25"/>
  <c r="L217" i="25"/>
  <c r="M217" i="25"/>
  <c r="N217" i="25"/>
  <c r="O217" i="25"/>
  <c r="H218" i="25"/>
  <c r="I218" i="25"/>
  <c r="J218" i="25"/>
  <c r="K218" i="25"/>
  <c r="L218" i="25"/>
  <c r="M218" i="25"/>
  <c r="N218" i="25"/>
  <c r="O218" i="25"/>
  <c r="H172" i="25"/>
  <c r="J172" i="25"/>
  <c r="K172" i="25"/>
  <c r="L172" i="25"/>
  <c r="M172" i="25"/>
  <c r="N172" i="25"/>
  <c r="H173" i="25"/>
  <c r="I173" i="25"/>
  <c r="J173" i="25"/>
  <c r="K173" i="25"/>
  <c r="L173" i="25"/>
  <c r="M173" i="25"/>
  <c r="N173" i="25"/>
  <c r="O173" i="25"/>
  <c r="H174" i="25"/>
  <c r="I174" i="25"/>
  <c r="J174" i="25"/>
  <c r="K174" i="25"/>
  <c r="L174" i="25"/>
  <c r="M174" i="25"/>
  <c r="N174" i="25"/>
  <c r="O174" i="25"/>
  <c r="H175" i="25"/>
  <c r="I175" i="25"/>
  <c r="J175" i="25"/>
  <c r="K175" i="25"/>
  <c r="L175" i="25"/>
  <c r="M175" i="25"/>
  <c r="N175" i="25"/>
  <c r="H176" i="25"/>
  <c r="I176" i="25"/>
  <c r="J176" i="25"/>
  <c r="K176" i="25"/>
  <c r="L176" i="25"/>
  <c r="M176" i="25"/>
  <c r="N176" i="25"/>
  <c r="O176" i="25"/>
  <c r="H177" i="25"/>
  <c r="I177" i="25"/>
  <c r="J177" i="25"/>
  <c r="K177" i="25"/>
  <c r="L177" i="25"/>
  <c r="M177" i="25"/>
  <c r="N177" i="25"/>
  <c r="O177" i="25"/>
  <c r="H178" i="25"/>
  <c r="I178" i="25"/>
  <c r="J178" i="25"/>
  <c r="K178" i="25"/>
  <c r="L178" i="25"/>
  <c r="M178" i="25"/>
  <c r="N178" i="25"/>
  <c r="O178" i="25"/>
  <c r="H144" i="25"/>
  <c r="I144" i="25"/>
  <c r="J144" i="25"/>
  <c r="K144" i="25"/>
  <c r="L144" i="25"/>
  <c r="M144" i="25"/>
  <c r="N144" i="25"/>
  <c r="O144" i="25"/>
  <c r="H145" i="25"/>
  <c r="I145" i="25"/>
  <c r="J145" i="25"/>
  <c r="K145" i="25"/>
  <c r="L145" i="25"/>
  <c r="M145" i="25"/>
  <c r="N145" i="25"/>
  <c r="O145" i="25"/>
  <c r="H146" i="25"/>
  <c r="I146" i="25"/>
  <c r="J146" i="25"/>
  <c r="K146" i="25"/>
  <c r="L146" i="25"/>
  <c r="M146" i="25"/>
  <c r="N146" i="25"/>
  <c r="O146" i="25"/>
  <c r="H147" i="25"/>
  <c r="I147" i="25"/>
  <c r="J147" i="25"/>
  <c r="K147" i="25"/>
  <c r="L147" i="25"/>
  <c r="M147" i="25"/>
  <c r="N147" i="25"/>
  <c r="O147" i="25"/>
  <c r="H148" i="25"/>
  <c r="I148" i="25"/>
  <c r="J148" i="25"/>
  <c r="K148" i="25"/>
  <c r="L148" i="25"/>
  <c r="M148" i="25"/>
  <c r="N148" i="25"/>
  <c r="O148" i="25"/>
  <c r="H149" i="25"/>
  <c r="I149" i="25"/>
  <c r="J149" i="25"/>
  <c r="K149" i="25"/>
  <c r="L149" i="25"/>
  <c r="M149" i="25"/>
  <c r="N149" i="25"/>
  <c r="O149" i="25"/>
  <c r="H150" i="25"/>
  <c r="I150" i="25"/>
  <c r="J150" i="25"/>
  <c r="K150" i="25"/>
  <c r="L150" i="25"/>
  <c r="M150" i="25"/>
  <c r="N150" i="25"/>
  <c r="O150" i="25"/>
  <c r="H151" i="25"/>
  <c r="I151" i="25"/>
  <c r="J151" i="25"/>
  <c r="K151" i="25"/>
  <c r="L151" i="25"/>
  <c r="M151" i="25"/>
  <c r="N151" i="25"/>
  <c r="O151" i="25"/>
  <c r="H152" i="25"/>
  <c r="I152" i="25"/>
  <c r="J152" i="25"/>
  <c r="K152" i="25"/>
  <c r="L152" i="25"/>
  <c r="M152" i="25"/>
  <c r="N152" i="25"/>
  <c r="O152" i="25"/>
  <c r="H153" i="25"/>
  <c r="I153" i="25"/>
  <c r="J153" i="25"/>
  <c r="K153" i="25"/>
  <c r="L153" i="25"/>
  <c r="M153" i="25"/>
  <c r="N153" i="25"/>
  <c r="O153" i="25"/>
  <c r="H154" i="25"/>
  <c r="I154" i="25"/>
  <c r="J154" i="25"/>
  <c r="K154" i="25"/>
  <c r="L154" i="25"/>
  <c r="M154" i="25"/>
  <c r="N154" i="25"/>
  <c r="O154" i="25"/>
  <c r="H155" i="25"/>
  <c r="I155" i="25"/>
  <c r="J155" i="25"/>
  <c r="K155" i="25"/>
  <c r="L155" i="25"/>
  <c r="M155" i="25"/>
  <c r="N155" i="25"/>
  <c r="O155" i="25"/>
  <c r="H156" i="25"/>
  <c r="I156" i="25"/>
  <c r="J156" i="25"/>
  <c r="K156" i="25"/>
  <c r="L156" i="25"/>
  <c r="M156" i="25"/>
  <c r="N156" i="25"/>
  <c r="O156" i="25"/>
  <c r="H157" i="25"/>
  <c r="I157" i="25"/>
  <c r="J157" i="25"/>
  <c r="K157" i="25"/>
  <c r="L157" i="25"/>
  <c r="M157" i="25"/>
  <c r="N157" i="25"/>
  <c r="O157" i="25"/>
  <c r="H158" i="25"/>
  <c r="I158" i="25"/>
  <c r="J158" i="25"/>
  <c r="K158" i="25"/>
  <c r="L158" i="25"/>
  <c r="M158" i="25"/>
  <c r="N158" i="25"/>
  <c r="O158" i="25"/>
  <c r="H120" i="25"/>
  <c r="I120" i="25"/>
  <c r="J120" i="25"/>
  <c r="K120" i="25"/>
  <c r="L120" i="25"/>
  <c r="M120" i="25"/>
  <c r="N120" i="25"/>
  <c r="O120" i="25"/>
  <c r="H121" i="25"/>
  <c r="I121" i="25"/>
  <c r="J121" i="25"/>
  <c r="K121" i="25"/>
  <c r="L121" i="25"/>
  <c r="M121" i="25"/>
  <c r="N121" i="25"/>
  <c r="O121" i="25"/>
  <c r="H122" i="25"/>
  <c r="I122" i="25"/>
  <c r="J122" i="25"/>
  <c r="K122" i="25"/>
  <c r="L122" i="25"/>
  <c r="M122" i="25"/>
  <c r="N122" i="25"/>
  <c r="O122" i="25"/>
  <c r="H123" i="25"/>
  <c r="I123" i="25"/>
  <c r="J123" i="25"/>
  <c r="K123" i="25"/>
  <c r="L123" i="25"/>
  <c r="M123" i="25"/>
  <c r="N123" i="25"/>
  <c r="O123" i="25"/>
  <c r="H124" i="25"/>
  <c r="I124" i="25"/>
  <c r="J124" i="25"/>
  <c r="K124" i="25"/>
  <c r="L124" i="25"/>
  <c r="M124" i="25"/>
  <c r="N124" i="25"/>
  <c r="O124" i="25"/>
  <c r="H125" i="25"/>
  <c r="I125" i="25"/>
  <c r="J125" i="25"/>
  <c r="K125" i="25"/>
  <c r="L125" i="25"/>
  <c r="M125" i="25"/>
  <c r="N125" i="25"/>
  <c r="O125" i="25"/>
  <c r="H126" i="25"/>
  <c r="I126" i="25"/>
  <c r="J126" i="25"/>
  <c r="K126" i="25"/>
  <c r="L126" i="25"/>
  <c r="M126" i="25"/>
  <c r="N126" i="25"/>
  <c r="O126" i="25"/>
  <c r="H127" i="25"/>
  <c r="I127" i="25"/>
  <c r="J127" i="25"/>
  <c r="K127" i="25"/>
  <c r="L127" i="25"/>
  <c r="M127" i="25"/>
  <c r="N127" i="25"/>
  <c r="O127" i="25"/>
  <c r="H103" i="25"/>
  <c r="I103" i="25"/>
  <c r="J103" i="25"/>
  <c r="K103" i="25"/>
  <c r="L103" i="25"/>
  <c r="M103" i="25"/>
  <c r="N103" i="25"/>
  <c r="O103" i="25"/>
  <c r="H104" i="25"/>
  <c r="I104" i="25"/>
  <c r="J104" i="25"/>
  <c r="K104" i="25"/>
  <c r="L104" i="25"/>
  <c r="M104" i="25"/>
  <c r="N104" i="25"/>
  <c r="O104" i="25"/>
  <c r="H105" i="25"/>
  <c r="I105" i="25"/>
  <c r="J105" i="25"/>
  <c r="K105" i="25"/>
  <c r="L105" i="25"/>
  <c r="M105" i="25"/>
  <c r="N105" i="25"/>
  <c r="O105" i="25"/>
  <c r="H106" i="25"/>
  <c r="I106" i="25"/>
  <c r="J106" i="25"/>
  <c r="K106" i="25"/>
  <c r="L106" i="25"/>
  <c r="M106" i="25"/>
  <c r="N106" i="25"/>
  <c r="O106" i="25"/>
  <c r="H107" i="25"/>
  <c r="I107" i="25"/>
  <c r="J107" i="25"/>
  <c r="K107" i="25"/>
  <c r="L107" i="25"/>
  <c r="M107" i="25"/>
  <c r="N107" i="25"/>
  <c r="O107" i="25"/>
  <c r="H108" i="25"/>
  <c r="I108" i="25"/>
  <c r="J108" i="25"/>
  <c r="K108" i="25"/>
  <c r="L108" i="25"/>
  <c r="M108" i="25"/>
  <c r="N108" i="25"/>
  <c r="O108" i="25"/>
  <c r="H109" i="25"/>
  <c r="I109" i="25"/>
  <c r="J109" i="25"/>
  <c r="K109" i="25"/>
  <c r="L109" i="25"/>
  <c r="M109" i="25"/>
  <c r="N109" i="25"/>
  <c r="O109" i="25"/>
  <c r="H110" i="25"/>
  <c r="I110" i="25"/>
  <c r="J110" i="25"/>
  <c r="K110" i="25"/>
  <c r="L110" i="25"/>
  <c r="M110" i="25"/>
  <c r="N110" i="25"/>
  <c r="O110" i="25"/>
  <c r="B474" i="25"/>
  <c r="B475" i="25"/>
  <c r="B476" i="25"/>
  <c r="B477" i="25"/>
  <c r="B478" i="25"/>
  <c r="B473" i="25"/>
  <c r="B470" i="25"/>
  <c r="B471" i="25"/>
  <c r="B472" i="25"/>
  <c r="B79" i="25"/>
  <c r="B436" i="25"/>
  <c r="B400" i="25"/>
  <c r="B401" i="25"/>
  <c r="B402" i="25"/>
  <c r="B399" i="25"/>
  <c r="B389" i="25"/>
  <c r="B387" i="25"/>
  <c r="B388" i="25"/>
  <c r="B386" i="25"/>
  <c r="B368" i="25"/>
  <c r="B369" i="25"/>
  <c r="B370" i="25"/>
  <c r="B371" i="25"/>
  <c r="B372" i="25"/>
  <c r="B373" i="25"/>
  <c r="B374" i="25"/>
  <c r="B375" i="25"/>
  <c r="B376" i="25"/>
  <c r="B377" i="25"/>
  <c r="B378" i="25"/>
  <c r="B367" i="25"/>
  <c r="B348" i="25"/>
  <c r="B349" i="25"/>
  <c r="B350" i="25"/>
  <c r="B351" i="25"/>
  <c r="B352" i="25"/>
  <c r="B353" i="25"/>
  <c r="B347" i="25"/>
  <c r="B319" i="25"/>
  <c r="B320" i="25"/>
  <c r="B321" i="25"/>
  <c r="B322" i="25"/>
  <c r="B323" i="25"/>
  <c r="B318" i="25"/>
  <c r="B296" i="25"/>
  <c r="B284" i="25"/>
  <c r="B285" i="25"/>
  <c r="B283" i="25"/>
  <c r="B268" i="25"/>
  <c r="B260" i="25"/>
  <c r="B261" i="25"/>
  <c r="B262" i="25"/>
  <c r="B263" i="25"/>
  <c r="B264" i="25"/>
  <c r="B265" i="25"/>
  <c r="B266" i="25"/>
  <c r="B267" i="25"/>
  <c r="B259" i="25"/>
  <c r="B242" i="25"/>
  <c r="B243" i="25"/>
  <c r="B244" i="25"/>
  <c r="B245" i="25"/>
  <c r="B246" i="25"/>
  <c r="B247" i="25"/>
  <c r="B241" i="25"/>
  <c r="B210" i="25"/>
  <c r="B211" i="25"/>
  <c r="B212" i="25"/>
  <c r="B209" i="25"/>
  <c r="B142" i="25"/>
  <c r="B143" i="25"/>
  <c r="B118" i="25"/>
  <c r="B119" i="25"/>
  <c r="B99" i="25"/>
  <c r="B100" i="25"/>
  <c r="B101" i="25"/>
  <c r="B102" i="25"/>
  <c r="H40" i="25"/>
  <c r="I40" i="25"/>
  <c r="J40" i="25"/>
  <c r="K40" i="25"/>
  <c r="L40" i="25"/>
  <c r="M40" i="25"/>
  <c r="N40" i="25"/>
  <c r="O40" i="25"/>
  <c r="H41" i="25"/>
  <c r="I41" i="25"/>
  <c r="J41" i="25"/>
  <c r="K41" i="25"/>
  <c r="L41" i="25"/>
  <c r="M41" i="25"/>
  <c r="N41" i="25"/>
  <c r="O41" i="25"/>
  <c r="H42" i="25"/>
  <c r="I42" i="25"/>
  <c r="J42" i="25"/>
  <c r="K42" i="25"/>
  <c r="L42" i="25"/>
  <c r="M42" i="25"/>
  <c r="N42" i="25"/>
  <c r="O42" i="25"/>
  <c r="H43" i="25"/>
  <c r="I43" i="25"/>
  <c r="J43" i="25"/>
  <c r="K43" i="25"/>
  <c r="L43" i="25"/>
  <c r="M43" i="25"/>
  <c r="N43" i="25"/>
  <c r="O43" i="25"/>
  <c r="H44" i="25"/>
  <c r="I44" i="25"/>
  <c r="J44" i="25"/>
  <c r="K44" i="25"/>
  <c r="L44" i="25"/>
  <c r="M44" i="25"/>
  <c r="N44" i="25"/>
  <c r="O44" i="25"/>
  <c r="H45" i="25"/>
  <c r="I45" i="25"/>
  <c r="J45" i="25"/>
  <c r="K45" i="25"/>
  <c r="L45" i="25"/>
  <c r="M45" i="25"/>
  <c r="N45" i="25"/>
  <c r="O45" i="25"/>
  <c r="B173" i="25"/>
  <c r="B174" i="25"/>
  <c r="B175" i="25"/>
  <c r="B176" i="25"/>
  <c r="B172" i="25"/>
  <c r="B145" i="25"/>
  <c r="B146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44" i="25"/>
  <c r="B121" i="25"/>
  <c r="B122" i="25"/>
  <c r="B123" i="25"/>
  <c r="B124" i="25"/>
  <c r="B125" i="25"/>
  <c r="B126" i="25"/>
  <c r="B127" i="25"/>
  <c r="B104" i="25"/>
  <c r="B105" i="25"/>
  <c r="B106" i="25"/>
  <c r="B107" i="25"/>
  <c r="B108" i="25"/>
  <c r="B109" i="25"/>
  <c r="B110" i="25"/>
  <c r="B103" i="25"/>
  <c r="B41" i="25"/>
  <c r="B42" i="25"/>
  <c r="B466" i="25"/>
  <c r="B467" i="25"/>
  <c r="B468" i="25"/>
  <c r="B469" i="25"/>
  <c r="B561" i="25"/>
  <c r="B67" i="25"/>
  <c r="B393" i="25"/>
  <c r="B394" i="25"/>
  <c r="B395" i="25"/>
  <c r="B405" i="25"/>
  <c r="B406" i="25"/>
  <c r="B407" i="25"/>
  <c r="B408" i="25"/>
  <c r="B409" i="25"/>
  <c r="B410" i="25"/>
  <c r="B411" i="25"/>
  <c r="B412" i="25"/>
  <c r="B413" i="25"/>
  <c r="B414" i="25"/>
  <c r="B366" i="25"/>
  <c r="B379" i="25"/>
  <c r="B380" i="25"/>
  <c r="B381" i="25"/>
  <c r="B392" i="25"/>
  <c r="B341" i="25"/>
  <c r="B342" i="25"/>
  <c r="B343" i="25"/>
  <c r="B344" i="25"/>
  <c r="B345" i="25"/>
  <c r="B346" i="25"/>
  <c r="B354" i="25"/>
  <c r="B80" i="20" s="1"/>
  <c r="B355" i="25"/>
  <c r="B356" i="25"/>
  <c r="B357" i="25"/>
  <c r="B358" i="25"/>
  <c r="B359" i="25"/>
  <c r="B360" i="25"/>
  <c r="B361" i="25"/>
  <c r="B362" i="25"/>
  <c r="B363" i="25"/>
  <c r="B364" i="25"/>
  <c r="B365" i="25"/>
  <c r="B270" i="25"/>
  <c r="B271" i="25"/>
  <c r="B272" i="25"/>
  <c r="B273" i="25"/>
  <c r="B274" i="25"/>
  <c r="B297" i="25"/>
  <c r="B298" i="25"/>
  <c r="B299" i="25"/>
  <c r="B300" i="25"/>
  <c r="B301" i="25"/>
  <c r="B302" i="25"/>
  <c r="B339" i="25"/>
  <c r="B340" i="25"/>
  <c r="B238" i="25"/>
  <c r="B239" i="25"/>
  <c r="B240" i="25"/>
  <c r="B248" i="25"/>
  <c r="B249" i="25"/>
  <c r="B250" i="25"/>
  <c r="B251" i="25"/>
  <c r="B252" i="25"/>
  <c r="B253" i="25"/>
  <c r="B254" i="25"/>
  <c r="B255" i="25"/>
  <c r="B256" i="25"/>
  <c r="B257" i="25"/>
  <c r="B258" i="25"/>
  <c r="B269" i="25"/>
  <c r="B184" i="25"/>
  <c r="B185" i="25"/>
  <c r="B186" i="25"/>
  <c r="B187" i="25"/>
  <c r="B188" i="25"/>
  <c r="B189" i="25"/>
  <c r="B233" i="25"/>
  <c r="B234" i="25"/>
  <c r="B235" i="25"/>
  <c r="B236" i="25"/>
  <c r="B237" i="25"/>
  <c r="B135" i="25"/>
  <c r="B136" i="25"/>
  <c r="B137" i="25"/>
  <c r="B138" i="25"/>
  <c r="B139" i="25"/>
  <c r="B140" i="25"/>
  <c r="B141" i="25"/>
  <c r="B159" i="25"/>
  <c r="B160" i="25"/>
  <c r="B161" i="25"/>
  <c r="B162" i="25"/>
  <c r="B115" i="25"/>
  <c r="B116" i="25"/>
  <c r="B117" i="25"/>
  <c r="B128" i="25"/>
  <c r="B129" i="25"/>
  <c r="B130" i="25"/>
  <c r="B131" i="25"/>
  <c r="B132" i="25"/>
  <c r="B133" i="25"/>
  <c r="B134" i="25"/>
  <c r="B98" i="25"/>
  <c r="B111" i="25"/>
  <c r="B112" i="25"/>
  <c r="B113" i="25"/>
  <c r="B114" i="25"/>
  <c r="B21" i="25"/>
  <c r="B94" i="25"/>
  <c r="B95" i="25"/>
  <c r="B96" i="25"/>
  <c r="B97" i="25"/>
  <c r="B17" i="25"/>
  <c r="B18" i="25"/>
  <c r="B19" i="25"/>
  <c r="B20" i="25"/>
  <c r="B16" i="25"/>
  <c r="E216" i="25"/>
  <c r="E184" i="25" s="1"/>
  <c r="O175" i="25"/>
  <c r="I172" i="25"/>
  <c r="M91" i="25" l="1"/>
  <c r="K91" i="25"/>
  <c r="N91" i="25"/>
  <c r="H91" i="25"/>
  <c r="I91" i="25"/>
  <c r="L91" i="25"/>
  <c r="J91" i="25"/>
  <c r="O91" i="25"/>
  <c r="B563" i="25"/>
  <c r="B71" i="20"/>
  <c r="B564" i="25"/>
  <c r="B72" i="20"/>
  <c r="B566" i="25"/>
  <c r="B74" i="20"/>
  <c r="B568" i="25"/>
  <c r="B76" i="20"/>
  <c r="B572" i="25"/>
  <c r="B81" i="20"/>
  <c r="B569" i="25"/>
  <c r="B77" i="20"/>
  <c r="B571" i="25"/>
  <c r="B79" i="20"/>
  <c r="B575" i="25"/>
  <c r="B84" i="20"/>
  <c r="B562" i="25"/>
  <c r="B70" i="20"/>
  <c r="B565" i="25"/>
  <c r="B73" i="20"/>
  <c r="B567" i="25"/>
  <c r="B75" i="20"/>
  <c r="B573" i="25"/>
  <c r="B82" i="20"/>
  <c r="B574" i="25"/>
  <c r="B83" i="20"/>
  <c r="B570" i="25"/>
  <c r="B78" i="20"/>
  <c r="M406" i="25"/>
  <c r="L405" i="25"/>
  <c r="D174" i="25"/>
  <c r="D159" i="25" s="1"/>
  <c r="E173" i="25"/>
  <c r="E159" i="25" s="1"/>
  <c r="H21" i="25"/>
  <c r="H17" i="25"/>
  <c r="H100" i="25"/>
  <c r="H96" i="25"/>
  <c r="H117" i="25"/>
  <c r="H113" i="25"/>
  <c r="H141" i="25"/>
  <c r="H137" i="25"/>
  <c r="H133" i="25"/>
  <c r="H160" i="25"/>
  <c r="H163" i="25"/>
  <c r="H193" i="25"/>
  <c r="H189" i="25"/>
  <c r="H238" i="25"/>
  <c r="H249" i="25"/>
  <c r="H255" i="25"/>
  <c r="H251" i="25"/>
  <c r="H275" i="25"/>
  <c r="H271" i="25"/>
  <c r="H306" i="25"/>
  <c r="H302" i="25"/>
  <c r="H298" i="25"/>
  <c r="H344" i="25"/>
  <c r="H366" i="25"/>
  <c r="H362" i="25"/>
  <c r="H380" i="25"/>
  <c r="H393" i="25"/>
  <c r="H471" i="25"/>
  <c r="H20" i="25"/>
  <c r="H95" i="25"/>
  <c r="H99" i="25"/>
  <c r="H112" i="25"/>
  <c r="H116" i="25"/>
  <c r="H129" i="25"/>
  <c r="H140" i="25"/>
  <c r="H136" i="25"/>
  <c r="H132" i="25"/>
  <c r="H162" i="25"/>
  <c r="H192" i="25"/>
  <c r="H188" i="25"/>
  <c r="H234" i="25"/>
  <c r="H237" i="25"/>
  <c r="H258" i="25"/>
  <c r="H254" i="25"/>
  <c r="H250" i="25"/>
  <c r="H274" i="25"/>
  <c r="H297" i="25"/>
  <c r="H305" i="25"/>
  <c r="H301" i="25"/>
  <c r="H340" i="25"/>
  <c r="H343" i="25"/>
  <c r="H365" i="25"/>
  <c r="H361" i="25"/>
  <c r="H383" i="25"/>
  <c r="H470" i="25"/>
  <c r="H16" i="25"/>
  <c r="H19" i="25"/>
  <c r="H102" i="25"/>
  <c r="H98" i="25"/>
  <c r="H119" i="25"/>
  <c r="H115" i="25"/>
  <c r="H143" i="25"/>
  <c r="H139" i="25"/>
  <c r="H135" i="25"/>
  <c r="H131" i="25"/>
  <c r="H165" i="25"/>
  <c r="H161" i="25"/>
  <c r="H185" i="25"/>
  <c r="H191" i="25"/>
  <c r="H187" i="25"/>
  <c r="H240" i="25"/>
  <c r="H236" i="25"/>
  <c r="H257" i="25"/>
  <c r="H253" i="25"/>
  <c r="H270" i="25"/>
  <c r="H273" i="25"/>
  <c r="H304" i="25"/>
  <c r="H300" i="25"/>
  <c r="H346" i="25"/>
  <c r="H342" i="25"/>
  <c r="H364" i="25"/>
  <c r="H360" i="25"/>
  <c r="H382" i="25"/>
  <c r="H395" i="25"/>
  <c r="H467" i="25"/>
  <c r="H469" i="25"/>
  <c r="H18" i="25"/>
  <c r="H101" i="25"/>
  <c r="H97" i="25"/>
  <c r="H118" i="25"/>
  <c r="H114" i="25"/>
  <c r="H142" i="25"/>
  <c r="H134" i="25"/>
  <c r="H164" i="25"/>
  <c r="H194" i="25"/>
  <c r="H190" i="25"/>
  <c r="H186" i="25"/>
  <c r="H239" i="25"/>
  <c r="H235" i="25"/>
  <c r="H256" i="25"/>
  <c r="H276" i="25"/>
  <c r="H272" i="25"/>
  <c r="H307" i="25"/>
  <c r="H303" i="25"/>
  <c r="H299" i="25"/>
  <c r="H341" i="25"/>
  <c r="H363" i="25"/>
  <c r="H394" i="25"/>
  <c r="H472" i="25"/>
  <c r="O172" i="25"/>
  <c r="M216" i="25"/>
  <c r="I216" i="25"/>
  <c r="I18" i="25" l="1"/>
  <c r="J18" i="25" s="1"/>
  <c r="K18" i="25" s="1"/>
  <c r="L18" i="25" s="1"/>
  <c r="M18" i="25" s="1"/>
  <c r="N18" i="25" s="1"/>
  <c r="O18" i="25" s="1"/>
  <c r="I17" i="25"/>
  <c r="J17" i="25" s="1"/>
  <c r="K17" i="25" s="1"/>
  <c r="L17" i="25" s="1"/>
  <c r="M17" i="25" s="1"/>
  <c r="N17" i="25" s="1"/>
  <c r="O17" i="25" s="1"/>
  <c r="I19" i="25"/>
  <c r="J19" i="25" s="1"/>
  <c r="K19" i="25" s="1"/>
  <c r="L19" i="25" s="1"/>
  <c r="M19" i="25" s="1"/>
  <c r="N19" i="25" s="1"/>
  <c r="O19" i="25" s="1"/>
  <c r="I20" i="25"/>
  <c r="J20" i="25" s="1"/>
  <c r="K20" i="25" s="1"/>
  <c r="L20" i="25" s="1"/>
  <c r="M20" i="25" s="1"/>
  <c r="N20" i="25" s="1"/>
  <c r="O20" i="25" s="1"/>
  <c r="I21" i="25"/>
  <c r="J21" i="25" s="1"/>
  <c r="K21" i="25" s="1"/>
  <c r="L21" i="25" s="1"/>
  <c r="M21" i="25" s="1"/>
  <c r="N21" i="25" s="1"/>
  <c r="O21" i="25" s="1"/>
  <c r="H296" i="25"/>
  <c r="H269" i="25"/>
  <c r="H184" i="25"/>
  <c r="H64" i="25"/>
  <c r="H392" i="25"/>
  <c r="D73" i="20"/>
  <c r="H159" i="25"/>
  <c r="I16" i="25"/>
  <c r="I240" i="25"/>
  <c r="J240" i="25" s="1"/>
  <c r="K240" i="25" s="1"/>
  <c r="L240" i="25" s="1"/>
  <c r="M240" i="25" s="1"/>
  <c r="N240" i="25" s="1"/>
  <c r="O240" i="25" s="1"/>
  <c r="I471" i="25"/>
  <c r="J471" i="25" s="1"/>
  <c r="K471" i="25" s="1"/>
  <c r="L471" i="25" s="1"/>
  <c r="M471" i="25" s="1"/>
  <c r="N471" i="25" s="1"/>
  <c r="O471" i="25" s="1"/>
  <c r="I272" i="25"/>
  <c r="J272" i="25" s="1"/>
  <c r="K272" i="25" s="1"/>
  <c r="L272" i="25" s="1"/>
  <c r="M272" i="25" s="1"/>
  <c r="N272" i="25" s="1"/>
  <c r="O272" i="25" s="1"/>
  <c r="I118" i="25"/>
  <c r="J118" i="25" s="1"/>
  <c r="K118" i="25" s="1"/>
  <c r="L118" i="25" s="1"/>
  <c r="M118" i="25" s="1"/>
  <c r="N118" i="25" s="1"/>
  <c r="O118" i="25" s="1"/>
  <c r="I304" i="25"/>
  <c r="J304" i="25" s="1"/>
  <c r="K304" i="25" s="1"/>
  <c r="L304" i="25" s="1"/>
  <c r="M304" i="25" s="1"/>
  <c r="N304" i="25" s="1"/>
  <c r="O304" i="25" s="1"/>
  <c r="I253" i="25"/>
  <c r="J253" i="25" s="1"/>
  <c r="K253" i="25" s="1"/>
  <c r="L253" i="25" s="1"/>
  <c r="M253" i="25" s="1"/>
  <c r="N253" i="25" s="1"/>
  <c r="O253" i="25" s="1"/>
  <c r="I165" i="25"/>
  <c r="J165" i="25" s="1"/>
  <c r="K165" i="25" s="1"/>
  <c r="L165" i="25" s="1"/>
  <c r="M165" i="25" s="1"/>
  <c r="N165" i="25" s="1"/>
  <c r="O165" i="25" s="1"/>
  <c r="I143" i="25"/>
  <c r="J143" i="25" s="1"/>
  <c r="K143" i="25" s="1"/>
  <c r="L143" i="25" s="1"/>
  <c r="M143" i="25" s="1"/>
  <c r="N143" i="25" s="1"/>
  <c r="O143" i="25" s="1"/>
  <c r="I102" i="25"/>
  <c r="J102" i="25" s="1"/>
  <c r="K102" i="25" s="1"/>
  <c r="L102" i="25" s="1"/>
  <c r="M102" i="25" s="1"/>
  <c r="N102" i="25" s="1"/>
  <c r="O102" i="25" s="1"/>
  <c r="I383" i="25"/>
  <c r="I274" i="25"/>
  <c r="J274" i="25" s="1"/>
  <c r="K274" i="25" s="1"/>
  <c r="L274" i="25" s="1"/>
  <c r="M274" i="25" s="1"/>
  <c r="N274" i="25" s="1"/>
  <c r="O274" i="25" s="1"/>
  <c r="I162" i="25"/>
  <c r="J162" i="25" s="1"/>
  <c r="K162" i="25" s="1"/>
  <c r="L162" i="25" s="1"/>
  <c r="M162" i="25" s="1"/>
  <c r="N162" i="25" s="1"/>
  <c r="O162" i="25" s="1"/>
  <c r="I140" i="25"/>
  <c r="J140" i="25" s="1"/>
  <c r="K140" i="25" s="1"/>
  <c r="L140" i="25" s="1"/>
  <c r="M140" i="25" s="1"/>
  <c r="N140" i="25" s="1"/>
  <c r="O140" i="25" s="1"/>
  <c r="I99" i="25"/>
  <c r="J99" i="25" s="1"/>
  <c r="K99" i="25" s="1"/>
  <c r="L99" i="25" s="1"/>
  <c r="M99" i="25" s="1"/>
  <c r="N99" i="25" s="1"/>
  <c r="O99" i="25" s="1"/>
  <c r="I362" i="25"/>
  <c r="J362" i="25" s="1"/>
  <c r="K362" i="25" s="1"/>
  <c r="L362" i="25" s="1"/>
  <c r="M362" i="25" s="1"/>
  <c r="N362" i="25" s="1"/>
  <c r="O362" i="25" s="1"/>
  <c r="I251" i="25"/>
  <c r="J251" i="25" s="1"/>
  <c r="K251" i="25" s="1"/>
  <c r="L251" i="25" s="1"/>
  <c r="M251" i="25" s="1"/>
  <c r="N251" i="25" s="1"/>
  <c r="O251" i="25" s="1"/>
  <c r="I133" i="25"/>
  <c r="J133" i="25" s="1"/>
  <c r="K133" i="25" s="1"/>
  <c r="L133" i="25" s="1"/>
  <c r="M133" i="25" s="1"/>
  <c r="N133" i="25" s="1"/>
  <c r="O133" i="25" s="1"/>
  <c r="I117" i="25"/>
  <c r="J117" i="25" s="1"/>
  <c r="K117" i="25" s="1"/>
  <c r="L117" i="25" s="1"/>
  <c r="M117" i="25" s="1"/>
  <c r="N117" i="25" s="1"/>
  <c r="O117" i="25" s="1"/>
  <c r="I394" i="25"/>
  <c r="J394" i="25" s="1"/>
  <c r="K394" i="25" s="1"/>
  <c r="L394" i="25" s="1"/>
  <c r="M394" i="25" s="1"/>
  <c r="N394" i="25" s="1"/>
  <c r="O394" i="25" s="1"/>
  <c r="I303" i="25"/>
  <c r="J303" i="25" s="1"/>
  <c r="K303" i="25" s="1"/>
  <c r="L303" i="25" s="1"/>
  <c r="M303" i="25" s="1"/>
  <c r="N303" i="25" s="1"/>
  <c r="O303" i="25" s="1"/>
  <c r="I256" i="25"/>
  <c r="J256" i="25" s="1"/>
  <c r="K256" i="25" s="1"/>
  <c r="L256" i="25" s="1"/>
  <c r="M256" i="25" s="1"/>
  <c r="N256" i="25" s="1"/>
  <c r="O256" i="25" s="1"/>
  <c r="I190" i="25"/>
  <c r="J190" i="25" s="1"/>
  <c r="K190" i="25" s="1"/>
  <c r="L190" i="25" s="1"/>
  <c r="M190" i="25" s="1"/>
  <c r="N190" i="25" s="1"/>
  <c r="O190" i="25" s="1"/>
  <c r="I142" i="25"/>
  <c r="J142" i="25" s="1"/>
  <c r="K142" i="25" s="1"/>
  <c r="L142" i="25" s="1"/>
  <c r="M142" i="25" s="1"/>
  <c r="N142" i="25" s="1"/>
  <c r="O142" i="25" s="1"/>
  <c r="I101" i="25"/>
  <c r="J101" i="25" s="1"/>
  <c r="K101" i="25" s="1"/>
  <c r="L101" i="25" s="1"/>
  <c r="M101" i="25" s="1"/>
  <c r="N101" i="25" s="1"/>
  <c r="O101" i="25" s="1"/>
  <c r="I467" i="25"/>
  <c r="I382" i="25"/>
  <c r="J382" i="25" s="1"/>
  <c r="K382" i="25" s="1"/>
  <c r="L382" i="25" s="1"/>
  <c r="M382" i="25" s="1"/>
  <c r="N382" i="25" s="1"/>
  <c r="O382" i="25" s="1"/>
  <c r="I346" i="25"/>
  <c r="J346" i="25" s="1"/>
  <c r="K346" i="25" s="1"/>
  <c r="L346" i="25" s="1"/>
  <c r="M346" i="25" s="1"/>
  <c r="N346" i="25" s="1"/>
  <c r="O346" i="25" s="1"/>
  <c r="I273" i="25"/>
  <c r="J273" i="25" s="1"/>
  <c r="K273" i="25" s="1"/>
  <c r="L273" i="25" s="1"/>
  <c r="M273" i="25" s="1"/>
  <c r="N273" i="25" s="1"/>
  <c r="O273" i="25" s="1"/>
  <c r="I236" i="25"/>
  <c r="J236" i="25" s="1"/>
  <c r="K236" i="25" s="1"/>
  <c r="L236" i="25" s="1"/>
  <c r="M236" i="25" s="1"/>
  <c r="N236" i="25" s="1"/>
  <c r="O236" i="25" s="1"/>
  <c r="I185" i="25"/>
  <c r="I135" i="25"/>
  <c r="J135" i="25" s="1"/>
  <c r="K135" i="25" s="1"/>
  <c r="L135" i="25" s="1"/>
  <c r="M135" i="25" s="1"/>
  <c r="N135" i="25" s="1"/>
  <c r="O135" i="25" s="1"/>
  <c r="I119" i="25"/>
  <c r="J119" i="25" s="1"/>
  <c r="K119" i="25" s="1"/>
  <c r="L119" i="25" s="1"/>
  <c r="M119" i="25" s="1"/>
  <c r="N119" i="25" s="1"/>
  <c r="O119" i="25" s="1"/>
  <c r="I365" i="25"/>
  <c r="J365" i="25" s="1"/>
  <c r="K365" i="25" s="1"/>
  <c r="L365" i="25" s="1"/>
  <c r="M365" i="25" s="1"/>
  <c r="N365" i="25" s="1"/>
  <c r="O365" i="25" s="1"/>
  <c r="I305" i="25"/>
  <c r="J305" i="25" s="1"/>
  <c r="K305" i="25" s="1"/>
  <c r="L305" i="25" s="1"/>
  <c r="M305" i="25" s="1"/>
  <c r="N305" i="25" s="1"/>
  <c r="O305" i="25" s="1"/>
  <c r="I254" i="25"/>
  <c r="J254" i="25" s="1"/>
  <c r="K254" i="25" s="1"/>
  <c r="L254" i="25" s="1"/>
  <c r="M254" i="25" s="1"/>
  <c r="N254" i="25" s="1"/>
  <c r="O254" i="25" s="1"/>
  <c r="I188" i="25"/>
  <c r="J188" i="25" s="1"/>
  <c r="K188" i="25" s="1"/>
  <c r="L188" i="25" s="1"/>
  <c r="M188" i="25" s="1"/>
  <c r="N188" i="25" s="1"/>
  <c r="O188" i="25" s="1"/>
  <c r="I132" i="25"/>
  <c r="J132" i="25" s="1"/>
  <c r="K132" i="25" s="1"/>
  <c r="L132" i="25" s="1"/>
  <c r="M132" i="25" s="1"/>
  <c r="N132" i="25" s="1"/>
  <c r="O132" i="25" s="1"/>
  <c r="I116" i="25"/>
  <c r="J116" i="25" s="1"/>
  <c r="K116" i="25" s="1"/>
  <c r="L116" i="25" s="1"/>
  <c r="M116" i="25" s="1"/>
  <c r="N116" i="25" s="1"/>
  <c r="O116" i="25" s="1"/>
  <c r="I393" i="25"/>
  <c r="I344" i="25"/>
  <c r="J344" i="25" s="1"/>
  <c r="K344" i="25" s="1"/>
  <c r="L344" i="25" s="1"/>
  <c r="M344" i="25" s="1"/>
  <c r="N344" i="25" s="1"/>
  <c r="O344" i="25" s="1"/>
  <c r="I271" i="25"/>
  <c r="J271" i="25" s="1"/>
  <c r="K271" i="25" s="1"/>
  <c r="L271" i="25" s="1"/>
  <c r="M271" i="25" s="1"/>
  <c r="N271" i="25" s="1"/>
  <c r="O271" i="25" s="1"/>
  <c r="I249" i="25"/>
  <c r="I163" i="25"/>
  <c r="J163" i="25" s="1"/>
  <c r="K163" i="25" s="1"/>
  <c r="L163" i="25" s="1"/>
  <c r="M163" i="25" s="1"/>
  <c r="N163" i="25" s="1"/>
  <c r="O163" i="25" s="1"/>
  <c r="I141" i="25"/>
  <c r="J141" i="25" s="1"/>
  <c r="K141" i="25" s="1"/>
  <c r="L141" i="25" s="1"/>
  <c r="M141" i="25" s="1"/>
  <c r="N141" i="25" s="1"/>
  <c r="O141" i="25" s="1"/>
  <c r="I100" i="25"/>
  <c r="J100" i="25" s="1"/>
  <c r="K100" i="25" s="1"/>
  <c r="L100" i="25" s="1"/>
  <c r="M100" i="25" s="1"/>
  <c r="N100" i="25" s="1"/>
  <c r="O100" i="25" s="1"/>
  <c r="I363" i="25"/>
  <c r="J363" i="25" s="1"/>
  <c r="K363" i="25" s="1"/>
  <c r="L363" i="25" s="1"/>
  <c r="M363" i="25" s="1"/>
  <c r="N363" i="25" s="1"/>
  <c r="O363" i="25" s="1"/>
  <c r="I307" i="25"/>
  <c r="J307" i="25" s="1"/>
  <c r="K307" i="25" s="1"/>
  <c r="L307" i="25" s="1"/>
  <c r="M307" i="25" s="1"/>
  <c r="N307" i="25" s="1"/>
  <c r="O307" i="25" s="1"/>
  <c r="I235" i="25"/>
  <c r="J235" i="25" s="1"/>
  <c r="K235" i="25" s="1"/>
  <c r="L235" i="25" s="1"/>
  <c r="M235" i="25" s="1"/>
  <c r="N235" i="25" s="1"/>
  <c r="O235" i="25" s="1"/>
  <c r="I194" i="25"/>
  <c r="J194" i="25" s="1"/>
  <c r="K194" i="25" s="1"/>
  <c r="L194" i="25" s="1"/>
  <c r="M194" i="25" s="1"/>
  <c r="N194" i="25" s="1"/>
  <c r="O194" i="25" s="1"/>
  <c r="I114" i="25"/>
  <c r="J114" i="25" s="1"/>
  <c r="K114" i="25" s="1"/>
  <c r="L114" i="25" s="1"/>
  <c r="M114" i="25" s="1"/>
  <c r="N114" i="25" s="1"/>
  <c r="O114" i="25" s="1"/>
  <c r="I360" i="25"/>
  <c r="J360" i="25" s="1"/>
  <c r="K360" i="25" s="1"/>
  <c r="L360" i="25" s="1"/>
  <c r="M360" i="25" s="1"/>
  <c r="N360" i="25" s="1"/>
  <c r="O360" i="25" s="1"/>
  <c r="I300" i="25"/>
  <c r="J300" i="25" s="1"/>
  <c r="K300" i="25" s="1"/>
  <c r="L300" i="25" s="1"/>
  <c r="M300" i="25" s="1"/>
  <c r="N300" i="25" s="1"/>
  <c r="O300" i="25" s="1"/>
  <c r="I270" i="25"/>
  <c r="I161" i="25"/>
  <c r="J161" i="25" s="1"/>
  <c r="K161" i="25" s="1"/>
  <c r="L161" i="25" s="1"/>
  <c r="M161" i="25" s="1"/>
  <c r="N161" i="25" s="1"/>
  <c r="O161" i="25" s="1"/>
  <c r="I139" i="25"/>
  <c r="J139" i="25" s="1"/>
  <c r="K139" i="25" s="1"/>
  <c r="L139" i="25" s="1"/>
  <c r="M139" i="25" s="1"/>
  <c r="N139" i="25" s="1"/>
  <c r="O139" i="25" s="1"/>
  <c r="I98" i="25"/>
  <c r="J98" i="25" s="1"/>
  <c r="K98" i="25" s="1"/>
  <c r="L98" i="25" s="1"/>
  <c r="M98" i="25" s="1"/>
  <c r="N98" i="25" s="1"/>
  <c r="O98" i="25" s="1"/>
  <c r="I470" i="25"/>
  <c r="J470" i="25" s="1"/>
  <c r="K470" i="25" s="1"/>
  <c r="L470" i="25" s="1"/>
  <c r="M470" i="25" s="1"/>
  <c r="N470" i="25" s="1"/>
  <c r="O470" i="25" s="1"/>
  <c r="I343" i="25"/>
  <c r="J343" i="25" s="1"/>
  <c r="K343" i="25" s="1"/>
  <c r="L343" i="25" s="1"/>
  <c r="M343" i="25" s="1"/>
  <c r="N343" i="25" s="1"/>
  <c r="O343" i="25" s="1"/>
  <c r="I297" i="25"/>
  <c r="I258" i="25"/>
  <c r="J258" i="25" s="1"/>
  <c r="K258" i="25" s="1"/>
  <c r="L258" i="25" s="1"/>
  <c r="M258" i="25" s="1"/>
  <c r="N258" i="25" s="1"/>
  <c r="O258" i="25" s="1"/>
  <c r="I192" i="25"/>
  <c r="J192" i="25" s="1"/>
  <c r="K192" i="25" s="1"/>
  <c r="L192" i="25" s="1"/>
  <c r="M192" i="25" s="1"/>
  <c r="N192" i="25" s="1"/>
  <c r="O192" i="25" s="1"/>
  <c r="I136" i="25"/>
  <c r="J136" i="25" s="1"/>
  <c r="K136" i="25" s="1"/>
  <c r="L136" i="25" s="1"/>
  <c r="M136" i="25" s="1"/>
  <c r="N136" i="25" s="1"/>
  <c r="O136" i="25" s="1"/>
  <c r="I112" i="25"/>
  <c r="H111" i="25"/>
  <c r="I380" i="25"/>
  <c r="I298" i="25"/>
  <c r="J298" i="25" s="1"/>
  <c r="K298" i="25" s="1"/>
  <c r="L298" i="25" s="1"/>
  <c r="M298" i="25" s="1"/>
  <c r="N298" i="25" s="1"/>
  <c r="O298" i="25" s="1"/>
  <c r="I275" i="25"/>
  <c r="J275" i="25" s="1"/>
  <c r="K275" i="25" s="1"/>
  <c r="L275" i="25" s="1"/>
  <c r="M275" i="25" s="1"/>
  <c r="N275" i="25" s="1"/>
  <c r="O275" i="25" s="1"/>
  <c r="I238" i="25"/>
  <c r="J238" i="25" s="1"/>
  <c r="K238" i="25" s="1"/>
  <c r="L238" i="25" s="1"/>
  <c r="M238" i="25" s="1"/>
  <c r="N238" i="25" s="1"/>
  <c r="O238" i="25" s="1"/>
  <c r="I160" i="25"/>
  <c r="I113" i="25"/>
  <c r="J113" i="25" s="1"/>
  <c r="K113" i="25" s="1"/>
  <c r="L113" i="25" s="1"/>
  <c r="M113" i="25" s="1"/>
  <c r="N113" i="25" s="1"/>
  <c r="O113" i="25" s="1"/>
  <c r="N406" i="25"/>
  <c r="M405" i="25"/>
  <c r="I472" i="25"/>
  <c r="J472" i="25" s="1"/>
  <c r="K472" i="25" s="1"/>
  <c r="L472" i="25" s="1"/>
  <c r="M472" i="25" s="1"/>
  <c r="N472" i="25" s="1"/>
  <c r="O472" i="25" s="1"/>
  <c r="I341" i="25"/>
  <c r="J341" i="25" s="1"/>
  <c r="K341" i="25" s="1"/>
  <c r="L341" i="25" s="1"/>
  <c r="M341" i="25" s="1"/>
  <c r="N341" i="25" s="1"/>
  <c r="O341" i="25" s="1"/>
  <c r="I239" i="25"/>
  <c r="J239" i="25" s="1"/>
  <c r="K239" i="25" s="1"/>
  <c r="L239" i="25" s="1"/>
  <c r="M239" i="25" s="1"/>
  <c r="N239" i="25" s="1"/>
  <c r="O239" i="25" s="1"/>
  <c r="I164" i="25"/>
  <c r="J164" i="25" s="1"/>
  <c r="K164" i="25" s="1"/>
  <c r="L164" i="25" s="1"/>
  <c r="M164" i="25" s="1"/>
  <c r="N164" i="25" s="1"/>
  <c r="O164" i="25" s="1"/>
  <c r="I364" i="25"/>
  <c r="J364" i="25" s="1"/>
  <c r="K364" i="25" s="1"/>
  <c r="L364" i="25" s="1"/>
  <c r="M364" i="25" s="1"/>
  <c r="N364" i="25" s="1"/>
  <c r="O364" i="25" s="1"/>
  <c r="I187" i="25"/>
  <c r="J187" i="25" s="1"/>
  <c r="K187" i="25" s="1"/>
  <c r="L187" i="25" s="1"/>
  <c r="M187" i="25" s="1"/>
  <c r="N187" i="25" s="1"/>
  <c r="O187" i="25" s="1"/>
  <c r="I340" i="25"/>
  <c r="I237" i="25"/>
  <c r="J237" i="25" s="1"/>
  <c r="K237" i="25" s="1"/>
  <c r="L237" i="25" s="1"/>
  <c r="M237" i="25" s="1"/>
  <c r="N237" i="25" s="1"/>
  <c r="O237" i="25" s="1"/>
  <c r="I302" i="25"/>
  <c r="J302" i="25" s="1"/>
  <c r="K302" i="25" s="1"/>
  <c r="L302" i="25" s="1"/>
  <c r="M302" i="25" s="1"/>
  <c r="N302" i="25" s="1"/>
  <c r="O302" i="25" s="1"/>
  <c r="I189" i="25"/>
  <c r="J189" i="25" s="1"/>
  <c r="K189" i="25" s="1"/>
  <c r="L189" i="25" s="1"/>
  <c r="M189" i="25" s="1"/>
  <c r="N189" i="25" s="1"/>
  <c r="O189" i="25" s="1"/>
  <c r="I299" i="25"/>
  <c r="J299" i="25" s="1"/>
  <c r="K299" i="25" s="1"/>
  <c r="L299" i="25" s="1"/>
  <c r="M299" i="25" s="1"/>
  <c r="N299" i="25" s="1"/>
  <c r="O299" i="25" s="1"/>
  <c r="I276" i="25"/>
  <c r="J276" i="25" s="1"/>
  <c r="K276" i="25" s="1"/>
  <c r="L276" i="25" s="1"/>
  <c r="M276" i="25" s="1"/>
  <c r="N276" i="25" s="1"/>
  <c r="O276" i="25" s="1"/>
  <c r="I186" i="25"/>
  <c r="J186" i="25" s="1"/>
  <c r="K186" i="25" s="1"/>
  <c r="L186" i="25" s="1"/>
  <c r="M186" i="25" s="1"/>
  <c r="N186" i="25" s="1"/>
  <c r="O186" i="25" s="1"/>
  <c r="I134" i="25"/>
  <c r="J134" i="25" s="1"/>
  <c r="K134" i="25" s="1"/>
  <c r="L134" i="25" s="1"/>
  <c r="M134" i="25" s="1"/>
  <c r="N134" i="25" s="1"/>
  <c r="O134" i="25" s="1"/>
  <c r="I97" i="25"/>
  <c r="J97" i="25" s="1"/>
  <c r="K97" i="25" s="1"/>
  <c r="L97" i="25" s="1"/>
  <c r="M97" i="25" s="1"/>
  <c r="N97" i="25" s="1"/>
  <c r="O97" i="25" s="1"/>
  <c r="I469" i="25"/>
  <c r="J469" i="25" s="1"/>
  <c r="K469" i="25" s="1"/>
  <c r="L469" i="25" s="1"/>
  <c r="M469" i="25" s="1"/>
  <c r="N469" i="25" s="1"/>
  <c r="O469" i="25" s="1"/>
  <c r="I395" i="25"/>
  <c r="J395" i="25" s="1"/>
  <c r="K395" i="25" s="1"/>
  <c r="L395" i="25" s="1"/>
  <c r="M395" i="25" s="1"/>
  <c r="N395" i="25" s="1"/>
  <c r="O395" i="25" s="1"/>
  <c r="I342" i="25"/>
  <c r="J342" i="25" s="1"/>
  <c r="K342" i="25" s="1"/>
  <c r="L342" i="25" s="1"/>
  <c r="M342" i="25" s="1"/>
  <c r="N342" i="25" s="1"/>
  <c r="O342" i="25" s="1"/>
  <c r="I257" i="25"/>
  <c r="J257" i="25" s="1"/>
  <c r="K257" i="25" s="1"/>
  <c r="L257" i="25" s="1"/>
  <c r="M257" i="25" s="1"/>
  <c r="N257" i="25" s="1"/>
  <c r="O257" i="25" s="1"/>
  <c r="I191" i="25"/>
  <c r="J191" i="25" s="1"/>
  <c r="K191" i="25" s="1"/>
  <c r="L191" i="25" s="1"/>
  <c r="M191" i="25" s="1"/>
  <c r="N191" i="25" s="1"/>
  <c r="O191" i="25" s="1"/>
  <c r="I131" i="25"/>
  <c r="J131" i="25" s="1"/>
  <c r="K131" i="25" s="1"/>
  <c r="L131" i="25" s="1"/>
  <c r="M131" i="25" s="1"/>
  <c r="N131" i="25" s="1"/>
  <c r="O131" i="25" s="1"/>
  <c r="I115" i="25"/>
  <c r="J115" i="25" s="1"/>
  <c r="K115" i="25" s="1"/>
  <c r="L115" i="25" s="1"/>
  <c r="M115" i="25" s="1"/>
  <c r="N115" i="25" s="1"/>
  <c r="O115" i="25" s="1"/>
  <c r="I361" i="25"/>
  <c r="J361" i="25" s="1"/>
  <c r="K361" i="25" s="1"/>
  <c r="L361" i="25" s="1"/>
  <c r="M361" i="25" s="1"/>
  <c r="N361" i="25" s="1"/>
  <c r="O361" i="25" s="1"/>
  <c r="I301" i="25"/>
  <c r="J301" i="25" s="1"/>
  <c r="K301" i="25" s="1"/>
  <c r="L301" i="25" s="1"/>
  <c r="M301" i="25" s="1"/>
  <c r="N301" i="25" s="1"/>
  <c r="O301" i="25" s="1"/>
  <c r="I250" i="25"/>
  <c r="J250" i="25" s="1"/>
  <c r="K250" i="25" s="1"/>
  <c r="L250" i="25" s="1"/>
  <c r="M250" i="25" s="1"/>
  <c r="N250" i="25" s="1"/>
  <c r="O250" i="25" s="1"/>
  <c r="I234" i="25"/>
  <c r="H233" i="25"/>
  <c r="I129" i="25"/>
  <c r="I95" i="25"/>
  <c r="H94" i="25"/>
  <c r="I366" i="25"/>
  <c r="J366" i="25" s="1"/>
  <c r="K366" i="25" s="1"/>
  <c r="L366" i="25" s="1"/>
  <c r="M366" i="25" s="1"/>
  <c r="N366" i="25" s="1"/>
  <c r="O366" i="25" s="1"/>
  <c r="I306" i="25"/>
  <c r="J306" i="25" s="1"/>
  <c r="K306" i="25" s="1"/>
  <c r="L306" i="25" s="1"/>
  <c r="M306" i="25" s="1"/>
  <c r="N306" i="25" s="1"/>
  <c r="O306" i="25" s="1"/>
  <c r="I255" i="25"/>
  <c r="J255" i="25" s="1"/>
  <c r="K255" i="25" s="1"/>
  <c r="L255" i="25" s="1"/>
  <c r="M255" i="25" s="1"/>
  <c r="N255" i="25" s="1"/>
  <c r="O255" i="25" s="1"/>
  <c r="I193" i="25"/>
  <c r="J193" i="25" s="1"/>
  <c r="K193" i="25" s="1"/>
  <c r="L193" i="25" s="1"/>
  <c r="M193" i="25" s="1"/>
  <c r="N193" i="25" s="1"/>
  <c r="O193" i="25" s="1"/>
  <c r="I137" i="25"/>
  <c r="J137" i="25" s="1"/>
  <c r="K137" i="25" s="1"/>
  <c r="L137" i="25" s="1"/>
  <c r="M137" i="25" s="1"/>
  <c r="N137" i="25" s="1"/>
  <c r="O137" i="25" s="1"/>
  <c r="I96" i="25"/>
  <c r="J96" i="25" s="1"/>
  <c r="K96" i="25" s="1"/>
  <c r="L96" i="25" s="1"/>
  <c r="M96" i="25" s="1"/>
  <c r="N96" i="25" s="1"/>
  <c r="O96" i="25" s="1"/>
  <c r="H130" i="25"/>
  <c r="H381" i="25"/>
  <c r="H379" i="25" s="1"/>
  <c r="H345" i="25"/>
  <c r="H339" i="25" s="1"/>
  <c r="H252" i="25"/>
  <c r="H248" i="25" s="1"/>
  <c r="H468" i="25"/>
  <c r="H138" i="25"/>
  <c r="I64" i="25" l="1"/>
  <c r="I296" i="25"/>
  <c r="I269" i="25"/>
  <c r="I184" i="25"/>
  <c r="I392" i="25"/>
  <c r="J383" i="25"/>
  <c r="K383" i="25" s="1"/>
  <c r="L383" i="25" s="1"/>
  <c r="M383" i="25" s="1"/>
  <c r="N383" i="25" s="1"/>
  <c r="O383" i="25" s="1"/>
  <c r="I159" i="25"/>
  <c r="J16" i="25"/>
  <c r="J64" i="25" s="1"/>
  <c r="H466" i="25"/>
  <c r="J95" i="25"/>
  <c r="I94" i="25"/>
  <c r="J234" i="25"/>
  <c r="I233" i="25"/>
  <c r="I138" i="25"/>
  <c r="J138" i="25" s="1"/>
  <c r="K138" i="25" s="1"/>
  <c r="L138" i="25" s="1"/>
  <c r="M138" i="25" s="1"/>
  <c r="N138" i="25" s="1"/>
  <c r="O138" i="25" s="1"/>
  <c r="I381" i="25"/>
  <c r="J381" i="25" s="1"/>
  <c r="K381" i="25" s="1"/>
  <c r="L381" i="25" s="1"/>
  <c r="M381" i="25" s="1"/>
  <c r="N381" i="25" s="1"/>
  <c r="O381" i="25" s="1"/>
  <c r="J129" i="25"/>
  <c r="J270" i="25"/>
  <c r="J269" i="25" s="1"/>
  <c r="J393" i="25"/>
  <c r="J392" i="25" s="1"/>
  <c r="J185" i="25"/>
  <c r="J184" i="25" s="1"/>
  <c r="I468" i="25"/>
  <c r="J468" i="25" s="1"/>
  <c r="K468" i="25" s="1"/>
  <c r="L468" i="25" s="1"/>
  <c r="M468" i="25" s="1"/>
  <c r="N468" i="25" s="1"/>
  <c r="O468" i="25" s="1"/>
  <c r="I130" i="25"/>
  <c r="J130" i="25" s="1"/>
  <c r="K130" i="25" s="1"/>
  <c r="L130" i="25" s="1"/>
  <c r="M130" i="25" s="1"/>
  <c r="N130" i="25" s="1"/>
  <c r="O130" i="25" s="1"/>
  <c r="O406" i="25"/>
  <c r="N405" i="25"/>
  <c r="J249" i="25"/>
  <c r="I252" i="25"/>
  <c r="J252" i="25" s="1"/>
  <c r="K252" i="25" s="1"/>
  <c r="L252" i="25" s="1"/>
  <c r="M252" i="25" s="1"/>
  <c r="N252" i="25" s="1"/>
  <c r="O252" i="25" s="1"/>
  <c r="J160" i="25"/>
  <c r="J159" i="25" s="1"/>
  <c r="J112" i="25"/>
  <c r="I111" i="25"/>
  <c r="I345" i="25"/>
  <c r="J345" i="25" s="1"/>
  <c r="K345" i="25" s="1"/>
  <c r="L345" i="25" s="1"/>
  <c r="M345" i="25" s="1"/>
  <c r="N345" i="25" s="1"/>
  <c r="O345" i="25" s="1"/>
  <c r="H128" i="25"/>
  <c r="J340" i="25"/>
  <c r="J380" i="25"/>
  <c r="J297" i="25"/>
  <c r="J296" i="25" s="1"/>
  <c r="J467" i="25"/>
  <c r="I379" i="25" l="1"/>
  <c r="J379" i="25"/>
  <c r="K16" i="25"/>
  <c r="K64" i="25" s="1"/>
  <c r="I466" i="25"/>
  <c r="I339" i="25"/>
  <c r="K467" i="25"/>
  <c r="J466" i="25"/>
  <c r="K297" i="25"/>
  <c r="K296" i="25" s="1"/>
  <c r="K380" i="25"/>
  <c r="K379" i="25" s="1"/>
  <c r="K340" i="25"/>
  <c r="J339" i="25"/>
  <c r="K95" i="25"/>
  <c r="J94" i="25"/>
  <c r="K112" i="25"/>
  <c r="J111" i="25"/>
  <c r="I248" i="25"/>
  <c r="K393" i="25"/>
  <c r="K392" i="25" s="1"/>
  <c r="K270" i="25"/>
  <c r="K269" i="25" s="1"/>
  <c r="I128" i="25"/>
  <c r="K234" i="25"/>
  <c r="J233" i="25"/>
  <c r="K160" i="25"/>
  <c r="K159" i="25" s="1"/>
  <c r="K249" i="25"/>
  <c r="J248" i="25"/>
  <c r="K185" i="25"/>
  <c r="K184" i="25" s="1"/>
  <c r="K129" i="25"/>
  <c r="J128" i="25"/>
  <c r="L16" i="25" l="1"/>
  <c r="L64" i="25" s="1"/>
  <c r="L380" i="25"/>
  <c r="L379" i="25" s="1"/>
  <c r="L129" i="25"/>
  <c r="K128" i="25"/>
  <c r="L249" i="25"/>
  <c r="K248" i="25"/>
  <c r="L393" i="25"/>
  <c r="L392" i="25" s="1"/>
  <c r="L112" i="25"/>
  <c r="K111" i="25"/>
  <c r="L340" i="25"/>
  <c r="K339" i="25"/>
  <c r="L234" i="25"/>
  <c r="K233" i="25"/>
  <c r="L270" i="25"/>
  <c r="L269" i="25" s="1"/>
  <c r="K94" i="25"/>
  <c r="L95" i="25"/>
  <c r="L297" i="25"/>
  <c r="L296" i="25" s="1"/>
  <c r="L467" i="25"/>
  <c r="K466" i="25"/>
  <c r="L185" i="25"/>
  <c r="L184" i="25" s="1"/>
  <c r="L160" i="25"/>
  <c r="L159" i="25" s="1"/>
  <c r="M16" i="25" l="1"/>
  <c r="M64" i="25" s="1"/>
  <c r="M234" i="25"/>
  <c r="L233" i="25"/>
  <c r="M160" i="25"/>
  <c r="M159" i="25" s="1"/>
  <c r="M297" i="25"/>
  <c r="M296" i="25" s="1"/>
  <c r="M112" i="25"/>
  <c r="L111" i="25"/>
  <c r="M249" i="25"/>
  <c r="L248" i="25"/>
  <c r="M270" i="25"/>
  <c r="M269" i="25" s="1"/>
  <c r="M380" i="25"/>
  <c r="M379" i="25" s="1"/>
  <c r="M185" i="25"/>
  <c r="M184" i="25" s="1"/>
  <c r="M467" i="25"/>
  <c r="L466" i="25"/>
  <c r="L94" i="25"/>
  <c r="M95" i="25"/>
  <c r="M340" i="25"/>
  <c r="L339" i="25"/>
  <c r="M393" i="25"/>
  <c r="M392" i="25" s="1"/>
  <c r="M129" i="25"/>
  <c r="L128" i="25"/>
  <c r="U392" i="24"/>
  <c r="T392" i="24"/>
  <c r="S392" i="24"/>
  <c r="R392" i="24"/>
  <c r="Q392" i="24"/>
  <c r="P392" i="24"/>
  <c r="O392" i="24"/>
  <c r="N392" i="24"/>
  <c r="M392" i="24"/>
  <c r="L392" i="24"/>
  <c r="K392" i="24"/>
  <c r="U391" i="24"/>
  <c r="T391" i="24"/>
  <c r="S391" i="24"/>
  <c r="R391" i="24"/>
  <c r="Q391" i="24"/>
  <c r="P391" i="24"/>
  <c r="O391" i="24"/>
  <c r="N391" i="24"/>
  <c r="M391" i="24"/>
  <c r="L391" i="24"/>
  <c r="K391" i="24"/>
  <c r="U390" i="24"/>
  <c r="T390" i="24"/>
  <c r="S390" i="24"/>
  <c r="R390" i="24"/>
  <c r="Q390" i="24"/>
  <c r="P390" i="24"/>
  <c r="O390" i="24"/>
  <c r="N390" i="24"/>
  <c r="M390" i="24"/>
  <c r="L390" i="24"/>
  <c r="K390" i="24"/>
  <c r="U389" i="24"/>
  <c r="T389" i="24"/>
  <c r="S389" i="24"/>
  <c r="R389" i="24"/>
  <c r="Q389" i="24"/>
  <c r="P389" i="24"/>
  <c r="O389" i="24"/>
  <c r="N389" i="24"/>
  <c r="M389" i="24"/>
  <c r="L389" i="24"/>
  <c r="K389" i="24"/>
  <c r="U388" i="24"/>
  <c r="T388" i="24"/>
  <c r="S388" i="24"/>
  <c r="R388" i="24"/>
  <c r="Q388" i="24"/>
  <c r="P388" i="24"/>
  <c r="O388" i="24"/>
  <c r="N388" i="24"/>
  <c r="M388" i="24"/>
  <c r="L388" i="24"/>
  <c r="K388" i="24"/>
  <c r="U387" i="24"/>
  <c r="T387" i="24"/>
  <c r="S387" i="24"/>
  <c r="R387" i="24"/>
  <c r="Q387" i="24"/>
  <c r="P387" i="24"/>
  <c r="O387" i="24"/>
  <c r="N387" i="24"/>
  <c r="M387" i="24"/>
  <c r="L387" i="24"/>
  <c r="K387" i="24"/>
  <c r="J392" i="24"/>
  <c r="J391" i="24"/>
  <c r="J390" i="24"/>
  <c r="J389" i="24"/>
  <c r="J388" i="24"/>
  <c r="K599" i="24"/>
  <c r="L599" i="24"/>
  <c r="M599" i="24"/>
  <c r="O599" i="24"/>
  <c r="P599" i="24"/>
  <c r="Q599" i="24"/>
  <c r="R599" i="24"/>
  <c r="S599" i="24"/>
  <c r="T599" i="24"/>
  <c r="K600" i="24"/>
  <c r="L600" i="24"/>
  <c r="M600" i="24"/>
  <c r="P600" i="24"/>
  <c r="Q600" i="24"/>
  <c r="R600" i="24"/>
  <c r="S600" i="24"/>
  <c r="T600" i="24"/>
  <c r="U600" i="24"/>
  <c r="K601" i="24"/>
  <c r="L601" i="24"/>
  <c r="M601" i="24"/>
  <c r="N601" i="24"/>
  <c r="P601" i="24"/>
  <c r="Q601" i="24"/>
  <c r="R601" i="24"/>
  <c r="S601" i="24"/>
  <c r="T601" i="24"/>
  <c r="K602" i="24"/>
  <c r="L602" i="24"/>
  <c r="M602" i="24"/>
  <c r="N602" i="24"/>
  <c r="O602" i="24"/>
  <c r="P602" i="24"/>
  <c r="Q602" i="24"/>
  <c r="R602" i="24"/>
  <c r="S602" i="24"/>
  <c r="T602" i="24"/>
  <c r="U602" i="24"/>
  <c r="K603" i="24"/>
  <c r="L603" i="24"/>
  <c r="M603" i="24"/>
  <c r="N603" i="24"/>
  <c r="O603" i="24"/>
  <c r="P603" i="24"/>
  <c r="Q603" i="24"/>
  <c r="R603" i="24"/>
  <c r="S603" i="24"/>
  <c r="T603" i="24"/>
  <c r="U603" i="24"/>
  <c r="K604" i="24"/>
  <c r="L604" i="24"/>
  <c r="M604" i="24"/>
  <c r="N604" i="24"/>
  <c r="O604" i="24"/>
  <c r="P604" i="24"/>
  <c r="Q604" i="24"/>
  <c r="R604" i="24"/>
  <c r="S604" i="24"/>
  <c r="T604" i="24"/>
  <c r="U604" i="24"/>
  <c r="K605" i="24"/>
  <c r="L605" i="24"/>
  <c r="M605" i="24"/>
  <c r="N605" i="24"/>
  <c r="O605" i="24"/>
  <c r="P605" i="24"/>
  <c r="Q605" i="24"/>
  <c r="R605" i="24"/>
  <c r="S605" i="24"/>
  <c r="T605" i="24"/>
  <c r="U605" i="24"/>
  <c r="K606" i="24"/>
  <c r="L606" i="24"/>
  <c r="M606" i="24"/>
  <c r="N606" i="24"/>
  <c r="O606" i="24"/>
  <c r="P606" i="24"/>
  <c r="Q606" i="24"/>
  <c r="R606" i="24"/>
  <c r="S606" i="24"/>
  <c r="T606" i="24"/>
  <c r="U606" i="24"/>
  <c r="K607" i="24"/>
  <c r="L607" i="24"/>
  <c r="M607" i="24"/>
  <c r="N607" i="24"/>
  <c r="O607" i="24"/>
  <c r="P607" i="24"/>
  <c r="Q607" i="24"/>
  <c r="R607" i="24"/>
  <c r="S607" i="24"/>
  <c r="T607" i="24"/>
  <c r="U607" i="24"/>
  <c r="K608" i="24"/>
  <c r="L608" i="24"/>
  <c r="M608" i="24"/>
  <c r="N608" i="24"/>
  <c r="O608" i="24"/>
  <c r="P608" i="24"/>
  <c r="Q608" i="24"/>
  <c r="R608" i="24"/>
  <c r="S608" i="24"/>
  <c r="T608" i="24"/>
  <c r="U608" i="24"/>
  <c r="K609" i="24"/>
  <c r="L609" i="24"/>
  <c r="M609" i="24"/>
  <c r="N609" i="24"/>
  <c r="O609" i="24"/>
  <c r="P609" i="24"/>
  <c r="Q609" i="24"/>
  <c r="R609" i="24"/>
  <c r="S609" i="24"/>
  <c r="T609" i="24"/>
  <c r="U609" i="24"/>
  <c r="K610" i="24"/>
  <c r="L610" i="24"/>
  <c r="M610" i="24"/>
  <c r="N610" i="24"/>
  <c r="O610" i="24"/>
  <c r="P610" i="24"/>
  <c r="Q610" i="24"/>
  <c r="R610" i="24"/>
  <c r="S610" i="24"/>
  <c r="T610" i="24"/>
  <c r="U610" i="24"/>
  <c r="K611" i="24"/>
  <c r="L611" i="24"/>
  <c r="M611" i="24"/>
  <c r="N611" i="24"/>
  <c r="O611" i="24"/>
  <c r="P611" i="24"/>
  <c r="Q611" i="24"/>
  <c r="R611" i="24"/>
  <c r="S611" i="24"/>
  <c r="T611" i="24"/>
  <c r="U611" i="24"/>
  <c r="K612" i="24"/>
  <c r="L612" i="24"/>
  <c r="M612" i="24"/>
  <c r="N612" i="24"/>
  <c r="O612" i="24"/>
  <c r="P612" i="24"/>
  <c r="Q612" i="24"/>
  <c r="R612" i="24"/>
  <c r="S612" i="24"/>
  <c r="T612" i="24"/>
  <c r="U612" i="24"/>
  <c r="K613" i="24"/>
  <c r="L613" i="24"/>
  <c r="M613" i="24"/>
  <c r="N613" i="24"/>
  <c r="O613" i="24"/>
  <c r="P613" i="24"/>
  <c r="Q613" i="24"/>
  <c r="R613" i="24"/>
  <c r="S613" i="24"/>
  <c r="T613" i="24"/>
  <c r="U613" i="24"/>
  <c r="K614" i="24"/>
  <c r="L614" i="24"/>
  <c r="M614" i="24"/>
  <c r="N614" i="24"/>
  <c r="O614" i="24"/>
  <c r="P614" i="24"/>
  <c r="Q614" i="24"/>
  <c r="R614" i="24"/>
  <c r="S614" i="24"/>
  <c r="T614" i="24"/>
  <c r="U614" i="24"/>
  <c r="K615" i="24"/>
  <c r="L615" i="24"/>
  <c r="M615" i="24"/>
  <c r="N615" i="24"/>
  <c r="O615" i="24"/>
  <c r="P615" i="24"/>
  <c r="Q615" i="24"/>
  <c r="R615" i="24"/>
  <c r="S615" i="24"/>
  <c r="T615" i="24"/>
  <c r="U615" i="24"/>
  <c r="K616" i="24"/>
  <c r="L616" i="24"/>
  <c r="M616" i="24"/>
  <c r="N616" i="24"/>
  <c r="O616" i="24"/>
  <c r="P616" i="24"/>
  <c r="Q616" i="24"/>
  <c r="R616" i="24"/>
  <c r="S616" i="24"/>
  <c r="T616" i="24"/>
  <c r="U616" i="24"/>
  <c r="J614" i="24"/>
  <c r="J613" i="24"/>
  <c r="J612" i="24"/>
  <c r="J611" i="24"/>
  <c r="J609" i="24"/>
  <c r="J607" i="24"/>
  <c r="J606" i="24"/>
  <c r="J605" i="24"/>
  <c r="J604" i="24"/>
  <c r="J603" i="24"/>
  <c r="J602" i="24"/>
  <c r="J601" i="24"/>
  <c r="J600" i="24"/>
  <c r="K589" i="24"/>
  <c r="L589" i="24"/>
  <c r="M589" i="24"/>
  <c r="N589" i="24"/>
  <c r="O589" i="24"/>
  <c r="P589" i="24"/>
  <c r="Q589" i="24"/>
  <c r="R589" i="24"/>
  <c r="S589" i="24"/>
  <c r="T589" i="24"/>
  <c r="U589" i="24"/>
  <c r="K590" i="24"/>
  <c r="L590" i="24"/>
  <c r="M590" i="24"/>
  <c r="N590" i="24"/>
  <c r="O590" i="24"/>
  <c r="P590" i="24"/>
  <c r="Q590" i="24"/>
  <c r="R590" i="24"/>
  <c r="S590" i="24"/>
  <c r="T590" i="24"/>
  <c r="U590" i="24"/>
  <c r="K591" i="24"/>
  <c r="L591" i="24"/>
  <c r="M591" i="24"/>
  <c r="N591" i="24"/>
  <c r="O591" i="24"/>
  <c r="P591" i="24"/>
  <c r="Q591" i="24"/>
  <c r="R591" i="24"/>
  <c r="S591" i="24"/>
  <c r="T591" i="24"/>
  <c r="U591" i="24"/>
  <c r="K592" i="24"/>
  <c r="L592" i="24"/>
  <c r="M592" i="24"/>
  <c r="N592" i="24"/>
  <c r="O592" i="24"/>
  <c r="P592" i="24"/>
  <c r="Q592" i="24"/>
  <c r="R592" i="24"/>
  <c r="S592" i="24"/>
  <c r="T592" i="24"/>
  <c r="U592" i="24"/>
  <c r="J591" i="24"/>
  <c r="J590" i="24"/>
  <c r="J589" i="24"/>
  <c r="J579" i="24"/>
  <c r="K579" i="24"/>
  <c r="L579" i="24"/>
  <c r="M579" i="24"/>
  <c r="N579" i="24"/>
  <c r="O579" i="24"/>
  <c r="P579" i="24"/>
  <c r="Q579" i="24"/>
  <c r="R579" i="24"/>
  <c r="S579" i="24"/>
  <c r="T579" i="24"/>
  <c r="U579" i="24"/>
  <c r="K580" i="24"/>
  <c r="L580" i="24"/>
  <c r="M580" i="24"/>
  <c r="N580" i="24"/>
  <c r="O580" i="24"/>
  <c r="P580" i="24"/>
  <c r="Q580" i="24"/>
  <c r="R580" i="24"/>
  <c r="S580" i="24"/>
  <c r="T580" i="24"/>
  <c r="U580" i="24"/>
  <c r="K581" i="24"/>
  <c r="L581" i="24"/>
  <c r="M581" i="24"/>
  <c r="N581" i="24"/>
  <c r="O581" i="24"/>
  <c r="P581" i="24"/>
  <c r="Q581" i="24"/>
  <c r="R581" i="24"/>
  <c r="S581" i="24"/>
  <c r="T581" i="24"/>
  <c r="U581" i="24"/>
  <c r="K582" i="24"/>
  <c r="L582" i="24"/>
  <c r="M582" i="24"/>
  <c r="N582" i="24"/>
  <c r="O582" i="24"/>
  <c r="P582" i="24"/>
  <c r="Q582" i="24"/>
  <c r="R582" i="24"/>
  <c r="S582" i="24"/>
  <c r="T582" i="24"/>
  <c r="U582" i="24"/>
  <c r="J581" i="24"/>
  <c r="J580" i="24"/>
  <c r="J636" i="24"/>
  <c r="J635" i="24"/>
  <c r="J631" i="24"/>
  <c r="K631" i="24"/>
  <c r="L631" i="24"/>
  <c r="M631" i="24"/>
  <c r="N631" i="24"/>
  <c r="O631" i="24"/>
  <c r="P631" i="24"/>
  <c r="Q631" i="24"/>
  <c r="R631" i="24"/>
  <c r="S631" i="24"/>
  <c r="T631" i="24"/>
  <c r="U631" i="24"/>
  <c r="K632" i="24"/>
  <c r="L632" i="24"/>
  <c r="M632" i="24"/>
  <c r="N632" i="24"/>
  <c r="O632" i="24"/>
  <c r="P632" i="24"/>
  <c r="Q632" i="24"/>
  <c r="R632" i="24"/>
  <c r="S632" i="24"/>
  <c r="T632" i="24"/>
  <c r="U632" i="24"/>
  <c r="K633" i="24"/>
  <c r="L633" i="24"/>
  <c r="M633" i="24"/>
  <c r="N633" i="24"/>
  <c r="O633" i="24"/>
  <c r="P633" i="24"/>
  <c r="Q633" i="24"/>
  <c r="R633" i="24"/>
  <c r="S633" i="24"/>
  <c r="T633" i="24"/>
  <c r="U633" i="24"/>
  <c r="K634" i="24"/>
  <c r="L634" i="24"/>
  <c r="M634" i="24"/>
  <c r="N634" i="24"/>
  <c r="O634" i="24"/>
  <c r="P634" i="24"/>
  <c r="Q634" i="24"/>
  <c r="R634" i="24"/>
  <c r="S634" i="24"/>
  <c r="T634" i="24"/>
  <c r="U634" i="24"/>
  <c r="K635" i="24"/>
  <c r="L635" i="24"/>
  <c r="M635" i="24"/>
  <c r="N635" i="24"/>
  <c r="O635" i="24"/>
  <c r="P635" i="24"/>
  <c r="Q635" i="24"/>
  <c r="R635" i="24"/>
  <c r="S635" i="24"/>
  <c r="T635" i="24"/>
  <c r="U635" i="24"/>
  <c r="K636" i="24"/>
  <c r="L636" i="24"/>
  <c r="M636" i="24"/>
  <c r="N636" i="24"/>
  <c r="O636" i="24"/>
  <c r="P636" i="24"/>
  <c r="Q636" i="24"/>
  <c r="R636" i="24"/>
  <c r="S636" i="24"/>
  <c r="T636" i="24"/>
  <c r="U636" i="24"/>
  <c r="J634" i="24"/>
  <c r="J633" i="24"/>
  <c r="J632" i="24"/>
  <c r="J571" i="24"/>
  <c r="K561" i="24"/>
  <c r="L561" i="24"/>
  <c r="M561" i="24"/>
  <c r="N561" i="24"/>
  <c r="O561" i="24"/>
  <c r="P561" i="24"/>
  <c r="Q561" i="24"/>
  <c r="R561" i="24"/>
  <c r="S561" i="24"/>
  <c r="T561" i="24"/>
  <c r="U561" i="24"/>
  <c r="K562" i="24"/>
  <c r="L562" i="24"/>
  <c r="M562" i="24"/>
  <c r="N562" i="24"/>
  <c r="O562" i="24"/>
  <c r="P562" i="24"/>
  <c r="Q562" i="24"/>
  <c r="R562" i="24"/>
  <c r="S562" i="24"/>
  <c r="T562" i="24"/>
  <c r="U562" i="24"/>
  <c r="K563" i="24"/>
  <c r="L563" i="24"/>
  <c r="M563" i="24"/>
  <c r="N563" i="24"/>
  <c r="O563" i="24"/>
  <c r="P563" i="24"/>
  <c r="Q563" i="24"/>
  <c r="R563" i="24"/>
  <c r="S563" i="24"/>
  <c r="T563" i="24"/>
  <c r="U563" i="24"/>
  <c r="K564" i="24"/>
  <c r="L564" i="24"/>
  <c r="M564" i="24"/>
  <c r="N564" i="24"/>
  <c r="O564" i="24"/>
  <c r="P564" i="24"/>
  <c r="Q564" i="24"/>
  <c r="R564" i="24"/>
  <c r="S564" i="24"/>
  <c r="T564" i="24"/>
  <c r="U564" i="24"/>
  <c r="K565" i="24"/>
  <c r="L565" i="24"/>
  <c r="M565" i="24"/>
  <c r="N565" i="24"/>
  <c r="O565" i="24"/>
  <c r="P565" i="24"/>
  <c r="Q565" i="24"/>
  <c r="R565" i="24"/>
  <c r="S565" i="24"/>
  <c r="T565" i="24"/>
  <c r="U565" i="24"/>
  <c r="K566" i="24"/>
  <c r="L566" i="24"/>
  <c r="M566" i="24"/>
  <c r="N566" i="24"/>
  <c r="O566" i="24"/>
  <c r="P566" i="24"/>
  <c r="Q566" i="24"/>
  <c r="R566" i="24"/>
  <c r="S566" i="24"/>
  <c r="T566" i="24"/>
  <c r="U566" i="24"/>
  <c r="K567" i="24"/>
  <c r="L567" i="24"/>
  <c r="M567" i="24"/>
  <c r="N567" i="24"/>
  <c r="O567" i="24"/>
  <c r="P567" i="24"/>
  <c r="Q567" i="24"/>
  <c r="R567" i="24"/>
  <c r="S567" i="24"/>
  <c r="T567" i="24"/>
  <c r="U567" i="24"/>
  <c r="K568" i="24"/>
  <c r="L568" i="24"/>
  <c r="M568" i="24"/>
  <c r="N568" i="24"/>
  <c r="O568" i="24"/>
  <c r="P568" i="24"/>
  <c r="Q568" i="24"/>
  <c r="R568" i="24"/>
  <c r="S568" i="24"/>
  <c r="T568" i="24"/>
  <c r="U568" i="24"/>
  <c r="K569" i="24"/>
  <c r="L569" i="24"/>
  <c r="M569" i="24"/>
  <c r="N569" i="24"/>
  <c r="O569" i="24"/>
  <c r="P569" i="24"/>
  <c r="Q569" i="24"/>
  <c r="R569" i="24"/>
  <c r="S569" i="24"/>
  <c r="T569" i="24"/>
  <c r="U569" i="24"/>
  <c r="K570" i="24"/>
  <c r="L570" i="24"/>
  <c r="M570" i="24"/>
  <c r="N570" i="24"/>
  <c r="O570" i="24"/>
  <c r="P570" i="24"/>
  <c r="Q570" i="24"/>
  <c r="R570" i="24"/>
  <c r="S570" i="24"/>
  <c r="T570" i="24"/>
  <c r="U570" i="24"/>
  <c r="K571" i="24"/>
  <c r="L571" i="24"/>
  <c r="M571" i="24"/>
  <c r="N571" i="24"/>
  <c r="O571" i="24"/>
  <c r="P571" i="24"/>
  <c r="Q571" i="24"/>
  <c r="R571" i="24"/>
  <c r="S571" i="24"/>
  <c r="T571" i="24"/>
  <c r="U571" i="24"/>
  <c r="J570" i="24"/>
  <c r="J569" i="24"/>
  <c r="J568" i="24"/>
  <c r="J567" i="24"/>
  <c r="J566" i="24"/>
  <c r="J565" i="24"/>
  <c r="J564" i="24"/>
  <c r="J563" i="24"/>
  <c r="J562" i="24"/>
  <c r="J561" i="24"/>
  <c r="J556" i="24"/>
  <c r="K556" i="24"/>
  <c r="L556" i="24"/>
  <c r="M556" i="24"/>
  <c r="N556" i="24"/>
  <c r="O556" i="24"/>
  <c r="P556" i="24"/>
  <c r="Q556" i="24"/>
  <c r="R556" i="24"/>
  <c r="S556" i="24"/>
  <c r="T556" i="24"/>
  <c r="U556" i="24"/>
  <c r="K550" i="24"/>
  <c r="L550" i="24"/>
  <c r="M550" i="24"/>
  <c r="N550" i="24"/>
  <c r="O550" i="24"/>
  <c r="P550" i="24"/>
  <c r="Q550" i="24"/>
  <c r="R550" i="24"/>
  <c r="S550" i="24"/>
  <c r="T550" i="24"/>
  <c r="U550" i="24"/>
  <c r="K551" i="24"/>
  <c r="L551" i="24"/>
  <c r="M551" i="24"/>
  <c r="N551" i="24"/>
  <c r="O551" i="24"/>
  <c r="P551" i="24"/>
  <c r="Q551" i="24"/>
  <c r="R551" i="24"/>
  <c r="S551" i="24"/>
  <c r="T551" i="24"/>
  <c r="U551" i="24"/>
  <c r="K552" i="24"/>
  <c r="L552" i="24"/>
  <c r="M552" i="24"/>
  <c r="N552" i="24"/>
  <c r="O552" i="24"/>
  <c r="P552" i="24"/>
  <c r="Q552" i="24"/>
  <c r="R552" i="24"/>
  <c r="S552" i="24"/>
  <c r="T552" i="24"/>
  <c r="U552" i="24"/>
  <c r="K553" i="24"/>
  <c r="L553" i="24"/>
  <c r="M553" i="24"/>
  <c r="N553" i="24"/>
  <c r="O553" i="24"/>
  <c r="P553" i="24"/>
  <c r="Q553" i="24"/>
  <c r="R553" i="24"/>
  <c r="S553" i="24"/>
  <c r="T553" i="24"/>
  <c r="U553" i="24"/>
  <c r="K554" i="24"/>
  <c r="L554" i="24"/>
  <c r="M554" i="24"/>
  <c r="N554" i="24"/>
  <c r="O554" i="24"/>
  <c r="P554" i="24"/>
  <c r="Q554" i="24"/>
  <c r="R554" i="24"/>
  <c r="S554" i="24"/>
  <c r="T554" i="24"/>
  <c r="U554" i="24"/>
  <c r="K555" i="24"/>
  <c r="L555" i="24"/>
  <c r="M555" i="24"/>
  <c r="N555" i="24"/>
  <c r="O555" i="24"/>
  <c r="P555" i="24"/>
  <c r="Q555" i="24"/>
  <c r="R555" i="24"/>
  <c r="S555" i="24"/>
  <c r="T555" i="24"/>
  <c r="U555" i="24"/>
  <c r="J555" i="24"/>
  <c r="J554" i="24"/>
  <c r="J553" i="24"/>
  <c r="J552" i="24"/>
  <c r="J551" i="24"/>
  <c r="J550" i="24"/>
  <c r="K525" i="24"/>
  <c r="L525" i="24"/>
  <c r="M525" i="24"/>
  <c r="N525" i="24"/>
  <c r="O525" i="24"/>
  <c r="P525" i="24"/>
  <c r="Q525" i="24"/>
  <c r="R525" i="24"/>
  <c r="S525" i="24"/>
  <c r="T525" i="24"/>
  <c r="U525" i="24"/>
  <c r="K526" i="24"/>
  <c r="L526" i="24"/>
  <c r="M526" i="24"/>
  <c r="N526" i="24"/>
  <c r="O526" i="24"/>
  <c r="P526" i="24"/>
  <c r="Q526" i="24"/>
  <c r="R526" i="24"/>
  <c r="S526" i="24"/>
  <c r="T526" i="24"/>
  <c r="U526" i="24"/>
  <c r="K527" i="24"/>
  <c r="L527" i="24"/>
  <c r="M527" i="24"/>
  <c r="N527" i="24"/>
  <c r="O527" i="24"/>
  <c r="P527" i="24"/>
  <c r="Q527" i="24"/>
  <c r="R527" i="24"/>
  <c r="S527" i="24"/>
  <c r="T527" i="24"/>
  <c r="U527" i="24"/>
  <c r="K528" i="24"/>
  <c r="L528" i="24"/>
  <c r="M528" i="24"/>
  <c r="N528" i="24"/>
  <c r="O528" i="24"/>
  <c r="P528" i="24"/>
  <c r="Q528" i="24"/>
  <c r="R528" i="24"/>
  <c r="S528" i="24"/>
  <c r="T528" i="24"/>
  <c r="U528" i="24"/>
  <c r="K529" i="24"/>
  <c r="L529" i="24"/>
  <c r="M529" i="24"/>
  <c r="N529" i="24"/>
  <c r="O529" i="24"/>
  <c r="P529" i="24"/>
  <c r="Q529" i="24"/>
  <c r="R529" i="24"/>
  <c r="S529" i="24"/>
  <c r="T529" i="24"/>
  <c r="U529" i="24"/>
  <c r="K530" i="24"/>
  <c r="L530" i="24"/>
  <c r="M530" i="24"/>
  <c r="N530" i="24"/>
  <c r="O530" i="24"/>
  <c r="P530" i="24"/>
  <c r="Q530" i="24"/>
  <c r="R530" i="24"/>
  <c r="S530" i="24"/>
  <c r="T530" i="24"/>
  <c r="U530" i="24"/>
  <c r="K531" i="24"/>
  <c r="L531" i="24"/>
  <c r="M531" i="24"/>
  <c r="N531" i="24"/>
  <c r="O531" i="24"/>
  <c r="P531" i="24"/>
  <c r="Q531" i="24"/>
  <c r="R531" i="24"/>
  <c r="S531" i="24"/>
  <c r="T531" i="24"/>
  <c r="U531" i="24"/>
  <c r="K532" i="24"/>
  <c r="L532" i="24"/>
  <c r="M532" i="24"/>
  <c r="N532" i="24"/>
  <c r="O532" i="24"/>
  <c r="P532" i="24"/>
  <c r="Q532" i="24"/>
  <c r="R532" i="24"/>
  <c r="S532" i="24"/>
  <c r="T532" i="24"/>
  <c r="U532" i="24"/>
  <c r="K533" i="24"/>
  <c r="L533" i="24"/>
  <c r="M533" i="24"/>
  <c r="N533" i="24"/>
  <c r="O533" i="24"/>
  <c r="P533" i="24"/>
  <c r="Q533" i="24"/>
  <c r="R533" i="24"/>
  <c r="S533" i="24"/>
  <c r="T533" i="24"/>
  <c r="U533" i="24"/>
  <c r="K534" i="24"/>
  <c r="L534" i="24"/>
  <c r="M534" i="24"/>
  <c r="N534" i="24"/>
  <c r="O534" i="24"/>
  <c r="P534" i="24"/>
  <c r="Q534" i="24"/>
  <c r="R534" i="24"/>
  <c r="S534" i="24"/>
  <c r="T534" i="24"/>
  <c r="U534" i="24"/>
  <c r="K535" i="24"/>
  <c r="L535" i="24"/>
  <c r="M535" i="24"/>
  <c r="N535" i="24"/>
  <c r="O535" i="24"/>
  <c r="P535" i="24"/>
  <c r="Q535" i="24"/>
  <c r="R535" i="24"/>
  <c r="S535" i="24"/>
  <c r="T535" i="24"/>
  <c r="U535" i="24"/>
  <c r="K536" i="24"/>
  <c r="L536" i="24"/>
  <c r="M536" i="24"/>
  <c r="N536" i="24"/>
  <c r="O536" i="24"/>
  <c r="P536" i="24"/>
  <c r="Q536" i="24"/>
  <c r="R536" i="24"/>
  <c r="S536" i="24"/>
  <c r="T536" i="24"/>
  <c r="U536" i="24"/>
  <c r="J535" i="24"/>
  <c r="J534" i="24"/>
  <c r="J533" i="24"/>
  <c r="J532" i="24"/>
  <c r="J531" i="24"/>
  <c r="J530" i="24"/>
  <c r="J529" i="24"/>
  <c r="J528" i="24"/>
  <c r="J527" i="24"/>
  <c r="J526" i="24"/>
  <c r="J525" i="24"/>
  <c r="K510" i="24"/>
  <c r="L510" i="24"/>
  <c r="M510" i="24"/>
  <c r="N510" i="24"/>
  <c r="O510" i="24"/>
  <c r="P510" i="24"/>
  <c r="Q510" i="24"/>
  <c r="R510" i="24"/>
  <c r="S510" i="24"/>
  <c r="T510" i="24"/>
  <c r="U510" i="24"/>
  <c r="K511" i="24"/>
  <c r="L511" i="24"/>
  <c r="M511" i="24"/>
  <c r="N511" i="24"/>
  <c r="O511" i="24"/>
  <c r="P511" i="24"/>
  <c r="Q511" i="24"/>
  <c r="R511" i="24"/>
  <c r="S511" i="24"/>
  <c r="T511" i="24"/>
  <c r="U511" i="24"/>
  <c r="K512" i="24"/>
  <c r="L512" i="24"/>
  <c r="M512" i="24"/>
  <c r="N512" i="24"/>
  <c r="O512" i="24"/>
  <c r="P512" i="24"/>
  <c r="Q512" i="24"/>
  <c r="R512" i="24"/>
  <c r="S512" i="24"/>
  <c r="T512" i="24"/>
  <c r="U512" i="24"/>
  <c r="K513" i="24"/>
  <c r="L513" i="24"/>
  <c r="M513" i="24"/>
  <c r="N513" i="24"/>
  <c r="O513" i="24"/>
  <c r="P513" i="24"/>
  <c r="Q513" i="24"/>
  <c r="R513" i="24"/>
  <c r="S513" i="24"/>
  <c r="T513" i="24"/>
  <c r="U513" i="24"/>
  <c r="K514" i="24"/>
  <c r="L514" i="24"/>
  <c r="M514" i="24"/>
  <c r="N514" i="24"/>
  <c r="O514" i="24"/>
  <c r="P514" i="24"/>
  <c r="Q514" i="24"/>
  <c r="R514" i="24"/>
  <c r="S514" i="24"/>
  <c r="T514" i="24"/>
  <c r="U514" i="24"/>
  <c r="K515" i="24"/>
  <c r="L515" i="24"/>
  <c r="M515" i="24"/>
  <c r="N515" i="24"/>
  <c r="O515" i="24"/>
  <c r="P515" i="24"/>
  <c r="Q515" i="24"/>
  <c r="R515" i="24"/>
  <c r="S515" i="24"/>
  <c r="T515" i="24"/>
  <c r="U515" i="24"/>
  <c r="K516" i="24"/>
  <c r="L516" i="24"/>
  <c r="M516" i="24"/>
  <c r="N516" i="24"/>
  <c r="O516" i="24"/>
  <c r="P516" i="24"/>
  <c r="Q516" i="24"/>
  <c r="R516" i="24"/>
  <c r="S516" i="24"/>
  <c r="T516" i="24"/>
  <c r="U516" i="24"/>
  <c r="J516" i="24"/>
  <c r="J515" i="24"/>
  <c r="J514" i="24"/>
  <c r="J513" i="24"/>
  <c r="J512" i="24"/>
  <c r="J511" i="24"/>
  <c r="J510" i="24"/>
  <c r="J496" i="24"/>
  <c r="K496" i="24"/>
  <c r="L496" i="24"/>
  <c r="M496" i="24"/>
  <c r="N496" i="24"/>
  <c r="O496" i="24"/>
  <c r="P496" i="24"/>
  <c r="Q496" i="24"/>
  <c r="R496" i="24"/>
  <c r="S496" i="24"/>
  <c r="T496" i="24"/>
  <c r="U496" i="24"/>
  <c r="K497" i="24"/>
  <c r="L497" i="24"/>
  <c r="M497" i="24"/>
  <c r="N497" i="24"/>
  <c r="O497" i="24"/>
  <c r="P497" i="24"/>
  <c r="Q497" i="24"/>
  <c r="R497" i="24"/>
  <c r="S497" i="24"/>
  <c r="T497" i="24"/>
  <c r="U497" i="24"/>
  <c r="K498" i="24"/>
  <c r="L498" i="24"/>
  <c r="M498" i="24"/>
  <c r="N498" i="24"/>
  <c r="O498" i="24"/>
  <c r="P498" i="24"/>
  <c r="Q498" i="24"/>
  <c r="R498" i="24"/>
  <c r="S498" i="24"/>
  <c r="T498" i="24"/>
  <c r="U498" i="24"/>
  <c r="K499" i="24"/>
  <c r="L499" i="24"/>
  <c r="M499" i="24"/>
  <c r="N499" i="24"/>
  <c r="O499" i="24"/>
  <c r="P499" i="24"/>
  <c r="Q499" i="24"/>
  <c r="R499" i="24"/>
  <c r="S499" i="24"/>
  <c r="T499" i="24"/>
  <c r="U499" i="24"/>
  <c r="K500" i="24"/>
  <c r="L500" i="24"/>
  <c r="M500" i="24"/>
  <c r="N500" i="24"/>
  <c r="O500" i="24"/>
  <c r="P500" i="24"/>
  <c r="Q500" i="24"/>
  <c r="R500" i="24"/>
  <c r="S500" i="24"/>
  <c r="T500" i="24"/>
  <c r="U500" i="24"/>
  <c r="K501" i="24"/>
  <c r="L501" i="24"/>
  <c r="M501" i="24"/>
  <c r="N501" i="24"/>
  <c r="O501" i="24"/>
  <c r="P501" i="24"/>
  <c r="Q501" i="24"/>
  <c r="R501" i="24"/>
  <c r="S501" i="24"/>
  <c r="T501" i="24"/>
  <c r="U501" i="24"/>
  <c r="K502" i="24"/>
  <c r="L502" i="24"/>
  <c r="M502" i="24"/>
  <c r="N502" i="24"/>
  <c r="O502" i="24"/>
  <c r="P502" i="24"/>
  <c r="Q502" i="24"/>
  <c r="R502" i="24"/>
  <c r="S502" i="24"/>
  <c r="T502" i="24"/>
  <c r="U502" i="24"/>
  <c r="K503" i="24"/>
  <c r="L503" i="24"/>
  <c r="M503" i="24"/>
  <c r="N503" i="24"/>
  <c r="O503" i="24"/>
  <c r="P503" i="24"/>
  <c r="Q503" i="24"/>
  <c r="R503" i="24"/>
  <c r="S503" i="24"/>
  <c r="T503" i="24"/>
  <c r="U503" i="24"/>
  <c r="K504" i="24"/>
  <c r="L504" i="24"/>
  <c r="M504" i="24"/>
  <c r="N504" i="24"/>
  <c r="O504" i="24"/>
  <c r="P504" i="24"/>
  <c r="Q504" i="24"/>
  <c r="R504" i="24"/>
  <c r="S504" i="24"/>
  <c r="T504" i="24"/>
  <c r="U504" i="24"/>
  <c r="K505" i="24"/>
  <c r="L505" i="24"/>
  <c r="M505" i="24"/>
  <c r="N505" i="24"/>
  <c r="O505" i="24"/>
  <c r="P505" i="24"/>
  <c r="Q505" i="24"/>
  <c r="R505" i="24"/>
  <c r="S505" i="24"/>
  <c r="T505" i="24"/>
  <c r="U505" i="24"/>
  <c r="J505" i="24"/>
  <c r="J504" i="24"/>
  <c r="J503" i="24"/>
  <c r="J502" i="24"/>
  <c r="J501" i="24"/>
  <c r="J500" i="24"/>
  <c r="J499" i="24"/>
  <c r="J498" i="24"/>
  <c r="J497" i="24"/>
  <c r="K485" i="24"/>
  <c r="L485" i="24"/>
  <c r="M485" i="24"/>
  <c r="N485" i="24"/>
  <c r="O485" i="24"/>
  <c r="P485" i="24"/>
  <c r="Q485" i="24"/>
  <c r="R485" i="24"/>
  <c r="S485" i="24"/>
  <c r="T485" i="24"/>
  <c r="U485" i="24"/>
  <c r="K486" i="24"/>
  <c r="L486" i="24"/>
  <c r="M486" i="24"/>
  <c r="N486" i="24"/>
  <c r="O486" i="24"/>
  <c r="P486" i="24"/>
  <c r="Q486" i="24"/>
  <c r="R486" i="24"/>
  <c r="S486" i="24"/>
  <c r="T486" i="24"/>
  <c r="U486" i="24"/>
  <c r="K487" i="24"/>
  <c r="L487" i="24"/>
  <c r="M487" i="24"/>
  <c r="N487" i="24"/>
  <c r="O487" i="24"/>
  <c r="P487" i="24"/>
  <c r="Q487" i="24"/>
  <c r="R487" i="24"/>
  <c r="S487" i="24"/>
  <c r="T487" i="24"/>
  <c r="U487" i="24"/>
  <c r="K488" i="24"/>
  <c r="L488" i="24"/>
  <c r="M488" i="24"/>
  <c r="N488" i="24"/>
  <c r="O488" i="24"/>
  <c r="P488" i="24"/>
  <c r="Q488" i="24"/>
  <c r="R488" i="24"/>
  <c r="S488" i="24"/>
  <c r="T488" i="24"/>
  <c r="U488" i="24"/>
  <c r="K489" i="24"/>
  <c r="L489" i="24"/>
  <c r="M489" i="24"/>
  <c r="N489" i="24"/>
  <c r="O489" i="24"/>
  <c r="P489" i="24"/>
  <c r="Q489" i="24"/>
  <c r="R489" i="24"/>
  <c r="S489" i="24"/>
  <c r="T489" i="24"/>
  <c r="U489" i="24"/>
  <c r="K490" i="24"/>
  <c r="L490" i="24"/>
  <c r="M490" i="24"/>
  <c r="N490" i="24"/>
  <c r="O490" i="24"/>
  <c r="P490" i="24"/>
  <c r="Q490" i="24"/>
  <c r="R490" i="24"/>
  <c r="S490" i="24"/>
  <c r="T490" i="24"/>
  <c r="U490" i="24"/>
  <c r="K491" i="24"/>
  <c r="L491" i="24"/>
  <c r="M491" i="24"/>
  <c r="N491" i="24"/>
  <c r="O491" i="24"/>
  <c r="P491" i="24"/>
  <c r="Q491" i="24"/>
  <c r="R491" i="24"/>
  <c r="S491" i="24"/>
  <c r="T491" i="24"/>
  <c r="U491" i="24"/>
  <c r="J491" i="24"/>
  <c r="J490" i="24"/>
  <c r="J489" i="24"/>
  <c r="J488" i="24"/>
  <c r="J487" i="24"/>
  <c r="J486" i="24"/>
  <c r="J485" i="24"/>
  <c r="K459" i="24"/>
  <c r="L459" i="24"/>
  <c r="M459" i="24"/>
  <c r="N459" i="24"/>
  <c r="O459" i="24"/>
  <c r="P459" i="24"/>
  <c r="Q459" i="24"/>
  <c r="R459" i="24"/>
  <c r="S459" i="24"/>
  <c r="T459" i="24"/>
  <c r="U459" i="24"/>
  <c r="K460" i="24"/>
  <c r="L460" i="24"/>
  <c r="M460" i="24"/>
  <c r="N460" i="24"/>
  <c r="O460" i="24"/>
  <c r="P460" i="24"/>
  <c r="Q460" i="24"/>
  <c r="R460" i="24"/>
  <c r="S460" i="24"/>
  <c r="T460" i="24"/>
  <c r="U460" i="24"/>
  <c r="K461" i="24"/>
  <c r="L461" i="24"/>
  <c r="M461" i="24"/>
  <c r="N461" i="24"/>
  <c r="O461" i="24"/>
  <c r="P461" i="24"/>
  <c r="Q461" i="24"/>
  <c r="R461" i="24"/>
  <c r="S461" i="24"/>
  <c r="T461" i="24"/>
  <c r="U461" i="24"/>
  <c r="K462" i="24"/>
  <c r="L462" i="24"/>
  <c r="M462" i="24"/>
  <c r="N462" i="24"/>
  <c r="O462" i="24"/>
  <c r="P462" i="24"/>
  <c r="Q462" i="24"/>
  <c r="R462" i="24"/>
  <c r="S462" i="24"/>
  <c r="T462" i="24"/>
  <c r="U462" i="24"/>
  <c r="K463" i="24"/>
  <c r="L463" i="24"/>
  <c r="M463" i="24"/>
  <c r="N463" i="24"/>
  <c r="O463" i="24"/>
  <c r="P463" i="24"/>
  <c r="Q463" i="24"/>
  <c r="R463" i="24"/>
  <c r="S463" i="24"/>
  <c r="T463" i="24"/>
  <c r="U463" i="24"/>
  <c r="K464" i="24"/>
  <c r="L464" i="24"/>
  <c r="M464" i="24"/>
  <c r="N464" i="24"/>
  <c r="O464" i="24"/>
  <c r="P464" i="24"/>
  <c r="Q464" i="24"/>
  <c r="R464" i="24"/>
  <c r="S464" i="24"/>
  <c r="T464" i="24"/>
  <c r="U464" i="24"/>
  <c r="K465" i="24"/>
  <c r="L465" i="24"/>
  <c r="M465" i="24"/>
  <c r="N465" i="24"/>
  <c r="O465" i="24"/>
  <c r="P465" i="24"/>
  <c r="Q465" i="24"/>
  <c r="R465" i="24"/>
  <c r="S465" i="24"/>
  <c r="T465" i="24"/>
  <c r="U465" i="24"/>
  <c r="K466" i="24"/>
  <c r="L466" i="24"/>
  <c r="M466" i="24"/>
  <c r="N466" i="24"/>
  <c r="O466" i="24"/>
  <c r="P466" i="24"/>
  <c r="Q466" i="24"/>
  <c r="R466" i="24"/>
  <c r="S466" i="24"/>
  <c r="T466" i="24"/>
  <c r="U466" i="24"/>
  <c r="K467" i="24"/>
  <c r="L467" i="24"/>
  <c r="M467" i="24"/>
  <c r="N467" i="24"/>
  <c r="O467" i="24"/>
  <c r="P467" i="24"/>
  <c r="Q467" i="24"/>
  <c r="R467" i="24"/>
  <c r="S467" i="24"/>
  <c r="T467" i="24"/>
  <c r="U467" i="24"/>
  <c r="K468" i="24"/>
  <c r="L468" i="24"/>
  <c r="M468" i="24"/>
  <c r="N468" i="24"/>
  <c r="O468" i="24"/>
  <c r="P468" i="24"/>
  <c r="Q468" i="24"/>
  <c r="R468" i="24"/>
  <c r="S468" i="24"/>
  <c r="T468" i="24"/>
  <c r="U468" i="24"/>
  <c r="J467" i="24"/>
  <c r="J466" i="24"/>
  <c r="J465" i="24"/>
  <c r="J464" i="24"/>
  <c r="J463" i="24"/>
  <c r="J462" i="24"/>
  <c r="J461" i="24"/>
  <c r="J460" i="24"/>
  <c r="J459" i="24"/>
  <c r="G308" i="24" l="1"/>
  <c r="D300" i="24" s="1"/>
  <c r="G192" i="24"/>
  <c r="BA192" i="24" s="1"/>
  <c r="G217" i="24"/>
  <c r="BA217" i="24" s="1"/>
  <c r="G150" i="24"/>
  <c r="BA150" i="24" s="1"/>
  <c r="G254" i="24"/>
  <c r="BA254" i="24" s="1"/>
  <c r="G264" i="24"/>
  <c r="G61" i="24"/>
  <c r="N16" i="25"/>
  <c r="N64" i="25" s="1"/>
  <c r="N185" i="25"/>
  <c r="N184" i="25" s="1"/>
  <c r="N234" i="25"/>
  <c r="M233" i="25"/>
  <c r="N129" i="25"/>
  <c r="M128" i="25"/>
  <c r="N270" i="25"/>
  <c r="N269" i="25" s="1"/>
  <c r="N112" i="25"/>
  <c r="M111" i="25"/>
  <c r="N160" i="25"/>
  <c r="N159" i="25" s="1"/>
  <c r="N340" i="25"/>
  <c r="M339" i="25"/>
  <c r="N467" i="25"/>
  <c r="M466" i="25"/>
  <c r="N393" i="25"/>
  <c r="N392" i="25" s="1"/>
  <c r="M94" i="25"/>
  <c r="N95" i="25"/>
  <c r="N380" i="25"/>
  <c r="N379" i="25" s="1"/>
  <c r="N249" i="25"/>
  <c r="M248" i="25"/>
  <c r="N297" i="25"/>
  <c r="N296" i="25" s="1"/>
  <c r="G161" i="24"/>
  <c r="G175" i="24"/>
  <c r="G228" i="24"/>
  <c r="G244" i="24"/>
  <c r="BA244" i="24" s="1"/>
  <c r="D177" i="24" l="1"/>
  <c r="D194" i="24"/>
  <c r="D152" i="24"/>
  <c r="BA161" i="24"/>
  <c r="D219" i="24"/>
  <c r="BA228" i="24"/>
  <c r="D163" i="24"/>
  <c r="BA175" i="24"/>
  <c r="D256" i="24"/>
  <c r="BA264" i="24"/>
  <c r="D47" i="24"/>
  <c r="BA61" i="24"/>
  <c r="O16" i="25"/>
  <c r="D124" i="24"/>
  <c r="D351" i="24"/>
  <c r="O467" i="25"/>
  <c r="N466" i="25"/>
  <c r="O112" i="25"/>
  <c r="N111" i="25"/>
  <c r="O129" i="25"/>
  <c r="N128" i="25"/>
  <c r="O185" i="25"/>
  <c r="O184" i="25" s="1"/>
  <c r="O297" i="25"/>
  <c r="O296" i="25" s="1"/>
  <c r="O380" i="25"/>
  <c r="O379" i="25" s="1"/>
  <c r="O393" i="25"/>
  <c r="O392" i="25" s="1"/>
  <c r="N94" i="25"/>
  <c r="O95" i="25"/>
  <c r="O340" i="25"/>
  <c r="N339" i="25"/>
  <c r="O160" i="25"/>
  <c r="O159" i="25" s="1"/>
  <c r="O270" i="25"/>
  <c r="O269" i="25" s="1"/>
  <c r="O234" i="25"/>
  <c r="N233" i="25"/>
  <c r="O249" i="25"/>
  <c r="N248" i="25"/>
  <c r="O64" i="25" l="1"/>
  <c r="O94" i="25"/>
  <c r="O248" i="25"/>
  <c r="O111" i="25"/>
  <c r="O233" i="25"/>
  <c r="O339" i="25"/>
  <c r="O128" i="25"/>
  <c r="O466" i="25"/>
  <c r="K444" i="24"/>
  <c r="L444" i="24"/>
  <c r="M444" i="24"/>
  <c r="N444" i="24"/>
  <c r="O444" i="24"/>
  <c r="P444" i="24"/>
  <c r="Q444" i="24"/>
  <c r="R444" i="24"/>
  <c r="S444" i="24"/>
  <c r="T444" i="24"/>
  <c r="U444" i="24"/>
  <c r="K445" i="24"/>
  <c r="L445" i="24"/>
  <c r="M445" i="24"/>
  <c r="N445" i="24"/>
  <c r="O445" i="24"/>
  <c r="P445" i="24"/>
  <c r="Q445" i="24"/>
  <c r="R445" i="24"/>
  <c r="S445" i="24"/>
  <c r="T445" i="24"/>
  <c r="U445" i="24"/>
  <c r="K446" i="24"/>
  <c r="L446" i="24"/>
  <c r="M446" i="24"/>
  <c r="N446" i="24"/>
  <c r="O446" i="24"/>
  <c r="P446" i="24"/>
  <c r="Q446" i="24"/>
  <c r="R446" i="24"/>
  <c r="S446" i="24"/>
  <c r="T446" i="24"/>
  <c r="U446" i="24"/>
  <c r="K447" i="24"/>
  <c r="L447" i="24"/>
  <c r="M447" i="24"/>
  <c r="N447" i="24"/>
  <c r="O447" i="24"/>
  <c r="P447" i="24"/>
  <c r="Q447" i="24"/>
  <c r="R447" i="24"/>
  <c r="S447" i="24"/>
  <c r="T447" i="24"/>
  <c r="U447" i="24"/>
  <c r="K448" i="24"/>
  <c r="L448" i="24"/>
  <c r="M448" i="24"/>
  <c r="N448" i="24"/>
  <c r="O448" i="24"/>
  <c r="P448" i="24"/>
  <c r="Q448" i="24"/>
  <c r="R448" i="24"/>
  <c r="S448" i="24"/>
  <c r="T448" i="24"/>
  <c r="U448" i="24"/>
  <c r="K449" i="24"/>
  <c r="L449" i="24"/>
  <c r="M449" i="24"/>
  <c r="N449" i="24"/>
  <c r="O449" i="24"/>
  <c r="P449" i="24"/>
  <c r="Q449" i="24"/>
  <c r="R449" i="24"/>
  <c r="S449" i="24"/>
  <c r="T449" i="24"/>
  <c r="U449" i="24"/>
  <c r="K450" i="24"/>
  <c r="L450" i="24"/>
  <c r="M450" i="24"/>
  <c r="N450" i="24"/>
  <c r="O450" i="24"/>
  <c r="P450" i="24"/>
  <c r="Q450" i="24"/>
  <c r="R450" i="24"/>
  <c r="S450" i="24"/>
  <c r="T450" i="24"/>
  <c r="U450" i="24"/>
  <c r="J449" i="24"/>
  <c r="J448" i="24"/>
  <c r="J447" i="24"/>
  <c r="J446" i="24"/>
  <c r="J445" i="24"/>
  <c r="J444" i="24"/>
  <c r="J407" i="24"/>
  <c r="K407" i="24"/>
  <c r="L407" i="24"/>
  <c r="M407" i="24"/>
  <c r="N407" i="24"/>
  <c r="O407" i="24"/>
  <c r="P407" i="24"/>
  <c r="Q407" i="24"/>
  <c r="R407" i="24"/>
  <c r="S407" i="24"/>
  <c r="T407" i="24"/>
  <c r="U407" i="24"/>
  <c r="J408" i="24"/>
  <c r="K408" i="24"/>
  <c r="L408" i="24"/>
  <c r="M408" i="24"/>
  <c r="N408" i="24"/>
  <c r="O408" i="24"/>
  <c r="P408" i="24"/>
  <c r="Q408" i="24"/>
  <c r="R408" i="24"/>
  <c r="S408" i="24"/>
  <c r="T408" i="24"/>
  <c r="U408" i="24"/>
  <c r="K425" i="24"/>
  <c r="L425" i="24"/>
  <c r="M425" i="24"/>
  <c r="N425" i="24"/>
  <c r="O425" i="24"/>
  <c r="P425" i="24"/>
  <c r="Q425" i="24"/>
  <c r="R425" i="24"/>
  <c r="S425" i="24"/>
  <c r="T425" i="24"/>
  <c r="U425" i="24"/>
  <c r="K426" i="24"/>
  <c r="L426" i="24"/>
  <c r="M426" i="24"/>
  <c r="N426" i="24"/>
  <c r="O426" i="24"/>
  <c r="P426" i="24"/>
  <c r="Q426" i="24"/>
  <c r="R426" i="24"/>
  <c r="S426" i="24"/>
  <c r="T426" i="24"/>
  <c r="U426" i="24"/>
  <c r="K427" i="24"/>
  <c r="L427" i="24"/>
  <c r="M427" i="24"/>
  <c r="N427" i="24"/>
  <c r="O427" i="24"/>
  <c r="P427" i="24"/>
  <c r="Q427" i="24"/>
  <c r="R427" i="24"/>
  <c r="S427" i="24"/>
  <c r="T427" i="24"/>
  <c r="U427" i="24"/>
  <c r="K428" i="24"/>
  <c r="L428" i="24"/>
  <c r="M428" i="24"/>
  <c r="N428" i="24"/>
  <c r="O428" i="24"/>
  <c r="P428" i="24"/>
  <c r="Q428" i="24"/>
  <c r="R428" i="24"/>
  <c r="S428" i="24"/>
  <c r="T428" i="24"/>
  <c r="U428" i="24"/>
  <c r="K429" i="24"/>
  <c r="L429" i="24"/>
  <c r="M429" i="24"/>
  <c r="N429" i="24"/>
  <c r="O429" i="24"/>
  <c r="P429" i="24"/>
  <c r="Q429" i="24"/>
  <c r="R429" i="24"/>
  <c r="S429" i="24"/>
  <c r="T429" i="24"/>
  <c r="U429" i="24"/>
  <c r="K430" i="24"/>
  <c r="L430" i="24"/>
  <c r="M430" i="24"/>
  <c r="N430" i="24"/>
  <c r="O430" i="24"/>
  <c r="P430" i="24"/>
  <c r="Q430" i="24"/>
  <c r="R430" i="24"/>
  <c r="S430" i="24"/>
  <c r="T430" i="24"/>
  <c r="U430" i="24"/>
  <c r="K431" i="24"/>
  <c r="L431" i="24"/>
  <c r="M431" i="24"/>
  <c r="N431" i="24"/>
  <c r="O431" i="24"/>
  <c r="P431" i="24"/>
  <c r="Q431" i="24"/>
  <c r="R431" i="24"/>
  <c r="S431" i="24"/>
  <c r="T431" i="24"/>
  <c r="U431" i="24"/>
  <c r="K432" i="24"/>
  <c r="L432" i="24"/>
  <c r="M432" i="24"/>
  <c r="N432" i="24"/>
  <c r="O432" i="24"/>
  <c r="P432" i="24"/>
  <c r="Q432" i="24"/>
  <c r="R432" i="24"/>
  <c r="S432" i="24"/>
  <c r="T432" i="24"/>
  <c r="U432" i="24"/>
  <c r="K433" i="24"/>
  <c r="L433" i="24"/>
  <c r="M433" i="24"/>
  <c r="N433" i="24"/>
  <c r="O433" i="24"/>
  <c r="P433" i="24"/>
  <c r="Q433" i="24"/>
  <c r="R433" i="24"/>
  <c r="S433" i="24"/>
  <c r="T433" i="24"/>
  <c r="U433" i="24"/>
  <c r="K434" i="24"/>
  <c r="L434" i="24"/>
  <c r="M434" i="24"/>
  <c r="N434" i="24"/>
  <c r="O434" i="24"/>
  <c r="P434" i="24"/>
  <c r="Q434" i="24"/>
  <c r="R434" i="24"/>
  <c r="S434" i="24"/>
  <c r="T434" i="24"/>
  <c r="U434" i="24"/>
  <c r="K435" i="24"/>
  <c r="L435" i="24"/>
  <c r="M435" i="24"/>
  <c r="N435" i="24"/>
  <c r="O435" i="24"/>
  <c r="P435" i="24"/>
  <c r="Q435" i="24"/>
  <c r="R435" i="24"/>
  <c r="S435" i="24"/>
  <c r="T435" i="24"/>
  <c r="U435" i="24"/>
  <c r="K436" i="24"/>
  <c r="L436" i="24"/>
  <c r="M436" i="24"/>
  <c r="N436" i="24"/>
  <c r="O436" i="24"/>
  <c r="P436" i="24"/>
  <c r="Q436" i="24"/>
  <c r="R436" i="24"/>
  <c r="S436" i="24"/>
  <c r="T436" i="24"/>
  <c r="U436" i="24"/>
  <c r="K437" i="24"/>
  <c r="L437" i="24"/>
  <c r="M437" i="24"/>
  <c r="N437" i="24"/>
  <c r="O437" i="24"/>
  <c r="P437" i="24"/>
  <c r="Q437" i="24"/>
  <c r="R437" i="24"/>
  <c r="S437" i="24"/>
  <c r="T437" i="24"/>
  <c r="U437" i="24"/>
  <c r="K438" i="24"/>
  <c r="L438" i="24"/>
  <c r="M438" i="24"/>
  <c r="N438" i="24"/>
  <c r="O438" i="24"/>
  <c r="P438" i="24"/>
  <c r="Q438" i="24"/>
  <c r="R438" i="24"/>
  <c r="S438" i="24"/>
  <c r="T438" i="24"/>
  <c r="U438" i="24"/>
  <c r="K439" i="24"/>
  <c r="L439" i="24"/>
  <c r="M439" i="24"/>
  <c r="N439" i="24"/>
  <c r="O439" i="24"/>
  <c r="P439" i="24"/>
  <c r="Q439" i="24"/>
  <c r="R439" i="24"/>
  <c r="S439" i="24"/>
  <c r="T439" i="24"/>
  <c r="U439" i="24"/>
  <c r="J439" i="24"/>
  <c r="J438" i="24"/>
  <c r="J437" i="24"/>
  <c r="J436" i="24"/>
  <c r="J435" i="24"/>
  <c r="J434" i="24"/>
  <c r="J433" i="24"/>
  <c r="J432" i="24"/>
  <c r="J431" i="24"/>
  <c r="J430" i="24"/>
  <c r="J429" i="24"/>
  <c r="J428" i="24"/>
  <c r="J427" i="24"/>
  <c r="J426" i="24"/>
  <c r="J425" i="24"/>
  <c r="C336" i="25" l="1"/>
  <c r="C91" i="25"/>
  <c r="C66" i="25" s="1"/>
  <c r="C393" i="25"/>
  <c r="C131" i="25"/>
  <c r="C160" i="25"/>
  <c r="C144" i="25"/>
  <c r="C72" i="25"/>
  <c r="C112" i="25"/>
  <c r="C105" i="25"/>
  <c r="C373" i="25"/>
  <c r="C324" i="25"/>
  <c r="C157" i="25"/>
  <c r="C86" i="25"/>
  <c r="C97" i="25"/>
  <c r="C262" i="25"/>
  <c r="C376" i="25"/>
  <c r="C303" i="25"/>
  <c r="C285" i="25"/>
  <c r="C219" i="25"/>
  <c r="C188" i="25"/>
  <c r="C268" i="25"/>
  <c r="C186" i="25"/>
  <c r="C413" i="25"/>
  <c r="C84" i="25"/>
  <c r="C320" i="25"/>
  <c r="C209" i="25"/>
  <c r="C99" i="25"/>
  <c r="C235" i="25"/>
  <c r="C367" i="25"/>
  <c r="C461" i="25"/>
  <c r="C469" i="25"/>
  <c r="C257" i="25"/>
  <c r="C129" i="25"/>
  <c r="C270" i="25"/>
  <c r="C249" i="25"/>
  <c r="C441" i="25"/>
  <c r="C103" i="25"/>
  <c r="C394" i="25"/>
  <c r="C372" i="25"/>
  <c r="C212" i="25"/>
  <c r="C389" i="25"/>
  <c r="C274" i="25"/>
  <c r="C475" i="25"/>
  <c r="C341" i="25"/>
  <c r="C362" i="25"/>
  <c r="C250" i="25"/>
  <c r="C68" i="25"/>
  <c r="C378" i="25"/>
  <c r="C119" i="25"/>
  <c r="C196" i="25"/>
  <c r="C473" i="25"/>
  <c r="C283" i="25"/>
  <c r="C127" i="25"/>
  <c r="C468" i="25"/>
  <c r="C302" i="25"/>
  <c r="C118" i="25"/>
  <c r="C368" i="25"/>
  <c r="C381" i="25"/>
  <c r="C399" i="25"/>
  <c r="C254" i="25"/>
  <c r="C364" i="25"/>
  <c r="C351" i="25"/>
  <c r="C134" i="25"/>
  <c r="C191" i="25"/>
  <c r="C213" i="25"/>
  <c r="C439" i="25"/>
  <c r="C140" i="25"/>
  <c r="C458" i="25"/>
  <c r="C457" i="25"/>
  <c r="C163" i="25"/>
  <c r="C139" i="25"/>
  <c r="C415" i="25"/>
  <c r="C395" i="25"/>
  <c r="C271" i="25"/>
  <c r="C360" i="25"/>
  <c r="C75" i="25"/>
  <c r="C428" i="25"/>
  <c r="C243" i="25"/>
  <c r="C170" i="25"/>
  <c r="C67" i="25"/>
  <c r="C128" i="25"/>
  <c r="C564" i="25" s="1"/>
  <c r="C392" i="25"/>
  <c r="C573" i="25" s="1"/>
  <c r="C269" i="25"/>
  <c r="C77" i="20" s="1"/>
  <c r="C111" i="25"/>
  <c r="C71" i="20" s="1"/>
  <c r="C248" i="25"/>
  <c r="C568" i="25" s="1"/>
  <c r="C159" i="25"/>
  <c r="C565" i="25" s="1"/>
  <c r="C377" i="25"/>
  <c r="C78" i="25"/>
  <c r="C472" i="25"/>
  <c r="C326" i="25"/>
  <c r="C192" i="25"/>
  <c r="C143" i="25"/>
  <c r="C132" i="25"/>
  <c r="C478" i="25"/>
  <c r="C284" i="25"/>
  <c r="C252" i="25"/>
  <c r="C122" i="25"/>
  <c r="C125" i="25"/>
  <c r="C166" i="25"/>
  <c r="C387" i="25"/>
  <c r="C261" i="25"/>
  <c r="C244" i="25"/>
  <c r="C130" i="25"/>
  <c r="C420" i="25"/>
  <c r="C116" i="25"/>
  <c r="C151" i="25"/>
  <c r="C177" i="25"/>
  <c r="C450" i="25"/>
  <c r="C430" i="25"/>
  <c r="C470" i="25"/>
  <c r="C214" i="25"/>
  <c r="C323" i="25"/>
  <c r="C401" i="25"/>
  <c r="C154" i="25"/>
  <c r="C136" i="25"/>
  <c r="C85" i="25"/>
  <c r="C73" i="25"/>
  <c r="C414" i="25"/>
  <c r="C124" i="25"/>
  <c r="C272" i="25"/>
  <c r="C304" i="25"/>
  <c r="C162" i="25"/>
  <c r="C431" i="25"/>
  <c r="C386" i="25"/>
  <c r="C432" i="25"/>
  <c r="C417" i="25"/>
  <c r="C346" i="25"/>
  <c r="C263" i="25"/>
  <c r="C370" i="25"/>
  <c r="C194" i="25"/>
  <c r="C375" i="25"/>
  <c r="C435" i="25"/>
  <c r="C442" i="25"/>
  <c r="C425" i="25"/>
  <c r="C107" i="25"/>
  <c r="C427" i="25"/>
  <c r="C447" i="25"/>
  <c r="C260" i="25"/>
  <c r="C216" i="25"/>
  <c r="C106" i="25"/>
  <c r="C258" i="25"/>
  <c r="C347" i="25"/>
  <c r="C173" i="25"/>
  <c r="C273" i="25"/>
  <c r="C464" i="25"/>
  <c r="C361" i="25"/>
  <c r="C189" i="25"/>
  <c r="C246" i="25"/>
  <c r="C71" i="25"/>
  <c r="C83" i="25"/>
  <c r="C477" i="25"/>
  <c r="C342" i="25"/>
  <c r="C411" i="25"/>
  <c r="C104" i="25"/>
  <c r="C175" i="25"/>
  <c r="C141" i="25"/>
  <c r="C77" i="25"/>
  <c r="C180" i="25"/>
  <c r="C307" i="25"/>
  <c r="C404" i="25"/>
  <c r="C226" i="25"/>
  <c r="C308" i="25"/>
  <c r="C390" i="25"/>
  <c r="C467" i="25"/>
  <c r="C297" i="25"/>
  <c r="C340" i="25"/>
  <c r="C234" i="25"/>
  <c r="C185" i="25"/>
  <c r="C380" i="25"/>
  <c r="C95" i="25"/>
  <c r="C318" i="25"/>
  <c r="C172" i="25"/>
  <c r="C114" i="25"/>
  <c r="C265" i="25"/>
  <c r="C407" i="25"/>
  <c r="C479" i="25"/>
  <c r="C256" i="25"/>
  <c r="C352" i="25"/>
  <c r="C443" i="25"/>
  <c r="C423" i="25"/>
  <c r="C217" i="25"/>
  <c r="C371" i="25"/>
  <c r="C300" i="25"/>
  <c r="C321" i="25"/>
  <c r="C406" i="25"/>
  <c r="C121" i="25"/>
  <c r="C156" i="25"/>
  <c r="C426" i="25"/>
  <c r="C187" i="25"/>
  <c r="C465" i="25"/>
  <c r="C218" i="25"/>
  <c r="C87" i="25"/>
  <c r="C240" i="25"/>
  <c r="C101" i="25"/>
  <c r="C350" i="25"/>
  <c r="C424" i="25"/>
  <c r="C264" i="25"/>
  <c r="C433" i="25"/>
  <c r="C133" i="25"/>
  <c r="C178" i="25"/>
  <c r="C142" i="25"/>
  <c r="C98" i="25"/>
  <c r="C418" i="25"/>
  <c r="C147" i="25"/>
  <c r="C440" i="25"/>
  <c r="C448" i="25"/>
  <c r="C455" i="25"/>
  <c r="C120" i="25"/>
  <c r="C402" i="25"/>
  <c r="C444" i="25"/>
  <c r="C161" i="25"/>
  <c r="C138" i="25"/>
  <c r="C102" i="25"/>
  <c r="C299" i="25"/>
  <c r="C287" i="25"/>
  <c r="C81" i="25"/>
  <c r="C446" i="25"/>
  <c r="C117" i="25"/>
  <c r="C412" i="25"/>
  <c r="C288" i="25"/>
  <c r="C286" i="25"/>
  <c r="C146" i="25"/>
  <c r="C255" i="25"/>
  <c r="C449" i="25"/>
  <c r="C452" i="25"/>
  <c r="C374" i="25"/>
  <c r="C462" i="25"/>
  <c r="C100" i="25"/>
  <c r="C82" i="25"/>
  <c r="C148" i="25"/>
  <c r="C289" i="25"/>
  <c r="C267" i="25"/>
  <c r="C353" i="25"/>
  <c r="C195" i="25"/>
  <c r="C245" i="25"/>
  <c r="C366" i="25"/>
  <c r="C410" i="25"/>
  <c r="C422" i="25"/>
  <c r="C409" i="25"/>
  <c r="C388" i="25"/>
  <c r="C76" i="25"/>
  <c r="C221" i="25"/>
  <c r="C330" i="25"/>
  <c r="C204" i="25"/>
  <c r="C278" i="25"/>
  <c r="C232" i="25"/>
  <c r="C296" i="25"/>
  <c r="C570" i="25" s="1"/>
  <c r="C339" i="25"/>
  <c r="C79" i="20" s="1"/>
  <c r="C233" i="25"/>
  <c r="C567" i="25" s="1"/>
  <c r="C184" i="25"/>
  <c r="C566" i="25" s="1"/>
  <c r="C379" i="25"/>
  <c r="C572" i="25" s="1"/>
  <c r="C236" i="25"/>
  <c r="C325" i="25"/>
  <c r="C123" i="25"/>
  <c r="C108" i="25"/>
  <c r="C429" i="25"/>
  <c r="C275" i="25"/>
  <c r="C276" i="25"/>
  <c r="C247" i="25"/>
  <c r="C365" i="25"/>
  <c r="C126" i="25"/>
  <c r="C152" i="25"/>
  <c r="C416" i="25"/>
  <c r="C164" i="25"/>
  <c r="C150" i="25"/>
  <c r="C434" i="25"/>
  <c r="C456" i="25"/>
  <c r="C419" i="25"/>
  <c r="C463" i="25"/>
  <c r="C259" i="25"/>
  <c r="C459" i="25"/>
  <c r="C210" i="25"/>
  <c r="C451" i="25"/>
  <c r="C343" i="25"/>
  <c r="C215" i="25"/>
  <c r="C96" i="25"/>
  <c r="C301" i="25"/>
  <c r="C349" i="25"/>
  <c r="C408" i="25"/>
  <c r="C471" i="25"/>
  <c r="C190" i="25"/>
  <c r="C348" i="25"/>
  <c r="C298" i="25"/>
  <c r="C369" i="25"/>
  <c r="C158" i="25"/>
  <c r="C193" i="25"/>
  <c r="C400" i="25"/>
  <c r="C176" i="25"/>
  <c r="C266" i="25"/>
  <c r="C109" i="25"/>
  <c r="C70" i="25"/>
  <c r="C474" i="25"/>
  <c r="C345" i="25"/>
  <c r="C137" i="25"/>
  <c r="C135" i="25"/>
  <c r="C241" i="25"/>
  <c r="C238" i="25"/>
  <c r="C174" i="25"/>
  <c r="C239" i="25"/>
  <c r="C237" i="25"/>
  <c r="C149" i="25"/>
  <c r="C251" i="25"/>
  <c r="C211" i="25"/>
  <c r="C253" i="25"/>
  <c r="C80" i="25"/>
  <c r="C322" i="25"/>
  <c r="C79" i="25"/>
  <c r="C344" i="25"/>
  <c r="C454" i="25"/>
  <c r="C319" i="25"/>
  <c r="C242" i="25"/>
  <c r="C155" i="25"/>
  <c r="C445" i="25"/>
  <c r="C113" i="25"/>
  <c r="C145" i="25"/>
  <c r="C165" i="25"/>
  <c r="C476" i="25"/>
  <c r="C460" i="25"/>
  <c r="C453" i="25"/>
  <c r="C363" i="25"/>
  <c r="C88" i="25"/>
  <c r="C168" i="25"/>
  <c r="C223" i="25"/>
  <c r="C383" i="25"/>
  <c r="C207" i="25"/>
  <c r="C282" i="25"/>
  <c r="C291" i="25"/>
  <c r="C220" i="25"/>
  <c r="C110" i="25"/>
  <c r="C421" i="25"/>
  <c r="C89" i="25"/>
  <c r="C169" i="25"/>
  <c r="C167" i="25"/>
  <c r="C197" i="25"/>
  <c r="C305" i="25"/>
  <c r="C331" i="25"/>
  <c r="C385" i="25"/>
  <c r="C202" i="25"/>
  <c r="C231" i="25"/>
  <c r="C280" i="25"/>
  <c r="C293" i="25"/>
  <c r="C115" i="25"/>
  <c r="C153" i="25"/>
  <c r="C90" i="25"/>
  <c r="C74" i="25"/>
  <c r="C171" i="25"/>
  <c r="C181" i="25"/>
  <c r="C198" i="25"/>
  <c r="C306" i="25"/>
  <c r="C332" i="25"/>
  <c r="C397" i="25"/>
  <c r="C208" i="25"/>
  <c r="C229" i="25"/>
  <c r="C279" i="25"/>
  <c r="C317" i="25"/>
  <c r="C312" i="25"/>
  <c r="C313" i="25"/>
  <c r="C338" i="25"/>
  <c r="C314" i="25"/>
  <c r="C335" i="25"/>
  <c r="C183" i="25"/>
  <c r="C199" i="25"/>
  <c r="C222" i="25"/>
  <c r="C309" i="25"/>
  <c r="C310" i="25"/>
  <c r="C327" i="25"/>
  <c r="C391" i="25"/>
  <c r="C382" i="25"/>
  <c r="C398" i="25"/>
  <c r="C201" i="25"/>
  <c r="C205" i="25"/>
  <c r="C228" i="25"/>
  <c r="C225" i="25"/>
  <c r="C281" i="25"/>
  <c r="C292" i="25"/>
  <c r="C290" i="25"/>
  <c r="C315" i="25"/>
  <c r="C334" i="25"/>
  <c r="C337" i="25"/>
  <c r="C179" i="25"/>
  <c r="C182" i="25"/>
  <c r="C200" i="25"/>
  <c r="C224" i="25"/>
  <c r="C311" i="25"/>
  <c r="C329" i="25"/>
  <c r="C328" i="25"/>
  <c r="C384" i="25"/>
  <c r="C396" i="25"/>
  <c r="C403" i="25"/>
  <c r="C206" i="25"/>
  <c r="C203" i="25"/>
  <c r="C227" i="25"/>
  <c r="C230" i="25"/>
  <c r="C277" i="25"/>
  <c r="C295" i="25"/>
  <c r="C294" i="25"/>
  <c r="C316" i="25"/>
  <c r="C333" i="25"/>
  <c r="C16" i="25"/>
  <c r="C51" i="25"/>
  <c r="C38" i="25"/>
  <c r="C29" i="25"/>
  <c r="C31" i="25"/>
  <c r="C23" i="25"/>
  <c r="C26" i="25"/>
  <c r="C37" i="25"/>
  <c r="C32" i="25"/>
  <c r="C33" i="25"/>
  <c r="C28" i="25"/>
  <c r="C36" i="25"/>
  <c r="C34" i="25"/>
  <c r="C35" i="25"/>
  <c r="C22" i="25"/>
  <c r="C27" i="25"/>
  <c r="C24" i="25"/>
  <c r="C39" i="25"/>
  <c r="C25" i="25"/>
  <c r="C30" i="25"/>
  <c r="C20" i="25"/>
  <c r="C40" i="25"/>
  <c r="C45" i="25"/>
  <c r="C49" i="25"/>
  <c r="C54" i="25"/>
  <c r="C58" i="25"/>
  <c r="C47" i="25"/>
  <c r="C46" i="25"/>
  <c r="C56" i="25"/>
  <c r="C52" i="25"/>
  <c r="C48" i="25"/>
  <c r="C62" i="25"/>
  <c r="C41" i="25"/>
  <c r="C44" i="25"/>
  <c r="C57" i="25"/>
  <c r="C63" i="25"/>
  <c r="C53" i="25"/>
  <c r="C55" i="25"/>
  <c r="C50" i="25"/>
  <c r="C43" i="25"/>
  <c r="C60" i="25"/>
  <c r="C42" i="25"/>
  <c r="C59" i="25"/>
  <c r="C18" i="25"/>
  <c r="C19" i="25"/>
  <c r="C17" i="25"/>
  <c r="C61" i="25"/>
  <c r="C21" i="25"/>
  <c r="G122" i="24"/>
  <c r="C563" i="25"/>
  <c r="C76" i="20"/>
  <c r="C73" i="20"/>
  <c r="C466" i="25"/>
  <c r="C94" i="25"/>
  <c r="G106" i="24"/>
  <c r="C569" i="25" l="1"/>
  <c r="C82" i="20"/>
  <c r="C78" i="20"/>
  <c r="C72" i="20"/>
  <c r="C571" i="25"/>
  <c r="C81" i="20"/>
  <c r="C75" i="20"/>
  <c r="C74" i="20"/>
  <c r="D89" i="24"/>
  <c r="BA106" i="24"/>
  <c r="D108" i="24"/>
  <c r="BA122" i="24"/>
  <c r="C575" i="25"/>
  <c r="C84" i="20"/>
  <c r="C562" i="25"/>
  <c r="C70" i="20"/>
  <c r="C69" i="25"/>
  <c r="J363" i="24"/>
  <c r="N366" i="24"/>
  <c r="C69" i="20" l="1"/>
  <c r="C561" i="25"/>
  <c r="K413" i="24"/>
  <c r="L413" i="24"/>
  <c r="M413" i="24"/>
  <c r="N413" i="24"/>
  <c r="O413" i="24"/>
  <c r="P413" i="24"/>
  <c r="Q413" i="24"/>
  <c r="R413" i="24"/>
  <c r="S413" i="24"/>
  <c r="T413" i="24"/>
  <c r="U413" i="24"/>
  <c r="K414" i="24"/>
  <c r="L414" i="24"/>
  <c r="M414" i="24"/>
  <c r="N414" i="24"/>
  <c r="O414" i="24"/>
  <c r="P414" i="24"/>
  <c r="Q414" i="24"/>
  <c r="R414" i="24"/>
  <c r="S414" i="24"/>
  <c r="T414" i="24"/>
  <c r="U414" i="24"/>
  <c r="K415" i="24"/>
  <c r="L415" i="24"/>
  <c r="M415" i="24"/>
  <c r="N415" i="24"/>
  <c r="O415" i="24"/>
  <c r="P415" i="24"/>
  <c r="Q415" i="24"/>
  <c r="R415" i="24"/>
  <c r="S415" i="24"/>
  <c r="T415" i="24"/>
  <c r="U415" i="24"/>
  <c r="K416" i="24"/>
  <c r="L416" i="24"/>
  <c r="M416" i="24"/>
  <c r="N416" i="24"/>
  <c r="O416" i="24"/>
  <c r="P416" i="24"/>
  <c r="Q416" i="24"/>
  <c r="R416" i="24"/>
  <c r="S416" i="24"/>
  <c r="T416" i="24"/>
  <c r="U416" i="24"/>
  <c r="K417" i="24"/>
  <c r="L417" i="24"/>
  <c r="M417" i="24"/>
  <c r="N417" i="24"/>
  <c r="O417" i="24"/>
  <c r="P417" i="24"/>
  <c r="Q417" i="24"/>
  <c r="R417" i="24"/>
  <c r="S417" i="24"/>
  <c r="T417" i="24"/>
  <c r="U417" i="24"/>
  <c r="K418" i="24"/>
  <c r="L418" i="24"/>
  <c r="M418" i="24"/>
  <c r="N418" i="24"/>
  <c r="O418" i="24"/>
  <c r="P418" i="24"/>
  <c r="Q418" i="24"/>
  <c r="R418" i="24"/>
  <c r="S418" i="24"/>
  <c r="T418" i="24"/>
  <c r="U418" i="24"/>
  <c r="K419" i="24"/>
  <c r="L419" i="24"/>
  <c r="M419" i="24"/>
  <c r="N419" i="24"/>
  <c r="O419" i="24"/>
  <c r="P419" i="24"/>
  <c r="Q419" i="24"/>
  <c r="R419" i="24"/>
  <c r="S419" i="24"/>
  <c r="T419" i="24"/>
  <c r="U419" i="24"/>
  <c r="K420" i="24"/>
  <c r="L420" i="24"/>
  <c r="M420" i="24"/>
  <c r="N420" i="24"/>
  <c r="O420" i="24"/>
  <c r="P420" i="24"/>
  <c r="Q420" i="24"/>
  <c r="R420" i="24"/>
  <c r="S420" i="24"/>
  <c r="T420" i="24"/>
  <c r="U420" i="24"/>
  <c r="J420" i="24"/>
  <c r="J419" i="24"/>
  <c r="J418" i="24"/>
  <c r="J417" i="24"/>
  <c r="J416" i="24"/>
  <c r="J415" i="24"/>
  <c r="J414" i="24"/>
  <c r="J413" i="24"/>
  <c r="K401" i="24"/>
  <c r="L401" i="24"/>
  <c r="M401" i="24"/>
  <c r="N401" i="24"/>
  <c r="O401" i="24"/>
  <c r="P401" i="24"/>
  <c r="Q401" i="24"/>
  <c r="R401" i="24"/>
  <c r="S401" i="24"/>
  <c r="T401" i="24"/>
  <c r="U401" i="24"/>
  <c r="K402" i="24"/>
  <c r="L402" i="24"/>
  <c r="M402" i="24"/>
  <c r="N402" i="24"/>
  <c r="O402" i="24"/>
  <c r="P402" i="24"/>
  <c r="Q402" i="24"/>
  <c r="R402" i="24"/>
  <c r="S402" i="24"/>
  <c r="T402" i="24"/>
  <c r="U402" i="24"/>
  <c r="K403" i="24"/>
  <c r="L403" i="24"/>
  <c r="M403" i="24"/>
  <c r="N403" i="24"/>
  <c r="O403" i="24"/>
  <c r="P403" i="24"/>
  <c r="Q403" i="24"/>
  <c r="R403" i="24"/>
  <c r="S403" i="24"/>
  <c r="T403" i="24"/>
  <c r="U403" i="24"/>
  <c r="K404" i="24"/>
  <c r="L404" i="24"/>
  <c r="M404" i="24"/>
  <c r="N404" i="24"/>
  <c r="O404" i="24"/>
  <c r="P404" i="24"/>
  <c r="Q404" i="24"/>
  <c r="R404" i="24"/>
  <c r="S404" i="24"/>
  <c r="T404" i="24"/>
  <c r="U404" i="24"/>
  <c r="K405" i="24"/>
  <c r="L405" i="24"/>
  <c r="M405" i="24"/>
  <c r="N405" i="24"/>
  <c r="O405" i="24"/>
  <c r="P405" i="24"/>
  <c r="Q405" i="24"/>
  <c r="R405" i="24"/>
  <c r="S405" i="24"/>
  <c r="T405" i="24"/>
  <c r="U405" i="24"/>
  <c r="K406" i="24"/>
  <c r="L406" i="24"/>
  <c r="M406" i="24"/>
  <c r="N406" i="24"/>
  <c r="O406" i="24"/>
  <c r="P406" i="24"/>
  <c r="Q406" i="24"/>
  <c r="R406" i="24"/>
  <c r="S406" i="24"/>
  <c r="T406" i="24"/>
  <c r="U406" i="24"/>
  <c r="J406" i="24"/>
  <c r="J405" i="24"/>
  <c r="J404" i="24"/>
  <c r="J403" i="24"/>
  <c r="J402" i="24"/>
  <c r="J401" i="24"/>
  <c r="J362" i="24"/>
  <c r="K361" i="24"/>
  <c r="K366" i="24"/>
  <c r="L366" i="24"/>
  <c r="M366" i="24"/>
  <c r="O366" i="24"/>
  <c r="P366" i="24"/>
  <c r="Q366" i="24"/>
  <c r="R366" i="24"/>
  <c r="S366" i="24"/>
  <c r="T366" i="24"/>
  <c r="U366" i="24"/>
  <c r="K365" i="24"/>
  <c r="L365" i="24"/>
  <c r="M365" i="24"/>
  <c r="N365" i="24"/>
  <c r="O365" i="24"/>
  <c r="P365" i="24"/>
  <c r="Q365" i="24"/>
  <c r="R365" i="24"/>
  <c r="S365" i="24"/>
  <c r="T365" i="24"/>
  <c r="U365" i="24"/>
  <c r="J365" i="24"/>
  <c r="K364" i="24"/>
  <c r="L364" i="24"/>
  <c r="M364" i="24"/>
  <c r="N364" i="24"/>
  <c r="O364" i="24"/>
  <c r="P364" i="24"/>
  <c r="Q364" i="24"/>
  <c r="R364" i="24"/>
  <c r="S364" i="24"/>
  <c r="T364" i="24"/>
  <c r="U364" i="24"/>
  <c r="J364" i="24"/>
  <c r="K363" i="24"/>
  <c r="L363" i="24"/>
  <c r="M363" i="24"/>
  <c r="N363" i="24"/>
  <c r="O363" i="24"/>
  <c r="P363" i="24"/>
  <c r="Q363" i="24"/>
  <c r="R363" i="24"/>
  <c r="S363" i="24"/>
  <c r="T363" i="24"/>
  <c r="U363" i="24"/>
  <c r="K362" i="24"/>
  <c r="L362" i="24"/>
  <c r="M362" i="24"/>
  <c r="N362" i="24"/>
  <c r="O362" i="24"/>
  <c r="P362" i="24"/>
  <c r="Q362" i="24"/>
  <c r="R362" i="24"/>
  <c r="S362" i="24"/>
  <c r="T362" i="24"/>
  <c r="U362" i="24"/>
  <c r="L361" i="24"/>
  <c r="M361" i="24"/>
  <c r="N361" i="24"/>
  <c r="O361" i="24"/>
  <c r="P361" i="24"/>
  <c r="Q361" i="24"/>
  <c r="R361" i="24"/>
  <c r="S361" i="24"/>
  <c r="T361" i="24"/>
  <c r="U361" i="24"/>
  <c r="G43" i="24" l="1"/>
  <c r="BA43" i="24" s="1"/>
  <c r="G75" i="24"/>
  <c r="G87" i="24"/>
  <c r="D77" i="24" l="1"/>
  <c r="BA87" i="24"/>
  <c r="D65" i="24"/>
  <c r="BA75" i="24"/>
  <c r="D348" i="24"/>
  <c r="D349" i="24" s="1"/>
  <c r="B9" i="20" s="1"/>
  <c r="D17" i="24"/>
  <c r="C58" i="20" l="1"/>
  <c r="C59" i="20" s="1"/>
  <c r="C10" i="20"/>
  <c r="E15" i="20" s="1"/>
  <c r="B54" i="20" s="1"/>
  <c r="D359" i="25" l="1"/>
  <c r="E359" i="25" l="1"/>
  <c r="F359" i="25" s="1"/>
  <c r="G359" i="25" s="1"/>
  <c r="H359" i="25" s="1"/>
  <c r="I359" i="25" s="1"/>
  <c r="J359" i="25" s="1"/>
  <c r="K359" i="25" s="1"/>
  <c r="L359" i="25" s="1"/>
  <c r="M359" i="25" s="1"/>
  <c r="N359" i="25" s="1"/>
  <c r="O359" i="25" s="1"/>
  <c r="C359" i="25" l="1"/>
  <c r="D356" i="25" l="1"/>
  <c r="D355" i="25"/>
  <c r="E356" i="25" l="1"/>
  <c r="F356" i="25" s="1"/>
  <c r="G356" i="25" s="1"/>
  <c r="H356" i="25" s="1"/>
  <c r="I356" i="25" s="1"/>
  <c r="J356" i="25" s="1"/>
  <c r="K356" i="25" s="1"/>
  <c r="L356" i="25" s="1"/>
  <c r="M356" i="25" s="1"/>
  <c r="N356" i="25" s="1"/>
  <c r="O356" i="25" s="1"/>
  <c r="E355" i="25"/>
  <c r="C356" i="25" l="1"/>
  <c r="D357" i="25"/>
  <c r="F355" i="25"/>
  <c r="D358" i="25" l="1"/>
  <c r="D354" i="25" s="1"/>
  <c r="E357" i="25"/>
  <c r="G355" i="25"/>
  <c r="D480" i="25" l="1"/>
  <c r="D80" i="20"/>
  <c r="E358" i="25"/>
  <c r="F358" i="25" s="1"/>
  <c r="G358" i="25" s="1"/>
  <c r="H358" i="25" s="1"/>
  <c r="I358" i="25" s="1"/>
  <c r="J358" i="25" s="1"/>
  <c r="K358" i="25" s="1"/>
  <c r="L358" i="25" s="1"/>
  <c r="M358" i="25" s="1"/>
  <c r="N358" i="25" s="1"/>
  <c r="O358" i="25" s="1"/>
  <c r="D244" i="24"/>
  <c r="D230" i="24" s="1"/>
  <c r="F357" i="25"/>
  <c r="H355" i="25"/>
  <c r="D482" i="25" l="1"/>
  <c r="D484" i="25" s="1"/>
  <c r="E13" i="25" s="1"/>
  <c r="C358" i="25"/>
  <c r="E354" i="25"/>
  <c r="F354" i="25"/>
  <c r="F480" i="25" s="1"/>
  <c r="F482" i="25" s="1"/>
  <c r="F485" i="25" s="1"/>
  <c r="G357" i="25"/>
  <c r="G354" i="25" s="1"/>
  <c r="G480" i="25" s="1"/>
  <c r="G482" i="25" s="1"/>
  <c r="G485" i="25" s="1"/>
  <c r="I355" i="25"/>
  <c r="J39" i="9"/>
  <c r="G270" i="24" s="1"/>
  <c r="D485" i="25" l="1"/>
  <c r="O438" i="25"/>
  <c r="C438" i="25" s="1"/>
  <c r="AR270" i="24"/>
  <c r="AV270" i="24"/>
  <c r="AO270" i="24"/>
  <c r="AS270" i="24"/>
  <c r="AW270" i="24"/>
  <c r="AT270" i="24"/>
  <c r="AX270" i="24"/>
  <c r="AN270" i="24"/>
  <c r="AP270" i="24"/>
  <c r="AY270" i="24"/>
  <c r="AU270" i="24"/>
  <c r="AQ270" i="24"/>
  <c r="E480" i="25"/>
  <c r="H357" i="25"/>
  <c r="U601" i="24"/>
  <c r="J355" i="25"/>
  <c r="U599" i="24"/>
  <c r="F39" i="9"/>
  <c r="G268" i="24" s="1"/>
  <c r="C39" i="9"/>
  <c r="I39" i="9"/>
  <c r="H39" i="9"/>
  <c r="G39" i="9"/>
  <c r="E39" i="9"/>
  <c r="E482" i="25" l="1"/>
  <c r="E484" i="25" s="1"/>
  <c r="F13" i="25" s="1"/>
  <c r="F484" i="25" s="1"/>
  <c r="O405" i="25"/>
  <c r="H436" i="25"/>
  <c r="C436" i="25" s="1"/>
  <c r="AP268" i="24"/>
  <c r="AT268" i="24"/>
  <c r="AX268" i="24"/>
  <c r="AQ268" i="24"/>
  <c r="AU268" i="24"/>
  <c r="AY268" i="24"/>
  <c r="AR268" i="24"/>
  <c r="AW268" i="24"/>
  <c r="AO268" i="24"/>
  <c r="AN268" i="24"/>
  <c r="AV268" i="24"/>
  <c r="AS268" i="24"/>
  <c r="AZ270" i="24"/>
  <c r="BA270" i="24" s="1"/>
  <c r="W270" i="24" s="1"/>
  <c r="I357" i="25"/>
  <c r="H354" i="25"/>
  <c r="N599" i="24"/>
  <c r="G269" i="24"/>
  <c r="K355" i="25"/>
  <c r="O601" i="24"/>
  <c r="E485" i="25" l="1"/>
  <c r="H405" i="25"/>
  <c r="H480" i="25" s="1"/>
  <c r="I437" i="25"/>
  <c r="I405" i="25" s="1"/>
  <c r="AQ269" i="24"/>
  <c r="AU269" i="24"/>
  <c r="AY269" i="24"/>
  <c r="AR269" i="24"/>
  <c r="AV269" i="24"/>
  <c r="AO269" i="24"/>
  <c r="AW269" i="24"/>
  <c r="AN269" i="24"/>
  <c r="AX269" i="24"/>
  <c r="AP269" i="24"/>
  <c r="AS269" i="24"/>
  <c r="AT269" i="24"/>
  <c r="AZ268" i="24"/>
  <c r="BA268" i="24" s="1"/>
  <c r="W268" i="24" s="1"/>
  <c r="G13" i="25"/>
  <c r="J357" i="25"/>
  <c r="I354" i="25"/>
  <c r="O600" i="24"/>
  <c r="L355" i="25"/>
  <c r="N600" i="24"/>
  <c r="H482" i="25" l="1"/>
  <c r="C405" i="25"/>
  <c r="C574" i="25" s="1"/>
  <c r="C437" i="25"/>
  <c r="AZ269" i="24"/>
  <c r="BA269" i="24" s="1"/>
  <c r="W269" i="24" s="1"/>
  <c r="G484" i="25"/>
  <c r="I480" i="25"/>
  <c r="I482" i="25" s="1"/>
  <c r="I485" i="25" s="1"/>
  <c r="K357" i="25"/>
  <c r="J354" i="25"/>
  <c r="J480" i="25" s="1"/>
  <c r="J482" i="25" s="1"/>
  <c r="J485" i="25" s="1"/>
  <c r="G298" i="24"/>
  <c r="BA298" i="24" s="1"/>
  <c r="M355" i="25"/>
  <c r="H485" i="25" l="1"/>
  <c r="H13" i="25"/>
  <c r="H484" i="25" s="1"/>
  <c r="I13" i="25" s="1"/>
  <c r="I484" i="25" s="1"/>
  <c r="C83" i="20"/>
  <c r="D352" i="24"/>
  <c r="D266" i="24"/>
  <c r="L357" i="25"/>
  <c r="K354" i="25"/>
  <c r="K480" i="25" s="1"/>
  <c r="K482" i="25" s="1"/>
  <c r="K485" i="25" s="1"/>
  <c r="N355" i="25"/>
  <c r="M357" i="25" l="1"/>
  <c r="L354" i="25"/>
  <c r="L480" i="25" s="1"/>
  <c r="L482" i="25" s="1"/>
  <c r="L485" i="25" s="1"/>
  <c r="J13" i="25"/>
  <c r="J484" i="25" s="1"/>
  <c r="O355" i="25"/>
  <c r="K13" i="25" l="1"/>
  <c r="K484" i="25" s="1"/>
  <c r="C355" i="25"/>
  <c r="N357" i="25"/>
  <c r="M354" i="25"/>
  <c r="M480" i="25" s="1"/>
  <c r="M482" i="25" s="1"/>
  <c r="M485" i="25" s="1"/>
  <c r="L13" i="25" l="1"/>
  <c r="L484" i="25" s="1"/>
  <c r="O357" i="25"/>
  <c r="N354" i="25"/>
  <c r="N480" i="25" s="1"/>
  <c r="N482" i="25" s="1"/>
  <c r="N485" i="25" s="1"/>
  <c r="M13" i="25" l="1"/>
  <c r="M484" i="25" s="1"/>
  <c r="C357" i="25"/>
  <c r="O354" i="25"/>
  <c r="O480" i="25" s="1"/>
  <c r="C93" i="25" l="1"/>
  <c r="C480" i="25"/>
  <c r="O482" i="25"/>
  <c r="N13" i="25"/>
  <c r="C354" i="25"/>
  <c r="C80" i="20" s="1"/>
  <c r="B120" i="25"/>
  <c r="O485" i="25" l="1"/>
  <c r="C482" i="25"/>
  <c r="N484" i="25"/>
  <c r="O13" i="25" s="1"/>
  <c r="O484" i="25" s="1"/>
  <c r="D246" i="24" l="1"/>
  <c r="D353" i="24"/>
  <c r="D354" i="24" s="1"/>
  <c r="E9" i="20" l="1"/>
  <c r="D356" i="24"/>
  <c r="F10" i="20" l="1"/>
  <c r="H9" i="20"/>
  <c r="B56" i="20" l="1"/>
  <c r="H15" i="20" s="1"/>
  <c r="H8" i="20"/>
  <c r="I10" i="20"/>
  <c r="I15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4" authorId="0" shapeId="0" xr:uid="{89267E16-059A-0342-A549-D5114CCCEE19}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En la columna "B" ingresa la lista de familiares y amigos a los que le das regalos durante el año.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En las siguientes columnas define el presupuesto para cada una de las categorías que aplique.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3. Esta información se verá reflejada en la hoja "PRESUPUESTO" en la categoría correspondiente.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4" authorId="0" shapeId="0" xr:uid="{B4F7F1B1-94F2-BB40-8994-228E8A7D819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Personaliza las categorías y subcategorías de acuerdo a tu presupuesto.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En las columnas C y D registra las subcategorías y valores de tus ingresos, ahorros y gastos MENSUALES.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3. En las columnas F y G registra las subcategorías y valores de tus ingresos, ahorros y gastos que NO SON MENSUALES y selecciona los meses en los que ocurren en las siguientes columnas. Si no seleccionas los meses no se tomarán en cuenta en la suma total.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4. En la hoja "RESUMEN" puedes ver los resultados de tu presupuesto y un resumen general de tu estado financiero.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5. En la hoja "FLUJO DE CAJA" puedes ver la proyección de tus ingresos, ahorros, gastos en el año.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4" authorId="0" shapeId="0" xr:uid="{EE2CA0F3-E714-4343-A3D0-FE9ECA8CD57D}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No debes ingresar datos en esta hoja, la proyección se calcula automáticamente una vez ingreses los datos en la hoja "PRESUPUESTO".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Filtra las celdas vacías para facilitar la lectura del flujo de caja.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3. Cada vez que hagas un cambio en la hoja "PRESUPUESTO" debes eliminar el filtro y volverlo a poner para que el cambio se refleje en esta hoja.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4. El saldo inicial y final de reservas es lo que debes guardar o reservar para cumplir con tu presupuesto durante todo el año.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5. La celda "O486" refleja el resultado de tu presupuesto y debe estar en verde. De lo contrario, tu flujo de caja es negativo. Estás gastando más de lo que ganas en el año.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6. Si tu flujo de caja es positivo pero, tienes varios meses seguidos en rojo, tienes un problema de flujo de caja. Debes reorganizar tus gastos o incrementar tus provisiones..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7. No olvides separar tus ahorros y reservas de tu cuenta principal. Esto te facilita el control de lo que puedes y no puedes gastar.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5" authorId="0" shapeId="0" xr:uid="{E69902AF-CA27-8A49-8D93-0624EF50CBA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En las columnas "B" y "C" ingresa el dinero que tienes disponible a la fecha para gastar este mes. Ten en cuenta todas tus cuentas bancarias, efectivo, etc...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En las columnas "E" y "F" pon los ingresos que tengas pendientes por recibir este mes.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3. En las columnas "H" e "I" ingresa todos los gastos y deudas que tengas pendientes por pagar este mes. Incluye también ahorros o reservas pendientes por hacer. Ojo, aquí no pones todos los gastos del mes, solo los gastos pendientes por pagar a la fecha.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<sst xmlns="http://schemas.openxmlformats.org/spreadsheetml/2006/main" count="528" uniqueCount="262">
  <si>
    <t>Desparacitante</t>
  </si>
  <si>
    <t>Mantenimiento</t>
  </si>
  <si>
    <t>Prima</t>
  </si>
  <si>
    <t>Celular</t>
  </si>
  <si>
    <t>Impuesto Predial</t>
  </si>
  <si>
    <t xml:space="preserve">Salario </t>
  </si>
  <si>
    <t>Medicamentos</t>
  </si>
  <si>
    <t>Vestuario</t>
  </si>
  <si>
    <t>Impuesto de Renta</t>
  </si>
  <si>
    <t>Navidad</t>
  </si>
  <si>
    <t>Total</t>
  </si>
  <si>
    <t>Uniformes</t>
  </si>
  <si>
    <t>Cuota Crédito Vehicular</t>
  </si>
  <si>
    <t>Cuota Otros Créditos / Deudas</t>
  </si>
  <si>
    <t>Cuota Crédito de Libre Inversión</t>
  </si>
  <si>
    <t>Categoría</t>
  </si>
  <si>
    <t>Seguro</t>
  </si>
  <si>
    <t>Cuota de Manejo Cuenta de Ahorros 1</t>
  </si>
  <si>
    <t>Valor</t>
  </si>
  <si>
    <t>Consumo</t>
  </si>
  <si>
    <t>DEUDAS</t>
  </si>
  <si>
    <t>PRESUPUESTO ANUAL DE REGALOS</t>
  </si>
  <si>
    <t>Cuota Crédito Hipotecario</t>
  </si>
  <si>
    <t>Cuotas</t>
  </si>
  <si>
    <t>Posesión</t>
  </si>
  <si>
    <t xml:space="preserve"> Inversión</t>
  </si>
  <si>
    <t>Periodicidad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</si>
  <si>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</si>
  <si>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</si>
  <si>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</si>
  <si>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</si>
  <si>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</si>
  <si>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</si>
  <si>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</si>
  <si>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</si>
  <si>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</si>
  <si>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</si>
  <si>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</si>
  <si>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</si>
  <si>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INGRESOS</t>
  </si>
  <si>
    <t>MENSUALES</t>
  </si>
  <si>
    <t xml:space="preserve">INGRESOS </t>
  </si>
  <si>
    <t>HOGAR</t>
  </si>
  <si>
    <t>✓</t>
  </si>
  <si>
    <t>TOTAL INGRESOS MENSUALES</t>
  </si>
  <si>
    <t>TOTAL MENSUALES</t>
  </si>
  <si>
    <t>HOGAR Y OTRAS PROPIEDADES</t>
  </si>
  <si>
    <t>MERCADO</t>
  </si>
  <si>
    <t>SERVICIOS Y SUSCRIPCIONES</t>
  </si>
  <si>
    <t>SERVICIOS</t>
  </si>
  <si>
    <t>EMPLEADOS</t>
  </si>
  <si>
    <t>PERSONAL</t>
  </si>
  <si>
    <t>ENTRETENIMIENTO</t>
  </si>
  <si>
    <t>TRANSPORTE</t>
  </si>
  <si>
    <t>SALUD</t>
  </si>
  <si>
    <r>
      <t xml:space="preserve">I N G R E S O S  N E T O S  </t>
    </r>
    <r>
      <rPr>
        <b/>
        <sz val="12"/>
        <color theme="0"/>
        <rFont val="Calibri Light (Headings)_x0000_"/>
      </rPr>
      <t>(después de deducciones)</t>
    </r>
  </si>
  <si>
    <t>HIJOS</t>
  </si>
  <si>
    <t>MASCOTAS</t>
  </si>
  <si>
    <t>OBLIGACIONES FINANCIERAS</t>
  </si>
  <si>
    <t>IMPUESTOS Y APORTES LEGALES</t>
  </si>
  <si>
    <t>EDUCACIÓN</t>
  </si>
  <si>
    <t xml:space="preserve">IMPUESTOS </t>
  </si>
  <si>
    <t>REGALOS</t>
  </si>
  <si>
    <t>AHORROS</t>
  </si>
  <si>
    <t xml:space="preserve">TOTAL INGRESOS MENSUALES </t>
  </si>
  <si>
    <t>TOTAL INGRESOS</t>
  </si>
  <si>
    <t>TOTAL INGRESOS OTROS PERIODOS (valor mensual)</t>
  </si>
  <si>
    <t>BALANCE</t>
  </si>
  <si>
    <t>%</t>
  </si>
  <si>
    <t xml:space="preserve">TOTAL INGRESOS </t>
  </si>
  <si>
    <t>HIJOS / PERSONAS A CARGO</t>
  </si>
  <si>
    <t>CATEGORÍA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</si>
  <si>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</si>
  <si>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</si>
  <si>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</si>
  <si>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</si>
  <si>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</si>
  <si>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</si>
  <si>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</si>
  <si>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</si>
  <si>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</si>
  <si>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</si>
  <si>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</si>
  <si>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</si>
  <si>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RESERVAS</t>
  </si>
  <si>
    <t>GASTOS</t>
  </si>
  <si>
    <t>Cuota Tarjetas de Crédito</t>
  </si>
  <si>
    <t>TOTA EGRESOS</t>
  </si>
  <si>
    <t>AHORRO</t>
  </si>
  <si>
    <t xml:space="preserve">DONACIONES </t>
  </si>
  <si>
    <t>Esencial</t>
  </si>
  <si>
    <t>Prescindible</t>
  </si>
  <si>
    <t>Crédito</t>
  </si>
  <si>
    <t>Día de la madre</t>
  </si>
  <si>
    <t>Entretenimiento</t>
  </si>
  <si>
    <t>Libros</t>
  </si>
  <si>
    <t>Juan (ejemplo)</t>
  </si>
  <si>
    <t>Pedro (ejemplo)</t>
  </si>
  <si>
    <t>María (ejemplo)</t>
  </si>
  <si>
    <t>Salario (ejemplo)</t>
  </si>
  <si>
    <t>Administración</t>
  </si>
  <si>
    <t>Arriendo</t>
  </si>
  <si>
    <t>Lavandería</t>
  </si>
  <si>
    <t>Jardinería</t>
  </si>
  <si>
    <t>Muebles / Electrodomésticos / Decoración</t>
  </si>
  <si>
    <t>Luz</t>
  </si>
  <si>
    <t>Gas</t>
  </si>
  <si>
    <t xml:space="preserve">Internet </t>
  </si>
  <si>
    <t>Televisión</t>
  </si>
  <si>
    <t>Teléfono Fijo</t>
  </si>
  <si>
    <t>Netflix</t>
  </si>
  <si>
    <t>Periódicos</t>
  </si>
  <si>
    <t>Revistas</t>
  </si>
  <si>
    <t>Rappi Prime</t>
  </si>
  <si>
    <t>Otras Apps</t>
  </si>
  <si>
    <t xml:space="preserve">Subsidio de Transporte </t>
  </si>
  <si>
    <t>Seguridad Social</t>
  </si>
  <si>
    <t>Cesantías</t>
  </si>
  <si>
    <t>Intereses a las Cesantías</t>
  </si>
  <si>
    <t xml:space="preserve">Vacaciones </t>
  </si>
  <si>
    <t>Dotación</t>
  </si>
  <si>
    <t>Compras</t>
  </si>
  <si>
    <t xml:space="preserve">Salidas / Restaurantes </t>
  </si>
  <si>
    <t>Cine</t>
  </si>
  <si>
    <t xml:space="preserve">Hobbies </t>
  </si>
  <si>
    <t>Club Social</t>
  </si>
  <si>
    <t>Gasolina</t>
  </si>
  <si>
    <t>Parqueaderos</t>
  </si>
  <si>
    <t>Peajes</t>
  </si>
  <si>
    <t>SOAT</t>
  </si>
  <si>
    <t>Impuesto Vehicular</t>
  </si>
  <si>
    <t>Semaforización</t>
  </si>
  <si>
    <t>Rev. Técnico Mecánica</t>
  </si>
  <si>
    <t>Gimnasio</t>
  </si>
  <si>
    <t>Póliza Salud</t>
  </si>
  <si>
    <t>Citas Médicas</t>
  </si>
  <si>
    <t>Exámenes Médicos</t>
  </si>
  <si>
    <t>Vacunas</t>
  </si>
  <si>
    <t>Cursos / Clases</t>
  </si>
  <si>
    <t>Deportes</t>
  </si>
  <si>
    <t xml:space="preserve">Mesada </t>
  </si>
  <si>
    <t>Peluquería</t>
  </si>
  <si>
    <t>Útiles</t>
  </si>
  <si>
    <t>Juguetes</t>
  </si>
  <si>
    <t>Vacaciones Recreativas</t>
  </si>
  <si>
    <t>Alimentación</t>
  </si>
  <si>
    <t>Guardería / Paseador</t>
  </si>
  <si>
    <t>Galletas</t>
  </si>
  <si>
    <t>Anti Pulgas</t>
  </si>
  <si>
    <t xml:space="preserve">Juguetes </t>
  </si>
  <si>
    <t>Cuota de Manejo Cuenta de Ahorros 2</t>
  </si>
  <si>
    <t>Cuota de Manejo TC 1</t>
  </si>
  <si>
    <t>Cuota de Manejo TC 2</t>
  </si>
  <si>
    <t xml:space="preserve">Abono a Capital </t>
  </si>
  <si>
    <t>Cursos / Talleres / Seminarios</t>
  </si>
  <si>
    <t xml:space="preserve">Donaciones </t>
  </si>
  <si>
    <t>Propinas</t>
  </si>
  <si>
    <t>Contador</t>
  </si>
  <si>
    <t>4 x 1000</t>
  </si>
  <si>
    <t>FAMILIAR / AMIGO</t>
  </si>
  <si>
    <t>CUMPLEAÑOS / OTROS</t>
  </si>
  <si>
    <t>DÍA DE LA MADRE</t>
  </si>
  <si>
    <t>DÍA DEL PADRE</t>
  </si>
  <si>
    <t>NAVIDAD</t>
  </si>
  <si>
    <t>Mnicure</t>
  </si>
  <si>
    <t>Ropa y accesorios</t>
  </si>
  <si>
    <t>Seguro de vida</t>
  </si>
  <si>
    <t>Varios (dinero de bolsillo)</t>
  </si>
  <si>
    <t>Limpieza carro</t>
  </si>
  <si>
    <t>Transporte público (taxis / uber)</t>
  </si>
  <si>
    <t>Renting</t>
  </si>
  <si>
    <t>TOTAL INGRESOS OTROS PERIODOS (valor anual)</t>
  </si>
  <si>
    <t>TOTAL OTROS PERIODOS (valor anual)</t>
  </si>
  <si>
    <t>Día del padre</t>
  </si>
  <si>
    <t>TOTAL INGRESOS ANUALES</t>
  </si>
  <si>
    <t xml:space="preserve">TOTAL EGRESOS ANUALES </t>
  </si>
  <si>
    <t xml:space="preserve">*este es el total de tus ingresos mensuales mas tus ingresos anuales mensualizados </t>
  </si>
  <si>
    <t xml:space="preserve">*total mensual + total otros periodos mensualizado </t>
  </si>
  <si>
    <t>G A S T O S</t>
  </si>
  <si>
    <t>TOTAL AHORROS</t>
  </si>
  <si>
    <t>TOTAL GASTOS</t>
  </si>
  <si>
    <t>Capacidad de endeudaminto</t>
  </si>
  <si>
    <t>PRESUPUESTO ANUAL DE INGRESOS Y EGRESOS</t>
  </si>
  <si>
    <t>I N G R E S O S</t>
  </si>
  <si>
    <t>INSTRUCCIONES</t>
  </si>
  <si>
    <r>
      <rPr>
        <b/>
        <sz val="13"/>
        <color rgb="FF013A3D"/>
        <rFont val="Calibri"/>
        <family val="2"/>
        <scheme val="minor"/>
      </rPr>
      <t>*</t>
    </r>
    <r>
      <rPr>
        <sz val="13"/>
        <color rgb="FF013A3D"/>
        <rFont val="Calibri"/>
        <family val="2"/>
        <scheme val="minor"/>
      </rPr>
      <t>No debes ingresar datos en esta hoja</t>
    </r>
  </si>
  <si>
    <t>IMPORTANTE</t>
  </si>
  <si>
    <t>Promedio mensual</t>
  </si>
  <si>
    <t xml:space="preserve">Tu presupuesto es la herramienta principal de tus finanzas personales. Es tu hoja de ruta. Con este presupuesto y flijo de caja podrás poner en orden tus finanzas, planear tus ingresos, gastos, ahorros e inversiones para cumplir tus metas a futuro. </t>
  </si>
  <si>
    <t>PROYECCIÓN DE FLUJO DE CAJA</t>
  </si>
  <si>
    <t>RESULTADO</t>
  </si>
  <si>
    <t>Cuota inicial apto (ejemplo)</t>
  </si>
  <si>
    <t xml:space="preserve">A H O R R O S  /  I N V E R S I O N E S </t>
  </si>
  <si>
    <t>AHORROS / INVERSIONES</t>
  </si>
  <si>
    <t>A H O R R O S  /  I N V E R S I O N E S</t>
  </si>
  <si>
    <t xml:space="preserve"> Filtra las celdas vacías 👇</t>
  </si>
  <si>
    <r>
      <t xml:space="preserve">2. </t>
    </r>
    <r>
      <rPr>
        <sz val="14"/>
        <color theme="0"/>
        <rFont val="Calibri"/>
        <family val="2"/>
        <scheme val="minor"/>
      </rPr>
      <t>Evita insertar o eliminar celdas o columnas, esto puede dañar o eliminar fórmulas. Si quieres facilitar la lectura del archivo puedes ocultar las que no necesites.</t>
    </r>
  </si>
  <si>
    <r>
      <t xml:space="preserve">3. </t>
    </r>
    <r>
      <rPr>
        <sz val="14"/>
        <color theme="0"/>
        <rFont val="Calibri"/>
        <family val="2"/>
        <scheme val="minor"/>
      </rPr>
      <t xml:space="preserve">Algunas celdas están protegidas para evitar que elimines o modifiques fórmulas por error. </t>
    </r>
  </si>
  <si>
    <r>
      <t xml:space="preserve">TOTAL EGRESOS </t>
    </r>
    <r>
      <rPr>
        <b/>
        <sz val="10"/>
        <color theme="0"/>
        <rFont val="Calibri (Body)_x0000_"/>
      </rPr>
      <t>(gastos + ahorros)</t>
    </r>
  </si>
  <si>
    <t>FLUJO DE CAJA</t>
  </si>
  <si>
    <t>|</t>
  </si>
  <si>
    <t>CONTROL SEMANAL</t>
  </si>
  <si>
    <t xml:space="preserve">INSTRUCCIONES </t>
  </si>
  <si>
    <t>PLATA DISPONIBLE HOY</t>
  </si>
  <si>
    <t xml:space="preserve">INGRESOS PENDIENTES DEL MES </t>
  </si>
  <si>
    <t xml:space="preserve">SEGUNDA QUINCENA </t>
  </si>
  <si>
    <t>EFECTIVO</t>
  </si>
  <si>
    <t xml:space="preserve">CUENTA DE AHORROS </t>
  </si>
  <si>
    <t>SALDO INICIAL (PROVISIONES)</t>
  </si>
  <si>
    <t>SALDO FINAL (PROVISIONES)</t>
  </si>
  <si>
    <t>OCASIONALES</t>
  </si>
  <si>
    <t xml:space="preserve">GASTOS / AHORROS PENDIENTES DEL MES </t>
  </si>
  <si>
    <t>Fondo de tranquilidad (ejemplo)</t>
  </si>
  <si>
    <t>Carne / Pollo / Pescado</t>
  </si>
  <si>
    <t>Aseo</t>
  </si>
  <si>
    <t>Cuidado Personal</t>
  </si>
  <si>
    <t>Despensa</t>
  </si>
  <si>
    <t>Ajustes de Mercado</t>
  </si>
  <si>
    <t>PASIVOS (DEUDAS)</t>
  </si>
  <si>
    <t>NIVEL DE ENDEUDAMIENTO</t>
  </si>
  <si>
    <t>CAPACIDAD DE PAGO</t>
  </si>
  <si>
    <t xml:space="preserve">TOTAL CUOTAS MENSUALES </t>
  </si>
  <si>
    <t>*Cuota máxima mensual</t>
  </si>
  <si>
    <t>*Debe ser menor al 30%</t>
  </si>
  <si>
    <t>Vacaciones</t>
  </si>
  <si>
    <r>
      <t xml:space="preserve">2. </t>
    </r>
    <r>
      <rPr>
        <sz val="13"/>
        <color rgb="FF013A3D"/>
        <rFont val="Calibri"/>
        <family val="2"/>
        <scheme val="minor"/>
      </rPr>
      <t>En la columna"F" pon los ingresos que tengas pendientes por recibir este mes.</t>
    </r>
  </si>
  <si>
    <r>
      <t xml:space="preserve">3. </t>
    </r>
    <r>
      <rPr>
        <sz val="13"/>
        <color rgb="FF013A3D"/>
        <rFont val="Calibri"/>
        <family val="2"/>
        <scheme val="minor"/>
      </rPr>
      <t xml:space="preserve">En la columna "I" ingresa todos los gastos y deudas que tengas pendientes por pagar este mes. Incluye también ahorros o provisiones pendientes por hacer. </t>
    </r>
  </si>
  <si>
    <r>
      <t xml:space="preserve">1. </t>
    </r>
    <r>
      <rPr>
        <sz val="13"/>
        <color rgb="FF013A3D"/>
        <rFont val="Calibri"/>
        <family val="2"/>
        <scheme val="minor"/>
      </rPr>
      <t>En la columna "C"</t>
    </r>
    <r>
      <rPr>
        <b/>
        <sz val="13"/>
        <color rgb="FF013A3D"/>
        <rFont val="Calibri"/>
        <family val="2"/>
        <scheme val="minor"/>
      </rPr>
      <t xml:space="preserve"> </t>
    </r>
    <r>
      <rPr>
        <sz val="13"/>
        <color rgb="FF013A3D"/>
        <rFont val="Calibri"/>
        <family val="2"/>
        <scheme val="minor"/>
      </rPr>
      <t xml:space="preserve">ingresa el dinero que tienes disponible a la fecha para gastar este mes. Ten en cuenta todas tus cuentas bancarias, efectivo, etc... </t>
    </r>
  </si>
  <si>
    <t>DEUDA A LA FECHA TARJETA DE CRÉDITO 1</t>
  </si>
  <si>
    <t>DEUDA A LA FECHA TARJETA DE CRÉDITO 2</t>
  </si>
  <si>
    <t>AHORROS PENDIENTES DEL MES</t>
  </si>
  <si>
    <r>
      <rPr>
        <b/>
        <sz val="13"/>
        <color rgb="FF013A3D"/>
        <rFont val="Calibri"/>
        <family val="2"/>
        <scheme val="minor"/>
      </rPr>
      <t>1.</t>
    </r>
    <r>
      <rPr>
        <sz val="13"/>
        <color rgb="FF013A3D"/>
        <rFont val="Calibri"/>
        <family val="2"/>
        <scheme val="minor"/>
      </rPr>
      <t xml:space="preserve"> No debes ingresar datos en esta hoja, la proyección se calcula automáticamente una vez ingreses los datos en la hoja "PRESUPUESTO".</t>
    </r>
  </si>
  <si>
    <r>
      <rPr>
        <b/>
        <sz val="13"/>
        <color rgb="FF013A3D"/>
        <rFont val="Calibri"/>
        <family val="2"/>
        <scheme val="minor"/>
      </rPr>
      <t>2.</t>
    </r>
    <r>
      <rPr>
        <sz val="13"/>
        <color rgb="FF013A3D"/>
        <rFont val="Calibri"/>
        <family val="2"/>
        <scheme val="minor"/>
      </rPr>
      <t xml:space="preserve"> Filtra las celdas vacías para facilitar la lectura del flujo de caja.</t>
    </r>
  </si>
  <si>
    <r>
      <rPr>
        <b/>
        <sz val="13"/>
        <color rgb="FF013A3D"/>
        <rFont val="Calibri"/>
        <family val="2"/>
        <scheme val="minor"/>
      </rPr>
      <t>3.</t>
    </r>
    <r>
      <rPr>
        <sz val="13"/>
        <color rgb="FF013A3D"/>
        <rFont val="Calibri"/>
        <family val="2"/>
        <scheme val="minor"/>
      </rPr>
      <t xml:space="preserve"> Cada vez que incluyes un nuevo gasto en la hoja "PRESUPUESTO" debes eliminar el filtro y volverlo a poner para que el cambio se vea reflejado en esta hoja.</t>
    </r>
  </si>
  <si>
    <r>
      <rPr>
        <b/>
        <sz val="13"/>
        <color rgb="FF013A3D"/>
        <rFont val="Calibri"/>
        <family val="2"/>
        <scheme val="minor"/>
      </rPr>
      <t>4.</t>
    </r>
    <r>
      <rPr>
        <sz val="13"/>
        <color rgb="FF013A3D"/>
        <rFont val="Calibri"/>
        <family val="2"/>
        <scheme val="minor"/>
      </rPr>
      <t xml:space="preserve"> La celda "O484" refleja el resultado de tu presupuesto y debe estar en verde. De lo contrario, tu flujo de caja es negativo. Estás gastando más de lo que ganas en el año.</t>
    </r>
  </si>
  <si>
    <r>
      <rPr>
        <b/>
        <sz val="13"/>
        <color rgb="FF013A3D"/>
        <rFont val="Calibri"/>
        <family val="2"/>
        <scheme val="minor"/>
      </rPr>
      <t>5.</t>
    </r>
    <r>
      <rPr>
        <sz val="13"/>
        <color rgb="FF013A3D"/>
        <rFont val="Calibri"/>
        <family val="2"/>
        <scheme val="minor"/>
      </rPr>
      <t xml:space="preserve"> Si tu flujo de caja es positivo pero tienes varios meses seguidos en rojo, tienes un problema de flujo de caja. Debes reorganizar tus gastos o incrementar tus povisiones.</t>
    </r>
  </si>
  <si>
    <r>
      <rPr>
        <b/>
        <sz val="13"/>
        <color rgb="FF013A3D"/>
        <rFont val="Calibri"/>
        <family val="2"/>
        <scheme val="minor"/>
      </rPr>
      <t>1.</t>
    </r>
    <r>
      <rPr>
        <sz val="13"/>
        <color rgb="FF013A3D"/>
        <rFont val="Calibri"/>
        <family val="2"/>
        <scheme val="minor"/>
      </rPr>
      <t xml:space="preserve"> En las columnas C y D registra las subcategorías y valores de tus ingresos, ahorros y gastos MENSUALES.</t>
    </r>
  </si>
  <si>
    <r>
      <t xml:space="preserve">2. </t>
    </r>
    <r>
      <rPr>
        <sz val="13"/>
        <color rgb="FF013A3D"/>
        <rFont val="Calibri"/>
        <family val="2"/>
        <scheme val="minor"/>
      </rPr>
      <t>En las columnas F y G registra las subcategorías y valores de tus ingresos, ahorros y gastos que NO SON MENSUALES y selecciona los meses en los que ocurren en las siguientes columnas. Si no seleccionas los meses, el valor no se tomarán en cuenta en la suma total.</t>
    </r>
  </si>
  <si>
    <r>
      <rPr>
        <b/>
        <sz val="13"/>
        <color rgb="FF013A3D"/>
        <rFont val="Calibri"/>
        <family val="2"/>
        <scheme val="minor"/>
      </rPr>
      <t xml:space="preserve">3.  </t>
    </r>
    <r>
      <rPr>
        <sz val="13"/>
        <color rgb="FF013A3D"/>
        <rFont val="Calibri"/>
        <family val="2"/>
        <scheme val="minor"/>
      </rPr>
      <t>Elimina los ejemplos de las subcategorías que no necesites para que esas celdas queden vacías y puedas filtratlas en la hoja "FLUJO DE CAJA". Esto facilita la lectura de esa hoja.</t>
    </r>
  </si>
  <si>
    <r>
      <rPr>
        <b/>
        <sz val="13"/>
        <color rgb="FF013A3D"/>
        <rFont val="Calibri"/>
        <family val="2"/>
        <scheme val="minor"/>
      </rPr>
      <t xml:space="preserve">4. </t>
    </r>
    <r>
      <rPr>
        <sz val="13"/>
        <color rgb="FF013A3D"/>
        <rFont val="Calibri"/>
        <family val="2"/>
        <scheme val="minor"/>
      </rPr>
      <t xml:space="preserve">En la hoja "RESULTADO" puedes ver el resultado de tu presupuesto. </t>
    </r>
  </si>
  <si>
    <r>
      <t xml:space="preserve">5. </t>
    </r>
    <r>
      <rPr>
        <sz val="13"/>
        <color rgb="FF013A3D"/>
        <rFont val="Calibri"/>
        <family val="2"/>
        <scheme val="minor"/>
      </rPr>
      <t>En la hoja "FLUJO DE CAJA" puedes ver la proyección de tus ingresos, ahorros y gastos durante el año.</t>
    </r>
  </si>
  <si>
    <t>Prima (ejemplo)</t>
  </si>
  <si>
    <t>José</t>
  </si>
  <si>
    <r>
      <t xml:space="preserve">1. </t>
    </r>
    <r>
      <rPr>
        <sz val="13"/>
        <color rgb="FF013A3D"/>
        <rFont val="Calibri"/>
        <family val="2"/>
        <scheme val="minor"/>
      </rPr>
      <t>En la columna "B" ingresa la lista de familiares y amigos a los que le das regalos durante el año.</t>
    </r>
  </si>
  <si>
    <r>
      <t xml:space="preserve">2. </t>
    </r>
    <r>
      <rPr>
        <sz val="13"/>
        <color rgb="FF013A3D"/>
        <rFont val="Calibri"/>
        <family val="2"/>
        <scheme val="minor"/>
      </rPr>
      <t xml:space="preserve">En las siguientes columnas define el presupuesto para cada una de las categorías que aplique. </t>
    </r>
  </si>
  <si>
    <r>
      <t xml:space="preserve">3. </t>
    </r>
    <r>
      <rPr>
        <sz val="13"/>
        <color rgb="FF013A3D"/>
        <rFont val="Calibri"/>
        <family val="2"/>
        <scheme val="minor"/>
      </rPr>
      <t xml:space="preserve">Esta información se verá reflejada en la hoja "PRESUPUESTO" en la categoría "Regalos". </t>
    </r>
  </si>
  <si>
    <t>Bonos (ejemplo)</t>
  </si>
  <si>
    <t>PROVISIONES QUE REALMENTE TENGO</t>
  </si>
  <si>
    <r>
      <t xml:space="preserve">1. </t>
    </r>
    <r>
      <rPr>
        <sz val="14"/>
        <color theme="0"/>
        <rFont val="Calibri"/>
        <family val="2"/>
        <scheme val="minor"/>
      </rPr>
      <t xml:space="preserve">Evita </t>
    </r>
    <r>
      <rPr>
        <b/>
        <sz val="14"/>
        <color theme="0"/>
        <rFont val="Calibri"/>
        <family val="2"/>
        <scheme val="minor"/>
      </rPr>
      <t>cortar y pegar</t>
    </r>
    <r>
      <rPr>
        <sz val="14"/>
        <color theme="0"/>
        <rFont val="Calibri"/>
        <family val="2"/>
        <scheme val="minor"/>
      </rPr>
      <t xml:space="preserve"> información de una celda a otra, esto puede dañar o eliminar fórmulas.</t>
    </r>
  </si>
  <si>
    <t>Frutas y Verduras</t>
  </si>
  <si>
    <t xml:space="preserve">Agua </t>
  </si>
  <si>
    <t>Spotify / Apple Music</t>
  </si>
  <si>
    <t>Pensión (Guardería / Colegio)</t>
  </si>
  <si>
    <t>Matrícula (Guardería / Colegio)</t>
  </si>
  <si>
    <t>Restaurante (Guardería / Colegio)</t>
  </si>
  <si>
    <t>Transporte (Guardería / Colegio)</t>
  </si>
  <si>
    <t>Aportes a salud y pensión</t>
  </si>
  <si>
    <t>Aportes a soliaridad</t>
  </si>
  <si>
    <t>Retención en la fuente</t>
  </si>
  <si>
    <r>
      <t xml:space="preserve">PASAR A PROVISIONES </t>
    </r>
    <r>
      <rPr>
        <b/>
        <sz val="14"/>
        <color rgb="FFFF0000"/>
        <rFont val="Calibri"/>
        <family val="2"/>
        <scheme val="minor"/>
      </rPr>
      <t xml:space="preserve">- </t>
    </r>
    <r>
      <rPr>
        <b/>
        <sz val="14"/>
        <color rgb="FFFF0000"/>
        <rFont val="Calibri (Body)_x0000_"/>
      </rPr>
      <t>SACAR DE PROVISIONES</t>
    </r>
  </si>
  <si>
    <t>PROVISIONES QUE DEBERIA TENER (flujo de caja - saldo final povisiones )</t>
  </si>
  <si>
    <t>GASTOS PENDIENTES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</si>
</sst>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164" formatCode="_([$$-409]* #,##0_);_([$$-409]* \(#,##0\);_([$$-409]* &quot;-&quot;??_);_(@_)"/>
    <numFmt numFmtId="165" formatCode="_([$$-409]* #,##0.00_);_([$$-409]* \(#,##0.00\);_([$$-409]* &quot;-&quot;??_);_(@_)"/>
    <numFmt numFmtId="166" formatCode="_-[$$-409]* #,##0.00_ ;_-[$$-409]* \-#,##0.00\ ;_-[$$-409]* &quot;-&quot;??_ ;_-@_ "/>
    <numFmt numFmtId="167" formatCode="[$$-240A]#,##0;[Red]\-[$$-240A]#,##0"/>
    <numFmt numFmtId="168" formatCode="_-[$$-409]* #,##0_ ;_-[$$-409]* \-#,##0\ ;_-[$$-409]* &quot;-&quot;??_ ;_-@_ "/>
    <numFmt numFmtId="169" formatCode="0.0%"/>
  </numFmts>
  <fonts count="5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5"/>
      <color theme="0"/>
      <name val="Calibri Light"/>
      <family val="2"/>
      <scheme val="major"/>
    </font>
    <font>
      <b/>
      <sz val="15"/>
      <color rgb="FF004039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2"/>
      <color rgb="FF004039"/>
      <name val="Calibri Light"/>
      <family val="2"/>
      <scheme val="major"/>
    </font>
    <font>
      <sz val="12"/>
      <color rgb="FF004039"/>
      <name val="Calibri"/>
      <family val="2"/>
      <scheme val="minor"/>
    </font>
    <font>
      <b/>
      <sz val="14"/>
      <color rgb="FF004039"/>
      <name val="Calibri Light"/>
      <family val="2"/>
      <scheme val="major"/>
    </font>
    <font>
      <b/>
      <sz val="12"/>
      <color rgb="FF004039"/>
      <name val="Calibri Light"/>
      <family val="2"/>
      <scheme val="major"/>
    </font>
    <font>
      <sz val="12"/>
      <color rgb="FF004039"/>
      <name val="Calibri Light"/>
      <family val="2"/>
    </font>
    <font>
      <sz val="15"/>
      <color rgb="FF004039"/>
      <name val="Calibri Light"/>
      <family val="2"/>
      <scheme val="major"/>
    </font>
    <font>
      <sz val="15"/>
      <color rgb="FF004039"/>
      <name val="Calibri"/>
      <family val="2"/>
      <scheme val="minor"/>
    </font>
    <font>
      <b/>
      <sz val="12"/>
      <color theme="0"/>
      <name val="Calibri Light (Headings)_x0000_"/>
    </font>
    <font>
      <b/>
      <sz val="17"/>
      <color theme="0"/>
      <name val="Calibri Light"/>
      <family val="2"/>
      <scheme val="major"/>
    </font>
    <font>
      <b/>
      <sz val="12"/>
      <color rgb="FF004039"/>
      <name val="Calibri Light"/>
      <family val="2"/>
    </font>
    <font>
      <b/>
      <sz val="12"/>
      <color rgb="FF004039"/>
      <name val="Calibri"/>
      <family val="2"/>
      <scheme val="minor"/>
    </font>
    <font>
      <b/>
      <sz val="14"/>
      <color rgb="FF004039"/>
      <name val="Calibri"/>
      <family val="2"/>
      <scheme val="minor"/>
    </font>
    <font>
      <b/>
      <sz val="10"/>
      <color rgb="FF004039"/>
      <name val="Calibri"/>
      <family val="2"/>
      <scheme val="minor"/>
    </font>
    <font>
      <sz val="40"/>
      <color rgb="FF00403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rgb="FF004039"/>
      <name val="Calibri"/>
      <family val="2"/>
      <scheme val="minor"/>
    </font>
    <font>
      <sz val="12"/>
      <color rgb="FF004039"/>
      <name val="Calibri Light (Headings)_x0000_"/>
    </font>
    <font>
      <b/>
      <sz val="14"/>
      <color rgb="FFFF0000"/>
      <name val="Calibri (Body)_x0000_"/>
    </font>
    <font>
      <b/>
      <sz val="14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12"/>
      <color rgb="FF013A3D"/>
      <name val="Calibri Light"/>
      <family val="2"/>
      <scheme val="major"/>
    </font>
    <font>
      <sz val="12"/>
      <color rgb="FF013A3D"/>
      <name val="Calibri"/>
      <family val="2"/>
      <scheme val="minor"/>
    </font>
    <font>
      <b/>
      <sz val="13"/>
      <color rgb="FF013A3D"/>
      <name val="Calibri"/>
      <family val="2"/>
      <scheme val="minor"/>
    </font>
    <font>
      <sz val="13"/>
      <color rgb="FF013A3D"/>
      <name val="Calibri"/>
      <family val="2"/>
      <scheme val="minor"/>
    </font>
    <font>
      <sz val="18"/>
      <color rgb="FF013A3D"/>
      <name val="Barlow Regular"/>
    </font>
    <font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 (Body)_x0000_"/>
    </font>
    <font>
      <b/>
      <sz val="18"/>
      <color rgb="FF006964"/>
      <name val="Calibri"/>
      <family val="2"/>
      <scheme val="minor"/>
    </font>
    <font>
      <sz val="13"/>
      <color theme="0"/>
      <name val="Calibri"/>
      <family val="2"/>
      <scheme val="minor"/>
    </font>
    <font>
      <sz val="20"/>
      <color rgb="FF013A3D"/>
      <name val="Calibri"/>
      <family val="2"/>
      <scheme val="minor"/>
    </font>
    <font>
      <b/>
      <sz val="12"/>
      <color rgb="FF013A3D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5"/>
      <color theme="0"/>
      <name val="Calibri Light"/>
      <family val="2"/>
      <scheme val="major"/>
    </font>
    <font>
      <sz val="15"/>
      <color rgb="FF013A3D"/>
      <name val="Calibri"/>
      <family val="2"/>
      <scheme val="minor"/>
    </font>
    <font>
      <sz val="10"/>
      <color rgb="FF004039"/>
      <name val="Calibri Light"/>
      <family val="2"/>
      <scheme val="major"/>
    </font>
    <font>
      <b/>
      <sz val="15"/>
      <color rgb="FF013A3D"/>
      <name val="Calibri"/>
      <family val="2"/>
      <scheme val="minor"/>
    </font>
    <font>
      <b/>
      <sz val="15"/>
      <color rgb="FF013A3D"/>
      <name val="Calibri (Body)_x0000_"/>
    </font>
    <font>
      <sz val="40"/>
      <color rgb="FF013A3D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403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3A3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B8C79"/>
        <bgColor indexed="64"/>
      </patternFill>
    </fill>
    <fill>
      <patternFill patternType="solid">
        <fgColor rgb="FF006964"/>
        <bgColor indexed="64"/>
      </patternFill>
    </fill>
    <fill>
      <patternFill patternType="solid">
        <fgColor rgb="FF6AB58F"/>
        <bgColor indexed="64"/>
      </patternFill>
    </fill>
  </fills>
  <borders count="3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rgb="FF004039"/>
      </left>
      <right style="thin">
        <color rgb="FF004039"/>
      </right>
      <top style="thin">
        <color rgb="FF004039"/>
      </top>
      <bottom style="thin">
        <color rgb="FF004039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rgb="FF004039"/>
      </left>
      <right/>
      <top style="medium">
        <color rgb="FF004039"/>
      </top>
      <bottom style="medium">
        <color rgb="FF004039"/>
      </bottom>
      <diagonal/>
    </border>
    <border>
      <left/>
      <right/>
      <top style="medium">
        <color rgb="FF004039"/>
      </top>
      <bottom style="medium">
        <color rgb="FF004039"/>
      </bottom>
      <diagonal/>
    </border>
    <border>
      <left/>
      <right style="medium">
        <color rgb="FF004039"/>
      </right>
      <top style="medium">
        <color rgb="FF004039"/>
      </top>
      <bottom style="medium">
        <color rgb="FF004039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rgb="FF2B8C79"/>
      </left>
      <right/>
      <top style="thin">
        <color rgb="FF2B8C79"/>
      </top>
      <bottom style="thin">
        <color rgb="FF2B8C79"/>
      </bottom>
      <diagonal/>
    </border>
    <border>
      <left/>
      <right/>
      <top style="thin">
        <color rgb="FF2B8C79"/>
      </top>
      <bottom style="thin">
        <color rgb="FF2B8C79"/>
      </bottom>
      <diagonal/>
    </border>
    <border>
      <left/>
      <right style="thin">
        <color rgb="FF2B8C79"/>
      </right>
      <top style="thin">
        <color rgb="FF2B8C79"/>
      </top>
      <bottom style="thin">
        <color rgb="FF2B8C79"/>
      </bottom>
      <diagonal/>
    </border>
    <border>
      <left style="thin">
        <color rgb="FF006964"/>
      </left>
      <right/>
      <top style="thin">
        <color rgb="FF006964"/>
      </top>
      <bottom style="thin">
        <color rgb="FF006964"/>
      </bottom>
      <diagonal/>
    </border>
    <border>
      <left/>
      <right/>
      <top style="thin">
        <color rgb="FF006964"/>
      </top>
      <bottom style="thin">
        <color rgb="FF006964"/>
      </bottom>
      <diagonal/>
    </border>
    <border>
      <left/>
      <right style="thin">
        <color rgb="FF006964"/>
      </right>
      <top style="thin">
        <color rgb="FF006964"/>
      </top>
      <bottom style="thin">
        <color rgb="FF006964"/>
      </bottom>
      <diagonal/>
    </border>
    <border>
      <left style="thin">
        <color rgb="FF006964"/>
      </left>
      <right style="thin">
        <color theme="0" tint="-0.14999847407452621"/>
      </right>
      <top style="thin">
        <color rgb="FF006964"/>
      </top>
      <bottom style="thin">
        <color rgb="FF0069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006964"/>
      </top>
      <bottom style="thin">
        <color rgb="FF006964"/>
      </bottom>
      <diagonal/>
    </border>
    <border>
      <left style="thin">
        <color theme="0" tint="-0.14999847407452621"/>
      </left>
      <right style="thin">
        <color rgb="FF006964"/>
      </right>
      <top style="thin">
        <color rgb="FF006964"/>
      </top>
      <bottom style="thin">
        <color rgb="FF006964"/>
      </bottom>
      <diagonal/>
    </border>
    <border>
      <left style="thin">
        <color rgb="FF2B8C79"/>
      </left>
      <right style="thin">
        <color theme="2"/>
      </right>
      <top style="thin">
        <color rgb="FF2B8C79"/>
      </top>
      <bottom style="thin">
        <color rgb="FF2B8C79"/>
      </bottom>
      <diagonal/>
    </border>
    <border>
      <left style="thin">
        <color theme="2"/>
      </left>
      <right style="thin">
        <color rgb="FF2B8C79"/>
      </right>
      <top style="thin">
        <color rgb="FF2B8C79"/>
      </top>
      <bottom style="thin">
        <color rgb="FF2B8C79"/>
      </bottom>
      <diagonal/>
    </border>
    <border>
      <left style="thin">
        <color rgb="FF013A3D"/>
      </left>
      <right/>
      <top style="thin">
        <color rgb="FF013A3D"/>
      </top>
      <bottom style="thin">
        <color rgb="FF013A3D"/>
      </bottom>
      <diagonal/>
    </border>
    <border>
      <left/>
      <right/>
      <top style="thin">
        <color rgb="FF013A3D"/>
      </top>
      <bottom style="thin">
        <color rgb="FF013A3D"/>
      </bottom>
      <diagonal/>
    </border>
    <border>
      <left/>
      <right style="thin">
        <color rgb="FF013A3D"/>
      </right>
      <top style="thin">
        <color rgb="FF013A3D"/>
      </top>
      <bottom style="thin">
        <color rgb="FF013A3D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rgb="FF6AB58F"/>
      </left>
      <right/>
      <top style="thin">
        <color rgb="FF6AB58F"/>
      </top>
      <bottom style="thin">
        <color rgb="FF6AB58F"/>
      </bottom>
      <diagonal/>
    </border>
    <border>
      <left/>
      <right style="thin">
        <color rgb="FF6AB58F"/>
      </right>
      <top style="thin">
        <color rgb="FF6AB58F"/>
      </top>
      <bottom style="thin">
        <color rgb="FF6AB58F"/>
      </bottom>
      <diagonal/>
    </border>
    <border>
      <left/>
      <right/>
      <top style="thin">
        <color rgb="FF6AB58F"/>
      </top>
      <bottom style="thin">
        <color rgb="FF6AB58F"/>
      </bottom>
      <diagonal/>
    </border>
  </borders>
  <cellStyleXfs count="38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294">
    <xf numFmtId="0" fontId="0" fillId="0" borderId="0" xfId="0"/>
    <xf numFmtId="0" fontId="2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Protection="1">
      <protection locked="0"/>
    </xf>
    <xf numFmtId="0" fontId="9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9" fillId="2" borderId="0" xfId="0" applyFont="1" applyFill="1" applyBorder="1" applyAlignment="1" applyProtection="1">
      <alignment horizontal="center" vertical="center"/>
      <protection locked="0"/>
    </xf>
    <xf numFmtId="9" fontId="9" fillId="2" borderId="0" xfId="61" applyFont="1" applyFill="1" applyProtection="1">
      <protection locked="0"/>
    </xf>
    <xf numFmtId="42" fontId="9" fillId="2" borderId="0" xfId="386" applyFont="1" applyFill="1" applyProtection="1">
      <protection locked="0"/>
    </xf>
    <xf numFmtId="42" fontId="9" fillId="2" borderId="0" xfId="0" applyNumberFormat="1" applyFont="1" applyFill="1" applyProtection="1"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Protection="1"/>
    <xf numFmtId="0" fontId="14" fillId="2" borderId="0" xfId="0" applyFont="1" applyFill="1" applyAlignment="1" applyProtection="1">
      <alignment horizontal="center" vertical="center"/>
    </xf>
    <xf numFmtId="0" fontId="9" fillId="0" borderId="0" xfId="0" applyFont="1" applyFill="1" applyBorder="1" applyProtection="1">
      <protection locked="0"/>
    </xf>
    <xf numFmtId="0" fontId="10" fillId="0" borderId="0" xfId="0" applyFont="1" applyFill="1" applyBorder="1"/>
    <xf numFmtId="164" fontId="9" fillId="0" borderId="0" xfId="0" applyNumberFormat="1" applyFont="1" applyFill="1" applyBorder="1" applyProtection="1">
      <protection locked="0"/>
    </xf>
    <xf numFmtId="16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7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164" fontId="12" fillId="0" borderId="0" xfId="0" applyNumberFormat="1" applyFont="1" applyFill="1" applyBorder="1" applyAlignment="1" applyProtection="1">
      <alignment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66" fontId="9" fillId="2" borderId="0" xfId="0" applyNumberFormat="1" applyFont="1" applyFill="1" applyProtection="1">
      <protection locked="0"/>
    </xf>
    <xf numFmtId="0" fontId="7" fillId="5" borderId="0" xfId="0" applyFont="1" applyFill="1" applyBorder="1" applyAlignment="1" applyProtection="1">
      <alignment horizontal="left" vertical="center"/>
      <protection locked="0"/>
    </xf>
    <xf numFmtId="42" fontId="7" fillId="5" borderId="0" xfId="386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  <protection locked="0"/>
    </xf>
    <xf numFmtId="0" fontId="19" fillId="0" borderId="0" xfId="0" applyFont="1" applyProtection="1">
      <protection locked="0"/>
    </xf>
    <xf numFmtId="0" fontId="9" fillId="2" borderId="6" xfId="0" applyFont="1" applyFill="1" applyBorder="1" applyProtection="1">
      <protection locked="0"/>
    </xf>
    <xf numFmtId="164" fontId="9" fillId="0" borderId="6" xfId="0" applyNumberFormat="1" applyFont="1" applyFill="1" applyBorder="1" applyAlignment="1" applyProtection="1">
      <alignment wrapText="1"/>
      <protection locked="0"/>
    </xf>
    <xf numFmtId="0" fontId="13" fillId="2" borderId="6" xfId="0" applyFont="1" applyFill="1" applyBorder="1" applyProtection="1">
      <protection locked="0"/>
    </xf>
    <xf numFmtId="0" fontId="18" fillId="5" borderId="6" xfId="0" applyFont="1" applyFill="1" applyBorder="1" applyAlignment="1" applyProtection="1">
      <alignment horizontal="center" vertical="center"/>
      <protection locked="0"/>
    </xf>
    <xf numFmtId="164" fontId="12" fillId="5" borderId="6" xfId="0" applyNumberFormat="1" applyFont="1" applyFill="1" applyBorder="1" applyAlignment="1" applyProtection="1">
      <alignment wrapText="1"/>
      <protection hidden="1"/>
    </xf>
    <xf numFmtId="0" fontId="9" fillId="0" borderId="6" xfId="0" applyFont="1" applyFill="1" applyBorder="1" applyProtection="1"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9" fontId="9" fillId="0" borderId="6" xfId="0" applyNumberFormat="1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164" fontId="9" fillId="5" borderId="6" xfId="0" applyNumberFormat="1" applyFont="1" applyFill="1" applyBorder="1" applyAlignment="1" applyProtection="1">
      <alignment wrapText="1"/>
      <protection hidden="1"/>
    </xf>
    <xf numFmtId="0" fontId="9" fillId="5" borderId="6" xfId="0" applyFont="1" applyFill="1" applyBorder="1" applyAlignment="1" applyProtection="1">
      <alignment horizontal="center" vertical="center"/>
      <protection locked="0"/>
    </xf>
    <xf numFmtId="168" fontId="9" fillId="0" borderId="6" xfId="0" applyNumberFormat="1" applyFont="1" applyFill="1" applyBorder="1" applyAlignment="1" applyProtection="1">
      <alignment wrapText="1"/>
      <protection locked="0"/>
    </xf>
    <xf numFmtId="9" fontId="9" fillId="2" borderId="6" xfId="0" applyNumberFormat="1" applyFont="1" applyFill="1" applyBorder="1" applyAlignment="1" applyProtection="1">
      <alignment horizontal="left" vertical="center"/>
      <protection locked="0"/>
    </xf>
    <xf numFmtId="164" fontId="9" fillId="0" borderId="6" xfId="0" applyNumberFormat="1" applyFont="1" applyFill="1" applyBorder="1" applyAlignment="1" applyProtection="1">
      <alignment wrapText="1"/>
      <protection hidden="1"/>
    </xf>
    <xf numFmtId="42" fontId="7" fillId="5" borderId="0" xfId="386" applyFont="1" applyFill="1" applyBorder="1" applyAlignment="1" applyProtection="1">
      <alignment horizontal="left" vertical="center"/>
      <protection hidden="1"/>
    </xf>
    <xf numFmtId="0" fontId="15" fillId="0" borderId="0" xfId="0" applyFont="1" applyProtection="1">
      <protection locked="0"/>
    </xf>
    <xf numFmtId="0" fontId="10" fillId="5" borderId="0" xfId="0" applyFont="1" applyFill="1" applyProtection="1">
      <protection locked="0"/>
    </xf>
    <xf numFmtId="164" fontId="10" fillId="0" borderId="0" xfId="0" applyNumberFormat="1" applyFont="1" applyProtection="1">
      <protection locked="0"/>
    </xf>
    <xf numFmtId="42" fontId="10" fillId="0" borderId="0" xfId="386" applyFont="1" applyProtection="1">
      <protection locked="0"/>
    </xf>
    <xf numFmtId="0" fontId="10" fillId="0" borderId="0" xfId="0" applyFont="1" applyBorder="1" applyProtection="1"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2" fontId="10" fillId="0" borderId="0" xfId="386" applyFont="1" applyProtection="1"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67" fontId="20" fillId="3" borderId="0" xfId="386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indent="1"/>
      <protection hidden="1"/>
    </xf>
    <xf numFmtId="9" fontId="10" fillId="0" borderId="0" xfId="61" applyFont="1" applyAlignment="1" applyProtection="1">
      <alignment horizontal="center" vertical="center"/>
      <protection hidden="1"/>
    </xf>
    <xf numFmtId="42" fontId="10" fillId="0" borderId="0" xfId="0" applyNumberFormat="1" applyFont="1" applyProtection="1"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42" fontId="20" fillId="0" borderId="0" xfId="386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9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Protection="1">
      <protection locked="0"/>
    </xf>
    <xf numFmtId="0" fontId="10" fillId="0" borderId="0" xfId="0" applyFont="1" applyAlignment="1" applyProtection="1">
      <alignment horizontal="left" inden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2" fontId="10" fillId="0" borderId="0" xfId="0" applyNumberFormat="1" applyFont="1" applyProtection="1">
      <protection locked="0"/>
    </xf>
    <xf numFmtId="0" fontId="22" fillId="0" borderId="0" xfId="0" applyFont="1" applyAlignment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42" fontId="2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167" fontId="10" fillId="0" borderId="0" xfId="0" applyNumberFormat="1" applyFont="1" applyProtection="1">
      <protection locked="0"/>
    </xf>
    <xf numFmtId="9" fontId="10" fillId="0" borderId="0" xfId="0" applyNumberFormat="1" applyFont="1" applyProtection="1">
      <protection hidden="1"/>
    </xf>
    <xf numFmtId="9" fontId="10" fillId="0" borderId="0" xfId="61" applyFont="1" applyProtection="1">
      <protection hidden="1"/>
    </xf>
    <xf numFmtId="0" fontId="10" fillId="0" borderId="0" xfId="0" applyFont="1" applyAlignment="1" applyProtection="1">
      <alignment horizontal="center"/>
      <protection locked="0"/>
    </xf>
    <xf numFmtId="0" fontId="14" fillId="2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Protection="1">
      <protection locked="0"/>
    </xf>
    <xf numFmtId="164" fontId="9" fillId="0" borderId="12" xfId="0" applyNumberFormat="1" applyFont="1" applyFill="1" applyBorder="1" applyAlignment="1" applyProtection="1">
      <alignment wrapText="1"/>
      <protection locked="0"/>
    </xf>
    <xf numFmtId="0" fontId="9" fillId="0" borderId="13" xfId="0" applyFont="1" applyFill="1" applyBorder="1" applyProtection="1">
      <protection locked="0"/>
    </xf>
    <xf numFmtId="9" fontId="9" fillId="0" borderId="13" xfId="0" applyNumberFormat="1" applyFont="1" applyFill="1" applyBorder="1" applyAlignment="1" applyProtection="1">
      <alignment horizontal="left" vertical="center"/>
      <protection locked="0"/>
    </xf>
    <xf numFmtId="9" fontId="9" fillId="0" borderId="11" xfId="0" applyNumberFormat="1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Protection="1">
      <protection locked="0"/>
    </xf>
    <xf numFmtId="0" fontId="9" fillId="0" borderId="3" xfId="0" applyFont="1" applyFill="1" applyBorder="1" applyProtection="1">
      <protection locked="0"/>
    </xf>
    <xf numFmtId="9" fontId="14" fillId="2" borderId="0" xfId="61" applyFont="1" applyFill="1" applyProtection="1"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25" fillId="5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Protection="1">
      <protection hidden="1"/>
    </xf>
    <xf numFmtId="0" fontId="10" fillId="8" borderId="0" xfId="0" applyFont="1" applyFill="1" applyAlignment="1" applyProtection="1">
      <alignment horizontal="left" indent="1"/>
      <protection hidden="1"/>
    </xf>
    <xf numFmtId="9" fontId="10" fillId="8" borderId="0" xfId="61" applyFont="1" applyFill="1" applyAlignment="1" applyProtection="1">
      <alignment horizontal="center" vertical="center"/>
      <protection hidden="1"/>
    </xf>
    <xf numFmtId="42" fontId="10" fillId="8" borderId="0" xfId="386" applyFont="1" applyFill="1" applyProtection="1">
      <protection hidden="1"/>
    </xf>
    <xf numFmtId="0" fontId="19" fillId="7" borderId="0" xfId="0" applyFont="1" applyFill="1" applyAlignment="1" applyProtection="1">
      <alignment horizontal="left"/>
      <protection hidden="1"/>
    </xf>
    <xf numFmtId="9" fontId="19" fillId="7" borderId="0" xfId="61" applyFont="1" applyFill="1" applyAlignment="1" applyProtection="1">
      <alignment horizontal="center" vertical="center"/>
      <protection hidden="1"/>
    </xf>
    <xf numFmtId="42" fontId="19" fillId="7" borderId="0" xfId="386" applyFont="1" applyFill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2" fontId="7" fillId="5" borderId="0" xfId="386" applyNumberFormat="1" applyFont="1" applyFill="1" applyBorder="1" applyAlignment="1" applyProtection="1">
      <alignment horizontal="left" vertical="center"/>
      <protection hidden="1"/>
    </xf>
    <xf numFmtId="0" fontId="15" fillId="0" borderId="0" xfId="0" applyFont="1" applyFill="1" applyBorder="1" applyProtection="1">
      <protection locked="0"/>
    </xf>
    <xf numFmtId="166" fontId="15" fillId="0" borderId="0" xfId="0" applyNumberFormat="1" applyFont="1" applyProtection="1">
      <protection locked="0"/>
    </xf>
    <xf numFmtId="164" fontId="14" fillId="2" borderId="0" xfId="0" applyNumberFormat="1" applyFont="1" applyFill="1" applyBorder="1" applyProtection="1">
      <protection locked="0"/>
    </xf>
    <xf numFmtId="0" fontId="10" fillId="0" borderId="0" xfId="0" applyFont="1" applyBorder="1" applyAlignment="1">
      <alignment horizontal="center" vertical="center"/>
    </xf>
    <xf numFmtId="42" fontId="9" fillId="2" borderId="0" xfId="386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8" borderId="0" xfId="0" applyFont="1" applyFill="1" applyAlignment="1" applyProtection="1">
      <alignment horizontal="center" vertical="center"/>
      <protection hidden="1"/>
    </xf>
    <xf numFmtId="0" fontId="20" fillId="8" borderId="0" xfId="0" applyFont="1" applyFill="1" applyBorder="1" applyAlignment="1" applyProtection="1">
      <alignment horizontal="left" vertical="center"/>
      <protection hidden="1"/>
    </xf>
    <xf numFmtId="6" fontId="10" fillId="8" borderId="0" xfId="386" applyNumberFormat="1" applyFont="1" applyFill="1" applyAlignment="1" applyProtection="1">
      <alignment horizontal="center" vertical="center"/>
      <protection hidden="1"/>
    </xf>
    <xf numFmtId="0" fontId="28" fillId="6" borderId="9" xfId="0" applyFont="1" applyFill="1" applyBorder="1" applyAlignment="1" applyProtection="1">
      <alignment horizontal="centerContinuous" vertical="center"/>
      <protection hidden="1"/>
    </xf>
    <xf numFmtId="0" fontId="28" fillId="6" borderId="8" xfId="0" applyFont="1" applyFill="1" applyBorder="1" applyAlignment="1" applyProtection="1">
      <alignment horizontal="centerContinuous" vertical="center"/>
      <protection hidden="1"/>
    </xf>
    <xf numFmtId="0" fontId="28" fillId="6" borderId="10" xfId="0" applyFont="1" applyFill="1" applyBorder="1" applyAlignment="1" applyProtection="1">
      <alignment horizontal="centerContinuous" vertical="center"/>
      <protection hidden="1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left" vertical="center"/>
      <protection locked="0"/>
    </xf>
    <xf numFmtId="0" fontId="9" fillId="0" borderId="0" xfId="0" applyFont="1" applyProtection="1">
      <protection hidden="1"/>
    </xf>
    <xf numFmtId="164" fontId="9" fillId="0" borderId="0" xfId="0" applyNumberFormat="1" applyFont="1" applyProtection="1">
      <protection hidden="1"/>
    </xf>
    <xf numFmtId="166" fontId="9" fillId="0" borderId="0" xfId="0" applyNumberFormat="1" applyFont="1" applyProtection="1">
      <protection hidden="1"/>
    </xf>
    <xf numFmtId="0" fontId="9" fillId="2" borderId="6" xfId="0" applyFont="1" applyFill="1" applyBorder="1" applyProtection="1"/>
    <xf numFmtId="0" fontId="28" fillId="0" borderId="0" xfId="0" applyFont="1" applyFill="1" applyBorder="1" applyAlignment="1" applyProtection="1">
      <alignment vertical="center"/>
      <protection locked="0"/>
    </xf>
    <xf numFmtId="0" fontId="8" fillId="9" borderId="14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Protection="1">
      <protection hidden="1"/>
    </xf>
    <xf numFmtId="0" fontId="30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9" fillId="3" borderId="0" xfId="0" applyFont="1" applyFill="1" applyProtection="1">
      <protection hidden="1"/>
    </xf>
    <xf numFmtId="0" fontId="19" fillId="0" borderId="0" xfId="0" applyFont="1" applyFill="1" applyProtection="1"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164" fontId="12" fillId="0" borderId="0" xfId="0" applyNumberFormat="1" applyFont="1" applyFill="1" applyBorder="1" applyAlignment="1" applyProtection="1">
      <alignment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164" fontId="9" fillId="0" borderId="0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Protection="1">
      <protection hidden="1"/>
    </xf>
    <xf numFmtId="164" fontId="9" fillId="0" borderId="3" xfId="0" applyNumberFormat="1" applyFont="1" applyFill="1" applyBorder="1" applyAlignment="1" applyProtection="1">
      <alignment wrapText="1"/>
      <protection hidden="1"/>
    </xf>
    <xf numFmtId="0" fontId="9" fillId="2" borderId="2" xfId="0" applyFont="1" applyFill="1" applyBorder="1" applyProtection="1">
      <protection hidden="1"/>
    </xf>
    <xf numFmtId="164" fontId="9" fillId="0" borderId="5" xfId="0" applyNumberFormat="1" applyFont="1" applyFill="1" applyBorder="1" applyAlignment="1" applyProtection="1">
      <alignment wrapText="1"/>
      <protection hidden="1"/>
    </xf>
    <xf numFmtId="0" fontId="5" fillId="4" borderId="4" xfId="0" applyFont="1" applyFill="1" applyBorder="1" applyProtection="1">
      <protection hidden="1"/>
    </xf>
    <xf numFmtId="164" fontId="5" fillId="4" borderId="4" xfId="0" applyNumberFormat="1" applyFont="1" applyFill="1" applyBorder="1" applyProtection="1">
      <protection hidden="1"/>
    </xf>
    <xf numFmtId="164" fontId="10" fillId="0" borderId="0" xfId="0" applyNumberFormat="1" applyFont="1" applyProtection="1">
      <protection hidden="1"/>
    </xf>
    <xf numFmtId="0" fontId="9" fillId="2" borderId="0" xfId="0" applyFont="1" applyFill="1" applyBorder="1" applyProtection="1">
      <protection hidden="1"/>
    </xf>
    <xf numFmtId="164" fontId="9" fillId="0" borderId="0" xfId="0" applyNumberFormat="1" applyFont="1" applyFill="1" applyBorder="1" applyAlignment="1" applyProtection="1">
      <alignment wrapText="1"/>
      <protection hidden="1"/>
    </xf>
    <xf numFmtId="165" fontId="5" fillId="4" borderId="4" xfId="0" applyNumberFormat="1" applyFont="1" applyFill="1" applyBorder="1" applyProtection="1"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8" fontId="12" fillId="0" borderId="0" xfId="0" applyNumberFormat="1" applyFont="1" applyFill="1" applyBorder="1" applyAlignment="1" applyProtection="1">
      <alignment wrapText="1"/>
      <protection hidden="1"/>
    </xf>
    <xf numFmtId="0" fontId="10" fillId="0" borderId="1" xfId="0" applyFont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10" fillId="0" borderId="0" xfId="0" applyFont="1" applyBorder="1" applyProtection="1">
      <protection hidden="1"/>
    </xf>
    <xf numFmtId="0" fontId="6" fillId="10" borderId="20" xfId="0" applyFont="1" applyFill="1" applyBorder="1" applyAlignment="1" applyProtection="1">
      <alignment horizontal="centerContinuous" vertical="center"/>
      <protection locked="0"/>
    </xf>
    <xf numFmtId="0" fontId="6" fillId="10" borderId="21" xfId="0" applyFont="1" applyFill="1" applyBorder="1" applyAlignment="1" applyProtection="1">
      <alignment horizontal="centerContinuous" vertical="center"/>
      <protection locked="0"/>
    </xf>
    <xf numFmtId="0" fontId="6" fillId="10" borderId="22" xfId="0" applyFont="1" applyFill="1" applyBorder="1" applyAlignment="1" applyProtection="1">
      <alignment horizontal="centerContinuous" vertical="center"/>
      <protection locked="0"/>
    </xf>
    <xf numFmtId="0" fontId="23" fillId="6" borderId="25" xfId="0" applyFont="1" applyFill="1" applyBorder="1" applyAlignment="1" applyProtection="1">
      <alignment horizontal="center" vertical="center"/>
      <protection hidden="1"/>
    </xf>
    <xf numFmtId="0" fontId="23" fillId="6" borderId="26" xfId="0" applyFont="1" applyFill="1" applyBorder="1" applyAlignment="1" applyProtection="1">
      <alignment horizontal="center" vertical="center"/>
      <protection hidden="1"/>
    </xf>
    <xf numFmtId="42" fontId="23" fillId="6" borderId="26" xfId="386" applyFont="1" applyFill="1" applyBorder="1" applyAlignment="1" applyProtection="1">
      <alignment horizontal="center" vertical="center"/>
      <protection hidden="1"/>
    </xf>
    <xf numFmtId="0" fontId="23" fillId="6" borderId="27" xfId="0" applyFont="1" applyFill="1" applyBorder="1" applyAlignment="1" applyProtection="1">
      <alignment horizontal="center" vertical="center"/>
      <protection hidden="1"/>
    </xf>
    <xf numFmtId="0" fontId="23" fillId="10" borderId="17" xfId="0" applyFont="1" applyFill="1" applyBorder="1" applyAlignment="1" applyProtection="1">
      <alignment horizontal="left" vertical="center"/>
      <protection hidden="1"/>
    </xf>
    <xf numFmtId="42" fontId="23" fillId="10" borderId="18" xfId="386" applyFont="1" applyFill="1" applyBorder="1" applyAlignment="1" applyProtection="1">
      <alignment horizontal="center" vertical="center"/>
      <protection hidden="1"/>
    </xf>
    <xf numFmtId="42" fontId="23" fillId="10" borderId="19" xfId="386" applyFont="1" applyFill="1" applyBorder="1" applyAlignment="1" applyProtection="1">
      <alignment horizontal="center" vertical="center"/>
      <protection hidden="1"/>
    </xf>
    <xf numFmtId="0" fontId="23" fillId="9" borderId="14" xfId="0" applyFont="1" applyFill="1" applyBorder="1" applyAlignment="1" applyProtection="1">
      <alignment horizontal="left" vertical="center"/>
      <protection hidden="1"/>
    </xf>
    <xf numFmtId="42" fontId="23" fillId="9" borderId="15" xfId="386" applyFont="1" applyFill="1" applyBorder="1" applyAlignment="1" applyProtection="1">
      <alignment horizontal="left" vertical="center"/>
      <protection hidden="1"/>
    </xf>
    <xf numFmtId="0" fontId="23" fillId="9" borderId="15" xfId="0" applyFont="1" applyFill="1" applyBorder="1" applyAlignment="1" applyProtection="1">
      <alignment horizontal="left" vertical="center"/>
      <protection hidden="1"/>
    </xf>
    <xf numFmtId="0" fontId="23" fillId="9" borderId="16" xfId="0" applyFont="1" applyFill="1" applyBorder="1" applyAlignment="1" applyProtection="1">
      <alignment horizontal="left" vertical="center"/>
      <protection hidden="1"/>
    </xf>
    <xf numFmtId="9" fontId="36" fillId="9" borderId="15" xfId="61" applyFont="1" applyFill="1" applyBorder="1" applyAlignment="1" applyProtection="1">
      <alignment horizontal="center" vertical="center"/>
      <protection hidden="1"/>
    </xf>
    <xf numFmtId="42" fontId="23" fillId="9" borderId="15" xfId="386" applyFont="1" applyFill="1" applyBorder="1" applyAlignment="1" applyProtection="1">
      <alignment horizontal="center" vertical="center"/>
      <protection hidden="1"/>
    </xf>
    <xf numFmtId="42" fontId="23" fillId="9" borderId="16" xfId="386" applyFont="1" applyFill="1" applyBorder="1" applyAlignment="1" applyProtection="1">
      <alignment horizontal="center" vertical="center"/>
      <protection hidden="1"/>
    </xf>
    <xf numFmtId="0" fontId="23" fillId="9" borderId="14" xfId="0" applyFont="1" applyFill="1" applyBorder="1" applyAlignment="1" applyProtection="1">
      <alignment horizontal="left" vertical="center" indent="1"/>
      <protection hidden="1"/>
    </xf>
    <xf numFmtId="0" fontId="38" fillId="0" borderId="0" xfId="0" applyFont="1" applyAlignment="1" applyProtection="1">
      <alignment horizontal="right" vertical="center"/>
      <protection hidden="1"/>
    </xf>
    <xf numFmtId="0" fontId="30" fillId="0" borderId="0" xfId="0" applyFont="1"/>
    <xf numFmtId="0" fontId="30" fillId="0" borderId="0" xfId="0" applyFont="1" applyProtection="1"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29" fillId="2" borderId="0" xfId="0" applyFont="1" applyFill="1" applyProtection="1">
      <protection locked="0"/>
    </xf>
    <xf numFmtId="0" fontId="41" fillId="0" borderId="3" xfId="0" applyFont="1" applyBorder="1" applyAlignment="1" applyProtection="1">
      <alignment horizontal="left"/>
      <protection locked="0"/>
    </xf>
    <xf numFmtId="42" fontId="30" fillId="0" borderId="3" xfId="386" applyFont="1" applyBorder="1" applyProtection="1">
      <protection locked="0"/>
    </xf>
    <xf numFmtId="0" fontId="41" fillId="0" borderId="3" xfId="0" applyFont="1" applyBorder="1" applyProtection="1">
      <protection locked="0"/>
    </xf>
    <xf numFmtId="0" fontId="41" fillId="0" borderId="1" xfId="0" applyFont="1" applyBorder="1" applyAlignment="1" applyProtection="1">
      <alignment horizontal="left"/>
      <protection locked="0"/>
    </xf>
    <xf numFmtId="42" fontId="30" fillId="0" borderId="1" xfId="386" applyFont="1" applyBorder="1" applyProtection="1">
      <protection locked="0"/>
    </xf>
    <xf numFmtId="0" fontId="41" fillId="0" borderId="1" xfId="0" applyFont="1" applyBorder="1" applyProtection="1">
      <protection locked="0"/>
    </xf>
    <xf numFmtId="42" fontId="41" fillId="0" borderId="0" xfId="0" applyNumberFormat="1" applyFont="1" applyProtection="1">
      <protection hidden="1"/>
    </xf>
    <xf numFmtId="164" fontId="14" fillId="2" borderId="0" xfId="0" applyNumberFormat="1" applyFont="1" applyFill="1" applyAlignment="1" applyProtection="1">
      <alignment horizontal="center" vertical="center"/>
      <protection hidden="1"/>
    </xf>
    <xf numFmtId="0" fontId="23" fillId="6" borderId="0" xfId="0" applyFont="1" applyFill="1" applyBorder="1" applyAlignment="1" applyProtection="1">
      <alignment horizontal="left" vertical="center"/>
      <protection hidden="1"/>
    </xf>
    <xf numFmtId="0" fontId="23" fillId="6" borderId="0" xfId="0" applyFont="1" applyFill="1" applyBorder="1" applyAlignment="1" applyProtection="1">
      <alignment horizontal="center" vertical="center"/>
      <protection hidden="1"/>
    </xf>
    <xf numFmtId="167" fontId="23" fillId="6" borderId="0" xfId="386" applyNumberFormat="1" applyFont="1" applyFill="1" applyBorder="1" applyAlignment="1" applyProtection="1">
      <alignment horizontal="center" vertical="center"/>
      <protection hidden="1"/>
    </xf>
    <xf numFmtId="0" fontId="44" fillId="10" borderId="17" xfId="0" applyFont="1" applyFill="1" applyBorder="1" applyAlignment="1" applyProtection="1">
      <alignment horizontal="centerContinuous" vertical="center"/>
      <protection locked="0" hidden="1"/>
    </xf>
    <xf numFmtId="0" fontId="44" fillId="10" borderId="18" xfId="0" applyFont="1" applyFill="1" applyBorder="1" applyAlignment="1" applyProtection="1">
      <alignment horizontal="centerContinuous" vertical="center"/>
      <protection locked="0" hidden="1"/>
    </xf>
    <xf numFmtId="0" fontId="44" fillId="10" borderId="19" xfId="0" applyFont="1" applyFill="1" applyBorder="1" applyAlignment="1" applyProtection="1">
      <alignment horizontal="centerContinuous" vertical="center"/>
      <protection locked="0" hidden="1"/>
    </xf>
    <xf numFmtId="0" fontId="6" fillId="0" borderId="0" xfId="0" applyFont="1" applyAlignment="1" applyProtection="1">
      <alignment vertical="center"/>
      <protection locked="0"/>
    </xf>
    <xf numFmtId="0" fontId="45" fillId="0" borderId="0" xfId="0" applyFont="1" applyProtection="1">
      <protection locked="0"/>
    </xf>
    <xf numFmtId="0" fontId="14" fillId="2" borderId="0" xfId="0" applyFont="1" applyFill="1" applyProtection="1">
      <protection locked="0" hidden="1"/>
    </xf>
    <xf numFmtId="164" fontId="14" fillId="2" borderId="0" xfId="0" applyNumberFormat="1" applyFont="1" applyFill="1" applyProtection="1">
      <protection locked="0" hidden="1"/>
    </xf>
    <xf numFmtId="164" fontId="45" fillId="0" borderId="0" xfId="0" applyNumberFormat="1" applyFont="1" applyProtection="1">
      <protection locked="0"/>
    </xf>
    <xf numFmtId="0" fontId="15" fillId="0" borderId="0" xfId="0" applyFont="1" applyAlignment="1" applyProtection="1">
      <alignment horizontal="center" vertical="center"/>
      <protection hidden="1"/>
    </xf>
    <xf numFmtId="0" fontId="14" fillId="2" borderId="0" xfId="0" applyFont="1" applyFill="1" applyProtection="1">
      <protection hidden="1"/>
    </xf>
    <xf numFmtId="0" fontId="6" fillId="9" borderId="17" xfId="0" applyFont="1" applyFill="1" applyBorder="1" applyAlignment="1" applyProtection="1">
      <alignment horizontal="center" vertical="center"/>
      <protection locked="0"/>
    </xf>
    <xf numFmtId="0" fontId="6" fillId="9" borderId="18" xfId="0" applyFont="1" applyFill="1" applyBorder="1" applyAlignment="1" applyProtection="1">
      <alignment horizontal="center" vertical="center"/>
      <protection locked="0"/>
    </xf>
    <xf numFmtId="0" fontId="6" fillId="9" borderId="19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 applyProtection="1">
      <alignment horizontal="left" vertical="center"/>
      <protection locked="0"/>
    </xf>
    <xf numFmtId="0" fontId="23" fillId="6" borderId="0" xfId="0" applyFont="1" applyFill="1" applyBorder="1" applyAlignment="1" applyProtection="1">
      <alignment horizontal="center" vertical="center"/>
      <protection locked="0"/>
    </xf>
    <xf numFmtId="167" fontId="23" fillId="6" borderId="0" xfId="386" applyNumberFormat="1" applyFont="1" applyFill="1" applyBorder="1" applyAlignment="1" applyProtection="1">
      <alignment horizontal="center" vertical="center"/>
      <protection locked="0"/>
    </xf>
    <xf numFmtId="0" fontId="23" fillId="10" borderId="17" xfId="0" applyFont="1" applyFill="1" applyBorder="1" applyAlignment="1" applyProtection="1">
      <alignment horizontal="left" vertical="center" indent="1"/>
      <protection hidden="1"/>
    </xf>
    <xf numFmtId="0" fontId="23" fillId="10" borderId="18" xfId="0" applyFont="1" applyFill="1" applyBorder="1" applyAlignment="1" applyProtection="1">
      <alignment horizontal="left" vertical="center"/>
      <protection hidden="1"/>
    </xf>
    <xf numFmtId="42" fontId="23" fillId="10" borderId="18" xfId="386" applyFont="1" applyFill="1" applyBorder="1" applyAlignment="1" applyProtection="1">
      <alignment horizontal="left" vertical="center"/>
      <protection hidden="1"/>
    </xf>
    <xf numFmtId="0" fontId="23" fillId="10" borderId="19" xfId="0" applyFont="1" applyFill="1" applyBorder="1" applyAlignment="1" applyProtection="1">
      <alignment horizontal="left" vertical="center"/>
      <protection hidden="1"/>
    </xf>
    <xf numFmtId="0" fontId="23" fillId="10" borderId="18" xfId="0" applyFont="1" applyFill="1" applyBorder="1" applyAlignment="1" applyProtection="1">
      <alignment horizontal="center" vertical="center"/>
      <protection hidden="1"/>
    </xf>
    <xf numFmtId="0" fontId="23" fillId="11" borderId="29" xfId="0" applyFont="1" applyFill="1" applyBorder="1" applyAlignment="1" applyProtection="1">
      <alignment horizontal="left" vertical="center" indent="1"/>
      <protection hidden="1"/>
    </xf>
    <xf numFmtId="0" fontId="23" fillId="11" borderId="31" xfId="0" applyFont="1" applyFill="1" applyBorder="1" applyAlignment="1" applyProtection="1">
      <alignment horizontal="left" vertical="center"/>
      <protection hidden="1"/>
    </xf>
    <xf numFmtId="42" fontId="23" fillId="11" borderId="31" xfId="386" applyFont="1" applyFill="1" applyBorder="1" applyAlignment="1" applyProtection="1">
      <alignment horizontal="left" vertical="center"/>
      <protection hidden="1"/>
    </xf>
    <xf numFmtId="0" fontId="23" fillId="11" borderId="30" xfId="0" applyFont="1" applyFill="1" applyBorder="1" applyAlignment="1" applyProtection="1">
      <alignment horizontal="left" vertical="center"/>
      <protection hidden="1"/>
    </xf>
    <xf numFmtId="0" fontId="23" fillId="11" borderId="29" xfId="0" applyFont="1" applyFill="1" applyBorder="1" applyAlignment="1" applyProtection="1">
      <alignment horizontal="left" vertical="center"/>
      <protection hidden="1"/>
    </xf>
    <xf numFmtId="9" fontId="36" fillId="11" borderId="31" xfId="61" applyFont="1" applyFill="1" applyBorder="1" applyAlignment="1" applyProtection="1">
      <alignment horizontal="center" vertical="center"/>
      <protection hidden="1"/>
    </xf>
    <xf numFmtId="42" fontId="23" fillId="11" borderId="31" xfId="386" applyFont="1" applyFill="1" applyBorder="1" applyAlignment="1" applyProtection="1">
      <alignment horizontal="center" vertical="center"/>
      <protection hidden="1"/>
    </xf>
    <xf numFmtId="42" fontId="23" fillId="11" borderId="30" xfId="386" applyFont="1" applyFill="1" applyBorder="1" applyAlignment="1" applyProtection="1">
      <alignment horizontal="center" vertical="center"/>
      <protection hidden="1"/>
    </xf>
    <xf numFmtId="0" fontId="45" fillId="3" borderId="0" xfId="0" applyFont="1" applyFill="1" applyBorder="1" applyAlignment="1" applyProtection="1">
      <alignment vertical="center"/>
      <protection hidden="1"/>
    </xf>
    <xf numFmtId="0" fontId="49" fillId="3" borderId="0" xfId="0" applyFont="1" applyFill="1" applyAlignment="1" applyProtection="1">
      <protection locked="0"/>
    </xf>
    <xf numFmtId="0" fontId="32" fillId="3" borderId="0" xfId="0" applyFont="1" applyFill="1" applyBorder="1" applyAlignment="1" applyProtection="1">
      <alignment horizontal="center" vertical="center" wrapText="1"/>
      <protection hidden="1"/>
    </xf>
    <xf numFmtId="169" fontId="7" fillId="2" borderId="0" xfId="61" applyNumberFormat="1" applyFont="1" applyFill="1" applyBorder="1" applyAlignment="1" applyProtection="1">
      <alignment horizontal="centerContinuous" vertical="center"/>
      <protection hidden="1"/>
    </xf>
    <xf numFmtId="164" fontId="8" fillId="9" borderId="15" xfId="0" applyNumberFormat="1" applyFont="1" applyFill="1" applyBorder="1" applyProtection="1"/>
    <xf numFmtId="164" fontId="8" fillId="9" borderId="15" xfId="0" applyNumberFormat="1" applyFont="1" applyFill="1" applyBorder="1" applyProtection="1">
      <protection hidden="1"/>
    </xf>
    <xf numFmtId="164" fontId="8" fillId="9" borderId="16" xfId="0" applyNumberFormat="1" applyFont="1" applyFill="1" applyBorder="1" applyProtection="1">
      <protection hidden="1"/>
    </xf>
    <xf numFmtId="0" fontId="8" fillId="10" borderId="17" xfId="0" applyFont="1" applyFill="1" applyBorder="1" applyAlignment="1" applyProtection="1">
      <alignment horizontal="center" vertical="center"/>
      <protection locked="0"/>
    </xf>
    <xf numFmtId="0" fontId="8" fillId="10" borderId="18" xfId="0" applyFont="1" applyFill="1" applyBorder="1" applyAlignment="1" applyProtection="1">
      <alignment horizontal="center" vertical="center"/>
      <protection locked="0"/>
    </xf>
    <xf numFmtId="0" fontId="8" fillId="10" borderId="19" xfId="0" applyFont="1" applyFill="1" applyBorder="1" applyAlignment="1" applyProtection="1">
      <alignment horizontal="center" vertical="center"/>
      <protection locked="0"/>
    </xf>
    <xf numFmtId="9" fontId="23" fillId="9" borderId="15" xfId="0" applyNumberFormat="1" applyFont="1" applyFill="1" applyBorder="1" applyAlignment="1" applyProtection="1">
      <alignment horizontal="center" vertical="center"/>
      <protection hidden="1"/>
    </xf>
    <xf numFmtId="9" fontId="23" fillId="11" borderId="31" xfId="61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Protection="1">
      <protection locked="0"/>
    </xf>
    <xf numFmtId="164" fontId="9" fillId="0" borderId="12" xfId="0" applyNumberFormat="1" applyFont="1" applyBorder="1" applyAlignment="1" applyProtection="1">
      <alignment wrapText="1"/>
      <protection locked="0"/>
    </xf>
    <xf numFmtId="164" fontId="9" fillId="0" borderId="6" xfId="0" applyNumberFormat="1" applyFont="1" applyBorder="1" applyAlignment="1" applyProtection="1">
      <alignment wrapText="1"/>
      <protection locked="0"/>
    </xf>
    <xf numFmtId="9" fontId="9" fillId="0" borderId="6" xfId="0" applyNumberFormat="1" applyFont="1" applyBorder="1" applyAlignment="1" applyProtection="1">
      <alignment horizontal="left" vertical="center"/>
      <protection locked="0"/>
    </xf>
    <xf numFmtId="0" fontId="35" fillId="9" borderId="0" xfId="0" applyFont="1" applyFill="1" applyAlignment="1" applyProtection="1">
      <alignment horizontal="center" vertical="center"/>
      <protection hidden="1"/>
    </xf>
    <xf numFmtId="0" fontId="23" fillId="10" borderId="0" xfId="0" applyFont="1" applyFill="1" applyAlignment="1" applyProtection="1">
      <alignment horizontal="center" vertical="top" wrapText="1"/>
      <protection hidden="1"/>
    </xf>
    <xf numFmtId="0" fontId="23" fillId="10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28" fillId="6" borderId="8" xfId="0" applyFont="1" applyFill="1" applyBorder="1" applyAlignment="1" applyProtection="1">
      <alignment horizontal="center" vertical="center"/>
      <protection locked="0"/>
    </xf>
    <xf numFmtId="0" fontId="28" fillId="6" borderId="9" xfId="0" applyFont="1" applyFill="1" applyBorder="1" applyAlignment="1" applyProtection="1">
      <alignment horizontal="center" vertical="center"/>
      <protection locked="0"/>
    </xf>
    <xf numFmtId="0" fontId="28" fillId="6" borderId="10" xfId="0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 applyProtection="1">
      <alignment horizontal="center" vertical="top" wrapText="1"/>
    </xf>
    <xf numFmtId="0" fontId="32" fillId="3" borderId="0" xfId="0" applyFont="1" applyFill="1" applyAlignment="1" applyProtection="1">
      <alignment horizontal="center" vertical="top" wrapText="1"/>
    </xf>
    <xf numFmtId="0" fontId="47" fillId="3" borderId="0" xfId="0" applyFont="1" applyFill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center" vertical="center" wrapText="1"/>
      <protection hidden="1"/>
    </xf>
    <xf numFmtId="0" fontId="32" fillId="3" borderId="0" xfId="0" applyFont="1" applyFill="1" applyBorder="1" applyAlignment="1" applyProtection="1">
      <alignment horizontal="center" vertical="center"/>
      <protection hidden="1"/>
    </xf>
    <xf numFmtId="0" fontId="31" fillId="3" borderId="0" xfId="0" applyFont="1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47" fillId="3" borderId="0" xfId="0" applyFont="1" applyFill="1" applyBorder="1" applyAlignment="1" applyProtection="1">
      <alignment horizontal="center" vertical="center"/>
      <protection hidden="1"/>
    </xf>
    <xf numFmtId="0" fontId="6" fillId="9" borderId="18" xfId="0" applyFont="1" applyFill="1" applyBorder="1" applyAlignment="1" applyProtection="1">
      <alignment horizontal="center" vertical="center"/>
      <protection locked="0"/>
    </xf>
    <xf numFmtId="0" fontId="6" fillId="9" borderId="19" xfId="0" applyFont="1" applyFill="1" applyBorder="1" applyAlignment="1" applyProtection="1">
      <alignment horizontal="center" vertical="center"/>
      <protection locked="0"/>
    </xf>
    <xf numFmtId="0" fontId="6" fillId="10" borderId="0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Border="1" applyAlignment="1" applyProtection="1">
      <alignment horizontal="center" vertical="center" wrapText="1"/>
      <protection hidden="1"/>
    </xf>
    <xf numFmtId="0" fontId="9" fillId="5" borderId="0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17" fillId="11" borderId="29" xfId="0" applyFont="1" applyFill="1" applyBorder="1" applyAlignment="1" applyProtection="1">
      <alignment horizontal="center" vertical="center"/>
      <protection locked="0"/>
    </xf>
    <xf numFmtId="0" fontId="17" fillId="11" borderId="31" xfId="0" applyFont="1" applyFill="1" applyBorder="1" applyAlignment="1" applyProtection="1">
      <alignment horizontal="center" vertical="center"/>
      <protection locked="0"/>
    </xf>
    <xf numFmtId="0" fontId="17" fillId="11" borderId="30" xfId="0" applyFont="1" applyFill="1" applyBorder="1" applyAlignment="1" applyProtection="1">
      <alignment horizontal="center" vertical="center"/>
      <protection locked="0"/>
    </xf>
    <xf numFmtId="0" fontId="6" fillId="9" borderId="17" xfId="0" applyFont="1" applyFill="1" applyBorder="1" applyAlignment="1" applyProtection="1">
      <alignment horizontal="center" vertical="center"/>
      <protection locked="0"/>
    </xf>
    <xf numFmtId="164" fontId="14" fillId="2" borderId="13" xfId="0" applyNumberFormat="1" applyFont="1" applyFill="1" applyBorder="1" applyAlignment="1" applyProtection="1">
      <alignment horizontal="center"/>
      <protection hidden="1"/>
    </xf>
    <xf numFmtId="0" fontId="28" fillId="6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64" fontId="14" fillId="2" borderId="0" xfId="0" applyNumberFormat="1" applyFont="1" applyFill="1" applyBorder="1" applyAlignment="1" applyProtection="1">
      <alignment horizontal="center" vertical="center"/>
      <protection hidden="1"/>
    </xf>
    <xf numFmtId="164" fontId="14" fillId="2" borderId="13" xfId="0" applyNumberFormat="1" applyFont="1" applyFill="1" applyBorder="1" applyAlignment="1" applyProtection="1">
      <alignment horizontal="center" vertical="center"/>
      <protection hidden="1"/>
    </xf>
    <xf numFmtId="0" fontId="6" fillId="9" borderId="23" xfId="0" applyFont="1" applyFill="1" applyBorder="1" applyAlignment="1" applyProtection="1">
      <alignment horizontal="center" vertical="center"/>
      <protection locked="0"/>
    </xf>
    <xf numFmtId="0" fontId="6" fillId="9" borderId="24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Border="1" applyAlignment="1" applyProtection="1">
      <alignment horizontal="center" vertical="center"/>
      <protection locked="0"/>
    </xf>
    <xf numFmtId="0" fontId="6" fillId="9" borderId="14" xfId="0" applyNumberFormat="1" applyFont="1" applyFill="1" applyBorder="1" applyAlignment="1" applyProtection="1">
      <alignment horizontal="center" vertical="center"/>
    </xf>
    <xf numFmtId="0" fontId="6" fillId="9" borderId="16" xfId="0" applyNumberFormat="1" applyFont="1" applyFill="1" applyBorder="1" applyAlignment="1" applyProtection="1">
      <alignment horizontal="center" vertical="center"/>
    </xf>
    <xf numFmtId="42" fontId="14" fillId="2" borderId="28" xfId="386" applyFont="1" applyFill="1" applyBorder="1" applyAlignment="1" applyProtection="1">
      <alignment horizontal="center" vertical="center"/>
      <protection locked="0" hidden="1"/>
    </xf>
    <xf numFmtId="42" fontId="14" fillId="2" borderId="12" xfId="386" applyFont="1" applyFill="1" applyBorder="1" applyAlignment="1" applyProtection="1">
      <alignment horizontal="center" vertical="center"/>
      <protection locked="0" hidden="1"/>
    </xf>
    <xf numFmtId="0" fontId="46" fillId="2" borderId="0" xfId="0" applyFont="1" applyFill="1" applyAlignment="1" applyProtection="1">
      <alignment horizontal="center" vertical="top" wrapText="1"/>
      <protection hidden="1"/>
    </xf>
    <xf numFmtId="0" fontId="48" fillId="3" borderId="0" xfId="0" applyFont="1" applyFill="1" applyBorder="1" applyAlignment="1" applyProtection="1">
      <alignment horizontal="center" vertical="center"/>
      <protection hidden="1"/>
    </xf>
    <xf numFmtId="164" fontId="14" fillId="2" borderId="0" xfId="0" applyNumberFormat="1" applyFont="1" applyFill="1" applyAlignment="1" applyProtection="1">
      <alignment horizontal="center" vertical="center"/>
      <protection locked="0"/>
    </xf>
    <xf numFmtId="0" fontId="28" fillId="6" borderId="0" xfId="0" applyFont="1" applyFill="1" applyAlignment="1" applyProtection="1">
      <alignment horizontal="center" vertical="center"/>
      <protection locked="0"/>
    </xf>
    <xf numFmtId="0" fontId="47" fillId="3" borderId="0" xfId="0" applyFont="1" applyFill="1" applyAlignment="1" applyProtection="1">
      <alignment horizontal="center" vertical="center"/>
      <protection locked="0"/>
    </xf>
    <xf numFmtId="0" fontId="31" fillId="3" borderId="0" xfId="0" applyFont="1" applyFill="1" applyAlignment="1" applyProtection="1">
      <alignment horizontal="center" vertical="top" wrapText="1"/>
      <protection locked="0"/>
    </xf>
    <xf numFmtId="0" fontId="39" fillId="10" borderId="17" xfId="0" applyFont="1" applyFill="1" applyBorder="1" applyAlignment="1" applyProtection="1">
      <alignment horizontal="center" vertical="center"/>
      <protection locked="0"/>
    </xf>
    <xf numFmtId="0" fontId="39" fillId="10" borderId="19" xfId="0" applyFont="1" applyFill="1" applyBorder="1" applyAlignment="1" applyProtection="1">
      <alignment horizontal="center" vertical="center"/>
      <protection locked="0"/>
    </xf>
    <xf numFmtId="0" fontId="39" fillId="9" borderId="14" xfId="0" applyFont="1" applyFill="1" applyBorder="1" applyAlignment="1" applyProtection="1">
      <alignment horizontal="center" vertical="center"/>
      <protection locked="0"/>
    </xf>
    <xf numFmtId="0" fontId="39" fillId="9" borderId="16" xfId="0" applyFont="1" applyFill="1" applyBorder="1" applyAlignment="1" applyProtection="1">
      <alignment horizontal="center" vertical="center"/>
      <protection locked="0"/>
    </xf>
    <xf numFmtId="0" fontId="39" fillId="11" borderId="29" xfId="0" applyFont="1" applyFill="1" applyBorder="1" applyAlignment="1" applyProtection="1">
      <alignment horizontal="center" vertical="center"/>
      <protection locked="0"/>
    </xf>
    <xf numFmtId="0" fontId="39" fillId="11" borderId="30" xfId="0" applyFont="1" applyFill="1" applyBorder="1" applyAlignment="1" applyProtection="1">
      <alignment horizontal="center" vertical="center"/>
      <protection locked="0"/>
    </xf>
  </cellXfs>
  <cellStyles count="387">
    <cellStyle name="Currency [0]" xfId="386" builtinId="7"/>
    <cellStyle name="Followed Hyperlink" xfId="38" builtinId="9" hidden="1"/>
    <cellStyle name="Followed Hyperlink" xfId="24" builtinId="9" hidden="1"/>
    <cellStyle name="Followed Hyperlink" xfId="12" builtinId="9" hidden="1"/>
    <cellStyle name="Followed Hyperlink" xfId="8" builtinId="9" hidden="1"/>
    <cellStyle name="Followed Hyperlink" xfId="36" builtinId="9" hidden="1"/>
    <cellStyle name="Followed Hyperlink" xfId="4" builtinId="9" hidden="1"/>
    <cellStyle name="Followed Hyperlink" xfId="28" builtinId="9" hidden="1"/>
    <cellStyle name="Followed Hyperlink" xfId="10" builtinId="9" hidden="1"/>
    <cellStyle name="Followed Hyperlink" xfId="14" builtinId="9" hidden="1"/>
    <cellStyle name="Followed Hyperlink" xfId="22" builtinId="9" hidden="1"/>
    <cellStyle name="Followed Hyperlink" xfId="34" builtinId="9" hidden="1"/>
    <cellStyle name="Followed Hyperlink" xfId="26" builtinId="9" hidden="1"/>
    <cellStyle name="Followed Hyperlink" xfId="20" builtinId="9" hidden="1"/>
    <cellStyle name="Followed Hyperlink" xfId="32" builtinId="9" hidden="1"/>
    <cellStyle name="Followed Hyperlink" xfId="16" builtinId="9" hidden="1"/>
    <cellStyle name="Followed Hyperlink" xfId="18" builtinId="9" hidden="1"/>
    <cellStyle name="Followed Hyperlink" xfId="30" builtinId="9" hidden="1"/>
    <cellStyle name="Followed Hyperlink" xfId="2" builtinId="9" hidden="1"/>
    <cellStyle name="Followed Hyperlink" xfId="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Hyperlink" xfId="37" builtinId="8" hidden="1"/>
    <cellStyle name="Hyperlink" xfId="9" builtinId="8" hidden="1"/>
    <cellStyle name="Hyperlink" xfId="13" builtinId="8" hidden="1"/>
    <cellStyle name="Hyperlink" xfId="19" builtinId="8" hidden="1"/>
    <cellStyle name="Hyperlink" xfId="31" builtinId="8" hidden="1"/>
    <cellStyle name="Hyperlink" xfId="23" builtinId="8" hidden="1"/>
    <cellStyle name="Hyperlink" xfId="3" builtinId="8" hidden="1"/>
    <cellStyle name="Hyperlink" xfId="33" builtinId="8" hidden="1"/>
    <cellStyle name="Hyperlink" xfId="1" builtinId="8" hidden="1"/>
    <cellStyle name="Hyperlink" xfId="5" builtinId="8" hidden="1"/>
    <cellStyle name="Hyperlink" xfId="11" builtinId="8" hidden="1"/>
    <cellStyle name="Hyperlink" xfId="7" builtinId="8" hidden="1"/>
    <cellStyle name="Hyperlink" xfId="17" builtinId="8" hidden="1"/>
    <cellStyle name="Hyperlink" xfId="25" builtinId="8" hidden="1"/>
    <cellStyle name="Hyperlink" xfId="15" builtinId="8" hidden="1"/>
    <cellStyle name="Hyperlink" xfId="29" builtinId="8" hidden="1"/>
    <cellStyle name="Hyperlink" xfId="35" builtinId="8" hidden="1"/>
    <cellStyle name="Hyperlink" xfId="27" builtinId="8" hidden="1"/>
    <cellStyle name="Hyperlink" xfId="21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Normal" xfId="0" builtinId="0"/>
    <cellStyle name="Percent" xfId="61" builtinId="5"/>
  </cellStyles>
  <dxfs count="16"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</dxfs>
  <tableStyles count="0" defaultTableStyle="TableStyleMedium9" defaultPivotStyle="PivotStyleMedium7"/>
  <colors>
    <mruColors>
      <color rgb="FF6AB58F"/>
      <color rgb="FF2B8C79"/>
      <color rgb="FF006964"/>
      <color rgb="FF013A3D"/>
      <color rgb="FF336661"/>
      <color rgb="FFD5FC79"/>
      <color rgb="FF73FDD6"/>
      <color rgb="FF9BF1E3"/>
      <color rgb="FF004039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1</xdr:row>
      <xdr:rowOff>12700</xdr:rowOff>
    </xdr:from>
    <xdr:to>
      <xdr:col>12</xdr:col>
      <xdr:colOff>508000</xdr:colOff>
      <xdr:row>14</xdr:row>
      <xdr:rowOff>139050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4E8569-0C3B-5348-BCF0-512283AE1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215900"/>
          <a:ext cx="10058400" cy="276795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558801</xdr:colOff>
      <xdr:row>24</xdr:row>
      <xdr:rowOff>142055</xdr:rowOff>
    </xdr:from>
    <xdr:to>
      <xdr:col>10</xdr:col>
      <xdr:colOff>101601</xdr:colOff>
      <xdr:row>26</xdr:row>
      <xdr:rowOff>178413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AFA7E9-C044-6E4D-856E-F9ACFC77E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1" y="6339655"/>
          <a:ext cx="6146800" cy="442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992F-FC14-CB49-9D7A-EEAE206023E0}">
  <dimension ref="B16:L21"/>
  <sheetViews>
    <sheetView showGridLines="0" tabSelected="1" zoomScaleNormal="100" workbookViewId="0">
      <selection activeCell="B16" sqref="B16:L16"/>
    </sheetView>
  </sheetViews>
  <sheetFormatPr baseColWidth="10" defaultRowHeight="16"/>
  <cols>
    <col min="1" max="16384" width="10.83203125" style="142"/>
  </cols>
  <sheetData>
    <row r="16" spans="2:12" ht="80" customHeight="1">
      <c r="B16" s="248" t="s">
        <v>188</v>
      </c>
      <c r="C16" s="248"/>
      <c r="D16" s="248"/>
      <c r="E16" s="248"/>
      <c r="F16" s="248"/>
      <c r="G16" s="248"/>
      <c r="H16" s="248"/>
      <c r="I16" s="248"/>
      <c r="J16" s="248"/>
      <c r="K16" s="248"/>
      <c r="L16" s="248"/>
    </row>
    <row r="18" spans="2:12" s="141" customFormat="1" ht="21" customHeight="1">
      <c r="B18" s="245" t="s">
        <v>186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</row>
    <row r="19" spans="2:12" s="141" customFormat="1" ht="21" customHeight="1">
      <c r="B19" s="246" t="s">
        <v>248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/>
    </row>
    <row r="20" spans="2:12" s="141" customFormat="1" ht="41" customHeight="1">
      <c r="B20" s="247" t="s">
        <v>196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</row>
    <row r="21" spans="2:12" s="141" customFormat="1" ht="21" customHeight="1">
      <c r="B21" s="246" t="s">
        <v>197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</row>
  </sheetData>
  <sheetProtection algorithmName="SHA-512" hashValue="oyn1wwbW9jV9GMFHQqRMCuq8prCHSGJObYAPsZswv+aaDjtHazkhUJAey+4YuXSrsS53Q+dVKNZ51Aqhopmlhw==" saltValue="0nXHf0xUoyfpPYcj1dj8gg==" spinCount="100000" sheet="1" formatCells="0" formatColumns="0" formatRows="0" sort="0" autoFilter="0" pivotTables="0"/>
  <mergeCells count="5">
    <mergeCell ref="B18:L18"/>
    <mergeCell ref="B19:L19"/>
    <mergeCell ref="B20:L20"/>
    <mergeCell ref="B21:L21"/>
    <mergeCell ref="B16:L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4"/>
  <sheetViews>
    <sheetView showGridLines="0" zoomScaleNormal="100" workbookViewId="0">
      <selection activeCell="B11" sqref="B11"/>
    </sheetView>
  </sheetViews>
  <sheetFormatPr baseColWidth="10" defaultColWidth="10.83203125" defaultRowHeight="16"/>
  <cols>
    <col min="1" max="1" width="2.33203125" style="2" customWidth="1"/>
    <col min="2" max="2" width="21.83203125" style="2" customWidth="1"/>
    <col min="3" max="3" width="1" style="2" customWidth="1"/>
    <col min="4" max="4" width="21.33203125" style="2" customWidth="1"/>
    <col min="5" max="5" width="1" style="2" customWidth="1"/>
    <col min="6" max="6" width="18.33203125" style="2" customWidth="1"/>
    <col min="7" max="7" width="1" style="2" customWidth="1"/>
    <col min="8" max="8" width="18.33203125" style="2" customWidth="1"/>
    <col min="9" max="9" width="1" style="2" customWidth="1"/>
    <col min="10" max="10" width="16.83203125" style="2" customWidth="1"/>
    <col min="11" max="27" width="10.83203125" style="2"/>
    <col min="28" max="16384" width="10.83203125" style="1"/>
  </cols>
  <sheetData>
    <row r="1" spans="2:21" ht="17" thickBot="1"/>
    <row r="2" spans="2:21" s="54" customFormat="1" ht="43" customHeight="1" thickBot="1">
      <c r="B2" s="249" t="s">
        <v>21</v>
      </c>
      <c r="C2" s="250"/>
      <c r="D2" s="250"/>
      <c r="E2" s="250"/>
      <c r="F2" s="250"/>
      <c r="G2" s="250"/>
      <c r="H2" s="250"/>
      <c r="I2" s="250"/>
      <c r="J2" s="251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2:21" ht="6" customHeight="1"/>
    <row r="4" spans="2:21" ht="19" customHeight="1">
      <c r="B4" s="254" t="s">
        <v>184</v>
      </c>
      <c r="C4" s="254"/>
      <c r="D4" s="254"/>
      <c r="E4" s="254"/>
      <c r="F4" s="254"/>
      <c r="G4" s="254"/>
      <c r="H4" s="254"/>
      <c r="I4" s="254"/>
      <c r="J4" s="254"/>
    </row>
    <row r="5" spans="2:21" ht="19" customHeight="1">
      <c r="B5" s="252" t="s">
        <v>243</v>
      </c>
      <c r="C5" s="253"/>
      <c r="D5" s="253"/>
      <c r="E5" s="253"/>
      <c r="F5" s="253"/>
      <c r="G5" s="253"/>
      <c r="H5" s="253"/>
      <c r="I5" s="253"/>
      <c r="J5" s="253"/>
    </row>
    <row r="6" spans="2:21" ht="19" customHeight="1">
      <c r="B6" s="252" t="s">
        <v>244</v>
      </c>
      <c r="C6" s="252"/>
      <c r="D6" s="252"/>
      <c r="E6" s="252"/>
      <c r="F6" s="252"/>
      <c r="G6" s="252"/>
      <c r="H6" s="252"/>
      <c r="I6" s="252"/>
      <c r="J6" s="252"/>
    </row>
    <row r="7" spans="2:21" ht="19" customHeight="1">
      <c r="B7" s="252" t="s">
        <v>245</v>
      </c>
      <c r="C7" s="252"/>
      <c r="D7" s="252"/>
      <c r="E7" s="252"/>
      <c r="F7" s="252"/>
      <c r="G7" s="252"/>
      <c r="H7" s="252"/>
      <c r="I7" s="252"/>
      <c r="J7" s="252"/>
    </row>
    <row r="8" spans="2:21" ht="6" customHeight="1"/>
    <row r="9" spans="2:21" ht="19">
      <c r="B9" s="236" t="s">
        <v>159</v>
      </c>
      <c r="C9" s="237"/>
      <c r="D9" s="237" t="s">
        <v>160</v>
      </c>
      <c r="E9" s="237"/>
      <c r="F9" s="237" t="s">
        <v>161</v>
      </c>
      <c r="G9" s="237"/>
      <c r="H9" s="237" t="s">
        <v>162</v>
      </c>
      <c r="I9" s="237"/>
      <c r="J9" s="238" t="s">
        <v>163</v>
      </c>
    </row>
    <row r="10" spans="2:21" ht="5" customHeight="1"/>
    <row r="11" spans="2:21">
      <c r="B11" s="34" t="s">
        <v>96</v>
      </c>
      <c r="C11" s="6"/>
      <c r="D11" s="89">
        <v>100</v>
      </c>
      <c r="E11" s="6"/>
      <c r="F11" s="89"/>
      <c r="G11" s="6"/>
      <c r="H11" s="89"/>
      <c r="I11" s="6"/>
      <c r="J11" s="89">
        <v>200</v>
      </c>
    </row>
    <row r="12" spans="2:21">
      <c r="B12" s="34" t="s">
        <v>98</v>
      </c>
      <c r="C12" s="6"/>
      <c r="D12" s="89">
        <v>100</v>
      </c>
      <c r="E12" s="6"/>
      <c r="F12" s="89">
        <v>200</v>
      </c>
      <c r="G12" s="6"/>
      <c r="H12" s="89"/>
      <c r="I12" s="6"/>
      <c r="J12" s="89">
        <v>200</v>
      </c>
    </row>
    <row r="13" spans="2:21">
      <c r="B13" s="34" t="s">
        <v>97</v>
      </c>
      <c r="C13" s="6"/>
      <c r="D13" s="89">
        <v>200</v>
      </c>
      <c r="E13" s="6"/>
      <c r="F13" s="89"/>
      <c r="G13" s="6"/>
      <c r="H13" s="89">
        <v>200</v>
      </c>
      <c r="I13" s="6"/>
      <c r="J13" s="89">
        <v>200</v>
      </c>
    </row>
    <row r="14" spans="2:21">
      <c r="B14" s="34" t="s">
        <v>242</v>
      </c>
      <c r="C14" s="6"/>
      <c r="D14" s="89"/>
      <c r="E14" s="6"/>
      <c r="F14" s="89"/>
      <c r="G14" s="6"/>
      <c r="H14" s="89">
        <v>200</v>
      </c>
      <c r="I14" s="6"/>
      <c r="J14" s="89">
        <v>200</v>
      </c>
    </row>
    <row r="15" spans="2:21">
      <c r="B15" s="34"/>
      <c r="C15" s="6"/>
      <c r="D15" s="89"/>
      <c r="E15" s="6"/>
      <c r="F15" s="89"/>
      <c r="G15" s="6"/>
      <c r="H15" s="89"/>
      <c r="I15" s="6"/>
      <c r="J15" s="89"/>
    </row>
    <row r="16" spans="2:21">
      <c r="B16" s="34"/>
      <c r="C16" s="6"/>
      <c r="D16" s="89"/>
      <c r="E16" s="6"/>
      <c r="F16" s="89"/>
      <c r="G16" s="6"/>
      <c r="H16" s="89"/>
      <c r="I16" s="6"/>
      <c r="J16" s="89"/>
      <c r="N16" s="7"/>
    </row>
    <row r="17" spans="2:10">
      <c r="B17" s="34"/>
      <c r="C17" s="6"/>
      <c r="D17" s="89"/>
      <c r="E17" s="6"/>
      <c r="F17" s="89"/>
      <c r="G17" s="6"/>
      <c r="H17" s="89"/>
      <c r="I17" s="6"/>
      <c r="J17" s="89"/>
    </row>
    <row r="18" spans="2:10">
      <c r="B18" s="34"/>
      <c r="C18" s="6"/>
      <c r="D18" s="89"/>
      <c r="E18" s="6"/>
      <c r="F18" s="89"/>
      <c r="G18" s="6"/>
      <c r="H18" s="89"/>
      <c r="I18" s="6"/>
      <c r="J18" s="89"/>
    </row>
    <row r="19" spans="2:10">
      <c r="B19" s="34"/>
      <c r="C19" s="6"/>
      <c r="D19" s="89"/>
      <c r="E19" s="6"/>
      <c r="F19" s="89"/>
      <c r="G19" s="6"/>
      <c r="H19" s="89"/>
      <c r="I19" s="6"/>
      <c r="J19" s="89"/>
    </row>
    <row r="20" spans="2:10">
      <c r="B20" s="34"/>
      <c r="C20" s="6"/>
      <c r="D20" s="89"/>
      <c r="E20" s="6"/>
      <c r="F20" s="89"/>
      <c r="G20" s="6"/>
      <c r="H20" s="89"/>
      <c r="I20" s="6"/>
      <c r="J20" s="89"/>
    </row>
    <row r="21" spans="2:10">
      <c r="B21" s="39"/>
      <c r="C21" s="6"/>
      <c r="D21" s="89"/>
      <c r="E21" s="6"/>
      <c r="F21" s="89"/>
      <c r="G21" s="6"/>
      <c r="H21" s="89"/>
      <c r="I21" s="6"/>
      <c r="J21" s="89"/>
    </row>
    <row r="22" spans="2:10">
      <c r="B22" s="39"/>
      <c r="C22" s="6"/>
      <c r="D22" s="89"/>
      <c r="E22" s="6"/>
      <c r="F22" s="89"/>
      <c r="G22" s="6"/>
      <c r="H22" s="89"/>
      <c r="I22" s="6"/>
      <c r="J22" s="89"/>
    </row>
    <row r="23" spans="2:10">
      <c r="B23" s="34"/>
      <c r="C23" s="6"/>
      <c r="D23" s="89"/>
      <c r="E23" s="6"/>
      <c r="F23" s="89"/>
      <c r="G23" s="6"/>
      <c r="H23" s="89"/>
      <c r="I23" s="6"/>
      <c r="J23" s="89"/>
    </row>
    <row r="24" spans="2:10">
      <c r="B24" s="34"/>
      <c r="C24" s="6"/>
      <c r="D24" s="89"/>
      <c r="E24" s="6"/>
      <c r="F24" s="89"/>
      <c r="G24" s="6"/>
      <c r="H24" s="89"/>
      <c r="I24" s="6"/>
      <c r="J24" s="89"/>
    </row>
    <row r="25" spans="2:10">
      <c r="B25" s="34"/>
      <c r="C25" s="6"/>
      <c r="D25" s="89"/>
      <c r="E25" s="6"/>
      <c r="F25" s="89"/>
      <c r="G25" s="6"/>
      <c r="H25" s="89"/>
      <c r="I25" s="6"/>
      <c r="J25" s="89"/>
    </row>
    <row r="26" spans="2:10">
      <c r="B26" s="34"/>
      <c r="C26" s="6"/>
      <c r="D26" s="89"/>
      <c r="E26" s="6"/>
      <c r="F26" s="89"/>
      <c r="G26" s="6"/>
      <c r="H26" s="89"/>
      <c r="I26" s="6"/>
      <c r="J26" s="89"/>
    </row>
    <row r="27" spans="2:10">
      <c r="B27" s="34"/>
      <c r="C27" s="6"/>
      <c r="D27" s="89"/>
      <c r="E27" s="6"/>
      <c r="F27" s="89"/>
      <c r="G27" s="6"/>
      <c r="H27" s="89"/>
      <c r="I27" s="6"/>
      <c r="J27" s="89"/>
    </row>
    <row r="28" spans="2:10">
      <c r="B28" s="34"/>
      <c r="C28" s="6"/>
      <c r="D28" s="89"/>
      <c r="E28" s="6"/>
      <c r="F28" s="89"/>
      <c r="G28" s="6"/>
      <c r="H28" s="89"/>
      <c r="I28" s="6"/>
      <c r="J28" s="89"/>
    </row>
    <row r="29" spans="2:10">
      <c r="B29" s="34"/>
      <c r="C29" s="6"/>
      <c r="D29" s="89"/>
      <c r="E29" s="6"/>
      <c r="F29" s="89"/>
      <c r="G29" s="6"/>
      <c r="H29" s="89"/>
      <c r="I29" s="6"/>
      <c r="J29" s="89"/>
    </row>
    <row r="30" spans="2:10">
      <c r="B30" s="34"/>
      <c r="C30" s="6"/>
      <c r="D30" s="89"/>
      <c r="E30" s="6"/>
      <c r="F30" s="89"/>
      <c r="G30" s="6"/>
      <c r="H30" s="89"/>
      <c r="I30" s="6"/>
      <c r="J30" s="89"/>
    </row>
    <row r="31" spans="2:10">
      <c r="B31" s="34"/>
      <c r="C31" s="6"/>
      <c r="D31" s="89"/>
      <c r="E31" s="6"/>
      <c r="F31" s="89"/>
      <c r="G31" s="6"/>
      <c r="H31" s="89"/>
      <c r="I31" s="6"/>
      <c r="J31" s="89"/>
    </row>
    <row r="32" spans="2:10">
      <c r="B32" s="34"/>
      <c r="C32" s="6"/>
      <c r="D32" s="89"/>
      <c r="E32" s="6"/>
      <c r="F32" s="89"/>
      <c r="G32" s="6"/>
      <c r="H32" s="89"/>
      <c r="I32" s="6"/>
      <c r="J32" s="89"/>
    </row>
    <row r="33" spans="2:10">
      <c r="B33" s="34"/>
      <c r="C33" s="6"/>
      <c r="D33" s="89"/>
      <c r="E33" s="6"/>
      <c r="F33" s="89"/>
      <c r="G33" s="6"/>
      <c r="H33" s="89"/>
      <c r="I33" s="6"/>
      <c r="J33" s="89"/>
    </row>
    <row r="34" spans="2:10">
      <c r="B34" s="34"/>
      <c r="C34" s="6"/>
      <c r="D34" s="89"/>
      <c r="E34" s="6"/>
      <c r="F34" s="89"/>
      <c r="G34" s="6"/>
      <c r="H34" s="89"/>
      <c r="I34" s="6"/>
      <c r="J34" s="89"/>
    </row>
    <row r="35" spans="2:10">
      <c r="B35" s="34"/>
      <c r="C35" s="6"/>
      <c r="D35" s="89"/>
      <c r="E35" s="6"/>
      <c r="F35" s="89"/>
      <c r="G35" s="6"/>
      <c r="H35" s="89"/>
      <c r="I35" s="6"/>
      <c r="J35" s="89"/>
    </row>
    <row r="36" spans="2:10">
      <c r="B36" s="34"/>
      <c r="C36" s="6"/>
      <c r="D36" s="89"/>
      <c r="E36" s="6"/>
      <c r="F36" s="89"/>
      <c r="G36" s="6"/>
      <c r="H36" s="89"/>
      <c r="I36" s="6"/>
      <c r="J36" s="89"/>
    </row>
    <row r="37" spans="2:10">
      <c r="B37" s="34"/>
      <c r="C37" s="6"/>
      <c r="D37" s="89"/>
      <c r="E37" s="6"/>
      <c r="F37" s="89"/>
      <c r="G37" s="6"/>
      <c r="H37" s="89"/>
      <c r="I37" s="6"/>
      <c r="J37" s="89"/>
    </row>
    <row r="38" spans="2:10" ht="5" customHeight="1"/>
    <row r="39" spans="2:10" ht="19">
      <c r="B39" s="140" t="s">
        <v>10</v>
      </c>
      <c r="C39" s="233">
        <f t="shared" ref="C39:J39" si="0">SUM(C11:C37)</f>
        <v>0</v>
      </c>
      <c r="D39" s="234">
        <f t="shared" si="0"/>
        <v>400</v>
      </c>
      <c r="E39" s="234">
        <f t="shared" si="0"/>
        <v>0</v>
      </c>
      <c r="F39" s="234">
        <f t="shared" si="0"/>
        <v>200</v>
      </c>
      <c r="G39" s="234">
        <f t="shared" si="0"/>
        <v>0</v>
      </c>
      <c r="H39" s="234">
        <f t="shared" si="0"/>
        <v>400</v>
      </c>
      <c r="I39" s="234">
        <f t="shared" si="0"/>
        <v>0</v>
      </c>
      <c r="J39" s="235">
        <f t="shared" si="0"/>
        <v>800</v>
      </c>
    </row>
    <row r="40" spans="2:10">
      <c r="D40" s="6"/>
    </row>
    <row r="41" spans="2:10">
      <c r="B41" s="14"/>
      <c r="D41" s="14"/>
      <c r="E41" s="14"/>
      <c r="F41" s="14"/>
      <c r="G41" s="14"/>
      <c r="H41" s="14"/>
    </row>
    <row r="43" spans="2:10">
      <c r="H43" s="6"/>
    </row>
    <row r="44" spans="2:10">
      <c r="H44" s="29"/>
    </row>
  </sheetData>
  <sheetProtection sheet="1" formatCells="0" formatColumns="0" formatRows="0" sort="0" autoFilter="0" pivotTables="0"/>
  <mergeCells count="5">
    <mergeCell ref="B2:J2"/>
    <mergeCell ref="B5:J5"/>
    <mergeCell ref="B6:J6"/>
    <mergeCell ref="B7:J7"/>
    <mergeCell ref="B4:J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E7742-DA23-FC42-8E4A-1FBECC79CD7C}">
  <dimension ref="B1:BA639"/>
  <sheetViews>
    <sheetView showGridLines="0" zoomScaleNormal="100" workbookViewId="0">
      <pane ySplit="13" topLeftCell="A14" activePane="bottomLeft" state="frozen"/>
      <selection pane="bottomLeft" activeCell="C19" sqref="C19"/>
    </sheetView>
  </sheetViews>
  <sheetFormatPr baseColWidth="10" defaultRowHeight="16"/>
  <cols>
    <col min="1" max="1" width="3.83203125" style="3" customWidth="1"/>
    <col min="2" max="2" width="3.5" style="3" customWidth="1"/>
    <col min="3" max="3" width="39.6640625" style="3" customWidth="1"/>
    <col min="4" max="4" width="18.1640625" style="3" bestFit="1" customWidth="1"/>
    <col min="5" max="5" width="7.83203125" style="3" customWidth="1"/>
    <col min="6" max="6" width="40.83203125" style="3" customWidth="1"/>
    <col min="7" max="7" width="15.83203125" style="3" customWidth="1"/>
    <col min="8" max="9" width="1" style="3" customWidth="1"/>
    <col min="10" max="21" width="5" style="3" customWidth="1"/>
    <col min="22" max="22" width="0.83203125" style="101" customWidth="1"/>
    <col min="23" max="23" width="12.33203125" style="57" bestFit="1" customWidth="1"/>
    <col min="24" max="24" width="13.5" style="3" bestFit="1" customWidth="1"/>
    <col min="25" max="37" width="10.83203125" style="3"/>
    <col min="38" max="38" width="10.83203125" style="3" customWidth="1"/>
    <col min="39" max="39" width="10.83203125" style="3"/>
    <col min="40" max="53" width="10.83203125" style="57" hidden="1" customWidth="1"/>
    <col min="54" max="16384" width="10.83203125" style="3"/>
  </cols>
  <sheetData>
    <row r="1" spans="2:53" ht="16" customHeight="1" thickBot="1"/>
    <row r="2" spans="2:53" ht="43" customHeight="1" thickBot="1">
      <c r="B2" s="249" t="s">
        <v>182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1"/>
      <c r="V2" s="127"/>
    </row>
    <row r="3" spans="2:53" ht="5" customHeight="1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132"/>
    </row>
    <row r="4" spans="2:53" s="57" customFormat="1" ht="20" customHeight="1">
      <c r="B4" s="259" t="s">
        <v>184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2:53" s="57" customFormat="1" ht="20" customHeight="1">
      <c r="B5" s="229"/>
      <c r="C5" s="256" t="s">
        <v>236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30"/>
      <c r="V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2:53" s="57" customFormat="1" ht="38" customHeight="1">
      <c r="B6" s="229"/>
      <c r="C6" s="255" t="s">
        <v>237</v>
      </c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30"/>
      <c r="V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2:53" s="57" customFormat="1" ht="20" customHeight="1">
      <c r="B7" s="229"/>
      <c r="C7" s="263" t="s">
        <v>238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31"/>
      <c r="U7" s="230"/>
      <c r="V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2:53" s="57" customFormat="1" ht="20" customHeight="1">
      <c r="B8" s="229"/>
      <c r="C8" s="256" t="s">
        <v>239</v>
      </c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30"/>
      <c r="V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2:53" s="57" customFormat="1" ht="20" customHeight="1">
      <c r="B9" s="229"/>
      <c r="C9" s="257" t="s">
        <v>240</v>
      </c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30"/>
      <c r="V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2:53" ht="8" customHeight="1"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32"/>
    </row>
    <row r="11" spans="2:53" ht="16" customHeight="1">
      <c r="B11" s="262" t="s">
        <v>40</v>
      </c>
      <c r="C11" s="262"/>
      <c r="D11" s="262"/>
      <c r="F11" s="262" t="s">
        <v>210</v>
      </c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129"/>
    </row>
    <row r="12" spans="2:53" ht="16" customHeight="1">
      <c r="B12" s="262"/>
      <c r="C12" s="262"/>
      <c r="D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129"/>
    </row>
    <row r="13" spans="2:53" s="50" customFormat="1" ht="23" customHeight="1">
      <c r="B13" s="269" t="s">
        <v>15</v>
      </c>
      <c r="C13" s="260"/>
      <c r="D13" s="212" t="s">
        <v>18</v>
      </c>
      <c r="F13" s="210" t="s">
        <v>15</v>
      </c>
      <c r="G13" s="211" t="s">
        <v>18</v>
      </c>
      <c r="H13" s="260" t="s">
        <v>26</v>
      </c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1"/>
      <c r="V13" s="129"/>
      <c r="W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</row>
    <row r="14" spans="2:53" ht="13" customHeight="1">
      <c r="C14" s="5"/>
      <c r="D14" s="5"/>
      <c r="F14" s="5"/>
      <c r="G14" s="5"/>
      <c r="H14" s="10"/>
      <c r="I14" s="10"/>
      <c r="J14" s="8"/>
      <c r="K14" s="10"/>
    </row>
    <row r="15" spans="2:53" ht="30" customHeight="1">
      <c r="B15" s="266" t="s">
        <v>55</v>
      </c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8"/>
      <c r="V15" s="133"/>
    </row>
    <row r="16" spans="2:53" ht="20">
      <c r="C16" s="5"/>
      <c r="D16" s="5"/>
      <c r="F16" s="5"/>
      <c r="G16" s="5"/>
      <c r="H16" s="10"/>
      <c r="I16" s="10"/>
      <c r="J16" s="8"/>
      <c r="K16" s="10"/>
    </row>
    <row r="17" spans="2:53" ht="20" customHeight="1">
      <c r="B17" s="258" t="s">
        <v>39</v>
      </c>
      <c r="C17" s="258"/>
      <c r="D17" s="110">
        <f>D43+G43/12</f>
        <v>4916.666666666667</v>
      </c>
      <c r="E17" s="99" t="s">
        <v>176</v>
      </c>
      <c r="F17" s="30"/>
      <c r="G17" s="32"/>
      <c r="H17" s="31"/>
      <c r="I17" s="31"/>
      <c r="J17" s="31"/>
      <c r="K17" s="31"/>
      <c r="L17" s="30"/>
      <c r="M17" s="30"/>
      <c r="N17" s="30"/>
      <c r="O17" s="30"/>
      <c r="P17" s="30"/>
      <c r="Q17" s="30"/>
      <c r="R17" s="32"/>
      <c r="S17" s="32"/>
      <c r="T17" s="32"/>
      <c r="U17" s="32"/>
      <c r="V17" s="134"/>
    </row>
    <row r="18" spans="2:53" ht="20">
      <c r="B18" s="51"/>
      <c r="C18" s="23"/>
      <c r="D18" s="20"/>
      <c r="F18" s="23"/>
      <c r="G18" s="20"/>
      <c r="H18" s="18"/>
      <c r="I18" s="18"/>
      <c r="J18" s="24" t="s">
        <v>27</v>
      </c>
      <c r="K18" s="25" t="s">
        <v>28</v>
      </c>
      <c r="L18" s="24" t="s">
        <v>29</v>
      </c>
      <c r="M18" s="24" t="s">
        <v>30</v>
      </c>
      <c r="N18" s="24" t="s">
        <v>31</v>
      </c>
      <c r="O18" s="24" t="s">
        <v>32</v>
      </c>
      <c r="P18" s="24" t="s">
        <v>33</v>
      </c>
      <c r="Q18" s="24" t="s">
        <v>34</v>
      </c>
      <c r="R18" s="24" t="s">
        <v>35</v>
      </c>
      <c r="S18" s="24" t="s">
        <v>36</v>
      </c>
      <c r="T18" s="24" t="s">
        <v>37</v>
      </c>
      <c r="U18" s="24" t="s">
        <v>38</v>
      </c>
      <c r="V18" s="24"/>
    </row>
    <row r="19" spans="2:53">
      <c r="B19" s="51"/>
      <c r="C19" s="39" t="s">
        <v>99</v>
      </c>
      <c r="D19" s="90">
        <v>4000</v>
      </c>
      <c r="F19" s="39" t="s">
        <v>241</v>
      </c>
      <c r="G19" s="90">
        <v>2000</v>
      </c>
      <c r="H19" s="2"/>
      <c r="I19" s="2"/>
      <c r="J19" s="41"/>
      <c r="K19" s="41"/>
      <c r="L19" s="41"/>
      <c r="M19" s="41"/>
      <c r="N19" s="41"/>
      <c r="O19" s="41" t="s">
        <v>43</v>
      </c>
      <c r="P19" s="41"/>
      <c r="Q19" s="41"/>
      <c r="R19" s="41"/>
      <c r="S19" s="41"/>
      <c r="T19" s="41"/>
      <c r="U19" s="41" t="s">
        <v>43</v>
      </c>
      <c r="V19" s="21"/>
      <c r="W19" s="135" t="str">
        <f t="shared" ref="W19:W42" si="0">IF(BA19=FALSE,"","Recuerda seleccionar los meses")</f>
        <v/>
      </c>
      <c r="AN19" s="57">
        <f t="shared" ref="AN19:AY19" si="1">IF($G$19&gt;0,AND(J19=$B$345)*1,0)</f>
        <v>0</v>
      </c>
      <c r="AO19" s="57">
        <f t="shared" si="1"/>
        <v>0</v>
      </c>
      <c r="AP19" s="57">
        <f t="shared" si="1"/>
        <v>0</v>
      </c>
      <c r="AQ19" s="57">
        <f t="shared" si="1"/>
        <v>0</v>
      </c>
      <c r="AR19" s="57">
        <f t="shared" si="1"/>
        <v>0</v>
      </c>
      <c r="AS19" s="57">
        <f t="shared" si="1"/>
        <v>1</v>
      </c>
      <c r="AT19" s="57">
        <f t="shared" si="1"/>
        <v>0</v>
      </c>
      <c r="AU19" s="57">
        <f t="shared" si="1"/>
        <v>0</v>
      </c>
      <c r="AV19" s="57">
        <f t="shared" si="1"/>
        <v>0</v>
      </c>
      <c r="AW19" s="57">
        <f t="shared" si="1"/>
        <v>0</v>
      </c>
      <c r="AX19" s="57">
        <f t="shared" si="1"/>
        <v>0</v>
      </c>
      <c r="AY19" s="57">
        <f t="shared" si="1"/>
        <v>1</v>
      </c>
      <c r="AZ19" s="144">
        <f>SUM(AN19:AY19)</f>
        <v>2</v>
      </c>
      <c r="BA19" s="57" t="b">
        <f>AND(G19&gt;0,AZ19=0)</f>
        <v>0</v>
      </c>
    </row>
    <row r="20" spans="2:53">
      <c r="B20" s="51"/>
      <c r="C20" s="39"/>
      <c r="D20" s="90">
        <v>0</v>
      </c>
      <c r="F20" s="39" t="s">
        <v>246</v>
      </c>
      <c r="G20" s="90">
        <v>7000</v>
      </c>
      <c r="H20" s="2"/>
      <c r="I20" s="2"/>
      <c r="J20" s="41"/>
      <c r="K20" s="41"/>
      <c r="L20" s="41"/>
      <c r="M20" s="41"/>
      <c r="N20" s="41"/>
      <c r="O20" s="41"/>
      <c r="P20" s="41"/>
      <c r="Q20" s="41" t="s">
        <v>43</v>
      </c>
      <c r="R20" s="41"/>
      <c r="S20" s="41"/>
      <c r="T20" s="41"/>
      <c r="U20" s="41"/>
      <c r="V20" s="21"/>
      <c r="W20" s="135" t="str">
        <f t="shared" si="0"/>
        <v/>
      </c>
      <c r="AN20" s="57">
        <f t="shared" ref="AN20:AY20" si="2">IF($G$20&gt;0,AND(J20=$B$345)*1,0)</f>
        <v>0</v>
      </c>
      <c r="AO20" s="57">
        <f t="shared" si="2"/>
        <v>0</v>
      </c>
      <c r="AP20" s="57">
        <f t="shared" si="2"/>
        <v>0</v>
      </c>
      <c r="AQ20" s="57">
        <f t="shared" si="2"/>
        <v>0</v>
      </c>
      <c r="AR20" s="57">
        <f t="shared" si="2"/>
        <v>0</v>
      </c>
      <c r="AS20" s="57">
        <f t="shared" si="2"/>
        <v>0</v>
      </c>
      <c r="AT20" s="57">
        <f t="shared" si="2"/>
        <v>0</v>
      </c>
      <c r="AU20" s="57">
        <f t="shared" si="2"/>
        <v>1</v>
      </c>
      <c r="AV20" s="57">
        <f t="shared" si="2"/>
        <v>0</v>
      </c>
      <c r="AW20" s="57">
        <f t="shared" si="2"/>
        <v>0</v>
      </c>
      <c r="AX20" s="57">
        <f t="shared" si="2"/>
        <v>0</v>
      </c>
      <c r="AY20" s="57">
        <f t="shared" si="2"/>
        <v>0</v>
      </c>
      <c r="AZ20" s="144">
        <f>SUM(AN20:AY20)</f>
        <v>1</v>
      </c>
      <c r="BA20" s="57" t="b">
        <f>AND(G20&gt;0,AZ20=0)</f>
        <v>0</v>
      </c>
    </row>
    <row r="21" spans="2:53">
      <c r="B21" s="51"/>
      <c r="C21" s="39"/>
      <c r="D21" s="90">
        <v>0</v>
      </c>
      <c r="F21" s="39"/>
      <c r="G21" s="90">
        <v>0</v>
      </c>
      <c r="H21" s="2"/>
      <c r="I21" s="2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21"/>
      <c r="W21" s="135" t="str">
        <f t="shared" si="0"/>
        <v/>
      </c>
      <c r="AN21" s="57">
        <f>IF(G21&gt;0,AND(J21=$B$345)*1,0)</f>
        <v>0</v>
      </c>
      <c r="AO21" s="57">
        <f t="shared" ref="AO21:AY21" si="3">IF($G$21&gt;0,AND(K21=$B$345)*1,0)</f>
        <v>0</v>
      </c>
      <c r="AP21" s="57">
        <f t="shared" si="3"/>
        <v>0</v>
      </c>
      <c r="AQ21" s="57">
        <f t="shared" si="3"/>
        <v>0</v>
      </c>
      <c r="AR21" s="57">
        <f t="shared" si="3"/>
        <v>0</v>
      </c>
      <c r="AS21" s="57">
        <f t="shared" si="3"/>
        <v>0</v>
      </c>
      <c r="AT21" s="57">
        <f t="shared" si="3"/>
        <v>0</v>
      </c>
      <c r="AU21" s="57">
        <f t="shared" si="3"/>
        <v>0</v>
      </c>
      <c r="AV21" s="57">
        <f t="shared" si="3"/>
        <v>0</v>
      </c>
      <c r="AW21" s="57">
        <f t="shared" si="3"/>
        <v>0</v>
      </c>
      <c r="AX21" s="57">
        <f t="shared" si="3"/>
        <v>0</v>
      </c>
      <c r="AY21" s="57">
        <f t="shared" si="3"/>
        <v>0</v>
      </c>
      <c r="AZ21" s="144">
        <f>SUM(AN21:AY21)</f>
        <v>0</v>
      </c>
      <c r="BA21" s="57" t="b">
        <f>AND(G21&gt;0,AZ21=0)</f>
        <v>0</v>
      </c>
    </row>
    <row r="22" spans="2:53">
      <c r="B22" s="51"/>
      <c r="C22" s="39"/>
      <c r="D22" s="90">
        <v>0</v>
      </c>
      <c r="F22" s="39"/>
      <c r="G22" s="90">
        <v>0</v>
      </c>
      <c r="H22" s="2"/>
      <c r="I22" s="2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21"/>
      <c r="W22" s="135" t="str">
        <f t="shared" si="0"/>
        <v/>
      </c>
      <c r="AN22" s="57">
        <f t="shared" ref="AN22:AY22" si="4">IF($G$22&gt;0,AND(J22=$B$345)*1,0)</f>
        <v>0</v>
      </c>
      <c r="AO22" s="57">
        <f t="shared" si="4"/>
        <v>0</v>
      </c>
      <c r="AP22" s="57">
        <f t="shared" si="4"/>
        <v>0</v>
      </c>
      <c r="AQ22" s="57">
        <f t="shared" si="4"/>
        <v>0</v>
      </c>
      <c r="AR22" s="57">
        <f t="shared" si="4"/>
        <v>0</v>
      </c>
      <c r="AS22" s="57">
        <f t="shared" si="4"/>
        <v>0</v>
      </c>
      <c r="AT22" s="57">
        <f t="shared" si="4"/>
        <v>0</v>
      </c>
      <c r="AU22" s="57">
        <f t="shared" si="4"/>
        <v>0</v>
      </c>
      <c r="AV22" s="57">
        <f t="shared" si="4"/>
        <v>0</v>
      </c>
      <c r="AW22" s="57">
        <f t="shared" si="4"/>
        <v>0</v>
      </c>
      <c r="AX22" s="57">
        <f t="shared" si="4"/>
        <v>0</v>
      </c>
      <c r="AY22" s="57">
        <f t="shared" si="4"/>
        <v>0</v>
      </c>
      <c r="AZ22" s="144">
        <f t="shared" ref="AZ22:AZ85" si="5">SUM(AN22:AY22)</f>
        <v>0</v>
      </c>
      <c r="BA22" s="57" t="b">
        <f t="shared" ref="BA22:BA85" si="6">AND(G22&gt;0,AZ22=0)</f>
        <v>0</v>
      </c>
    </row>
    <row r="23" spans="2:53">
      <c r="B23" s="51"/>
      <c r="C23" s="39"/>
      <c r="D23" s="90">
        <v>0</v>
      </c>
      <c r="F23" s="39"/>
      <c r="G23" s="90">
        <v>0</v>
      </c>
      <c r="H23" s="2"/>
      <c r="I23" s="2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21"/>
      <c r="W23" s="135" t="str">
        <f t="shared" si="0"/>
        <v/>
      </c>
      <c r="AN23" s="57">
        <f t="shared" ref="AN23:AY23" si="7">IF($G$23&gt;0,AND(J23=$B$345)*1,0)</f>
        <v>0</v>
      </c>
      <c r="AO23" s="57">
        <f t="shared" si="7"/>
        <v>0</v>
      </c>
      <c r="AP23" s="57">
        <f t="shared" si="7"/>
        <v>0</v>
      </c>
      <c r="AQ23" s="57">
        <f t="shared" si="7"/>
        <v>0</v>
      </c>
      <c r="AR23" s="57">
        <f t="shared" si="7"/>
        <v>0</v>
      </c>
      <c r="AS23" s="57">
        <f t="shared" si="7"/>
        <v>0</v>
      </c>
      <c r="AT23" s="57">
        <f t="shared" si="7"/>
        <v>0</v>
      </c>
      <c r="AU23" s="57">
        <f t="shared" si="7"/>
        <v>0</v>
      </c>
      <c r="AV23" s="57">
        <f t="shared" si="7"/>
        <v>0</v>
      </c>
      <c r="AW23" s="57">
        <f t="shared" si="7"/>
        <v>0</v>
      </c>
      <c r="AX23" s="57">
        <f t="shared" si="7"/>
        <v>0</v>
      </c>
      <c r="AY23" s="57">
        <f t="shared" si="7"/>
        <v>0</v>
      </c>
      <c r="AZ23" s="144">
        <f t="shared" si="5"/>
        <v>0</v>
      </c>
      <c r="BA23" s="57" t="b">
        <f t="shared" si="6"/>
        <v>0</v>
      </c>
    </row>
    <row r="24" spans="2:53">
      <c r="B24" s="51"/>
      <c r="C24" s="39"/>
      <c r="D24" s="90">
        <v>0</v>
      </c>
      <c r="F24" s="91"/>
      <c r="G24" s="35">
        <v>0</v>
      </c>
      <c r="H24" s="2"/>
      <c r="I24" s="2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21"/>
      <c r="W24" s="135" t="str">
        <f t="shared" si="0"/>
        <v/>
      </c>
      <c r="AN24" s="57">
        <f t="shared" ref="AN24:AY24" si="8">IF($G$24&gt;0,AND(J24=$B$345)*1,0)</f>
        <v>0</v>
      </c>
      <c r="AO24" s="57">
        <f t="shared" si="8"/>
        <v>0</v>
      </c>
      <c r="AP24" s="57">
        <f t="shared" si="8"/>
        <v>0</v>
      </c>
      <c r="AQ24" s="57">
        <f t="shared" si="8"/>
        <v>0</v>
      </c>
      <c r="AR24" s="57">
        <f t="shared" si="8"/>
        <v>0</v>
      </c>
      <c r="AS24" s="57">
        <f t="shared" si="8"/>
        <v>0</v>
      </c>
      <c r="AT24" s="57">
        <f t="shared" si="8"/>
        <v>0</v>
      </c>
      <c r="AU24" s="57">
        <f t="shared" si="8"/>
        <v>0</v>
      </c>
      <c r="AV24" s="57">
        <f t="shared" si="8"/>
        <v>0</v>
      </c>
      <c r="AW24" s="57">
        <f t="shared" si="8"/>
        <v>0</v>
      </c>
      <c r="AX24" s="57">
        <f t="shared" si="8"/>
        <v>0</v>
      </c>
      <c r="AY24" s="57">
        <f t="shared" si="8"/>
        <v>0</v>
      </c>
      <c r="AZ24" s="144">
        <f t="shared" si="5"/>
        <v>0</v>
      </c>
      <c r="BA24" s="57" t="b">
        <f t="shared" si="6"/>
        <v>0</v>
      </c>
    </row>
    <row r="25" spans="2:53">
      <c r="B25" s="51"/>
      <c r="C25" s="91"/>
      <c r="D25" s="90">
        <v>0</v>
      </c>
      <c r="F25" s="91"/>
      <c r="G25" s="35">
        <v>0</v>
      </c>
      <c r="H25" s="2"/>
      <c r="I25" s="2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21"/>
      <c r="W25" s="135" t="str">
        <f t="shared" si="0"/>
        <v/>
      </c>
      <c r="AN25" s="57">
        <f t="shared" ref="AN25:AY25" si="9">IF($G$25&gt;0,AND(J25=$B$345)*1,0)</f>
        <v>0</v>
      </c>
      <c r="AO25" s="57">
        <f t="shared" si="9"/>
        <v>0</v>
      </c>
      <c r="AP25" s="57">
        <f t="shared" si="9"/>
        <v>0</v>
      </c>
      <c r="AQ25" s="57">
        <f t="shared" si="9"/>
        <v>0</v>
      </c>
      <c r="AR25" s="57">
        <f t="shared" si="9"/>
        <v>0</v>
      </c>
      <c r="AS25" s="57">
        <f t="shared" si="9"/>
        <v>0</v>
      </c>
      <c r="AT25" s="57">
        <f t="shared" si="9"/>
        <v>0</v>
      </c>
      <c r="AU25" s="57">
        <f t="shared" si="9"/>
        <v>0</v>
      </c>
      <c r="AV25" s="57">
        <f t="shared" si="9"/>
        <v>0</v>
      </c>
      <c r="AW25" s="57">
        <f t="shared" si="9"/>
        <v>0</v>
      </c>
      <c r="AX25" s="57">
        <f t="shared" si="9"/>
        <v>0</v>
      </c>
      <c r="AY25" s="57">
        <f t="shared" si="9"/>
        <v>0</v>
      </c>
      <c r="AZ25" s="144">
        <f t="shared" si="5"/>
        <v>0</v>
      </c>
      <c r="BA25" s="57" t="b">
        <f t="shared" si="6"/>
        <v>0</v>
      </c>
    </row>
    <row r="26" spans="2:53">
      <c r="B26" s="51"/>
      <c r="C26" s="91"/>
      <c r="D26" s="90">
        <v>0</v>
      </c>
      <c r="F26" s="91"/>
      <c r="G26" s="35">
        <v>0</v>
      </c>
      <c r="H26" s="2"/>
      <c r="I26" s="2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21"/>
      <c r="W26" s="135" t="str">
        <f t="shared" si="0"/>
        <v/>
      </c>
      <c r="AN26" s="57">
        <f t="shared" ref="AN26:AY26" si="10">IF($G$26&gt;0,AND(J26=$B$345)*1,0)</f>
        <v>0</v>
      </c>
      <c r="AO26" s="57">
        <f t="shared" si="10"/>
        <v>0</v>
      </c>
      <c r="AP26" s="57">
        <f t="shared" si="10"/>
        <v>0</v>
      </c>
      <c r="AQ26" s="57">
        <f t="shared" si="10"/>
        <v>0</v>
      </c>
      <c r="AR26" s="57">
        <f t="shared" si="10"/>
        <v>0</v>
      </c>
      <c r="AS26" s="57">
        <f t="shared" si="10"/>
        <v>0</v>
      </c>
      <c r="AT26" s="57">
        <f t="shared" si="10"/>
        <v>0</v>
      </c>
      <c r="AU26" s="57">
        <f t="shared" si="10"/>
        <v>0</v>
      </c>
      <c r="AV26" s="57">
        <f t="shared" si="10"/>
        <v>0</v>
      </c>
      <c r="AW26" s="57">
        <f t="shared" si="10"/>
        <v>0</v>
      </c>
      <c r="AX26" s="57">
        <f t="shared" si="10"/>
        <v>0</v>
      </c>
      <c r="AY26" s="57">
        <f t="shared" si="10"/>
        <v>0</v>
      </c>
      <c r="AZ26" s="144">
        <f t="shared" si="5"/>
        <v>0</v>
      </c>
      <c r="BA26" s="57" t="b">
        <f t="shared" si="6"/>
        <v>0</v>
      </c>
    </row>
    <row r="27" spans="2:53">
      <c r="B27" s="51"/>
      <c r="C27" s="91"/>
      <c r="D27" s="90">
        <v>0</v>
      </c>
      <c r="F27" s="91"/>
      <c r="G27" s="35">
        <v>0</v>
      </c>
      <c r="H27" s="2"/>
      <c r="I27" s="2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21"/>
      <c r="W27" s="135" t="str">
        <f t="shared" si="0"/>
        <v/>
      </c>
      <c r="AN27" s="57">
        <f t="shared" ref="AN27:AY27" si="11">IF($G$27&gt;0,AND(J27=$B$345)*1,0)</f>
        <v>0</v>
      </c>
      <c r="AO27" s="57">
        <f t="shared" si="11"/>
        <v>0</v>
      </c>
      <c r="AP27" s="57">
        <f t="shared" si="11"/>
        <v>0</v>
      </c>
      <c r="AQ27" s="57">
        <f t="shared" si="11"/>
        <v>0</v>
      </c>
      <c r="AR27" s="57">
        <f t="shared" si="11"/>
        <v>0</v>
      </c>
      <c r="AS27" s="57">
        <f t="shared" si="11"/>
        <v>0</v>
      </c>
      <c r="AT27" s="57">
        <f t="shared" si="11"/>
        <v>0</v>
      </c>
      <c r="AU27" s="57">
        <f t="shared" si="11"/>
        <v>0</v>
      </c>
      <c r="AV27" s="57">
        <f t="shared" si="11"/>
        <v>0</v>
      </c>
      <c r="AW27" s="57">
        <f t="shared" si="11"/>
        <v>0</v>
      </c>
      <c r="AX27" s="57">
        <f t="shared" si="11"/>
        <v>0</v>
      </c>
      <c r="AY27" s="57">
        <f t="shared" si="11"/>
        <v>0</v>
      </c>
      <c r="AZ27" s="144">
        <f t="shared" si="5"/>
        <v>0</v>
      </c>
      <c r="BA27" s="57" t="b">
        <f t="shared" si="6"/>
        <v>0</v>
      </c>
    </row>
    <row r="28" spans="2:53">
      <c r="B28" s="51"/>
      <c r="C28" s="91"/>
      <c r="D28" s="90">
        <v>0</v>
      </c>
      <c r="F28" s="91"/>
      <c r="G28" s="35">
        <v>0</v>
      </c>
      <c r="H28" s="2"/>
      <c r="I28" s="2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21"/>
      <c r="W28" s="135" t="str">
        <f t="shared" si="0"/>
        <v/>
      </c>
      <c r="AN28" s="57">
        <f t="shared" ref="AN28:AY28" si="12">IF($G$28&gt;0,AND(J28=$B$345)*1,0)</f>
        <v>0</v>
      </c>
      <c r="AO28" s="57">
        <f t="shared" si="12"/>
        <v>0</v>
      </c>
      <c r="AP28" s="57">
        <f t="shared" si="12"/>
        <v>0</v>
      </c>
      <c r="AQ28" s="57">
        <f t="shared" si="12"/>
        <v>0</v>
      </c>
      <c r="AR28" s="57">
        <f t="shared" si="12"/>
        <v>0</v>
      </c>
      <c r="AS28" s="57">
        <f t="shared" si="12"/>
        <v>0</v>
      </c>
      <c r="AT28" s="57">
        <f t="shared" si="12"/>
        <v>0</v>
      </c>
      <c r="AU28" s="57">
        <f t="shared" si="12"/>
        <v>0</v>
      </c>
      <c r="AV28" s="57">
        <f t="shared" si="12"/>
        <v>0</v>
      </c>
      <c r="AW28" s="57">
        <f t="shared" si="12"/>
        <v>0</v>
      </c>
      <c r="AX28" s="57">
        <f t="shared" si="12"/>
        <v>0</v>
      </c>
      <c r="AY28" s="57">
        <f t="shared" si="12"/>
        <v>0</v>
      </c>
      <c r="AZ28" s="144">
        <f t="shared" si="5"/>
        <v>0</v>
      </c>
      <c r="BA28" s="57" t="b">
        <f t="shared" si="6"/>
        <v>0</v>
      </c>
    </row>
    <row r="29" spans="2:53">
      <c r="B29" s="51"/>
      <c r="C29" s="91"/>
      <c r="D29" s="90">
        <v>0</v>
      </c>
      <c r="F29" s="91"/>
      <c r="G29" s="35">
        <v>0</v>
      </c>
      <c r="H29" s="2"/>
      <c r="I29" s="2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21"/>
      <c r="W29" s="135" t="str">
        <f t="shared" si="0"/>
        <v/>
      </c>
      <c r="AN29" s="57">
        <f t="shared" ref="AN29:AY29" si="13">IF($G$29&gt;0,AND(J29=$B$345)*1,0)</f>
        <v>0</v>
      </c>
      <c r="AO29" s="57">
        <f t="shared" si="13"/>
        <v>0</v>
      </c>
      <c r="AP29" s="57">
        <f t="shared" si="13"/>
        <v>0</v>
      </c>
      <c r="AQ29" s="57">
        <f t="shared" si="13"/>
        <v>0</v>
      </c>
      <c r="AR29" s="57">
        <f t="shared" si="13"/>
        <v>0</v>
      </c>
      <c r="AS29" s="57">
        <f t="shared" si="13"/>
        <v>0</v>
      </c>
      <c r="AT29" s="57">
        <f t="shared" si="13"/>
        <v>0</v>
      </c>
      <c r="AU29" s="57">
        <f t="shared" si="13"/>
        <v>0</v>
      </c>
      <c r="AV29" s="57">
        <f t="shared" si="13"/>
        <v>0</v>
      </c>
      <c r="AW29" s="57">
        <f t="shared" si="13"/>
        <v>0</v>
      </c>
      <c r="AX29" s="57">
        <f t="shared" si="13"/>
        <v>0</v>
      </c>
      <c r="AY29" s="57">
        <f t="shared" si="13"/>
        <v>0</v>
      </c>
      <c r="AZ29" s="144">
        <f t="shared" si="5"/>
        <v>0</v>
      </c>
      <c r="BA29" s="57" t="b">
        <f t="shared" si="6"/>
        <v>0</v>
      </c>
    </row>
    <row r="30" spans="2:53">
      <c r="B30" s="51"/>
      <c r="C30" s="91"/>
      <c r="D30" s="90">
        <v>0</v>
      </c>
      <c r="F30" s="91"/>
      <c r="G30" s="35">
        <v>0</v>
      </c>
      <c r="H30" s="2"/>
      <c r="I30" s="2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21"/>
      <c r="W30" s="135" t="str">
        <f t="shared" si="0"/>
        <v/>
      </c>
      <c r="AN30" s="57">
        <f t="shared" ref="AN30:AY30" si="14">IF($G$30&gt;0,AND(J30=$B$345)*1,0)</f>
        <v>0</v>
      </c>
      <c r="AO30" s="57">
        <f t="shared" si="14"/>
        <v>0</v>
      </c>
      <c r="AP30" s="57">
        <f t="shared" si="14"/>
        <v>0</v>
      </c>
      <c r="AQ30" s="57">
        <f t="shared" si="14"/>
        <v>0</v>
      </c>
      <c r="AR30" s="57">
        <f t="shared" si="14"/>
        <v>0</v>
      </c>
      <c r="AS30" s="57">
        <f t="shared" si="14"/>
        <v>0</v>
      </c>
      <c r="AT30" s="57">
        <f t="shared" si="14"/>
        <v>0</v>
      </c>
      <c r="AU30" s="57">
        <f t="shared" si="14"/>
        <v>0</v>
      </c>
      <c r="AV30" s="57">
        <f t="shared" si="14"/>
        <v>0</v>
      </c>
      <c r="AW30" s="57">
        <f t="shared" si="14"/>
        <v>0</v>
      </c>
      <c r="AX30" s="57">
        <f t="shared" si="14"/>
        <v>0</v>
      </c>
      <c r="AY30" s="57">
        <f t="shared" si="14"/>
        <v>0</v>
      </c>
      <c r="AZ30" s="144">
        <f t="shared" si="5"/>
        <v>0</v>
      </c>
      <c r="BA30" s="57" t="b">
        <f t="shared" si="6"/>
        <v>0</v>
      </c>
    </row>
    <row r="31" spans="2:53">
      <c r="B31" s="51"/>
      <c r="C31" s="91"/>
      <c r="D31" s="90">
        <v>0</v>
      </c>
      <c r="F31" s="91"/>
      <c r="G31" s="35">
        <v>0</v>
      </c>
      <c r="H31" s="2"/>
      <c r="I31" s="2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21"/>
      <c r="W31" s="135" t="str">
        <f t="shared" si="0"/>
        <v/>
      </c>
      <c r="AN31" s="57">
        <f t="shared" ref="AN31:AY31" si="15">IF($G$31&gt;0,AND(J31=$B$345)*1,0)</f>
        <v>0</v>
      </c>
      <c r="AO31" s="57">
        <f t="shared" si="15"/>
        <v>0</v>
      </c>
      <c r="AP31" s="57">
        <f t="shared" si="15"/>
        <v>0</v>
      </c>
      <c r="AQ31" s="57">
        <f t="shared" si="15"/>
        <v>0</v>
      </c>
      <c r="AR31" s="57">
        <f t="shared" si="15"/>
        <v>0</v>
      </c>
      <c r="AS31" s="57">
        <f t="shared" si="15"/>
        <v>0</v>
      </c>
      <c r="AT31" s="57">
        <f t="shared" si="15"/>
        <v>0</v>
      </c>
      <c r="AU31" s="57">
        <f t="shared" si="15"/>
        <v>0</v>
      </c>
      <c r="AV31" s="57">
        <f t="shared" si="15"/>
        <v>0</v>
      </c>
      <c r="AW31" s="57">
        <f t="shared" si="15"/>
        <v>0</v>
      </c>
      <c r="AX31" s="57">
        <f t="shared" si="15"/>
        <v>0</v>
      </c>
      <c r="AY31" s="57">
        <f t="shared" si="15"/>
        <v>0</v>
      </c>
      <c r="AZ31" s="144">
        <f t="shared" si="5"/>
        <v>0</v>
      </c>
      <c r="BA31" s="57" t="b">
        <f t="shared" si="6"/>
        <v>0</v>
      </c>
    </row>
    <row r="32" spans="2:53">
      <c r="B32" s="51"/>
      <c r="C32" s="91"/>
      <c r="D32" s="90">
        <v>0</v>
      </c>
      <c r="F32" s="91"/>
      <c r="G32" s="35">
        <v>0</v>
      </c>
      <c r="H32" s="2"/>
      <c r="I32" s="2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21"/>
      <c r="W32" s="135" t="str">
        <f t="shared" si="0"/>
        <v/>
      </c>
      <c r="AN32" s="57">
        <f t="shared" ref="AN32:AY32" si="16">IF($G$32&gt;0,AND(J32=$B$345)*1,0)</f>
        <v>0</v>
      </c>
      <c r="AO32" s="57">
        <f t="shared" si="16"/>
        <v>0</v>
      </c>
      <c r="AP32" s="57">
        <f t="shared" si="16"/>
        <v>0</v>
      </c>
      <c r="AQ32" s="57">
        <f t="shared" si="16"/>
        <v>0</v>
      </c>
      <c r="AR32" s="57">
        <f t="shared" si="16"/>
        <v>0</v>
      </c>
      <c r="AS32" s="57">
        <f t="shared" si="16"/>
        <v>0</v>
      </c>
      <c r="AT32" s="57">
        <f t="shared" si="16"/>
        <v>0</v>
      </c>
      <c r="AU32" s="57">
        <f t="shared" si="16"/>
        <v>0</v>
      </c>
      <c r="AV32" s="57">
        <f t="shared" si="16"/>
        <v>0</v>
      </c>
      <c r="AW32" s="57">
        <f t="shared" si="16"/>
        <v>0</v>
      </c>
      <c r="AX32" s="57">
        <f t="shared" si="16"/>
        <v>0</v>
      </c>
      <c r="AY32" s="57">
        <f t="shared" si="16"/>
        <v>0</v>
      </c>
      <c r="AZ32" s="144">
        <f t="shared" si="5"/>
        <v>0</v>
      </c>
      <c r="BA32" s="57" t="b">
        <f t="shared" si="6"/>
        <v>0</v>
      </c>
    </row>
    <row r="33" spans="2:53">
      <c r="B33" s="51"/>
      <c r="C33" s="91"/>
      <c r="D33" s="35">
        <v>0</v>
      </c>
      <c r="F33" s="39"/>
      <c r="G33" s="35">
        <v>0</v>
      </c>
      <c r="H33" s="2"/>
      <c r="I33" s="2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21"/>
      <c r="W33" s="135" t="str">
        <f t="shared" si="0"/>
        <v/>
      </c>
      <c r="AN33" s="57">
        <f t="shared" ref="AN33:AY33" si="17">IF($G$33&gt;0,AND(J33=$B$345)*1,0)</f>
        <v>0</v>
      </c>
      <c r="AO33" s="57">
        <f t="shared" si="17"/>
        <v>0</v>
      </c>
      <c r="AP33" s="57">
        <f t="shared" si="17"/>
        <v>0</v>
      </c>
      <c r="AQ33" s="57">
        <f t="shared" si="17"/>
        <v>0</v>
      </c>
      <c r="AR33" s="57">
        <f t="shared" si="17"/>
        <v>0</v>
      </c>
      <c r="AS33" s="57">
        <f t="shared" si="17"/>
        <v>0</v>
      </c>
      <c r="AT33" s="57">
        <f t="shared" si="17"/>
        <v>0</v>
      </c>
      <c r="AU33" s="57">
        <f t="shared" si="17"/>
        <v>0</v>
      </c>
      <c r="AV33" s="57">
        <f t="shared" si="17"/>
        <v>0</v>
      </c>
      <c r="AW33" s="57">
        <f t="shared" si="17"/>
        <v>0</v>
      </c>
      <c r="AX33" s="57">
        <f t="shared" si="17"/>
        <v>0</v>
      </c>
      <c r="AY33" s="57">
        <f t="shared" si="17"/>
        <v>0</v>
      </c>
      <c r="AZ33" s="144">
        <f t="shared" si="5"/>
        <v>0</v>
      </c>
      <c r="BA33" s="57" t="b">
        <f t="shared" si="6"/>
        <v>0</v>
      </c>
    </row>
    <row r="34" spans="2:53">
      <c r="B34" s="51"/>
      <c r="C34" s="91"/>
      <c r="D34" s="35">
        <v>0</v>
      </c>
      <c r="F34" s="39"/>
      <c r="G34" s="35">
        <v>0</v>
      </c>
      <c r="H34" s="2"/>
      <c r="I34" s="2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21"/>
      <c r="W34" s="135" t="str">
        <f t="shared" si="0"/>
        <v/>
      </c>
      <c r="AN34" s="57">
        <f t="shared" ref="AN34:AY34" si="18">IF($G$34&gt;0,AND(J34=$B$345)*1,0)</f>
        <v>0</v>
      </c>
      <c r="AO34" s="57">
        <f t="shared" si="18"/>
        <v>0</v>
      </c>
      <c r="AP34" s="57">
        <f t="shared" si="18"/>
        <v>0</v>
      </c>
      <c r="AQ34" s="57">
        <f t="shared" si="18"/>
        <v>0</v>
      </c>
      <c r="AR34" s="57">
        <f t="shared" si="18"/>
        <v>0</v>
      </c>
      <c r="AS34" s="57">
        <f t="shared" si="18"/>
        <v>0</v>
      </c>
      <c r="AT34" s="57">
        <f t="shared" si="18"/>
        <v>0</v>
      </c>
      <c r="AU34" s="57">
        <f t="shared" si="18"/>
        <v>0</v>
      </c>
      <c r="AV34" s="57">
        <f t="shared" si="18"/>
        <v>0</v>
      </c>
      <c r="AW34" s="57">
        <f t="shared" si="18"/>
        <v>0</v>
      </c>
      <c r="AX34" s="57">
        <f t="shared" si="18"/>
        <v>0</v>
      </c>
      <c r="AY34" s="57">
        <f t="shared" si="18"/>
        <v>0</v>
      </c>
      <c r="AZ34" s="144">
        <f t="shared" si="5"/>
        <v>0</v>
      </c>
      <c r="BA34" s="57" t="b">
        <f t="shared" si="6"/>
        <v>0</v>
      </c>
    </row>
    <row r="35" spans="2:53">
      <c r="B35" s="51"/>
      <c r="C35" s="91"/>
      <c r="D35" s="35">
        <v>0</v>
      </c>
      <c r="F35" s="39"/>
      <c r="G35" s="35">
        <v>0</v>
      </c>
      <c r="H35" s="2"/>
      <c r="I35" s="2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21"/>
      <c r="W35" s="135" t="str">
        <f t="shared" si="0"/>
        <v/>
      </c>
      <c r="AN35" s="57">
        <f t="shared" ref="AN35:AY35" si="19">IF($G$35&gt;0,AND(J35=$B$345)*1,0)</f>
        <v>0</v>
      </c>
      <c r="AO35" s="57">
        <f t="shared" si="19"/>
        <v>0</v>
      </c>
      <c r="AP35" s="57">
        <f t="shared" si="19"/>
        <v>0</v>
      </c>
      <c r="AQ35" s="57">
        <f t="shared" si="19"/>
        <v>0</v>
      </c>
      <c r="AR35" s="57">
        <f t="shared" si="19"/>
        <v>0</v>
      </c>
      <c r="AS35" s="57">
        <f t="shared" si="19"/>
        <v>0</v>
      </c>
      <c r="AT35" s="57">
        <f t="shared" si="19"/>
        <v>0</v>
      </c>
      <c r="AU35" s="57">
        <f t="shared" si="19"/>
        <v>0</v>
      </c>
      <c r="AV35" s="57">
        <f t="shared" si="19"/>
        <v>0</v>
      </c>
      <c r="AW35" s="57">
        <f t="shared" si="19"/>
        <v>0</v>
      </c>
      <c r="AX35" s="57">
        <f t="shared" si="19"/>
        <v>0</v>
      </c>
      <c r="AY35" s="57">
        <f t="shared" si="19"/>
        <v>0</v>
      </c>
      <c r="AZ35" s="144">
        <f t="shared" si="5"/>
        <v>0</v>
      </c>
      <c r="BA35" s="57" t="b">
        <f t="shared" si="6"/>
        <v>0</v>
      </c>
    </row>
    <row r="36" spans="2:53">
      <c r="B36" s="51"/>
      <c r="C36" s="91"/>
      <c r="D36" s="35">
        <v>0</v>
      </c>
      <c r="F36" s="39"/>
      <c r="G36" s="35">
        <v>0</v>
      </c>
      <c r="H36" s="2"/>
      <c r="I36" s="2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21"/>
      <c r="W36" s="135" t="str">
        <f t="shared" si="0"/>
        <v/>
      </c>
      <c r="AN36" s="57">
        <f t="shared" ref="AN36:AY36" si="20">IF($G$36&gt;0,AND(J36=$B$345)*1,0)</f>
        <v>0</v>
      </c>
      <c r="AO36" s="57">
        <f t="shared" si="20"/>
        <v>0</v>
      </c>
      <c r="AP36" s="57">
        <f t="shared" si="20"/>
        <v>0</v>
      </c>
      <c r="AQ36" s="57">
        <f t="shared" si="20"/>
        <v>0</v>
      </c>
      <c r="AR36" s="57">
        <f t="shared" si="20"/>
        <v>0</v>
      </c>
      <c r="AS36" s="57">
        <f t="shared" si="20"/>
        <v>0</v>
      </c>
      <c r="AT36" s="57">
        <f t="shared" si="20"/>
        <v>0</v>
      </c>
      <c r="AU36" s="57">
        <f t="shared" si="20"/>
        <v>0</v>
      </c>
      <c r="AV36" s="57">
        <f t="shared" si="20"/>
        <v>0</v>
      </c>
      <c r="AW36" s="57">
        <f t="shared" si="20"/>
        <v>0</v>
      </c>
      <c r="AX36" s="57">
        <f t="shared" si="20"/>
        <v>0</v>
      </c>
      <c r="AY36" s="57">
        <f t="shared" si="20"/>
        <v>0</v>
      </c>
      <c r="AZ36" s="144">
        <f t="shared" si="5"/>
        <v>0</v>
      </c>
      <c r="BA36" s="57" t="b">
        <f t="shared" si="6"/>
        <v>0</v>
      </c>
    </row>
    <row r="37" spans="2:53">
      <c r="B37" s="51"/>
      <c r="C37" s="91"/>
      <c r="D37" s="35">
        <v>0</v>
      </c>
      <c r="F37" s="39"/>
      <c r="G37" s="35">
        <v>0</v>
      </c>
      <c r="H37" s="2"/>
      <c r="I37" s="2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21"/>
      <c r="W37" s="135" t="str">
        <f t="shared" si="0"/>
        <v/>
      </c>
      <c r="AN37" s="57">
        <f t="shared" ref="AN37:AY37" si="21">IF($G$37&gt;0,AND(J37=$B$345)*1,0)</f>
        <v>0</v>
      </c>
      <c r="AO37" s="57">
        <f t="shared" si="21"/>
        <v>0</v>
      </c>
      <c r="AP37" s="57">
        <f t="shared" si="21"/>
        <v>0</v>
      </c>
      <c r="AQ37" s="57">
        <f t="shared" si="21"/>
        <v>0</v>
      </c>
      <c r="AR37" s="57">
        <f t="shared" si="21"/>
        <v>0</v>
      </c>
      <c r="AS37" s="57">
        <f t="shared" si="21"/>
        <v>0</v>
      </c>
      <c r="AT37" s="57">
        <f t="shared" si="21"/>
        <v>0</v>
      </c>
      <c r="AU37" s="57">
        <f t="shared" si="21"/>
        <v>0</v>
      </c>
      <c r="AV37" s="57">
        <f t="shared" si="21"/>
        <v>0</v>
      </c>
      <c r="AW37" s="57">
        <f t="shared" si="21"/>
        <v>0</v>
      </c>
      <c r="AX37" s="57">
        <f t="shared" si="21"/>
        <v>0</v>
      </c>
      <c r="AY37" s="57">
        <f t="shared" si="21"/>
        <v>0</v>
      </c>
      <c r="AZ37" s="144">
        <f t="shared" si="5"/>
        <v>0</v>
      </c>
      <c r="BA37" s="57" t="b">
        <f t="shared" si="6"/>
        <v>0</v>
      </c>
    </row>
    <row r="38" spans="2:53">
      <c r="B38" s="51"/>
      <c r="C38" s="91"/>
      <c r="D38" s="35">
        <v>0</v>
      </c>
      <c r="F38" s="39"/>
      <c r="G38" s="35">
        <v>0</v>
      </c>
      <c r="H38" s="2"/>
      <c r="I38" s="2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21"/>
      <c r="W38" s="135" t="str">
        <f t="shared" si="0"/>
        <v/>
      </c>
      <c r="AN38" s="57">
        <f t="shared" ref="AN38:AY38" si="22">IF($G$38&gt;0,AND(J38=$B$345)*1,0)</f>
        <v>0</v>
      </c>
      <c r="AO38" s="57">
        <f t="shared" si="22"/>
        <v>0</v>
      </c>
      <c r="AP38" s="57">
        <f t="shared" si="22"/>
        <v>0</v>
      </c>
      <c r="AQ38" s="57">
        <f t="shared" si="22"/>
        <v>0</v>
      </c>
      <c r="AR38" s="57">
        <f t="shared" si="22"/>
        <v>0</v>
      </c>
      <c r="AS38" s="57">
        <f t="shared" si="22"/>
        <v>0</v>
      </c>
      <c r="AT38" s="57">
        <f t="shared" si="22"/>
        <v>0</v>
      </c>
      <c r="AU38" s="57">
        <f t="shared" si="22"/>
        <v>0</v>
      </c>
      <c r="AV38" s="57">
        <f t="shared" si="22"/>
        <v>0</v>
      </c>
      <c r="AW38" s="57">
        <f t="shared" si="22"/>
        <v>0</v>
      </c>
      <c r="AX38" s="57">
        <f t="shared" si="22"/>
        <v>0</v>
      </c>
      <c r="AY38" s="57">
        <f t="shared" si="22"/>
        <v>0</v>
      </c>
      <c r="AZ38" s="144">
        <f t="shared" si="5"/>
        <v>0</v>
      </c>
      <c r="BA38" s="57" t="b">
        <f t="shared" si="6"/>
        <v>0</v>
      </c>
    </row>
    <row r="39" spans="2:53">
      <c r="B39" s="51"/>
      <c r="C39" s="91"/>
      <c r="D39" s="35">
        <v>0</v>
      </c>
      <c r="F39" s="39"/>
      <c r="G39" s="35">
        <v>0</v>
      </c>
      <c r="H39" s="2"/>
      <c r="I39" s="2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21"/>
      <c r="W39" s="135" t="str">
        <f t="shared" si="0"/>
        <v/>
      </c>
      <c r="AN39" s="57">
        <f t="shared" ref="AN39:AY39" si="23">IF($G$39&gt;0,AND(J39=$B$345)*1,0)</f>
        <v>0</v>
      </c>
      <c r="AO39" s="57">
        <f t="shared" si="23"/>
        <v>0</v>
      </c>
      <c r="AP39" s="57">
        <f t="shared" si="23"/>
        <v>0</v>
      </c>
      <c r="AQ39" s="57">
        <f t="shared" si="23"/>
        <v>0</v>
      </c>
      <c r="AR39" s="57">
        <f t="shared" si="23"/>
        <v>0</v>
      </c>
      <c r="AS39" s="57">
        <f t="shared" si="23"/>
        <v>0</v>
      </c>
      <c r="AT39" s="57">
        <f t="shared" si="23"/>
        <v>0</v>
      </c>
      <c r="AU39" s="57">
        <f t="shared" si="23"/>
        <v>0</v>
      </c>
      <c r="AV39" s="57">
        <f t="shared" si="23"/>
        <v>0</v>
      </c>
      <c r="AW39" s="57">
        <f t="shared" si="23"/>
        <v>0</v>
      </c>
      <c r="AX39" s="57">
        <f t="shared" si="23"/>
        <v>0</v>
      </c>
      <c r="AY39" s="57">
        <f t="shared" si="23"/>
        <v>0</v>
      </c>
      <c r="AZ39" s="144">
        <f t="shared" si="5"/>
        <v>0</v>
      </c>
      <c r="BA39" s="57" t="b">
        <f t="shared" si="6"/>
        <v>0</v>
      </c>
    </row>
    <row r="40" spans="2:53">
      <c r="B40" s="51"/>
      <c r="C40" s="91"/>
      <c r="D40" s="35">
        <v>0</v>
      </c>
      <c r="F40" s="39"/>
      <c r="G40" s="35">
        <v>0</v>
      </c>
      <c r="H40" s="2"/>
      <c r="I40" s="2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21"/>
      <c r="W40" s="135" t="str">
        <f t="shared" si="0"/>
        <v/>
      </c>
      <c r="AN40" s="57">
        <f t="shared" ref="AN40:AY40" si="24">IF($G$40&gt;0,AND(J40=$B$345)*1,0)</f>
        <v>0</v>
      </c>
      <c r="AO40" s="57">
        <f t="shared" si="24"/>
        <v>0</v>
      </c>
      <c r="AP40" s="57">
        <f t="shared" si="24"/>
        <v>0</v>
      </c>
      <c r="AQ40" s="57">
        <f t="shared" si="24"/>
        <v>0</v>
      </c>
      <c r="AR40" s="57">
        <f t="shared" si="24"/>
        <v>0</v>
      </c>
      <c r="AS40" s="57">
        <f t="shared" si="24"/>
        <v>0</v>
      </c>
      <c r="AT40" s="57">
        <f t="shared" si="24"/>
        <v>0</v>
      </c>
      <c r="AU40" s="57">
        <f t="shared" si="24"/>
        <v>0</v>
      </c>
      <c r="AV40" s="57">
        <f t="shared" si="24"/>
        <v>0</v>
      </c>
      <c r="AW40" s="57">
        <f t="shared" si="24"/>
        <v>0</v>
      </c>
      <c r="AX40" s="57">
        <f t="shared" si="24"/>
        <v>0</v>
      </c>
      <c r="AY40" s="57">
        <f t="shared" si="24"/>
        <v>0</v>
      </c>
      <c r="AZ40" s="144">
        <f t="shared" si="5"/>
        <v>0</v>
      </c>
      <c r="BA40" s="57" t="b">
        <f t="shared" si="6"/>
        <v>0</v>
      </c>
    </row>
    <row r="41" spans="2:53">
      <c r="B41" s="51"/>
      <c r="C41" s="91"/>
      <c r="D41" s="35">
        <v>0</v>
      </c>
      <c r="F41" s="39"/>
      <c r="G41" s="35">
        <v>0</v>
      </c>
      <c r="H41" s="2"/>
      <c r="I41" s="2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21"/>
      <c r="W41" s="135" t="str">
        <f t="shared" si="0"/>
        <v/>
      </c>
      <c r="AN41" s="57">
        <f t="shared" ref="AN41:AY41" si="25">IF($G$41&gt;0,AND(J41=$B$345)*1,0)</f>
        <v>0</v>
      </c>
      <c r="AO41" s="57">
        <f t="shared" si="25"/>
        <v>0</v>
      </c>
      <c r="AP41" s="57">
        <f t="shared" si="25"/>
        <v>0</v>
      </c>
      <c r="AQ41" s="57">
        <f t="shared" si="25"/>
        <v>0</v>
      </c>
      <c r="AR41" s="57">
        <f t="shared" si="25"/>
        <v>0</v>
      </c>
      <c r="AS41" s="57">
        <f t="shared" si="25"/>
        <v>0</v>
      </c>
      <c r="AT41" s="57">
        <f t="shared" si="25"/>
        <v>0</v>
      </c>
      <c r="AU41" s="57">
        <f t="shared" si="25"/>
        <v>0</v>
      </c>
      <c r="AV41" s="57">
        <f t="shared" si="25"/>
        <v>0</v>
      </c>
      <c r="AW41" s="57">
        <f t="shared" si="25"/>
        <v>0</v>
      </c>
      <c r="AX41" s="57">
        <f t="shared" si="25"/>
        <v>0</v>
      </c>
      <c r="AY41" s="57">
        <f t="shared" si="25"/>
        <v>0</v>
      </c>
      <c r="AZ41" s="144">
        <f t="shared" si="5"/>
        <v>0</v>
      </c>
      <c r="BA41" s="57" t="b">
        <f t="shared" si="6"/>
        <v>0</v>
      </c>
    </row>
    <row r="42" spans="2:53">
      <c r="B42" s="51"/>
      <c r="C42" s="91"/>
      <c r="D42" s="35">
        <v>0</v>
      </c>
      <c r="F42" s="39"/>
      <c r="G42" s="35">
        <v>0</v>
      </c>
      <c r="H42" s="2"/>
      <c r="I42" s="2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21"/>
      <c r="W42" s="135" t="str">
        <f t="shared" si="0"/>
        <v/>
      </c>
      <c r="AN42" s="57">
        <f t="shared" ref="AN42:AY42" si="26">IF($G$42&gt;0,AND(J42=$B$345)*1,0)</f>
        <v>0</v>
      </c>
      <c r="AO42" s="57">
        <f t="shared" si="26"/>
        <v>0</v>
      </c>
      <c r="AP42" s="57">
        <f t="shared" si="26"/>
        <v>0</v>
      </c>
      <c r="AQ42" s="57">
        <f t="shared" si="26"/>
        <v>0</v>
      </c>
      <c r="AR42" s="57">
        <f t="shared" si="26"/>
        <v>0</v>
      </c>
      <c r="AS42" s="57">
        <f t="shared" si="26"/>
        <v>0</v>
      </c>
      <c r="AT42" s="57">
        <f t="shared" si="26"/>
        <v>0</v>
      </c>
      <c r="AU42" s="57">
        <f t="shared" si="26"/>
        <v>0</v>
      </c>
      <c r="AV42" s="57">
        <f t="shared" si="26"/>
        <v>0</v>
      </c>
      <c r="AW42" s="57">
        <f t="shared" si="26"/>
        <v>0</v>
      </c>
      <c r="AX42" s="57">
        <f t="shared" si="26"/>
        <v>0</v>
      </c>
      <c r="AY42" s="57">
        <f t="shared" si="26"/>
        <v>0</v>
      </c>
      <c r="AZ42" s="144">
        <f t="shared" si="5"/>
        <v>0</v>
      </c>
      <c r="BA42" s="57" t="b">
        <f t="shared" si="6"/>
        <v>0</v>
      </c>
    </row>
    <row r="43" spans="2:53">
      <c r="B43" s="51"/>
      <c r="C43" s="45" t="s">
        <v>44</v>
      </c>
      <c r="D43" s="38">
        <f>SUM(D19:D42)</f>
        <v>4000</v>
      </c>
      <c r="F43" s="40" t="s">
        <v>171</v>
      </c>
      <c r="G43" s="38">
        <f>SUM(J361:U384)</f>
        <v>11000</v>
      </c>
      <c r="H43" s="2"/>
      <c r="I43" s="2"/>
      <c r="J43" s="21"/>
      <c r="K43" s="21"/>
      <c r="W43" s="135"/>
      <c r="AZ43" s="144">
        <f t="shared" si="5"/>
        <v>0</v>
      </c>
      <c r="BA43" s="57" t="b">
        <f t="shared" si="6"/>
        <v>1</v>
      </c>
    </row>
    <row r="44" spans="2:53">
      <c r="D44" s="52"/>
      <c r="W44" s="135"/>
      <c r="AZ44" s="144">
        <f t="shared" si="5"/>
        <v>0</v>
      </c>
      <c r="BA44" s="57" t="b">
        <f t="shared" si="6"/>
        <v>0</v>
      </c>
    </row>
    <row r="45" spans="2:53" ht="30" customHeight="1">
      <c r="B45" s="266" t="s">
        <v>192</v>
      </c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8"/>
      <c r="V45" s="133"/>
      <c r="W45" s="135"/>
      <c r="AZ45" s="144">
        <f t="shared" si="5"/>
        <v>0</v>
      </c>
      <c r="BA45" s="57" t="b">
        <f t="shared" si="6"/>
        <v>0</v>
      </c>
    </row>
    <row r="46" spans="2:53" ht="20">
      <c r="C46" s="5"/>
      <c r="D46" s="5"/>
      <c r="F46" s="5"/>
      <c r="G46" s="5"/>
      <c r="H46" s="10"/>
      <c r="I46" s="10"/>
      <c r="J46" s="8"/>
      <c r="K46" s="10"/>
      <c r="W46" s="135"/>
      <c r="AZ46" s="144">
        <f t="shared" si="5"/>
        <v>0</v>
      </c>
      <c r="BA46" s="57" t="b">
        <f t="shared" si="6"/>
        <v>0</v>
      </c>
    </row>
    <row r="47" spans="2:53" ht="20" customHeight="1">
      <c r="B47" s="258" t="s">
        <v>193</v>
      </c>
      <c r="C47" s="258"/>
      <c r="D47" s="49">
        <f>D61+G61/12</f>
        <v>1150</v>
      </c>
      <c r="E47" s="99" t="s">
        <v>177</v>
      </c>
      <c r="F47" s="30"/>
      <c r="G47" s="32"/>
      <c r="H47" s="31"/>
      <c r="I47" s="31"/>
      <c r="J47" s="31"/>
      <c r="K47" s="31"/>
      <c r="L47" s="30"/>
      <c r="M47" s="30"/>
      <c r="N47" s="30"/>
      <c r="O47" s="30"/>
      <c r="P47" s="30"/>
      <c r="Q47" s="30"/>
      <c r="R47" s="32"/>
      <c r="S47" s="32"/>
      <c r="T47" s="32"/>
      <c r="U47" s="32"/>
      <c r="V47" s="134"/>
      <c r="W47" s="135"/>
      <c r="AZ47" s="144">
        <f t="shared" si="5"/>
        <v>0</v>
      </c>
      <c r="BA47" s="57" t="b">
        <f t="shared" si="6"/>
        <v>0</v>
      </c>
    </row>
    <row r="48" spans="2:53" ht="20">
      <c r="B48" s="51"/>
      <c r="C48" s="23"/>
      <c r="D48" s="20"/>
      <c r="F48" s="23"/>
      <c r="G48" s="20"/>
      <c r="H48" s="18"/>
      <c r="I48" s="18"/>
      <c r="J48" s="24" t="s">
        <v>27</v>
      </c>
      <c r="K48" s="25" t="s">
        <v>28</v>
      </c>
      <c r="L48" s="24" t="s">
        <v>29</v>
      </c>
      <c r="M48" s="24" t="s">
        <v>30</v>
      </c>
      <c r="N48" s="24" t="s">
        <v>31</v>
      </c>
      <c r="O48" s="24" t="s">
        <v>32</v>
      </c>
      <c r="P48" s="24" t="s">
        <v>33</v>
      </c>
      <c r="Q48" s="24" t="s">
        <v>34</v>
      </c>
      <c r="R48" s="24" t="s">
        <v>35</v>
      </c>
      <c r="S48" s="24" t="s">
        <v>36</v>
      </c>
      <c r="T48" s="24" t="s">
        <v>37</v>
      </c>
      <c r="U48" s="24" t="s">
        <v>38</v>
      </c>
      <c r="V48" s="24"/>
      <c r="W48" s="135"/>
      <c r="AZ48" s="144">
        <f t="shared" si="5"/>
        <v>0</v>
      </c>
      <c r="BA48" s="57" t="b">
        <f t="shared" si="6"/>
        <v>0</v>
      </c>
    </row>
    <row r="49" spans="2:53" ht="16" customHeight="1">
      <c r="B49" s="51"/>
      <c r="C49" s="39" t="s">
        <v>212</v>
      </c>
      <c r="D49" s="90">
        <v>350</v>
      </c>
      <c r="F49" s="39"/>
      <c r="G49" s="90">
        <v>0</v>
      </c>
      <c r="H49" s="2"/>
      <c r="I49" s="2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21"/>
      <c r="W49" s="135" t="str">
        <f t="shared" ref="W49:W60" si="27">IF(BA49=FALSE,"","Recuerda seleccionar los meses")</f>
        <v/>
      </c>
      <c r="AN49" s="57">
        <f t="shared" ref="AN49:AY49" si="28">IF($G$49&gt;0,AND(J49=$B$345)*1,0)</f>
        <v>0</v>
      </c>
      <c r="AO49" s="57">
        <f t="shared" si="28"/>
        <v>0</v>
      </c>
      <c r="AP49" s="57">
        <f t="shared" si="28"/>
        <v>0</v>
      </c>
      <c r="AQ49" s="57">
        <f t="shared" si="28"/>
        <v>0</v>
      </c>
      <c r="AR49" s="57">
        <f t="shared" si="28"/>
        <v>0</v>
      </c>
      <c r="AS49" s="57">
        <f t="shared" si="28"/>
        <v>0</v>
      </c>
      <c r="AT49" s="57">
        <f t="shared" si="28"/>
        <v>0</v>
      </c>
      <c r="AU49" s="57">
        <f t="shared" si="28"/>
        <v>0</v>
      </c>
      <c r="AV49" s="57">
        <f t="shared" si="28"/>
        <v>0</v>
      </c>
      <c r="AW49" s="57">
        <f t="shared" si="28"/>
        <v>0</v>
      </c>
      <c r="AX49" s="57">
        <f t="shared" si="28"/>
        <v>0</v>
      </c>
      <c r="AY49" s="57">
        <f t="shared" si="28"/>
        <v>0</v>
      </c>
      <c r="AZ49" s="144">
        <f t="shared" si="5"/>
        <v>0</v>
      </c>
      <c r="BA49" s="57" t="b">
        <f t="shared" si="6"/>
        <v>0</v>
      </c>
    </row>
    <row r="50" spans="2:53">
      <c r="B50" s="51"/>
      <c r="C50" s="39" t="s">
        <v>191</v>
      </c>
      <c r="D50" s="90">
        <v>800</v>
      </c>
      <c r="F50" s="92"/>
      <c r="G50" s="35">
        <v>0</v>
      </c>
      <c r="H50" s="2"/>
      <c r="I50" s="2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21"/>
      <c r="W50" s="135" t="str">
        <f t="shared" si="27"/>
        <v/>
      </c>
      <c r="AN50" s="57">
        <f t="shared" ref="AN50:AY50" si="29">IF($G$50&gt;0,AND(J50=$B$345)*1,0)</f>
        <v>0</v>
      </c>
      <c r="AO50" s="57">
        <f t="shared" si="29"/>
        <v>0</v>
      </c>
      <c r="AP50" s="57">
        <f t="shared" si="29"/>
        <v>0</v>
      </c>
      <c r="AQ50" s="57">
        <f t="shared" si="29"/>
        <v>0</v>
      </c>
      <c r="AR50" s="57">
        <f t="shared" si="29"/>
        <v>0</v>
      </c>
      <c r="AS50" s="57">
        <f t="shared" si="29"/>
        <v>0</v>
      </c>
      <c r="AT50" s="57">
        <f t="shared" si="29"/>
        <v>0</v>
      </c>
      <c r="AU50" s="57">
        <f t="shared" si="29"/>
        <v>0</v>
      </c>
      <c r="AV50" s="57">
        <f t="shared" si="29"/>
        <v>0</v>
      </c>
      <c r="AW50" s="57">
        <f t="shared" si="29"/>
        <v>0</v>
      </c>
      <c r="AX50" s="57">
        <f t="shared" si="29"/>
        <v>0</v>
      </c>
      <c r="AY50" s="57">
        <f t="shared" si="29"/>
        <v>0</v>
      </c>
      <c r="AZ50" s="144">
        <f t="shared" si="5"/>
        <v>0</v>
      </c>
      <c r="BA50" s="57" t="b">
        <f t="shared" si="6"/>
        <v>0</v>
      </c>
    </row>
    <row r="51" spans="2:53">
      <c r="B51" s="51"/>
      <c r="C51" s="42"/>
      <c r="D51" s="90">
        <v>0</v>
      </c>
      <c r="F51" s="34"/>
      <c r="G51" s="35">
        <v>0</v>
      </c>
      <c r="H51" s="2"/>
      <c r="I51" s="2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21"/>
      <c r="W51" s="135" t="str">
        <f t="shared" si="27"/>
        <v/>
      </c>
      <c r="AN51" s="57">
        <f t="shared" ref="AN51:AY51" si="30">IF($G$51&gt;0,AND(J51=$B$345)*1,0)</f>
        <v>0</v>
      </c>
      <c r="AO51" s="57">
        <f t="shared" si="30"/>
        <v>0</v>
      </c>
      <c r="AP51" s="57">
        <f t="shared" si="30"/>
        <v>0</v>
      </c>
      <c r="AQ51" s="57">
        <f t="shared" si="30"/>
        <v>0</v>
      </c>
      <c r="AR51" s="57">
        <f t="shared" si="30"/>
        <v>0</v>
      </c>
      <c r="AS51" s="57">
        <f t="shared" si="30"/>
        <v>0</v>
      </c>
      <c r="AT51" s="57">
        <f t="shared" si="30"/>
        <v>0</v>
      </c>
      <c r="AU51" s="57">
        <f t="shared" si="30"/>
        <v>0</v>
      </c>
      <c r="AV51" s="57">
        <f t="shared" si="30"/>
        <v>0</v>
      </c>
      <c r="AW51" s="57">
        <f t="shared" si="30"/>
        <v>0</v>
      </c>
      <c r="AX51" s="57">
        <f t="shared" si="30"/>
        <v>0</v>
      </c>
      <c r="AY51" s="57">
        <f t="shared" si="30"/>
        <v>0</v>
      </c>
      <c r="AZ51" s="144">
        <f t="shared" si="5"/>
        <v>0</v>
      </c>
      <c r="BA51" s="57" t="b">
        <f t="shared" si="6"/>
        <v>0</v>
      </c>
    </row>
    <row r="52" spans="2:53">
      <c r="B52" s="51"/>
      <c r="C52" s="42"/>
      <c r="D52" s="90">
        <v>0</v>
      </c>
      <c r="F52" s="34"/>
      <c r="G52" s="35">
        <v>0</v>
      </c>
      <c r="H52" s="2"/>
      <c r="I52" s="2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21"/>
      <c r="W52" s="135" t="str">
        <f t="shared" si="27"/>
        <v/>
      </c>
      <c r="AN52" s="57">
        <f t="shared" ref="AN52:AY52" si="31">IF($G$52&gt;0,AND(J52=$B$345)*1,0)</f>
        <v>0</v>
      </c>
      <c r="AO52" s="57">
        <f t="shared" si="31"/>
        <v>0</v>
      </c>
      <c r="AP52" s="57">
        <f t="shared" si="31"/>
        <v>0</v>
      </c>
      <c r="AQ52" s="57">
        <f t="shared" si="31"/>
        <v>0</v>
      </c>
      <c r="AR52" s="57">
        <f t="shared" si="31"/>
        <v>0</v>
      </c>
      <c r="AS52" s="57">
        <f t="shared" si="31"/>
        <v>0</v>
      </c>
      <c r="AT52" s="57">
        <f t="shared" si="31"/>
        <v>0</v>
      </c>
      <c r="AU52" s="57">
        <f t="shared" si="31"/>
        <v>0</v>
      </c>
      <c r="AV52" s="57">
        <f t="shared" si="31"/>
        <v>0</v>
      </c>
      <c r="AW52" s="57">
        <f t="shared" si="31"/>
        <v>0</v>
      </c>
      <c r="AX52" s="57">
        <f t="shared" si="31"/>
        <v>0</v>
      </c>
      <c r="AY52" s="57">
        <f t="shared" si="31"/>
        <v>0</v>
      </c>
      <c r="AZ52" s="144">
        <f t="shared" si="5"/>
        <v>0</v>
      </c>
      <c r="BA52" s="57" t="b">
        <f t="shared" si="6"/>
        <v>0</v>
      </c>
    </row>
    <row r="53" spans="2:53">
      <c r="B53" s="51"/>
      <c r="C53" s="39"/>
      <c r="D53" s="90">
        <v>0</v>
      </c>
      <c r="F53" s="34"/>
      <c r="G53" s="35">
        <v>0</v>
      </c>
      <c r="H53" s="2"/>
      <c r="I53" s="2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21"/>
      <c r="W53" s="135" t="str">
        <f t="shared" si="27"/>
        <v/>
      </c>
      <c r="AN53" s="57">
        <f t="shared" ref="AN53:AY53" si="32">IF($G$53&gt;0,AND(J53=$B$345)*1,0)</f>
        <v>0</v>
      </c>
      <c r="AO53" s="57">
        <f t="shared" si="32"/>
        <v>0</v>
      </c>
      <c r="AP53" s="57">
        <f t="shared" si="32"/>
        <v>0</v>
      </c>
      <c r="AQ53" s="57">
        <f t="shared" si="32"/>
        <v>0</v>
      </c>
      <c r="AR53" s="57">
        <f t="shared" si="32"/>
        <v>0</v>
      </c>
      <c r="AS53" s="57">
        <f t="shared" si="32"/>
        <v>0</v>
      </c>
      <c r="AT53" s="57">
        <f t="shared" si="32"/>
        <v>0</v>
      </c>
      <c r="AU53" s="57">
        <f t="shared" si="32"/>
        <v>0</v>
      </c>
      <c r="AV53" s="57">
        <f t="shared" si="32"/>
        <v>0</v>
      </c>
      <c r="AW53" s="57">
        <f t="shared" si="32"/>
        <v>0</v>
      </c>
      <c r="AX53" s="57">
        <f t="shared" si="32"/>
        <v>0</v>
      </c>
      <c r="AY53" s="57">
        <f t="shared" si="32"/>
        <v>0</v>
      </c>
      <c r="AZ53" s="144">
        <f t="shared" si="5"/>
        <v>0</v>
      </c>
      <c r="BA53" s="57" t="b">
        <f t="shared" si="6"/>
        <v>0</v>
      </c>
    </row>
    <row r="54" spans="2:53">
      <c r="B54" s="51"/>
      <c r="C54" s="39"/>
      <c r="D54" s="35">
        <v>0</v>
      </c>
      <c r="F54" s="34"/>
      <c r="G54" s="35">
        <v>0</v>
      </c>
      <c r="H54" s="2"/>
      <c r="I54" s="2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21"/>
      <c r="W54" s="135" t="str">
        <f t="shared" si="27"/>
        <v/>
      </c>
      <c r="AN54" s="57">
        <f t="shared" ref="AN54:AY54" si="33">IF($G$54&gt;0,AND(J54=$B$345)*1,0)</f>
        <v>0</v>
      </c>
      <c r="AO54" s="57">
        <f t="shared" si="33"/>
        <v>0</v>
      </c>
      <c r="AP54" s="57">
        <f t="shared" si="33"/>
        <v>0</v>
      </c>
      <c r="AQ54" s="57">
        <f t="shared" si="33"/>
        <v>0</v>
      </c>
      <c r="AR54" s="57">
        <f t="shared" si="33"/>
        <v>0</v>
      </c>
      <c r="AS54" s="57">
        <f t="shared" si="33"/>
        <v>0</v>
      </c>
      <c r="AT54" s="57">
        <f t="shared" si="33"/>
        <v>0</v>
      </c>
      <c r="AU54" s="57">
        <f t="shared" si="33"/>
        <v>0</v>
      </c>
      <c r="AV54" s="57">
        <f t="shared" si="33"/>
        <v>0</v>
      </c>
      <c r="AW54" s="57">
        <f t="shared" si="33"/>
        <v>0</v>
      </c>
      <c r="AX54" s="57">
        <f t="shared" si="33"/>
        <v>0</v>
      </c>
      <c r="AY54" s="57">
        <f t="shared" si="33"/>
        <v>0</v>
      </c>
      <c r="AZ54" s="144">
        <f t="shared" si="5"/>
        <v>0</v>
      </c>
      <c r="BA54" s="57" t="b">
        <f t="shared" si="6"/>
        <v>0</v>
      </c>
    </row>
    <row r="55" spans="2:53">
      <c r="B55" s="51"/>
      <c r="C55" s="39"/>
      <c r="D55" s="35">
        <v>0</v>
      </c>
      <c r="F55" s="34"/>
      <c r="G55" s="35">
        <v>0</v>
      </c>
      <c r="H55" s="2"/>
      <c r="I55" s="2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21"/>
      <c r="W55" s="135" t="str">
        <f t="shared" si="27"/>
        <v/>
      </c>
      <c r="AN55" s="57">
        <f t="shared" ref="AN55:AY55" si="34">IF($G$55&gt;0,AND(J55=$B$345)*1,0)</f>
        <v>0</v>
      </c>
      <c r="AO55" s="57">
        <f t="shared" si="34"/>
        <v>0</v>
      </c>
      <c r="AP55" s="57">
        <f t="shared" si="34"/>
        <v>0</v>
      </c>
      <c r="AQ55" s="57">
        <f t="shared" si="34"/>
        <v>0</v>
      </c>
      <c r="AR55" s="57">
        <f t="shared" si="34"/>
        <v>0</v>
      </c>
      <c r="AS55" s="57">
        <f t="shared" si="34"/>
        <v>0</v>
      </c>
      <c r="AT55" s="57">
        <f t="shared" si="34"/>
        <v>0</v>
      </c>
      <c r="AU55" s="57">
        <f t="shared" si="34"/>
        <v>0</v>
      </c>
      <c r="AV55" s="57">
        <f t="shared" si="34"/>
        <v>0</v>
      </c>
      <c r="AW55" s="57">
        <f t="shared" si="34"/>
        <v>0</v>
      </c>
      <c r="AX55" s="57">
        <f t="shared" si="34"/>
        <v>0</v>
      </c>
      <c r="AY55" s="57">
        <f t="shared" si="34"/>
        <v>0</v>
      </c>
      <c r="AZ55" s="144">
        <f t="shared" si="5"/>
        <v>0</v>
      </c>
      <c r="BA55" s="57" t="b">
        <f t="shared" si="6"/>
        <v>0</v>
      </c>
    </row>
    <row r="56" spans="2:53">
      <c r="B56" s="51"/>
      <c r="C56" s="39"/>
      <c r="D56" s="35">
        <v>0</v>
      </c>
      <c r="F56" s="34"/>
      <c r="G56" s="35">
        <v>0</v>
      </c>
      <c r="H56" s="2"/>
      <c r="I56" s="2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21"/>
      <c r="W56" s="135" t="str">
        <f t="shared" si="27"/>
        <v/>
      </c>
      <c r="AN56" s="57">
        <f t="shared" ref="AN56:AY56" si="35">IF($G$56&gt;0,AND(J56=$B$345)*1,0)</f>
        <v>0</v>
      </c>
      <c r="AO56" s="57">
        <f t="shared" si="35"/>
        <v>0</v>
      </c>
      <c r="AP56" s="57">
        <f t="shared" si="35"/>
        <v>0</v>
      </c>
      <c r="AQ56" s="57">
        <f t="shared" si="35"/>
        <v>0</v>
      </c>
      <c r="AR56" s="57">
        <f t="shared" si="35"/>
        <v>0</v>
      </c>
      <c r="AS56" s="57">
        <f t="shared" si="35"/>
        <v>0</v>
      </c>
      <c r="AT56" s="57">
        <f t="shared" si="35"/>
        <v>0</v>
      </c>
      <c r="AU56" s="57">
        <f t="shared" si="35"/>
        <v>0</v>
      </c>
      <c r="AV56" s="57">
        <f t="shared" si="35"/>
        <v>0</v>
      </c>
      <c r="AW56" s="57">
        <f t="shared" si="35"/>
        <v>0</v>
      </c>
      <c r="AX56" s="57">
        <f t="shared" si="35"/>
        <v>0</v>
      </c>
      <c r="AY56" s="57">
        <f t="shared" si="35"/>
        <v>0</v>
      </c>
      <c r="AZ56" s="144">
        <f t="shared" si="5"/>
        <v>0</v>
      </c>
      <c r="BA56" s="57" t="b">
        <f t="shared" si="6"/>
        <v>0</v>
      </c>
    </row>
    <row r="57" spans="2:53">
      <c r="B57" s="51"/>
      <c r="C57" s="39"/>
      <c r="D57" s="35">
        <v>0</v>
      </c>
      <c r="F57" s="34"/>
      <c r="G57" s="35">
        <v>0</v>
      </c>
      <c r="H57" s="2"/>
      <c r="I57" s="2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21"/>
      <c r="W57" s="135" t="str">
        <f t="shared" si="27"/>
        <v/>
      </c>
      <c r="AN57" s="57">
        <f t="shared" ref="AN57:AY57" si="36">IF($G$57&gt;0,AND(J57=$B$345)*1,0)</f>
        <v>0</v>
      </c>
      <c r="AO57" s="57">
        <f t="shared" si="36"/>
        <v>0</v>
      </c>
      <c r="AP57" s="57">
        <f t="shared" si="36"/>
        <v>0</v>
      </c>
      <c r="AQ57" s="57">
        <f t="shared" si="36"/>
        <v>0</v>
      </c>
      <c r="AR57" s="57">
        <f t="shared" si="36"/>
        <v>0</v>
      </c>
      <c r="AS57" s="57">
        <f t="shared" si="36"/>
        <v>0</v>
      </c>
      <c r="AT57" s="57">
        <f t="shared" si="36"/>
        <v>0</v>
      </c>
      <c r="AU57" s="57">
        <f t="shared" si="36"/>
        <v>0</v>
      </c>
      <c r="AV57" s="57">
        <f t="shared" si="36"/>
        <v>0</v>
      </c>
      <c r="AW57" s="57">
        <f t="shared" si="36"/>
        <v>0</v>
      </c>
      <c r="AX57" s="57">
        <f t="shared" si="36"/>
        <v>0</v>
      </c>
      <c r="AY57" s="57">
        <f t="shared" si="36"/>
        <v>0</v>
      </c>
      <c r="AZ57" s="144">
        <f t="shared" si="5"/>
        <v>0</v>
      </c>
      <c r="BA57" s="57" t="b">
        <f t="shared" si="6"/>
        <v>0</v>
      </c>
    </row>
    <row r="58" spans="2:53">
      <c r="B58" s="51"/>
      <c r="C58" s="39"/>
      <c r="D58" s="35">
        <v>0</v>
      </c>
      <c r="F58" s="34"/>
      <c r="G58" s="35">
        <v>0</v>
      </c>
      <c r="H58" s="2"/>
      <c r="I58" s="2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21"/>
      <c r="W58" s="135" t="str">
        <f t="shared" si="27"/>
        <v/>
      </c>
      <c r="AN58" s="57">
        <f t="shared" ref="AN58:AY58" si="37">IF($G$58&gt;0,AND(J58=$B$345)*1,0)</f>
        <v>0</v>
      </c>
      <c r="AO58" s="57">
        <f t="shared" si="37"/>
        <v>0</v>
      </c>
      <c r="AP58" s="57">
        <f t="shared" si="37"/>
        <v>0</v>
      </c>
      <c r="AQ58" s="57">
        <f t="shared" si="37"/>
        <v>0</v>
      </c>
      <c r="AR58" s="57">
        <f t="shared" si="37"/>
        <v>0</v>
      </c>
      <c r="AS58" s="57">
        <f t="shared" si="37"/>
        <v>0</v>
      </c>
      <c r="AT58" s="57">
        <f t="shared" si="37"/>
        <v>0</v>
      </c>
      <c r="AU58" s="57">
        <f t="shared" si="37"/>
        <v>0</v>
      </c>
      <c r="AV58" s="57">
        <f t="shared" si="37"/>
        <v>0</v>
      </c>
      <c r="AW58" s="57">
        <f t="shared" si="37"/>
        <v>0</v>
      </c>
      <c r="AX58" s="57">
        <f t="shared" si="37"/>
        <v>0</v>
      </c>
      <c r="AY58" s="57">
        <f t="shared" si="37"/>
        <v>0</v>
      </c>
      <c r="AZ58" s="144">
        <f t="shared" si="5"/>
        <v>0</v>
      </c>
      <c r="BA58" s="57" t="b">
        <f t="shared" si="6"/>
        <v>0</v>
      </c>
    </row>
    <row r="59" spans="2:53">
      <c r="B59" s="51"/>
      <c r="C59" s="43"/>
      <c r="D59" s="35">
        <v>0</v>
      </c>
      <c r="F59" s="34"/>
      <c r="G59" s="35">
        <v>0</v>
      </c>
      <c r="H59" s="2"/>
      <c r="I59" s="2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21"/>
      <c r="W59" s="135" t="str">
        <f t="shared" si="27"/>
        <v/>
      </c>
      <c r="AN59" s="57">
        <f t="shared" ref="AN59:AY59" si="38">IF($G$59&gt;0,AND(J59=$B$345)*1,0)</f>
        <v>0</v>
      </c>
      <c r="AO59" s="57">
        <f t="shared" si="38"/>
        <v>0</v>
      </c>
      <c r="AP59" s="57">
        <f t="shared" si="38"/>
        <v>0</v>
      </c>
      <c r="AQ59" s="57">
        <f t="shared" si="38"/>
        <v>0</v>
      </c>
      <c r="AR59" s="57">
        <f t="shared" si="38"/>
        <v>0</v>
      </c>
      <c r="AS59" s="57">
        <f t="shared" si="38"/>
        <v>0</v>
      </c>
      <c r="AT59" s="57">
        <f t="shared" si="38"/>
        <v>0</v>
      </c>
      <c r="AU59" s="57">
        <f t="shared" si="38"/>
        <v>0</v>
      </c>
      <c r="AV59" s="57">
        <f t="shared" si="38"/>
        <v>0</v>
      </c>
      <c r="AW59" s="57">
        <f t="shared" si="38"/>
        <v>0</v>
      </c>
      <c r="AX59" s="57">
        <f t="shared" si="38"/>
        <v>0</v>
      </c>
      <c r="AY59" s="57">
        <f t="shared" si="38"/>
        <v>0</v>
      </c>
      <c r="AZ59" s="144">
        <f t="shared" si="5"/>
        <v>0</v>
      </c>
      <c r="BA59" s="57" t="b">
        <f t="shared" si="6"/>
        <v>0</v>
      </c>
    </row>
    <row r="60" spans="2:53">
      <c r="B60" s="51"/>
      <c r="C60" s="39"/>
      <c r="D60" s="35">
        <v>0</v>
      </c>
      <c r="F60" s="39"/>
      <c r="G60" s="35">
        <v>0</v>
      </c>
      <c r="H60" s="2"/>
      <c r="I60" s="2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21"/>
      <c r="W60" s="135" t="str">
        <f t="shared" si="27"/>
        <v/>
      </c>
      <c r="AN60" s="57">
        <f t="shared" ref="AN60:AY60" si="39">IF($G$60&gt;0,AND(J60=$B$345)*1,0)</f>
        <v>0</v>
      </c>
      <c r="AO60" s="57">
        <f t="shared" si="39"/>
        <v>0</v>
      </c>
      <c r="AP60" s="57">
        <f t="shared" si="39"/>
        <v>0</v>
      </c>
      <c r="AQ60" s="57">
        <f t="shared" si="39"/>
        <v>0</v>
      </c>
      <c r="AR60" s="57">
        <f t="shared" si="39"/>
        <v>0</v>
      </c>
      <c r="AS60" s="57">
        <f t="shared" si="39"/>
        <v>0</v>
      </c>
      <c r="AT60" s="57">
        <f t="shared" si="39"/>
        <v>0</v>
      </c>
      <c r="AU60" s="57">
        <f t="shared" si="39"/>
        <v>0</v>
      </c>
      <c r="AV60" s="57">
        <f t="shared" si="39"/>
        <v>0</v>
      </c>
      <c r="AW60" s="57">
        <f t="shared" si="39"/>
        <v>0</v>
      </c>
      <c r="AX60" s="57">
        <f t="shared" si="39"/>
        <v>0</v>
      </c>
      <c r="AY60" s="57">
        <f t="shared" si="39"/>
        <v>0</v>
      </c>
      <c r="AZ60" s="144">
        <f t="shared" si="5"/>
        <v>0</v>
      </c>
      <c r="BA60" s="57" t="b">
        <f t="shared" si="6"/>
        <v>0</v>
      </c>
    </row>
    <row r="61" spans="2:53">
      <c r="B61" s="264" t="s">
        <v>45</v>
      </c>
      <c r="C61" s="265"/>
      <c r="D61" s="44">
        <f>SUM(D49:D60)</f>
        <v>1150</v>
      </c>
      <c r="F61" s="40" t="s">
        <v>172</v>
      </c>
      <c r="G61" s="38">
        <f>SUM(J387:U398)</f>
        <v>0</v>
      </c>
      <c r="H61" s="2"/>
      <c r="I61" s="2"/>
      <c r="J61" s="21"/>
      <c r="K61" s="21"/>
      <c r="W61" s="136"/>
      <c r="X61" s="52"/>
      <c r="AZ61" s="144">
        <f t="shared" si="5"/>
        <v>0</v>
      </c>
      <c r="BA61" s="57" t="b">
        <f t="shared" si="6"/>
        <v>0</v>
      </c>
    </row>
    <row r="62" spans="2:53" ht="20" customHeight="1">
      <c r="C62" s="26"/>
      <c r="D62" s="27"/>
      <c r="F62" s="28"/>
      <c r="G62" s="27"/>
      <c r="H62" s="2"/>
      <c r="I62" s="2"/>
      <c r="J62" s="21"/>
      <c r="K62" s="21"/>
      <c r="W62" s="135"/>
      <c r="AZ62" s="144">
        <f t="shared" si="5"/>
        <v>0</v>
      </c>
      <c r="BA62" s="57" t="b">
        <f t="shared" si="6"/>
        <v>0</v>
      </c>
    </row>
    <row r="63" spans="2:53" ht="30" customHeight="1">
      <c r="B63" s="266" t="s">
        <v>178</v>
      </c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8"/>
      <c r="V63" s="133"/>
      <c r="W63" s="135"/>
      <c r="AZ63" s="144">
        <f t="shared" si="5"/>
        <v>0</v>
      </c>
      <c r="BA63" s="57" t="b">
        <f t="shared" si="6"/>
        <v>0</v>
      </c>
    </row>
    <row r="64" spans="2:53" ht="20">
      <c r="C64" s="5"/>
      <c r="D64" s="5"/>
      <c r="F64" s="5"/>
      <c r="G64" s="5"/>
      <c r="H64" s="10"/>
      <c r="I64" s="10"/>
      <c r="J64" s="8"/>
      <c r="K64" s="10"/>
      <c r="W64" s="135"/>
      <c r="AZ64" s="144">
        <f t="shared" si="5"/>
        <v>0</v>
      </c>
      <c r="BA64" s="57" t="b">
        <f t="shared" si="6"/>
        <v>0</v>
      </c>
    </row>
    <row r="65" spans="2:53" ht="20" customHeight="1">
      <c r="B65" s="258" t="s">
        <v>46</v>
      </c>
      <c r="C65" s="258"/>
      <c r="D65" s="49">
        <f>D75+G75/12</f>
        <v>1500</v>
      </c>
      <c r="E65" s="99" t="s">
        <v>177</v>
      </c>
      <c r="F65" s="30"/>
      <c r="G65" s="32"/>
      <c r="H65" s="31"/>
      <c r="I65" s="31"/>
      <c r="J65" s="31"/>
      <c r="K65" s="31"/>
      <c r="L65" s="30"/>
      <c r="M65" s="30"/>
      <c r="N65" s="30"/>
      <c r="O65" s="30"/>
      <c r="P65" s="30"/>
      <c r="Q65" s="30"/>
      <c r="R65" s="32"/>
      <c r="S65" s="32"/>
      <c r="T65" s="32"/>
      <c r="U65" s="32"/>
      <c r="V65" s="134"/>
      <c r="W65" s="135"/>
      <c r="AZ65" s="144">
        <f t="shared" si="5"/>
        <v>0</v>
      </c>
      <c r="BA65" s="57" t="b">
        <f t="shared" si="6"/>
        <v>0</v>
      </c>
    </row>
    <row r="66" spans="2:53" ht="20">
      <c r="B66" s="51"/>
      <c r="C66" s="23"/>
      <c r="D66" s="20"/>
      <c r="F66" s="23"/>
      <c r="G66" s="20"/>
      <c r="H66" s="18"/>
      <c r="I66" s="18"/>
      <c r="J66" s="24" t="s">
        <v>27</v>
      </c>
      <c r="K66" s="25" t="s">
        <v>28</v>
      </c>
      <c r="L66" s="24" t="s">
        <v>29</v>
      </c>
      <c r="M66" s="24" t="s">
        <v>30</v>
      </c>
      <c r="N66" s="24" t="s">
        <v>31</v>
      </c>
      <c r="O66" s="24" t="s">
        <v>32</v>
      </c>
      <c r="P66" s="24" t="s">
        <v>33</v>
      </c>
      <c r="Q66" s="24" t="s">
        <v>34</v>
      </c>
      <c r="R66" s="24" t="s">
        <v>35</v>
      </c>
      <c r="S66" s="24" t="s">
        <v>36</v>
      </c>
      <c r="T66" s="24" t="s">
        <v>37</v>
      </c>
      <c r="U66" s="24" t="s">
        <v>38</v>
      </c>
      <c r="V66" s="24"/>
      <c r="W66" s="135"/>
      <c r="AZ66" s="144">
        <f t="shared" si="5"/>
        <v>0</v>
      </c>
      <c r="BA66" s="57" t="b">
        <f t="shared" si="6"/>
        <v>0</v>
      </c>
    </row>
    <row r="67" spans="2:53" ht="16" customHeight="1">
      <c r="B67" s="51"/>
      <c r="C67" s="39" t="s">
        <v>100</v>
      </c>
      <c r="D67" s="90">
        <v>500</v>
      </c>
      <c r="F67" s="39" t="s">
        <v>4</v>
      </c>
      <c r="G67" s="90">
        <v>6000</v>
      </c>
      <c r="H67" s="2"/>
      <c r="I67" s="2"/>
      <c r="J67" s="41"/>
      <c r="K67" s="41"/>
      <c r="L67" s="41"/>
      <c r="M67" s="41"/>
      <c r="N67" s="41" t="s">
        <v>43</v>
      </c>
      <c r="O67" s="41"/>
      <c r="P67" s="41"/>
      <c r="Q67" s="41"/>
      <c r="R67" s="41"/>
      <c r="S67" s="41"/>
      <c r="T67" s="41" t="s">
        <v>43</v>
      </c>
      <c r="U67" s="41"/>
      <c r="V67" s="21"/>
      <c r="W67" s="135" t="str">
        <f t="shared" ref="W67:W74" si="40">IF(BA67=FALSE,"","Recuerda seleccionar los meses")</f>
        <v/>
      </c>
      <c r="AN67" s="57">
        <f t="shared" ref="AN67:AY67" si="41">IF($G$67&gt;0,AND(J67=$B$345)*1,0)</f>
        <v>0</v>
      </c>
      <c r="AO67" s="57">
        <f t="shared" si="41"/>
        <v>0</v>
      </c>
      <c r="AP67" s="57">
        <f t="shared" si="41"/>
        <v>0</v>
      </c>
      <c r="AQ67" s="57">
        <f t="shared" si="41"/>
        <v>0</v>
      </c>
      <c r="AR67" s="57">
        <f t="shared" si="41"/>
        <v>1</v>
      </c>
      <c r="AS67" s="57">
        <f t="shared" si="41"/>
        <v>0</v>
      </c>
      <c r="AT67" s="57">
        <f t="shared" si="41"/>
        <v>0</v>
      </c>
      <c r="AU67" s="57">
        <f t="shared" si="41"/>
        <v>0</v>
      </c>
      <c r="AV67" s="57">
        <f t="shared" si="41"/>
        <v>0</v>
      </c>
      <c r="AW67" s="57">
        <f t="shared" si="41"/>
        <v>0</v>
      </c>
      <c r="AX67" s="57">
        <f t="shared" si="41"/>
        <v>1</v>
      </c>
      <c r="AY67" s="57">
        <f t="shared" si="41"/>
        <v>0</v>
      </c>
      <c r="AZ67" s="144">
        <f t="shared" si="5"/>
        <v>2</v>
      </c>
      <c r="BA67" s="57" t="b">
        <f t="shared" si="6"/>
        <v>0</v>
      </c>
    </row>
    <row r="68" spans="2:53">
      <c r="B68" s="51"/>
      <c r="C68" s="39" t="s">
        <v>101</v>
      </c>
      <c r="D68" s="90">
        <v>0</v>
      </c>
      <c r="F68" s="39" t="s">
        <v>1</v>
      </c>
      <c r="G68" s="90">
        <v>0</v>
      </c>
      <c r="H68" s="2"/>
      <c r="I68" s="2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21"/>
      <c r="W68" s="135" t="str">
        <f t="shared" si="40"/>
        <v/>
      </c>
      <c r="AN68" s="57">
        <f t="shared" ref="AN68:AY68" si="42">IF($G$68&gt;0,AND(J68=$B$345)*1,0)</f>
        <v>0</v>
      </c>
      <c r="AO68" s="57">
        <f t="shared" si="42"/>
        <v>0</v>
      </c>
      <c r="AP68" s="57">
        <f t="shared" si="42"/>
        <v>0</v>
      </c>
      <c r="AQ68" s="57">
        <f t="shared" si="42"/>
        <v>0</v>
      </c>
      <c r="AR68" s="57">
        <f t="shared" si="42"/>
        <v>0</v>
      </c>
      <c r="AS68" s="57">
        <f t="shared" si="42"/>
        <v>0</v>
      </c>
      <c r="AT68" s="57">
        <f t="shared" si="42"/>
        <v>0</v>
      </c>
      <c r="AU68" s="57">
        <f t="shared" si="42"/>
        <v>0</v>
      </c>
      <c r="AV68" s="57">
        <f t="shared" si="42"/>
        <v>0</v>
      </c>
      <c r="AW68" s="57">
        <f t="shared" si="42"/>
        <v>0</v>
      </c>
      <c r="AX68" s="57">
        <f t="shared" si="42"/>
        <v>0</v>
      </c>
      <c r="AY68" s="57">
        <f t="shared" si="42"/>
        <v>0</v>
      </c>
      <c r="AZ68" s="144">
        <f t="shared" si="5"/>
        <v>0</v>
      </c>
      <c r="BA68" s="57" t="b">
        <f t="shared" si="6"/>
        <v>0</v>
      </c>
    </row>
    <row r="69" spans="2:53">
      <c r="B69" s="51"/>
      <c r="C69" s="39" t="s">
        <v>102</v>
      </c>
      <c r="D69" s="90">
        <v>0</v>
      </c>
      <c r="F69" s="39" t="s">
        <v>16</v>
      </c>
      <c r="G69" s="90">
        <v>0</v>
      </c>
      <c r="H69" s="2"/>
      <c r="I69" s="2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21"/>
      <c r="W69" s="135" t="str">
        <f t="shared" si="40"/>
        <v/>
      </c>
      <c r="AN69" s="57">
        <f t="shared" ref="AN69:AY69" si="43">IF($G$69&gt;0,AND(J69=$B$345)*1,0)</f>
        <v>0</v>
      </c>
      <c r="AO69" s="57">
        <f t="shared" si="43"/>
        <v>0</v>
      </c>
      <c r="AP69" s="57">
        <f t="shared" si="43"/>
        <v>0</v>
      </c>
      <c r="AQ69" s="57">
        <f t="shared" si="43"/>
        <v>0</v>
      </c>
      <c r="AR69" s="57">
        <f t="shared" si="43"/>
        <v>0</v>
      </c>
      <c r="AS69" s="57">
        <f t="shared" si="43"/>
        <v>0</v>
      </c>
      <c r="AT69" s="57">
        <f t="shared" si="43"/>
        <v>0</v>
      </c>
      <c r="AU69" s="57">
        <f t="shared" si="43"/>
        <v>0</v>
      </c>
      <c r="AV69" s="57">
        <f t="shared" si="43"/>
        <v>0</v>
      </c>
      <c r="AW69" s="57">
        <f t="shared" si="43"/>
        <v>0</v>
      </c>
      <c r="AX69" s="57">
        <f t="shared" si="43"/>
        <v>0</v>
      </c>
      <c r="AY69" s="57">
        <f t="shared" si="43"/>
        <v>0</v>
      </c>
      <c r="AZ69" s="144">
        <f t="shared" si="5"/>
        <v>0</v>
      </c>
      <c r="BA69" s="57" t="b">
        <f t="shared" si="6"/>
        <v>0</v>
      </c>
    </row>
    <row r="70" spans="2:53">
      <c r="B70" s="51"/>
      <c r="C70" s="39" t="s">
        <v>103</v>
      </c>
      <c r="D70" s="90">
        <v>0</v>
      </c>
      <c r="F70" s="39" t="s">
        <v>104</v>
      </c>
      <c r="G70" s="90">
        <v>0</v>
      </c>
      <c r="H70" s="2"/>
      <c r="I70" s="2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21"/>
      <c r="W70" s="135" t="str">
        <f t="shared" si="40"/>
        <v/>
      </c>
      <c r="AN70" s="57">
        <f t="shared" ref="AN70:AY70" si="44">IF($G$70&gt;0,AND(J70=$B$345)*1,0)</f>
        <v>0</v>
      </c>
      <c r="AO70" s="57">
        <f t="shared" si="44"/>
        <v>0</v>
      </c>
      <c r="AP70" s="57">
        <f t="shared" si="44"/>
        <v>0</v>
      </c>
      <c r="AQ70" s="57">
        <f t="shared" si="44"/>
        <v>0</v>
      </c>
      <c r="AR70" s="57">
        <f t="shared" si="44"/>
        <v>0</v>
      </c>
      <c r="AS70" s="57">
        <f t="shared" si="44"/>
        <v>0</v>
      </c>
      <c r="AT70" s="57">
        <f t="shared" si="44"/>
        <v>0</v>
      </c>
      <c r="AU70" s="57">
        <f t="shared" si="44"/>
        <v>0</v>
      </c>
      <c r="AV70" s="57">
        <f t="shared" si="44"/>
        <v>0</v>
      </c>
      <c r="AW70" s="57">
        <f t="shared" si="44"/>
        <v>0</v>
      </c>
      <c r="AX70" s="57">
        <f t="shared" si="44"/>
        <v>0</v>
      </c>
      <c r="AY70" s="57">
        <f t="shared" si="44"/>
        <v>0</v>
      </c>
      <c r="AZ70" s="144">
        <f t="shared" si="5"/>
        <v>0</v>
      </c>
      <c r="BA70" s="57" t="b">
        <f t="shared" si="6"/>
        <v>0</v>
      </c>
    </row>
    <row r="71" spans="2:53">
      <c r="B71" s="51"/>
      <c r="C71" s="39"/>
      <c r="D71" s="90">
        <v>0</v>
      </c>
      <c r="F71" s="39"/>
      <c r="G71" s="90">
        <v>0</v>
      </c>
      <c r="H71" s="2"/>
      <c r="I71" s="2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21"/>
      <c r="W71" s="135" t="str">
        <f t="shared" si="40"/>
        <v/>
      </c>
      <c r="AN71" s="57">
        <f t="shared" ref="AN71:AY71" si="45">IF($G$71&gt;0,AND(J71=$B$345)*1,0)</f>
        <v>0</v>
      </c>
      <c r="AO71" s="57">
        <f t="shared" si="45"/>
        <v>0</v>
      </c>
      <c r="AP71" s="57">
        <f t="shared" si="45"/>
        <v>0</v>
      </c>
      <c r="AQ71" s="57">
        <f t="shared" si="45"/>
        <v>0</v>
      </c>
      <c r="AR71" s="57">
        <f t="shared" si="45"/>
        <v>0</v>
      </c>
      <c r="AS71" s="57">
        <f t="shared" si="45"/>
        <v>0</v>
      </c>
      <c r="AT71" s="57">
        <f t="shared" si="45"/>
        <v>0</v>
      </c>
      <c r="AU71" s="57">
        <f t="shared" si="45"/>
        <v>0</v>
      </c>
      <c r="AV71" s="57">
        <f t="shared" si="45"/>
        <v>0</v>
      </c>
      <c r="AW71" s="57">
        <f t="shared" si="45"/>
        <v>0</v>
      </c>
      <c r="AX71" s="57">
        <f t="shared" si="45"/>
        <v>0</v>
      </c>
      <c r="AY71" s="57">
        <f t="shared" si="45"/>
        <v>0</v>
      </c>
      <c r="AZ71" s="144">
        <f t="shared" si="5"/>
        <v>0</v>
      </c>
      <c r="BA71" s="57" t="b">
        <f t="shared" si="6"/>
        <v>0</v>
      </c>
    </row>
    <row r="72" spans="2:53">
      <c r="B72" s="51"/>
      <c r="C72" s="39"/>
      <c r="D72" s="90">
        <v>0</v>
      </c>
      <c r="F72" s="39"/>
      <c r="G72" s="90">
        <v>0</v>
      </c>
      <c r="H72" s="2"/>
      <c r="I72" s="2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21"/>
      <c r="W72" s="135" t="str">
        <f t="shared" si="40"/>
        <v/>
      </c>
      <c r="AN72" s="57">
        <f t="shared" ref="AN72:AY72" si="46">IF($G$72&gt;0,AND(J72=$B$345)*1,0)</f>
        <v>0</v>
      </c>
      <c r="AO72" s="57">
        <f t="shared" si="46"/>
        <v>0</v>
      </c>
      <c r="AP72" s="57">
        <f t="shared" si="46"/>
        <v>0</v>
      </c>
      <c r="AQ72" s="57">
        <f t="shared" si="46"/>
        <v>0</v>
      </c>
      <c r="AR72" s="57">
        <f t="shared" si="46"/>
        <v>0</v>
      </c>
      <c r="AS72" s="57">
        <f t="shared" si="46"/>
        <v>0</v>
      </c>
      <c r="AT72" s="57">
        <f t="shared" si="46"/>
        <v>0</v>
      </c>
      <c r="AU72" s="57">
        <f t="shared" si="46"/>
        <v>0</v>
      </c>
      <c r="AV72" s="57">
        <f t="shared" si="46"/>
        <v>0</v>
      </c>
      <c r="AW72" s="57">
        <f t="shared" si="46"/>
        <v>0</v>
      </c>
      <c r="AX72" s="57">
        <f t="shared" si="46"/>
        <v>0</v>
      </c>
      <c r="AY72" s="57">
        <f t="shared" si="46"/>
        <v>0</v>
      </c>
      <c r="AZ72" s="144">
        <f t="shared" si="5"/>
        <v>0</v>
      </c>
      <c r="BA72" s="57" t="b">
        <f t="shared" si="6"/>
        <v>0</v>
      </c>
    </row>
    <row r="73" spans="2:53">
      <c r="B73" s="51"/>
      <c r="C73" s="39"/>
      <c r="D73" s="90">
        <v>0</v>
      </c>
      <c r="F73" s="39"/>
      <c r="G73" s="90">
        <v>0</v>
      </c>
      <c r="H73" s="2"/>
      <c r="I73" s="2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21"/>
      <c r="W73" s="135" t="str">
        <f t="shared" si="40"/>
        <v/>
      </c>
      <c r="AN73" s="57">
        <f t="shared" ref="AN73:AY73" si="47">IF($G$73&gt;0,AND(J73=$B$345)*1,0)</f>
        <v>0</v>
      </c>
      <c r="AO73" s="57">
        <f t="shared" si="47"/>
        <v>0</v>
      </c>
      <c r="AP73" s="57">
        <f t="shared" si="47"/>
        <v>0</v>
      </c>
      <c r="AQ73" s="57">
        <f t="shared" si="47"/>
        <v>0</v>
      </c>
      <c r="AR73" s="57">
        <f t="shared" si="47"/>
        <v>0</v>
      </c>
      <c r="AS73" s="57">
        <f t="shared" si="47"/>
        <v>0</v>
      </c>
      <c r="AT73" s="57">
        <f t="shared" si="47"/>
        <v>0</v>
      </c>
      <c r="AU73" s="57">
        <f t="shared" si="47"/>
        <v>0</v>
      </c>
      <c r="AV73" s="57">
        <f t="shared" si="47"/>
        <v>0</v>
      </c>
      <c r="AW73" s="57">
        <f t="shared" si="47"/>
        <v>0</v>
      </c>
      <c r="AX73" s="57">
        <f t="shared" si="47"/>
        <v>0</v>
      </c>
      <c r="AY73" s="57">
        <f t="shared" si="47"/>
        <v>0</v>
      </c>
      <c r="AZ73" s="144">
        <f t="shared" si="5"/>
        <v>0</v>
      </c>
      <c r="BA73" s="57" t="b">
        <f t="shared" si="6"/>
        <v>0</v>
      </c>
    </row>
    <row r="74" spans="2:53">
      <c r="B74" s="51"/>
      <c r="C74" s="91"/>
      <c r="D74" s="35">
        <v>0</v>
      </c>
      <c r="F74" s="91"/>
      <c r="G74" s="35">
        <v>0</v>
      </c>
      <c r="H74" s="2"/>
      <c r="I74" s="2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21"/>
      <c r="W74" s="135" t="str">
        <f t="shared" si="40"/>
        <v/>
      </c>
      <c r="AN74" s="57">
        <f t="shared" ref="AN74:AY74" si="48">IF($G$74&gt;0,AND(J74=$B$345)*1,0)</f>
        <v>0</v>
      </c>
      <c r="AO74" s="57">
        <f t="shared" si="48"/>
        <v>0</v>
      </c>
      <c r="AP74" s="57">
        <f t="shared" si="48"/>
        <v>0</v>
      </c>
      <c r="AQ74" s="57">
        <f t="shared" si="48"/>
        <v>0</v>
      </c>
      <c r="AR74" s="57">
        <f t="shared" si="48"/>
        <v>0</v>
      </c>
      <c r="AS74" s="57">
        <f t="shared" si="48"/>
        <v>0</v>
      </c>
      <c r="AT74" s="57">
        <f t="shared" si="48"/>
        <v>0</v>
      </c>
      <c r="AU74" s="57">
        <f t="shared" si="48"/>
        <v>0</v>
      </c>
      <c r="AV74" s="57">
        <f t="shared" si="48"/>
        <v>0</v>
      </c>
      <c r="AW74" s="57">
        <f t="shared" si="48"/>
        <v>0</v>
      </c>
      <c r="AX74" s="57">
        <f t="shared" si="48"/>
        <v>0</v>
      </c>
      <c r="AY74" s="57">
        <f t="shared" si="48"/>
        <v>0</v>
      </c>
      <c r="AZ74" s="144">
        <f t="shared" si="5"/>
        <v>0</v>
      </c>
      <c r="BA74" s="57" t="b">
        <f t="shared" si="6"/>
        <v>0</v>
      </c>
    </row>
    <row r="75" spans="2:53">
      <c r="B75" s="51"/>
      <c r="C75" s="37" t="s">
        <v>45</v>
      </c>
      <c r="D75" s="38">
        <f>SUM(D67:D74)</f>
        <v>500</v>
      </c>
      <c r="F75" s="40" t="s">
        <v>172</v>
      </c>
      <c r="G75" s="38">
        <f>SUM(J401:U408)</f>
        <v>12000</v>
      </c>
      <c r="H75" s="2"/>
      <c r="I75" s="2"/>
      <c r="J75" s="21"/>
      <c r="K75" s="21"/>
      <c r="W75" s="135"/>
      <c r="AZ75" s="144">
        <f t="shared" si="5"/>
        <v>0</v>
      </c>
      <c r="BA75" s="57" t="b">
        <f t="shared" si="6"/>
        <v>1</v>
      </c>
    </row>
    <row r="76" spans="2:53" ht="20" customHeight="1">
      <c r="W76" s="135"/>
      <c r="AZ76" s="144">
        <f t="shared" si="5"/>
        <v>0</v>
      </c>
      <c r="BA76" s="57" t="b">
        <f t="shared" si="6"/>
        <v>0</v>
      </c>
    </row>
    <row r="77" spans="2:53" ht="20" customHeight="1">
      <c r="B77" s="258" t="s">
        <v>47</v>
      </c>
      <c r="C77" s="258"/>
      <c r="D77" s="49">
        <f>D87+G87/12</f>
        <v>0</v>
      </c>
      <c r="E77" s="99" t="s">
        <v>177</v>
      </c>
      <c r="F77" s="30"/>
      <c r="G77" s="32"/>
      <c r="H77" s="31"/>
      <c r="I77" s="31"/>
      <c r="J77" s="31"/>
      <c r="K77" s="31"/>
      <c r="L77" s="30"/>
      <c r="M77" s="30"/>
      <c r="N77" s="30"/>
      <c r="O77" s="30"/>
      <c r="P77" s="30"/>
      <c r="Q77" s="30"/>
      <c r="R77" s="32"/>
      <c r="S77" s="32"/>
      <c r="T77" s="32"/>
      <c r="U77" s="32"/>
      <c r="V77" s="134"/>
      <c r="W77" s="135"/>
      <c r="AZ77" s="144">
        <f t="shared" si="5"/>
        <v>0</v>
      </c>
      <c r="BA77" s="57" t="b">
        <f t="shared" si="6"/>
        <v>0</v>
      </c>
    </row>
    <row r="78" spans="2:53" ht="20">
      <c r="B78" s="51"/>
      <c r="C78" s="23"/>
      <c r="D78" s="20"/>
      <c r="F78" s="23"/>
      <c r="G78" s="20"/>
      <c r="H78" s="18"/>
      <c r="I78" s="18"/>
      <c r="J78" s="24" t="s">
        <v>27</v>
      </c>
      <c r="K78" s="25" t="s">
        <v>28</v>
      </c>
      <c r="L78" s="24" t="s">
        <v>29</v>
      </c>
      <c r="M78" s="24" t="s">
        <v>30</v>
      </c>
      <c r="N78" s="24" t="s">
        <v>31</v>
      </c>
      <c r="O78" s="24" t="s">
        <v>32</v>
      </c>
      <c r="P78" s="24" t="s">
        <v>33</v>
      </c>
      <c r="Q78" s="24" t="s">
        <v>34</v>
      </c>
      <c r="R78" s="24" t="s">
        <v>35</v>
      </c>
      <c r="S78" s="24" t="s">
        <v>36</v>
      </c>
      <c r="T78" s="24" t="s">
        <v>37</v>
      </c>
      <c r="U78" s="24" t="s">
        <v>38</v>
      </c>
      <c r="V78" s="24"/>
      <c r="W78" s="135"/>
      <c r="AZ78" s="144">
        <f t="shared" si="5"/>
        <v>0</v>
      </c>
      <c r="BA78" s="57" t="b">
        <f t="shared" si="6"/>
        <v>0</v>
      </c>
    </row>
    <row r="79" spans="2:53" ht="16" customHeight="1">
      <c r="B79" s="51"/>
      <c r="C79" s="241" t="s">
        <v>249</v>
      </c>
      <c r="D79" s="90">
        <v>0</v>
      </c>
      <c r="F79" s="39"/>
      <c r="G79" s="35">
        <v>0</v>
      </c>
      <c r="H79" s="2"/>
      <c r="I79" s="2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21"/>
      <c r="W79" s="135" t="str">
        <f t="shared" ref="W79:W86" si="49">IF(BA79=FALSE,"","Recuerda seleccionar los meses")</f>
        <v/>
      </c>
      <c r="AN79" s="57">
        <f t="shared" ref="AN79:AY79" si="50">IF($G$79&gt;0,AND(J79=$B$345)*1,0)</f>
        <v>0</v>
      </c>
      <c r="AO79" s="57">
        <f t="shared" si="50"/>
        <v>0</v>
      </c>
      <c r="AP79" s="57">
        <f t="shared" si="50"/>
        <v>0</v>
      </c>
      <c r="AQ79" s="57">
        <f t="shared" si="50"/>
        <v>0</v>
      </c>
      <c r="AR79" s="57">
        <f t="shared" si="50"/>
        <v>0</v>
      </c>
      <c r="AS79" s="57">
        <f t="shared" si="50"/>
        <v>0</v>
      </c>
      <c r="AT79" s="57">
        <f t="shared" si="50"/>
        <v>0</v>
      </c>
      <c r="AU79" s="57">
        <f t="shared" si="50"/>
        <v>0</v>
      </c>
      <c r="AV79" s="57">
        <f t="shared" si="50"/>
        <v>0</v>
      </c>
      <c r="AW79" s="57">
        <f t="shared" si="50"/>
        <v>0</v>
      </c>
      <c r="AX79" s="57">
        <f t="shared" si="50"/>
        <v>0</v>
      </c>
      <c r="AY79" s="57">
        <f t="shared" si="50"/>
        <v>0</v>
      </c>
      <c r="AZ79" s="144">
        <f t="shared" si="5"/>
        <v>0</v>
      </c>
      <c r="BA79" s="57" t="b">
        <f t="shared" si="6"/>
        <v>0</v>
      </c>
    </row>
    <row r="80" spans="2:53">
      <c r="B80" s="51"/>
      <c r="C80" s="241" t="s">
        <v>213</v>
      </c>
      <c r="D80" s="90">
        <v>0</v>
      </c>
      <c r="F80" s="39"/>
      <c r="G80" s="35">
        <v>0</v>
      </c>
      <c r="H80" s="2"/>
      <c r="I80" s="2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21"/>
      <c r="W80" s="135" t="str">
        <f t="shared" si="49"/>
        <v/>
      </c>
      <c r="AN80" s="57">
        <f t="shared" ref="AN80:AY80" si="51">IF($G$80&gt;0,AND(J80=$B$345)*1,0)</f>
        <v>0</v>
      </c>
      <c r="AO80" s="57">
        <f t="shared" si="51"/>
        <v>0</v>
      </c>
      <c r="AP80" s="57">
        <f t="shared" si="51"/>
        <v>0</v>
      </c>
      <c r="AQ80" s="57">
        <f t="shared" si="51"/>
        <v>0</v>
      </c>
      <c r="AR80" s="57">
        <f t="shared" si="51"/>
        <v>0</v>
      </c>
      <c r="AS80" s="57">
        <f t="shared" si="51"/>
        <v>0</v>
      </c>
      <c r="AT80" s="57">
        <f t="shared" si="51"/>
        <v>0</v>
      </c>
      <c r="AU80" s="57">
        <f t="shared" si="51"/>
        <v>0</v>
      </c>
      <c r="AV80" s="57">
        <f t="shared" si="51"/>
        <v>0</v>
      </c>
      <c r="AW80" s="57">
        <f t="shared" si="51"/>
        <v>0</v>
      </c>
      <c r="AX80" s="57">
        <f t="shared" si="51"/>
        <v>0</v>
      </c>
      <c r="AY80" s="57">
        <f t="shared" si="51"/>
        <v>0</v>
      </c>
      <c r="AZ80" s="144">
        <f t="shared" si="5"/>
        <v>0</v>
      </c>
      <c r="BA80" s="57" t="b">
        <f t="shared" si="6"/>
        <v>0</v>
      </c>
    </row>
    <row r="81" spans="2:53">
      <c r="B81" s="51"/>
      <c r="C81" s="241" t="s">
        <v>214</v>
      </c>
      <c r="D81" s="90">
        <v>0</v>
      </c>
      <c r="F81" s="39"/>
      <c r="G81" s="35">
        <v>0</v>
      </c>
      <c r="H81" s="2"/>
      <c r="I81" s="2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21"/>
      <c r="W81" s="135" t="str">
        <f t="shared" si="49"/>
        <v/>
      </c>
      <c r="AN81" s="57">
        <f t="shared" ref="AN81:AY81" si="52">IF($G$81&gt;0,AND(J81=$B$345)*1,0)</f>
        <v>0</v>
      </c>
      <c r="AO81" s="57">
        <f t="shared" si="52"/>
        <v>0</v>
      </c>
      <c r="AP81" s="57">
        <f t="shared" si="52"/>
        <v>0</v>
      </c>
      <c r="AQ81" s="57">
        <f t="shared" si="52"/>
        <v>0</v>
      </c>
      <c r="AR81" s="57">
        <f t="shared" si="52"/>
        <v>0</v>
      </c>
      <c r="AS81" s="57">
        <f t="shared" si="52"/>
        <v>0</v>
      </c>
      <c r="AT81" s="57">
        <f t="shared" si="52"/>
        <v>0</v>
      </c>
      <c r="AU81" s="57">
        <f t="shared" si="52"/>
        <v>0</v>
      </c>
      <c r="AV81" s="57">
        <f t="shared" si="52"/>
        <v>0</v>
      </c>
      <c r="AW81" s="57">
        <f t="shared" si="52"/>
        <v>0</v>
      </c>
      <c r="AX81" s="57">
        <f t="shared" si="52"/>
        <v>0</v>
      </c>
      <c r="AY81" s="57">
        <f t="shared" si="52"/>
        <v>0</v>
      </c>
      <c r="AZ81" s="144">
        <f t="shared" si="5"/>
        <v>0</v>
      </c>
      <c r="BA81" s="57" t="b">
        <f t="shared" si="6"/>
        <v>0</v>
      </c>
    </row>
    <row r="82" spans="2:53">
      <c r="B82" s="51"/>
      <c r="C82" s="241" t="s">
        <v>215</v>
      </c>
      <c r="D82" s="90">
        <v>0</v>
      </c>
      <c r="F82" s="39"/>
      <c r="G82" s="35">
        <v>0</v>
      </c>
      <c r="H82" s="2"/>
      <c r="I82" s="2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21"/>
      <c r="W82" s="135" t="str">
        <f t="shared" si="49"/>
        <v/>
      </c>
      <c r="AN82" s="57">
        <f t="shared" ref="AN82:AY82" si="53">IF($G$82&gt;0,AND(J82=$B$345)*1,0)</f>
        <v>0</v>
      </c>
      <c r="AO82" s="57">
        <f t="shared" si="53"/>
        <v>0</v>
      </c>
      <c r="AP82" s="57">
        <f t="shared" si="53"/>
        <v>0</v>
      </c>
      <c r="AQ82" s="57">
        <f t="shared" si="53"/>
        <v>0</v>
      </c>
      <c r="AR82" s="57">
        <f t="shared" si="53"/>
        <v>0</v>
      </c>
      <c r="AS82" s="57">
        <f t="shared" si="53"/>
        <v>0</v>
      </c>
      <c r="AT82" s="57">
        <f t="shared" si="53"/>
        <v>0</v>
      </c>
      <c r="AU82" s="57">
        <f t="shared" si="53"/>
        <v>0</v>
      </c>
      <c r="AV82" s="57">
        <f t="shared" si="53"/>
        <v>0</v>
      </c>
      <c r="AW82" s="57">
        <f t="shared" si="53"/>
        <v>0</v>
      </c>
      <c r="AX82" s="57">
        <f t="shared" si="53"/>
        <v>0</v>
      </c>
      <c r="AY82" s="57">
        <f t="shared" si="53"/>
        <v>0</v>
      </c>
      <c r="AZ82" s="144">
        <f t="shared" si="5"/>
        <v>0</v>
      </c>
      <c r="BA82" s="57" t="b">
        <f t="shared" si="6"/>
        <v>0</v>
      </c>
    </row>
    <row r="83" spans="2:53">
      <c r="B83" s="51"/>
      <c r="C83" s="241" t="s">
        <v>216</v>
      </c>
      <c r="D83" s="90">
        <v>0</v>
      </c>
      <c r="F83" s="39"/>
      <c r="G83" s="35">
        <v>0</v>
      </c>
      <c r="H83" s="2"/>
      <c r="I83" s="2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21"/>
      <c r="W83" s="135" t="str">
        <f t="shared" si="49"/>
        <v/>
      </c>
      <c r="AN83" s="57">
        <f t="shared" ref="AN83:AY83" si="54">IF($G$83&gt;0,AND(J83=$B$345)*1,0)</f>
        <v>0</v>
      </c>
      <c r="AO83" s="57">
        <f t="shared" si="54"/>
        <v>0</v>
      </c>
      <c r="AP83" s="57">
        <f t="shared" si="54"/>
        <v>0</v>
      </c>
      <c r="AQ83" s="57">
        <f t="shared" si="54"/>
        <v>0</v>
      </c>
      <c r="AR83" s="57">
        <f t="shared" si="54"/>
        <v>0</v>
      </c>
      <c r="AS83" s="57">
        <f t="shared" si="54"/>
        <v>0</v>
      </c>
      <c r="AT83" s="57">
        <f t="shared" si="54"/>
        <v>0</v>
      </c>
      <c r="AU83" s="57">
        <f t="shared" si="54"/>
        <v>0</v>
      </c>
      <c r="AV83" s="57">
        <f t="shared" si="54"/>
        <v>0</v>
      </c>
      <c r="AW83" s="57">
        <f t="shared" si="54"/>
        <v>0</v>
      </c>
      <c r="AX83" s="57">
        <f t="shared" si="54"/>
        <v>0</v>
      </c>
      <c r="AY83" s="57">
        <f t="shared" si="54"/>
        <v>0</v>
      </c>
      <c r="AZ83" s="144">
        <f t="shared" si="5"/>
        <v>0</v>
      </c>
      <c r="BA83" s="57" t="b">
        <f t="shared" si="6"/>
        <v>0</v>
      </c>
    </row>
    <row r="84" spans="2:53">
      <c r="B84" s="51"/>
      <c r="C84" s="241" t="s">
        <v>217</v>
      </c>
      <c r="D84" s="90">
        <v>0</v>
      </c>
      <c r="F84" s="39"/>
      <c r="G84" s="35">
        <v>0</v>
      </c>
      <c r="H84" s="2"/>
      <c r="I84" s="2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21"/>
      <c r="W84" s="135" t="str">
        <f t="shared" si="49"/>
        <v/>
      </c>
      <c r="AN84" s="57">
        <f t="shared" ref="AN84:AY84" si="55">IF($G$84&gt;0,AND(J84=$B$345)*1,0)</f>
        <v>0</v>
      </c>
      <c r="AO84" s="57">
        <f t="shared" si="55"/>
        <v>0</v>
      </c>
      <c r="AP84" s="57">
        <f t="shared" si="55"/>
        <v>0</v>
      </c>
      <c r="AQ84" s="57">
        <f t="shared" si="55"/>
        <v>0</v>
      </c>
      <c r="AR84" s="57">
        <f t="shared" si="55"/>
        <v>0</v>
      </c>
      <c r="AS84" s="57">
        <f t="shared" si="55"/>
        <v>0</v>
      </c>
      <c r="AT84" s="57">
        <f t="shared" si="55"/>
        <v>0</v>
      </c>
      <c r="AU84" s="57">
        <f t="shared" si="55"/>
        <v>0</v>
      </c>
      <c r="AV84" s="57">
        <f t="shared" si="55"/>
        <v>0</v>
      </c>
      <c r="AW84" s="57">
        <f t="shared" si="55"/>
        <v>0</v>
      </c>
      <c r="AX84" s="57">
        <f t="shared" si="55"/>
        <v>0</v>
      </c>
      <c r="AY84" s="57">
        <f t="shared" si="55"/>
        <v>0</v>
      </c>
      <c r="AZ84" s="144">
        <f t="shared" si="5"/>
        <v>0</v>
      </c>
      <c r="BA84" s="57" t="b">
        <f t="shared" si="6"/>
        <v>0</v>
      </c>
    </row>
    <row r="85" spans="2:53">
      <c r="B85" s="51"/>
      <c r="C85" s="39"/>
      <c r="D85" s="90">
        <v>0</v>
      </c>
      <c r="F85" s="39"/>
      <c r="G85" s="35">
        <v>0</v>
      </c>
      <c r="H85" s="2"/>
      <c r="I85" s="2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21"/>
      <c r="W85" s="135" t="str">
        <f t="shared" si="49"/>
        <v/>
      </c>
      <c r="AN85" s="57">
        <f t="shared" ref="AN85:AY85" si="56">IF($G$85&gt;0,AND(J85=$B$345)*1,0)</f>
        <v>0</v>
      </c>
      <c r="AO85" s="57">
        <f t="shared" si="56"/>
        <v>0</v>
      </c>
      <c r="AP85" s="57">
        <f t="shared" si="56"/>
        <v>0</v>
      </c>
      <c r="AQ85" s="57">
        <f t="shared" si="56"/>
        <v>0</v>
      </c>
      <c r="AR85" s="57">
        <f t="shared" si="56"/>
        <v>0</v>
      </c>
      <c r="AS85" s="57">
        <f t="shared" si="56"/>
        <v>0</v>
      </c>
      <c r="AT85" s="57">
        <f t="shared" si="56"/>
        <v>0</v>
      </c>
      <c r="AU85" s="57">
        <f t="shared" si="56"/>
        <v>0</v>
      </c>
      <c r="AV85" s="57">
        <f t="shared" si="56"/>
        <v>0</v>
      </c>
      <c r="AW85" s="57">
        <f t="shared" si="56"/>
        <v>0</v>
      </c>
      <c r="AX85" s="57">
        <f t="shared" si="56"/>
        <v>0</v>
      </c>
      <c r="AY85" s="57">
        <f t="shared" si="56"/>
        <v>0</v>
      </c>
      <c r="AZ85" s="144">
        <f t="shared" si="5"/>
        <v>0</v>
      </c>
      <c r="BA85" s="57" t="b">
        <f t="shared" si="6"/>
        <v>0</v>
      </c>
    </row>
    <row r="86" spans="2:53">
      <c r="B86" s="51"/>
      <c r="C86" s="91"/>
      <c r="D86" s="35">
        <v>0</v>
      </c>
      <c r="F86" s="39"/>
      <c r="G86" s="35">
        <v>0</v>
      </c>
      <c r="H86" s="2"/>
      <c r="I86" s="2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21"/>
      <c r="W86" s="135" t="str">
        <f t="shared" si="49"/>
        <v/>
      </c>
      <c r="AN86" s="57">
        <f t="shared" ref="AN86:AY86" si="57">IF($G$86&gt;0,AND(J86=$B$345)*1,0)</f>
        <v>0</v>
      </c>
      <c r="AO86" s="57">
        <f t="shared" si="57"/>
        <v>0</v>
      </c>
      <c r="AP86" s="57">
        <f t="shared" si="57"/>
        <v>0</v>
      </c>
      <c r="AQ86" s="57">
        <f t="shared" si="57"/>
        <v>0</v>
      </c>
      <c r="AR86" s="57">
        <f t="shared" si="57"/>
        <v>0</v>
      </c>
      <c r="AS86" s="57">
        <f t="shared" si="57"/>
        <v>0</v>
      </c>
      <c r="AT86" s="57">
        <f t="shared" si="57"/>
        <v>0</v>
      </c>
      <c r="AU86" s="57">
        <f t="shared" si="57"/>
        <v>0</v>
      </c>
      <c r="AV86" s="57">
        <f t="shared" si="57"/>
        <v>0</v>
      </c>
      <c r="AW86" s="57">
        <f t="shared" si="57"/>
        <v>0</v>
      </c>
      <c r="AX86" s="57">
        <f t="shared" si="57"/>
        <v>0</v>
      </c>
      <c r="AY86" s="57">
        <f t="shared" si="57"/>
        <v>0</v>
      </c>
      <c r="AZ86" s="144">
        <f t="shared" ref="AZ86:AZ149" si="58">SUM(AN86:AY86)</f>
        <v>0</v>
      </c>
      <c r="BA86" s="57" t="b">
        <f t="shared" ref="BA86:BA149" si="59">AND(G86&gt;0,AZ86=0)</f>
        <v>0</v>
      </c>
    </row>
    <row r="87" spans="2:53">
      <c r="B87" s="51"/>
      <c r="C87" s="37" t="s">
        <v>45</v>
      </c>
      <c r="D87" s="38">
        <f>SUM(D79:D86)</f>
        <v>0</v>
      </c>
      <c r="F87" s="40" t="s">
        <v>172</v>
      </c>
      <c r="G87" s="38">
        <f>SUM(J413:U420)</f>
        <v>0</v>
      </c>
      <c r="H87" s="2"/>
      <c r="I87" s="2"/>
      <c r="J87" s="21"/>
      <c r="K87" s="21"/>
      <c r="W87" s="135"/>
      <c r="AZ87" s="144">
        <f t="shared" si="58"/>
        <v>0</v>
      </c>
      <c r="BA87" s="57" t="b">
        <f t="shared" si="59"/>
        <v>0</v>
      </c>
    </row>
    <row r="88" spans="2:53" ht="20" customHeight="1">
      <c r="W88" s="135"/>
      <c r="AZ88" s="144">
        <f t="shared" si="58"/>
        <v>0</v>
      </c>
      <c r="BA88" s="57" t="b">
        <f t="shared" si="59"/>
        <v>0</v>
      </c>
    </row>
    <row r="89" spans="2:53" ht="20" customHeight="1">
      <c r="B89" s="258" t="s">
        <v>48</v>
      </c>
      <c r="C89" s="258"/>
      <c r="D89" s="49">
        <f>D106+G106/12</f>
        <v>0</v>
      </c>
      <c r="E89" s="99" t="s">
        <v>177</v>
      </c>
      <c r="F89" s="30"/>
      <c r="G89" s="32"/>
      <c r="H89" s="31"/>
      <c r="I89" s="31"/>
      <c r="J89" s="31"/>
      <c r="K89" s="31"/>
      <c r="L89" s="30"/>
      <c r="M89" s="30"/>
      <c r="N89" s="30"/>
      <c r="O89" s="30"/>
      <c r="P89" s="30"/>
      <c r="Q89" s="30"/>
      <c r="R89" s="32"/>
      <c r="S89" s="32"/>
      <c r="T89" s="32"/>
      <c r="U89" s="32"/>
      <c r="V89" s="134"/>
      <c r="W89" s="135"/>
      <c r="AZ89" s="144">
        <f t="shared" si="58"/>
        <v>0</v>
      </c>
      <c r="BA89" s="57" t="b">
        <f t="shared" si="59"/>
        <v>0</v>
      </c>
    </row>
    <row r="90" spans="2:53" ht="20">
      <c r="B90" s="51"/>
      <c r="C90" s="23"/>
      <c r="D90" s="20"/>
      <c r="F90" s="23"/>
      <c r="G90" s="20"/>
      <c r="H90" s="18"/>
      <c r="I90" s="18"/>
      <c r="J90" s="24" t="s">
        <v>27</v>
      </c>
      <c r="K90" s="25" t="s">
        <v>28</v>
      </c>
      <c r="L90" s="24" t="s">
        <v>29</v>
      </c>
      <c r="M90" s="24" t="s">
        <v>30</v>
      </c>
      <c r="N90" s="24" t="s">
        <v>31</v>
      </c>
      <c r="O90" s="24" t="s">
        <v>32</v>
      </c>
      <c r="P90" s="24" t="s">
        <v>33</v>
      </c>
      <c r="Q90" s="24" t="s">
        <v>34</v>
      </c>
      <c r="R90" s="24" t="s">
        <v>35</v>
      </c>
      <c r="S90" s="24" t="s">
        <v>36</v>
      </c>
      <c r="T90" s="24" t="s">
        <v>37</v>
      </c>
      <c r="U90" s="24" t="s">
        <v>38</v>
      </c>
      <c r="V90" s="24"/>
      <c r="W90" s="135"/>
      <c r="AZ90" s="144">
        <f t="shared" si="58"/>
        <v>0</v>
      </c>
      <c r="BA90" s="57" t="b">
        <f t="shared" si="59"/>
        <v>0</v>
      </c>
    </row>
    <row r="91" spans="2:53" ht="16" customHeight="1">
      <c r="B91" s="51"/>
      <c r="C91" s="34" t="s">
        <v>250</v>
      </c>
      <c r="D91" s="90">
        <v>0</v>
      </c>
      <c r="F91" s="34"/>
      <c r="G91" s="35">
        <v>0</v>
      </c>
      <c r="H91" s="2"/>
      <c r="I91" s="2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21"/>
      <c r="W91" s="135" t="str">
        <f t="shared" ref="W91:W105" si="60">IF(BA91=FALSE,"","Recuerda seleccionar los meses")</f>
        <v/>
      </c>
      <c r="AN91" s="57">
        <f t="shared" ref="AN91:AY91" si="61">IF($G$91&gt;0,AND(J91=$B$345)*1,0)</f>
        <v>0</v>
      </c>
      <c r="AO91" s="57">
        <f t="shared" si="61"/>
        <v>0</v>
      </c>
      <c r="AP91" s="57">
        <f t="shared" si="61"/>
        <v>0</v>
      </c>
      <c r="AQ91" s="57">
        <f t="shared" si="61"/>
        <v>0</v>
      </c>
      <c r="AR91" s="57">
        <f t="shared" si="61"/>
        <v>0</v>
      </c>
      <c r="AS91" s="57">
        <f t="shared" si="61"/>
        <v>0</v>
      </c>
      <c r="AT91" s="57">
        <f t="shared" si="61"/>
        <v>0</v>
      </c>
      <c r="AU91" s="57">
        <f t="shared" si="61"/>
        <v>0</v>
      </c>
      <c r="AV91" s="57">
        <f t="shared" si="61"/>
        <v>0</v>
      </c>
      <c r="AW91" s="57">
        <f t="shared" si="61"/>
        <v>0</v>
      </c>
      <c r="AX91" s="57">
        <f t="shared" si="61"/>
        <v>0</v>
      </c>
      <c r="AY91" s="57">
        <f t="shared" si="61"/>
        <v>0</v>
      </c>
      <c r="AZ91" s="144">
        <f t="shared" si="58"/>
        <v>0</v>
      </c>
      <c r="BA91" s="57" t="b">
        <f t="shared" si="59"/>
        <v>0</v>
      </c>
    </row>
    <row r="92" spans="2:53">
      <c r="B92" s="51"/>
      <c r="C92" s="34" t="s">
        <v>105</v>
      </c>
      <c r="D92" s="90">
        <v>0</v>
      </c>
      <c r="F92" s="34"/>
      <c r="G92" s="35">
        <v>0</v>
      </c>
      <c r="H92" s="2"/>
      <c r="I92" s="2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21"/>
      <c r="W92" s="135" t="str">
        <f t="shared" si="60"/>
        <v/>
      </c>
      <c r="AN92" s="57">
        <f t="shared" ref="AN92:AY92" si="62">IF($G$92&gt;0,AND(J92=$B$345)*1,0)</f>
        <v>0</v>
      </c>
      <c r="AO92" s="57">
        <f t="shared" si="62"/>
        <v>0</v>
      </c>
      <c r="AP92" s="57">
        <f t="shared" si="62"/>
        <v>0</v>
      </c>
      <c r="AQ92" s="57">
        <f t="shared" si="62"/>
        <v>0</v>
      </c>
      <c r="AR92" s="57">
        <f t="shared" si="62"/>
        <v>0</v>
      </c>
      <c r="AS92" s="57">
        <f t="shared" si="62"/>
        <v>0</v>
      </c>
      <c r="AT92" s="57">
        <f t="shared" si="62"/>
        <v>0</v>
      </c>
      <c r="AU92" s="57">
        <f t="shared" si="62"/>
        <v>0</v>
      </c>
      <c r="AV92" s="57">
        <f t="shared" si="62"/>
        <v>0</v>
      </c>
      <c r="AW92" s="57">
        <f t="shared" si="62"/>
        <v>0</v>
      </c>
      <c r="AX92" s="57">
        <f t="shared" si="62"/>
        <v>0</v>
      </c>
      <c r="AY92" s="57">
        <f t="shared" si="62"/>
        <v>0</v>
      </c>
      <c r="AZ92" s="144">
        <f t="shared" si="58"/>
        <v>0</v>
      </c>
      <c r="BA92" s="57" t="b">
        <f t="shared" si="59"/>
        <v>0</v>
      </c>
    </row>
    <row r="93" spans="2:53">
      <c r="B93" s="51"/>
      <c r="C93" s="34" t="s">
        <v>106</v>
      </c>
      <c r="D93" s="90">
        <v>0</v>
      </c>
      <c r="F93" s="36"/>
      <c r="G93" s="35">
        <v>0</v>
      </c>
      <c r="H93" s="2"/>
      <c r="I93" s="2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21"/>
      <c r="W93" s="135" t="str">
        <f t="shared" si="60"/>
        <v/>
      </c>
      <c r="AN93" s="57">
        <f t="shared" ref="AN93:AY93" si="63">IF($G$93&gt;0,AND(J93=$B$345)*1,0)</f>
        <v>0</v>
      </c>
      <c r="AO93" s="57">
        <f t="shared" si="63"/>
        <v>0</v>
      </c>
      <c r="AP93" s="57">
        <f t="shared" si="63"/>
        <v>0</v>
      </c>
      <c r="AQ93" s="57">
        <f t="shared" si="63"/>
        <v>0</v>
      </c>
      <c r="AR93" s="57">
        <f t="shared" si="63"/>
        <v>0</v>
      </c>
      <c r="AS93" s="57">
        <f t="shared" si="63"/>
        <v>0</v>
      </c>
      <c r="AT93" s="57">
        <f t="shared" si="63"/>
        <v>0</v>
      </c>
      <c r="AU93" s="57">
        <f t="shared" si="63"/>
        <v>0</v>
      </c>
      <c r="AV93" s="57">
        <f t="shared" si="63"/>
        <v>0</v>
      </c>
      <c r="AW93" s="57">
        <f t="shared" si="63"/>
        <v>0</v>
      </c>
      <c r="AX93" s="57">
        <f t="shared" si="63"/>
        <v>0</v>
      </c>
      <c r="AY93" s="57">
        <f t="shared" si="63"/>
        <v>0</v>
      </c>
      <c r="AZ93" s="144">
        <f t="shared" si="58"/>
        <v>0</v>
      </c>
      <c r="BA93" s="57" t="b">
        <f t="shared" si="59"/>
        <v>0</v>
      </c>
    </row>
    <row r="94" spans="2:53">
      <c r="B94" s="51"/>
      <c r="C94" s="34" t="s">
        <v>107</v>
      </c>
      <c r="D94" s="90">
        <v>0</v>
      </c>
      <c r="F94" s="34"/>
      <c r="G94" s="35">
        <v>0</v>
      </c>
      <c r="H94" s="2"/>
      <c r="I94" s="2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21"/>
      <c r="W94" s="135" t="str">
        <f t="shared" si="60"/>
        <v/>
      </c>
      <c r="AN94" s="57">
        <f t="shared" ref="AN94:AY94" si="64">IF($G$94&gt;0,AND(J94=$B$345)*1,0)</f>
        <v>0</v>
      </c>
      <c r="AO94" s="57">
        <f t="shared" si="64"/>
        <v>0</v>
      </c>
      <c r="AP94" s="57">
        <f t="shared" si="64"/>
        <v>0</v>
      </c>
      <c r="AQ94" s="57">
        <f t="shared" si="64"/>
        <v>0</v>
      </c>
      <c r="AR94" s="57">
        <f t="shared" si="64"/>
        <v>0</v>
      </c>
      <c r="AS94" s="57">
        <f t="shared" si="64"/>
        <v>0</v>
      </c>
      <c r="AT94" s="57">
        <f t="shared" si="64"/>
        <v>0</v>
      </c>
      <c r="AU94" s="57">
        <f t="shared" si="64"/>
        <v>0</v>
      </c>
      <c r="AV94" s="57">
        <f t="shared" si="64"/>
        <v>0</v>
      </c>
      <c r="AW94" s="57">
        <f t="shared" si="64"/>
        <v>0</v>
      </c>
      <c r="AX94" s="57">
        <f t="shared" si="64"/>
        <v>0</v>
      </c>
      <c r="AY94" s="57">
        <f t="shared" si="64"/>
        <v>0</v>
      </c>
      <c r="AZ94" s="144">
        <f t="shared" si="58"/>
        <v>0</v>
      </c>
      <c r="BA94" s="57" t="b">
        <f t="shared" si="59"/>
        <v>0</v>
      </c>
    </row>
    <row r="95" spans="2:53">
      <c r="B95" s="51"/>
      <c r="C95" s="34" t="s">
        <v>108</v>
      </c>
      <c r="D95" s="90">
        <v>0</v>
      </c>
      <c r="F95" s="34"/>
      <c r="G95" s="35">
        <v>0</v>
      </c>
      <c r="H95" s="2"/>
      <c r="I95" s="2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21"/>
      <c r="W95" s="135" t="str">
        <f t="shared" si="60"/>
        <v/>
      </c>
      <c r="AN95" s="57">
        <f t="shared" ref="AN95:AY95" si="65">IF($G$95&gt;0,AND(J95=$B$345)*1,0)</f>
        <v>0</v>
      </c>
      <c r="AO95" s="57">
        <f t="shared" si="65"/>
        <v>0</v>
      </c>
      <c r="AP95" s="57">
        <f t="shared" si="65"/>
        <v>0</v>
      </c>
      <c r="AQ95" s="57">
        <f t="shared" si="65"/>
        <v>0</v>
      </c>
      <c r="AR95" s="57">
        <f t="shared" si="65"/>
        <v>0</v>
      </c>
      <c r="AS95" s="57">
        <f t="shared" si="65"/>
        <v>0</v>
      </c>
      <c r="AT95" s="57">
        <f t="shared" si="65"/>
        <v>0</v>
      </c>
      <c r="AU95" s="57">
        <f t="shared" si="65"/>
        <v>0</v>
      </c>
      <c r="AV95" s="57">
        <f t="shared" si="65"/>
        <v>0</v>
      </c>
      <c r="AW95" s="57">
        <f t="shared" si="65"/>
        <v>0</v>
      </c>
      <c r="AX95" s="57">
        <f t="shared" si="65"/>
        <v>0</v>
      </c>
      <c r="AY95" s="57">
        <f t="shared" si="65"/>
        <v>0</v>
      </c>
      <c r="AZ95" s="144">
        <f t="shared" si="58"/>
        <v>0</v>
      </c>
      <c r="BA95" s="57" t="b">
        <f t="shared" si="59"/>
        <v>0</v>
      </c>
    </row>
    <row r="96" spans="2:53">
      <c r="B96" s="51"/>
      <c r="C96" s="34" t="s">
        <v>109</v>
      </c>
      <c r="D96" s="90">
        <v>0</v>
      </c>
      <c r="F96" s="39"/>
      <c r="G96" s="35">
        <v>0</v>
      </c>
      <c r="H96" s="2"/>
      <c r="I96" s="2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21"/>
      <c r="W96" s="135" t="str">
        <f t="shared" si="60"/>
        <v/>
      </c>
      <c r="AN96" s="57">
        <f t="shared" ref="AN96:AY96" si="66">IF($G$96&gt;0,AND(J96=$B$345)*1,0)</f>
        <v>0</v>
      </c>
      <c r="AO96" s="57">
        <f t="shared" si="66"/>
        <v>0</v>
      </c>
      <c r="AP96" s="57">
        <f t="shared" si="66"/>
        <v>0</v>
      </c>
      <c r="AQ96" s="57">
        <f t="shared" si="66"/>
        <v>0</v>
      </c>
      <c r="AR96" s="57">
        <f t="shared" si="66"/>
        <v>0</v>
      </c>
      <c r="AS96" s="57">
        <f t="shared" si="66"/>
        <v>0</v>
      </c>
      <c r="AT96" s="57">
        <f t="shared" si="66"/>
        <v>0</v>
      </c>
      <c r="AU96" s="57">
        <f t="shared" si="66"/>
        <v>0</v>
      </c>
      <c r="AV96" s="57">
        <f t="shared" si="66"/>
        <v>0</v>
      </c>
      <c r="AW96" s="57">
        <f t="shared" si="66"/>
        <v>0</v>
      </c>
      <c r="AX96" s="57">
        <f t="shared" si="66"/>
        <v>0</v>
      </c>
      <c r="AY96" s="57">
        <f t="shared" si="66"/>
        <v>0</v>
      </c>
      <c r="AZ96" s="144">
        <f t="shared" si="58"/>
        <v>0</v>
      </c>
      <c r="BA96" s="57" t="b">
        <f t="shared" si="59"/>
        <v>0</v>
      </c>
    </row>
    <row r="97" spans="2:53">
      <c r="B97" s="51"/>
      <c r="C97" s="34" t="s">
        <v>3</v>
      </c>
      <c r="D97" s="90">
        <v>0</v>
      </c>
      <c r="F97" s="39"/>
      <c r="G97" s="35">
        <v>0</v>
      </c>
      <c r="H97" s="2"/>
      <c r="I97" s="2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21"/>
      <c r="W97" s="135" t="str">
        <f t="shared" si="60"/>
        <v/>
      </c>
      <c r="AN97" s="57">
        <f t="shared" ref="AN97:AY97" si="67">IF($G$97&gt;0,AND(J97=$B$345)*1,0)</f>
        <v>0</v>
      </c>
      <c r="AO97" s="57">
        <f t="shared" si="67"/>
        <v>0</v>
      </c>
      <c r="AP97" s="57">
        <f t="shared" si="67"/>
        <v>0</v>
      </c>
      <c r="AQ97" s="57">
        <f t="shared" si="67"/>
        <v>0</v>
      </c>
      <c r="AR97" s="57">
        <f t="shared" si="67"/>
        <v>0</v>
      </c>
      <c r="AS97" s="57">
        <f t="shared" si="67"/>
        <v>0</v>
      </c>
      <c r="AT97" s="57">
        <f t="shared" si="67"/>
        <v>0</v>
      </c>
      <c r="AU97" s="57">
        <f t="shared" si="67"/>
        <v>0</v>
      </c>
      <c r="AV97" s="57">
        <f t="shared" si="67"/>
        <v>0</v>
      </c>
      <c r="AW97" s="57">
        <f t="shared" si="67"/>
        <v>0</v>
      </c>
      <c r="AX97" s="57">
        <f t="shared" si="67"/>
        <v>0</v>
      </c>
      <c r="AY97" s="57">
        <f t="shared" si="67"/>
        <v>0</v>
      </c>
      <c r="AZ97" s="144">
        <f t="shared" si="58"/>
        <v>0</v>
      </c>
      <c r="BA97" s="57" t="b">
        <f t="shared" si="59"/>
        <v>0</v>
      </c>
    </row>
    <row r="98" spans="2:53">
      <c r="B98" s="51"/>
      <c r="C98" s="34" t="s">
        <v>110</v>
      </c>
      <c r="D98" s="90">
        <v>0</v>
      </c>
      <c r="F98" s="39"/>
      <c r="G98" s="35">
        <v>0</v>
      </c>
      <c r="H98" s="2"/>
      <c r="I98" s="2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21"/>
      <c r="W98" s="135" t="str">
        <f t="shared" si="60"/>
        <v/>
      </c>
      <c r="AN98" s="57">
        <f t="shared" ref="AN98:AY98" si="68">IF($G$98&gt;0,AND(J98=$B$345)*1,0)</f>
        <v>0</v>
      </c>
      <c r="AO98" s="57">
        <f t="shared" si="68"/>
        <v>0</v>
      </c>
      <c r="AP98" s="57">
        <f t="shared" si="68"/>
        <v>0</v>
      </c>
      <c r="AQ98" s="57">
        <f t="shared" si="68"/>
        <v>0</v>
      </c>
      <c r="AR98" s="57">
        <f t="shared" si="68"/>
        <v>0</v>
      </c>
      <c r="AS98" s="57">
        <f t="shared" si="68"/>
        <v>0</v>
      </c>
      <c r="AT98" s="57">
        <f t="shared" si="68"/>
        <v>0</v>
      </c>
      <c r="AU98" s="57">
        <f t="shared" si="68"/>
        <v>0</v>
      </c>
      <c r="AV98" s="57">
        <f t="shared" si="68"/>
        <v>0</v>
      </c>
      <c r="AW98" s="57">
        <f t="shared" si="68"/>
        <v>0</v>
      </c>
      <c r="AX98" s="57">
        <f t="shared" si="68"/>
        <v>0</v>
      </c>
      <c r="AY98" s="57">
        <f t="shared" si="68"/>
        <v>0</v>
      </c>
      <c r="AZ98" s="144">
        <f t="shared" si="58"/>
        <v>0</v>
      </c>
      <c r="BA98" s="57" t="b">
        <f t="shared" si="59"/>
        <v>0</v>
      </c>
    </row>
    <row r="99" spans="2:53">
      <c r="B99" s="51"/>
      <c r="C99" s="34" t="s">
        <v>251</v>
      </c>
      <c r="D99" s="90">
        <v>0</v>
      </c>
      <c r="F99" s="39"/>
      <c r="G99" s="35">
        <v>0</v>
      </c>
      <c r="H99" s="2"/>
      <c r="I99" s="2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21"/>
      <c r="W99" s="135" t="str">
        <f t="shared" si="60"/>
        <v/>
      </c>
      <c r="AN99" s="57">
        <f t="shared" ref="AN99:AY99" si="69">IF($G$99&gt;0,AND(J99=$B$345)*1,0)</f>
        <v>0</v>
      </c>
      <c r="AO99" s="57">
        <f t="shared" si="69"/>
        <v>0</v>
      </c>
      <c r="AP99" s="57">
        <f t="shared" si="69"/>
        <v>0</v>
      </c>
      <c r="AQ99" s="57">
        <f t="shared" si="69"/>
        <v>0</v>
      </c>
      <c r="AR99" s="57">
        <f t="shared" si="69"/>
        <v>0</v>
      </c>
      <c r="AS99" s="57">
        <f t="shared" si="69"/>
        <v>0</v>
      </c>
      <c r="AT99" s="57">
        <f t="shared" si="69"/>
        <v>0</v>
      </c>
      <c r="AU99" s="57">
        <f t="shared" si="69"/>
        <v>0</v>
      </c>
      <c r="AV99" s="57">
        <f t="shared" si="69"/>
        <v>0</v>
      </c>
      <c r="AW99" s="57">
        <f t="shared" si="69"/>
        <v>0</v>
      </c>
      <c r="AX99" s="57">
        <f t="shared" si="69"/>
        <v>0</v>
      </c>
      <c r="AY99" s="57">
        <f t="shared" si="69"/>
        <v>0</v>
      </c>
      <c r="AZ99" s="144">
        <f t="shared" si="58"/>
        <v>0</v>
      </c>
      <c r="BA99" s="57" t="b">
        <f t="shared" si="59"/>
        <v>0</v>
      </c>
    </row>
    <row r="100" spans="2:53">
      <c r="B100" s="51"/>
      <c r="C100" s="34" t="s">
        <v>111</v>
      </c>
      <c r="D100" s="90">
        <v>0</v>
      </c>
      <c r="F100" s="39"/>
      <c r="G100" s="35">
        <v>0</v>
      </c>
      <c r="H100" s="2"/>
      <c r="I100" s="2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21"/>
      <c r="W100" s="135" t="str">
        <f t="shared" si="60"/>
        <v/>
      </c>
      <c r="AN100" s="57">
        <f t="shared" ref="AN100:AY100" si="70">IF($G$100&gt;0,AND(J100=$B$345)*1,0)</f>
        <v>0</v>
      </c>
      <c r="AO100" s="57">
        <f t="shared" si="70"/>
        <v>0</v>
      </c>
      <c r="AP100" s="57">
        <f t="shared" si="70"/>
        <v>0</v>
      </c>
      <c r="AQ100" s="57">
        <f t="shared" si="70"/>
        <v>0</v>
      </c>
      <c r="AR100" s="57">
        <f t="shared" si="70"/>
        <v>0</v>
      </c>
      <c r="AS100" s="57">
        <f t="shared" si="70"/>
        <v>0</v>
      </c>
      <c r="AT100" s="57">
        <f t="shared" si="70"/>
        <v>0</v>
      </c>
      <c r="AU100" s="57">
        <f t="shared" si="70"/>
        <v>0</v>
      </c>
      <c r="AV100" s="57">
        <f t="shared" si="70"/>
        <v>0</v>
      </c>
      <c r="AW100" s="57">
        <f t="shared" si="70"/>
        <v>0</v>
      </c>
      <c r="AX100" s="57">
        <f t="shared" si="70"/>
        <v>0</v>
      </c>
      <c r="AY100" s="57">
        <f t="shared" si="70"/>
        <v>0</v>
      </c>
      <c r="AZ100" s="144">
        <f t="shared" si="58"/>
        <v>0</v>
      </c>
      <c r="BA100" s="57" t="b">
        <f t="shared" si="59"/>
        <v>0</v>
      </c>
    </row>
    <row r="101" spans="2:53">
      <c r="B101" s="51"/>
      <c r="C101" s="34" t="s">
        <v>112</v>
      </c>
      <c r="D101" s="90">
        <v>0</v>
      </c>
      <c r="F101" s="39"/>
      <c r="G101" s="35">
        <v>0</v>
      </c>
      <c r="H101" s="2"/>
      <c r="I101" s="2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21"/>
      <c r="W101" s="135" t="str">
        <f t="shared" si="60"/>
        <v/>
      </c>
      <c r="AN101" s="57">
        <f t="shared" ref="AN101:AY101" si="71">IF($G$101&gt;0,AND(J101=$B$345)*1,0)</f>
        <v>0</v>
      </c>
      <c r="AO101" s="57">
        <f t="shared" si="71"/>
        <v>0</v>
      </c>
      <c r="AP101" s="57">
        <f t="shared" si="71"/>
        <v>0</v>
      </c>
      <c r="AQ101" s="57">
        <f t="shared" si="71"/>
        <v>0</v>
      </c>
      <c r="AR101" s="57">
        <f t="shared" si="71"/>
        <v>0</v>
      </c>
      <c r="AS101" s="57">
        <f t="shared" si="71"/>
        <v>0</v>
      </c>
      <c r="AT101" s="57">
        <f t="shared" si="71"/>
        <v>0</v>
      </c>
      <c r="AU101" s="57">
        <f t="shared" si="71"/>
        <v>0</v>
      </c>
      <c r="AV101" s="57">
        <f t="shared" si="71"/>
        <v>0</v>
      </c>
      <c r="AW101" s="57">
        <f t="shared" si="71"/>
        <v>0</v>
      </c>
      <c r="AX101" s="57">
        <f t="shared" si="71"/>
        <v>0</v>
      </c>
      <c r="AY101" s="57">
        <f t="shared" si="71"/>
        <v>0</v>
      </c>
      <c r="AZ101" s="144">
        <f t="shared" si="58"/>
        <v>0</v>
      </c>
      <c r="BA101" s="57" t="b">
        <f t="shared" si="59"/>
        <v>0</v>
      </c>
    </row>
    <row r="102" spans="2:53">
      <c r="B102" s="51"/>
      <c r="C102" s="34" t="s">
        <v>113</v>
      </c>
      <c r="D102" s="90">
        <v>0</v>
      </c>
      <c r="F102" s="39"/>
      <c r="G102" s="35">
        <v>0</v>
      </c>
      <c r="H102" s="2"/>
      <c r="I102" s="2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21"/>
      <c r="W102" s="135" t="str">
        <f t="shared" si="60"/>
        <v/>
      </c>
      <c r="AN102" s="57">
        <f t="shared" ref="AN102:AY102" si="72">IF($G$102&gt;0,AND(J102=$B$345)*1,0)</f>
        <v>0</v>
      </c>
      <c r="AO102" s="57">
        <f t="shared" si="72"/>
        <v>0</v>
      </c>
      <c r="AP102" s="57">
        <f t="shared" si="72"/>
        <v>0</v>
      </c>
      <c r="AQ102" s="57">
        <f t="shared" si="72"/>
        <v>0</v>
      </c>
      <c r="AR102" s="57">
        <f t="shared" si="72"/>
        <v>0</v>
      </c>
      <c r="AS102" s="57">
        <f t="shared" si="72"/>
        <v>0</v>
      </c>
      <c r="AT102" s="57">
        <f t="shared" si="72"/>
        <v>0</v>
      </c>
      <c r="AU102" s="57">
        <f t="shared" si="72"/>
        <v>0</v>
      </c>
      <c r="AV102" s="57">
        <f t="shared" si="72"/>
        <v>0</v>
      </c>
      <c r="AW102" s="57">
        <f t="shared" si="72"/>
        <v>0</v>
      </c>
      <c r="AX102" s="57">
        <f t="shared" si="72"/>
        <v>0</v>
      </c>
      <c r="AY102" s="57">
        <f t="shared" si="72"/>
        <v>0</v>
      </c>
      <c r="AZ102" s="144">
        <f t="shared" si="58"/>
        <v>0</v>
      </c>
      <c r="BA102" s="57" t="b">
        <f t="shared" si="59"/>
        <v>0</v>
      </c>
    </row>
    <row r="103" spans="2:53">
      <c r="B103" s="51"/>
      <c r="C103" s="34" t="s">
        <v>114</v>
      </c>
      <c r="D103" s="90">
        <v>0</v>
      </c>
      <c r="F103" s="39"/>
      <c r="G103" s="35">
        <v>0</v>
      </c>
      <c r="H103" s="2"/>
      <c r="I103" s="2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21"/>
      <c r="W103" s="135" t="str">
        <f t="shared" si="60"/>
        <v/>
      </c>
      <c r="AN103" s="57">
        <f t="shared" ref="AN103:AY103" si="73">IF($G$103&gt;0,AND(J103=$B$345)*1,0)</f>
        <v>0</v>
      </c>
      <c r="AO103" s="57">
        <f t="shared" si="73"/>
        <v>0</v>
      </c>
      <c r="AP103" s="57">
        <f t="shared" si="73"/>
        <v>0</v>
      </c>
      <c r="AQ103" s="57">
        <f t="shared" si="73"/>
        <v>0</v>
      </c>
      <c r="AR103" s="57">
        <f t="shared" si="73"/>
        <v>0</v>
      </c>
      <c r="AS103" s="57">
        <f t="shared" si="73"/>
        <v>0</v>
      </c>
      <c r="AT103" s="57">
        <f t="shared" si="73"/>
        <v>0</v>
      </c>
      <c r="AU103" s="57">
        <f t="shared" si="73"/>
        <v>0</v>
      </c>
      <c r="AV103" s="57">
        <f t="shared" si="73"/>
        <v>0</v>
      </c>
      <c r="AW103" s="57">
        <f t="shared" si="73"/>
        <v>0</v>
      </c>
      <c r="AX103" s="57">
        <f t="shared" si="73"/>
        <v>0</v>
      </c>
      <c r="AY103" s="57">
        <f t="shared" si="73"/>
        <v>0</v>
      </c>
      <c r="AZ103" s="144">
        <f t="shared" si="58"/>
        <v>0</v>
      </c>
      <c r="BA103" s="57" t="b">
        <f t="shared" si="59"/>
        <v>0</v>
      </c>
    </row>
    <row r="104" spans="2:53">
      <c r="B104" s="51"/>
      <c r="C104" s="91"/>
      <c r="D104" s="35">
        <v>0</v>
      </c>
      <c r="F104" s="39"/>
      <c r="G104" s="35">
        <v>0</v>
      </c>
      <c r="H104" s="2"/>
      <c r="I104" s="2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21"/>
      <c r="W104" s="135" t="str">
        <f t="shared" si="60"/>
        <v/>
      </c>
      <c r="AN104" s="57">
        <f t="shared" ref="AN104:AY104" si="74">IF($G$104&gt;0,AND(J104=$B$345)*1,0)</f>
        <v>0</v>
      </c>
      <c r="AO104" s="57">
        <f t="shared" si="74"/>
        <v>0</v>
      </c>
      <c r="AP104" s="57">
        <f t="shared" si="74"/>
        <v>0</v>
      </c>
      <c r="AQ104" s="57">
        <f t="shared" si="74"/>
        <v>0</v>
      </c>
      <c r="AR104" s="57">
        <f t="shared" si="74"/>
        <v>0</v>
      </c>
      <c r="AS104" s="57">
        <f t="shared" si="74"/>
        <v>0</v>
      </c>
      <c r="AT104" s="57">
        <f t="shared" si="74"/>
        <v>0</v>
      </c>
      <c r="AU104" s="57">
        <f t="shared" si="74"/>
        <v>0</v>
      </c>
      <c r="AV104" s="57">
        <f t="shared" si="74"/>
        <v>0</v>
      </c>
      <c r="AW104" s="57">
        <f t="shared" si="74"/>
        <v>0</v>
      </c>
      <c r="AX104" s="57">
        <f t="shared" si="74"/>
        <v>0</v>
      </c>
      <c r="AY104" s="57">
        <f t="shared" si="74"/>
        <v>0</v>
      </c>
      <c r="AZ104" s="144">
        <f t="shared" si="58"/>
        <v>0</v>
      </c>
      <c r="BA104" s="57" t="b">
        <f t="shared" si="59"/>
        <v>0</v>
      </c>
    </row>
    <row r="105" spans="2:53">
      <c r="B105" s="51"/>
      <c r="C105" s="39"/>
      <c r="D105" s="35">
        <v>0</v>
      </c>
      <c r="F105" s="39"/>
      <c r="G105" s="35">
        <v>0</v>
      </c>
      <c r="H105" s="2"/>
      <c r="I105" s="2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21"/>
      <c r="W105" s="135" t="str">
        <f t="shared" si="60"/>
        <v/>
      </c>
      <c r="AN105" s="57">
        <f t="shared" ref="AN105:AY105" si="75">IF($G$105&gt;0,AND(J105=$B$345)*1,0)</f>
        <v>0</v>
      </c>
      <c r="AO105" s="57">
        <f t="shared" si="75"/>
        <v>0</v>
      </c>
      <c r="AP105" s="57">
        <f t="shared" si="75"/>
        <v>0</v>
      </c>
      <c r="AQ105" s="57">
        <f t="shared" si="75"/>
        <v>0</v>
      </c>
      <c r="AR105" s="57">
        <f t="shared" si="75"/>
        <v>0</v>
      </c>
      <c r="AS105" s="57">
        <f t="shared" si="75"/>
        <v>0</v>
      </c>
      <c r="AT105" s="57">
        <f t="shared" si="75"/>
        <v>0</v>
      </c>
      <c r="AU105" s="57">
        <f t="shared" si="75"/>
        <v>0</v>
      </c>
      <c r="AV105" s="57">
        <f t="shared" si="75"/>
        <v>0</v>
      </c>
      <c r="AW105" s="57">
        <f t="shared" si="75"/>
        <v>0</v>
      </c>
      <c r="AX105" s="57">
        <f t="shared" si="75"/>
        <v>0</v>
      </c>
      <c r="AY105" s="57">
        <f t="shared" si="75"/>
        <v>0</v>
      </c>
      <c r="AZ105" s="144">
        <f t="shared" si="58"/>
        <v>0</v>
      </c>
      <c r="BA105" s="57" t="b">
        <f t="shared" si="59"/>
        <v>0</v>
      </c>
    </row>
    <row r="106" spans="2:53">
      <c r="B106" s="51"/>
      <c r="C106" s="37" t="s">
        <v>45</v>
      </c>
      <c r="D106" s="38">
        <f>SUM(D91:D105)</f>
        <v>0</v>
      </c>
      <c r="F106" s="40" t="s">
        <v>172</v>
      </c>
      <c r="G106" s="38">
        <f>SUM(J425:U439)</f>
        <v>0</v>
      </c>
      <c r="H106" s="2"/>
      <c r="I106" s="2"/>
      <c r="J106" s="21"/>
      <c r="K106" s="21"/>
      <c r="W106" s="136"/>
      <c r="AZ106" s="144">
        <f t="shared" si="58"/>
        <v>0</v>
      </c>
      <c r="BA106" s="57" t="b">
        <f t="shared" si="59"/>
        <v>0</v>
      </c>
    </row>
    <row r="107" spans="2:53" ht="20" customHeight="1">
      <c r="W107" s="136"/>
      <c r="AZ107" s="144">
        <f t="shared" si="58"/>
        <v>0</v>
      </c>
      <c r="BA107" s="57" t="b">
        <f t="shared" si="59"/>
        <v>0</v>
      </c>
    </row>
    <row r="108" spans="2:53" ht="20" customHeight="1">
      <c r="B108" s="258" t="s">
        <v>50</v>
      </c>
      <c r="C108" s="258"/>
      <c r="D108" s="49">
        <f>D122+G122/12</f>
        <v>0</v>
      </c>
      <c r="E108" s="99" t="s">
        <v>177</v>
      </c>
      <c r="F108" s="30"/>
      <c r="G108" s="32"/>
      <c r="H108" s="31"/>
      <c r="I108" s="31"/>
      <c r="J108" s="31"/>
      <c r="K108" s="31"/>
      <c r="L108" s="30"/>
      <c r="M108" s="30"/>
      <c r="N108" s="30"/>
      <c r="O108" s="30"/>
      <c r="P108" s="30"/>
      <c r="Q108" s="30"/>
      <c r="R108" s="32"/>
      <c r="S108" s="32"/>
      <c r="T108" s="32"/>
      <c r="U108" s="32"/>
      <c r="V108" s="134"/>
      <c r="W108" s="136"/>
      <c r="AZ108" s="144">
        <f t="shared" si="58"/>
        <v>0</v>
      </c>
      <c r="BA108" s="57" t="b">
        <f t="shared" si="59"/>
        <v>0</v>
      </c>
    </row>
    <row r="109" spans="2:53" ht="20">
      <c r="B109" s="51"/>
      <c r="C109" s="23"/>
      <c r="D109" s="20"/>
      <c r="F109" s="23"/>
      <c r="G109" s="20"/>
      <c r="H109" s="18"/>
      <c r="I109" s="18"/>
      <c r="J109" s="24" t="s">
        <v>27</v>
      </c>
      <c r="K109" s="25" t="s">
        <v>28</v>
      </c>
      <c r="L109" s="24" t="s">
        <v>29</v>
      </c>
      <c r="M109" s="24" t="s">
        <v>30</v>
      </c>
      <c r="N109" s="24" t="s">
        <v>31</v>
      </c>
      <c r="O109" s="24" t="s">
        <v>32</v>
      </c>
      <c r="P109" s="24" t="s">
        <v>33</v>
      </c>
      <c r="Q109" s="24" t="s">
        <v>34</v>
      </c>
      <c r="R109" s="24" t="s">
        <v>35</v>
      </c>
      <c r="S109" s="24" t="s">
        <v>36</v>
      </c>
      <c r="T109" s="24" t="s">
        <v>37</v>
      </c>
      <c r="U109" s="24" t="s">
        <v>38</v>
      </c>
      <c r="V109" s="24"/>
      <c r="W109" s="136"/>
      <c r="AZ109" s="144">
        <f t="shared" si="58"/>
        <v>0</v>
      </c>
      <c r="BA109" s="57" t="b">
        <f t="shared" si="59"/>
        <v>0</v>
      </c>
    </row>
    <row r="110" spans="2:53" ht="16" customHeight="1">
      <c r="B110" s="51"/>
      <c r="C110" s="34" t="s">
        <v>5</v>
      </c>
      <c r="D110" s="35">
        <v>0</v>
      </c>
      <c r="F110" s="34" t="s">
        <v>2</v>
      </c>
      <c r="G110" s="35">
        <f>(D110+D111)/2</f>
        <v>0</v>
      </c>
      <c r="H110" s="2"/>
      <c r="I110" s="2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21"/>
      <c r="W110" s="135" t="str">
        <f t="shared" ref="W110:W121" si="76">IF(BA110=FALSE,"","Recuerda seleccionar los meses")</f>
        <v/>
      </c>
      <c r="AN110" s="57">
        <f t="shared" ref="AN110:AY110" si="77">IF($G$110&gt;0,AND(J110=$B$345)*1,0)</f>
        <v>0</v>
      </c>
      <c r="AO110" s="57">
        <f t="shared" si="77"/>
        <v>0</v>
      </c>
      <c r="AP110" s="57">
        <f t="shared" si="77"/>
        <v>0</v>
      </c>
      <c r="AQ110" s="57">
        <f t="shared" si="77"/>
        <v>0</v>
      </c>
      <c r="AR110" s="57">
        <f t="shared" si="77"/>
        <v>0</v>
      </c>
      <c r="AS110" s="57">
        <f t="shared" si="77"/>
        <v>0</v>
      </c>
      <c r="AT110" s="57">
        <f t="shared" si="77"/>
        <v>0</v>
      </c>
      <c r="AU110" s="57">
        <f t="shared" si="77"/>
        <v>0</v>
      </c>
      <c r="AV110" s="57">
        <f t="shared" si="77"/>
        <v>0</v>
      </c>
      <c r="AW110" s="57">
        <f t="shared" si="77"/>
        <v>0</v>
      </c>
      <c r="AX110" s="57">
        <f t="shared" si="77"/>
        <v>0</v>
      </c>
      <c r="AY110" s="57">
        <f t="shared" si="77"/>
        <v>0</v>
      </c>
      <c r="AZ110" s="144">
        <f t="shared" si="58"/>
        <v>0</v>
      </c>
      <c r="BA110" s="57" t="b">
        <f t="shared" si="59"/>
        <v>0</v>
      </c>
    </row>
    <row r="111" spans="2:53">
      <c r="B111" s="51"/>
      <c r="C111" s="34" t="s">
        <v>115</v>
      </c>
      <c r="D111" s="35">
        <v>0</v>
      </c>
      <c r="F111" s="34" t="s">
        <v>117</v>
      </c>
      <c r="G111" s="35">
        <f>D110+D111</f>
        <v>0</v>
      </c>
      <c r="H111" s="2"/>
      <c r="I111" s="2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21"/>
      <c r="W111" s="135" t="str">
        <f t="shared" si="76"/>
        <v/>
      </c>
      <c r="AN111" s="57">
        <f t="shared" ref="AN111:AY111" si="78">IF($G$111&gt;0,AND(J111=$B$345)*1,0)</f>
        <v>0</v>
      </c>
      <c r="AO111" s="57">
        <f t="shared" si="78"/>
        <v>0</v>
      </c>
      <c r="AP111" s="57">
        <f t="shared" si="78"/>
        <v>0</v>
      </c>
      <c r="AQ111" s="57">
        <f t="shared" si="78"/>
        <v>0</v>
      </c>
      <c r="AR111" s="57">
        <f t="shared" si="78"/>
        <v>0</v>
      </c>
      <c r="AS111" s="57">
        <f t="shared" si="78"/>
        <v>0</v>
      </c>
      <c r="AT111" s="57">
        <f t="shared" si="78"/>
        <v>0</v>
      </c>
      <c r="AU111" s="57">
        <f t="shared" si="78"/>
        <v>0</v>
      </c>
      <c r="AV111" s="57">
        <f t="shared" si="78"/>
        <v>0</v>
      </c>
      <c r="AW111" s="57">
        <f t="shared" si="78"/>
        <v>0</v>
      </c>
      <c r="AX111" s="57">
        <f t="shared" si="78"/>
        <v>0</v>
      </c>
      <c r="AY111" s="57">
        <f t="shared" si="78"/>
        <v>0</v>
      </c>
      <c r="AZ111" s="144">
        <f t="shared" si="58"/>
        <v>0</v>
      </c>
      <c r="BA111" s="57" t="b">
        <f t="shared" si="59"/>
        <v>0</v>
      </c>
    </row>
    <row r="112" spans="2:53">
      <c r="B112" s="51"/>
      <c r="C112" s="34" t="s">
        <v>116</v>
      </c>
      <c r="D112" s="35">
        <v>0</v>
      </c>
      <c r="F112" s="39" t="s">
        <v>118</v>
      </c>
      <c r="G112" s="46">
        <f>G111*12%</f>
        <v>0</v>
      </c>
      <c r="H112" s="2"/>
      <c r="I112" s="2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21"/>
      <c r="W112" s="135" t="str">
        <f t="shared" si="76"/>
        <v/>
      </c>
      <c r="AN112" s="57">
        <f t="shared" ref="AN112:AY112" si="79">IF($G$112&gt;0,AND(J112=$B$345)*1,0)</f>
        <v>0</v>
      </c>
      <c r="AO112" s="57">
        <f t="shared" si="79"/>
        <v>0</v>
      </c>
      <c r="AP112" s="57">
        <f t="shared" si="79"/>
        <v>0</v>
      </c>
      <c r="AQ112" s="57">
        <f t="shared" si="79"/>
        <v>0</v>
      </c>
      <c r="AR112" s="57">
        <f t="shared" si="79"/>
        <v>0</v>
      </c>
      <c r="AS112" s="57">
        <f t="shared" si="79"/>
        <v>0</v>
      </c>
      <c r="AT112" s="57">
        <f t="shared" si="79"/>
        <v>0</v>
      </c>
      <c r="AU112" s="57">
        <f t="shared" si="79"/>
        <v>0</v>
      </c>
      <c r="AV112" s="57">
        <f t="shared" si="79"/>
        <v>0</v>
      </c>
      <c r="AW112" s="57">
        <f t="shared" si="79"/>
        <v>0</v>
      </c>
      <c r="AX112" s="57">
        <f t="shared" si="79"/>
        <v>0</v>
      </c>
      <c r="AY112" s="57">
        <f t="shared" si="79"/>
        <v>0</v>
      </c>
      <c r="AZ112" s="144">
        <f t="shared" si="58"/>
        <v>0</v>
      </c>
      <c r="BA112" s="57" t="b">
        <f t="shared" si="59"/>
        <v>0</v>
      </c>
    </row>
    <row r="113" spans="2:53">
      <c r="B113" s="51"/>
      <c r="C113" s="34"/>
      <c r="D113" s="35">
        <v>0</v>
      </c>
      <c r="F113" s="34" t="s">
        <v>119</v>
      </c>
      <c r="G113" s="35">
        <f>D110/2</f>
        <v>0</v>
      </c>
      <c r="H113" s="2"/>
      <c r="I113" s="2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21"/>
      <c r="W113" s="135" t="str">
        <f t="shared" si="76"/>
        <v/>
      </c>
      <c r="AN113" s="57">
        <f t="shared" ref="AN113:AY113" si="80">IF($G$113&gt;0,AND(J113=$B$345)*1,0)</f>
        <v>0</v>
      </c>
      <c r="AO113" s="57">
        <f t="shared" si="80"/>
        <v>0</v>
      </c>
      <c r="AP113" s="57">
        <f t="shared" si="80"/>
        <v>0</v>
      </c>
      <c r="AQ113" s="57">
        <f t="shared" si="80"/>
        <v>0</v>
      </c>
      <c r="AR113" s="57">
        <f t="shared" si="80"/>
        <v>0</v>
      </c>
      <c r="AS113" s="57">
        <f t="shared" si="80"/>
        <v>0</v>
      </c>
      <c r="AT113" s="57">
        <f t="shared" si="80"/>
        <v>0</v>
      </c>
      <c r="AU113" s="57">
        <f t="shared" si="80"/>
        <v>0</v>
      </c>
      <c r="AV113" s="57">
        <f t="shared" si="80"/>
        <v>0</v>
      </c>
      <c r="AW113" s="57">
        <f t="shared" si="80"/>
        <v>0</v>
      </c>
      <c r="AX113" s="57">
        <f t="shared" si="80"/>
        <v>0</v>
      </c>
      <c r="AY113" s="57">
        <f t="shared" si="80"/>
        <v>0</v>
      </c>
      <c r="AZ113" s="144">
        <f t="shared" si="58"/>
        <v>0</v>
      </c>
      <c r="BA113" s="57" t="b">
        <f t="shared" si="59"/>
        <v>0</v>
      </c>
    </row>
    <row r="114" spans="2:53">
      <c r="B114" s="51"/>
      <c r="C114" s="34"/>
      <c r="D114" s="35">
        <v>0</v>
      </c>
      <c r="F114" s="34" t="s">
        <v>120</v>
      </c>
      <c r="G114" s="35">
        <v>0</v>
      </c>
      <c r="H114" s="2"/>
      <c r="I114" s="2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21"/>
      <c r="W114" s="135" t="str">
        <f t="shared" si="76"/>
        <v/>
      </c>
      <c r="AN114" s="57">
        <f t="shared" ref="AN114:AY114" si="81">IF($G$114&gt;0,AND(J114=$B$345)*1,0)</f>
        <v>0</v>
      </c>
      <c r="AO114" s="57">
        <f t="shared" si="81"/>
        <v>0</v>
      </c>
      <c r="AP114" s="57">
        <f t="shared" si="81"/>
        <v>0</v>
      </c>
      <c r="AQ114" s="57">
        <f t="shared" si="81"/>
        <v>0</v>
      </c>
      <c r="AR114" s="57">
        <f t="shared" si="81"/>
        <v>0</v>
      </c>
      <c r="AS114" s="57">
        <f t="shared" si="81"/>
        <v>0</v>
      </c>
      <c r="AT114" s="57">
        <f t="shared" si="81"/>
        <v>0</v>
      </c>
      <c r="AU114" s="57">
        <f t="shared" si="81"/>
        <v>0</v>
      </c>
      <c r="AV114" s="57">
        <f t="shared" si="81"/>
        <v>0</v>
      </c>
      <c r="AW114" s="57">
        <f t="shared" si="81"/>
        <v>0</v>
      </c>
      <c r="AX114" s="57">
        <f t="shared" si="81"/>
        <v>0</v>
      </c>
      <c r="AY114" s="57">
        <f t="shared" si="81"/>
        <v>0</v>
      </c>
      <c r="AZ114" s="144">
        <f t="shared" si="58"/>
        <v>0</v>
      </c>
      <c r="BA114" s="57" t="b">
        <f t="shared" si="59"/>
        <v>0</v>
      </c>
    </row>
    <row r="115" spans="2:53">
      <c r="B115" s="51"/>
      <c r="C115" s="36"/>
      <c r="D115" s="35">
        <v>0</v>
      </c>
      <c r="F115" s="39"/>
      <c r="G115" s="46">
        <v>0</v>
      </c>
      <c r="H115" s="2"/>
      <c r="I115" s="2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21"/>
      <c r="W115" s="135" t="str">
        <f t="shared" si="76"/>
        <v/>
      </c>
      <c r="AN115" s="57">
        <f t="shared" ref="AN115:AY115" si="82">IF($G$115&gt;0,AND(J115=$B$345)*1,0)</f>
        <v>0</v>
      </c>
      <c r="AO115" s="57">
        <f t="shared" si="82"/>
        <v>0</v>
      </c>
      <c r="AP115" s="57">
        <f t="shared" si="82"/>
        <v>0</v>
      </c>
      <c r="AQ115" s="57">
        <f t="shared" si="82"/>
        <v>0</v>
      </c>
      <c r="AR115" s="57">
        <f t="shared" si="82"/>
        <v>0</v>
      </c>
      <c r="AS115" s="57">
        <f t="shared" si="82"/>
        <v>0</v>
      </c>
      <c r="AT115" s="57">
        <f t="shared" si="82"/>
        <v>0</v>
      </c>
      <c r="AU115" s="57">
        <f t="shared" si="82"/>
        <v>0</v>
      </c>
      <c r="AV115" s="57">
        <f t="shared" si="82"/>
        <v>0</v>
      </c>
      <c r="AW115" s="57">
        <f t="shared" si="82"/>
        <v>0</v>
      </c>
      <c r="AX115" s="57">
        <f t="shared" si="82"/>
        <v>0</v>
      </c>
      <c r="AY115" s="57">
        <f t="shared" si="82"/>
        <v>0</v>
      </c>
      <c r="AZ115" s="144">
        <f t="shared" si="58"/>
        <v>0</v>
      </c>
      <c r="BA115" s="57" t="b">
        <f t="shared" si="59"/>
        <v>0</v>
      </c>
    </row>
    <row r="116" spans="2:53">
      <c r="B116" s="51"/>
      <c r="C116" s="34"/>
      <c r="D116" s="35">
        <v>0</v>
      </c>
      <c r="F116" s="39"/>
      <c r="G116" s="46">
        <v>0</v>
      </c>
      <c r="H116" s="2"/>
      <c r="I116" s="2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21"/>
      <c r="W116" s="135" t="str">
        <f t="shared" si="76"/>
        <v/>
      </c>
      <c r="AN116" s="57">
        <f t="shared" ref="AN116:AY116" si="83">IF($G$116&gt;0,AND(J116=$B$345)*1,0)</f>
        <v>0</v>
      </c>
      <c r="AO116" s="57">
        <f t="shared" si="83"/>
        <v>0</v>
      </c>
      <c r="AP116" s="57">
        <f t="shared" si="83"/>
        <v>0</v>
      </c>
      <c r="AQ116" s="57">
        <f t="shared" si="83"/>
        <v>0</v>
      </c>
      <c r="AR116" s="57">
        <f t="shared" si="83"/>
        <v>0</v>
      </c>
      <c r="AS116" s="57">
        <f t="shared" si="83"/>
        <v>0</v>
      </c>
      <c r="AT116" s="57">
        <f t="shared" si="83"/>
        <v>0</v>
      </c>
      <c r="AU116" s="57">
        <f t="shared" si="83"/>
        <v>0</v>
      </c>
      <c r="AV116" s="57">
        <f t="shared" si="83"/>
        <v>0</v>
      </c>
      <c r="AW116" s="57">
        <f t="shared" si="83"/>
        <v>0</v>
      </c>
      <c r="AX116" s="57">
        <f t="shared" si="83"/>
        <v>0</v>
      </c>
      <c r="AY116" s="57">
        <f t="shared" si="83"/>
        <v>0</v>
      </c>
      <c r="AZ116" s="144">
        <f t="shared" si="58"/>
        <v>0</v>
      </c>
      <c r="BA116" s="57" t="b">
        <f t="shared" si="59"/>
        <v>0</v>
      </c>
    </row>
    <row r="117" spans="2:53">
      <c r="B117" s="51"/>
      <c r="C117" s="34"/>
      <c r="D117" s="35">
        <v>0</v>
      </c>
      <c r="F117" s="39"/>
      <c r="G117" s="46">
        <v>0</v>
      </c>
      <c r="H117" s="2"/>
      <c r="I117" s="2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21"/>
      <c r="W117" s="135" t="str">
        <f t="shared" si="76"/>
        <v/>
      </c>
      <c r="AN117" s="57">
        <f t="shared" ref="AN117:AY117" si="84">IF($G$117&gt;0,AND(J117=$B$345)*1,0)</f>
        <v>0</v>
      </c>
      <c r="AO117" s="57">
        <f t="shared" si="84"/>
        <v>0</v>
      </c>
      <c r="AP117" s="57">
        <f t="shared" si="84"/>
        <v>0</v>
      </c>
      <c r="AQ117" s="57">
        <f t="shared" si="84"/>
        <v>0</v>
      </c>
      <c r="AR117" s="57">
        <f t="shared" si="84"/>
        <v>0</v>
      </c>
      <c r="AS117" s="57">
        <f t="shared" si="84"/>
        <v>0</v>
      </c>
      <c r="AT117" s="57">
        <f t="shared" si="84"/>
        <v>0</v>
      </c>
      <c r="AU117" s="57">
        <f t="shared" si="84"/>
        <v>0</v>
      </c>
      <c r="AV117" s="57">
        <f t="shared" si="84"/>
        <v>0</v>
      </c>
      <c r="AW117" s="57">
        <f t="shared" si="84"/>
        <v>0</v>
      </c>
      <c r="AX117" s="57">
        <f t="shared" si="84"/>
        <v>0</v>
      </c>
      <c r="AY117" s="57">
        <f t="shared" si="84"/>
        <v>0</v>
      </c>
      <c r="AZ117" s="144">
        <f t="shared" si="58"/>
        <v>0</v>
      </c>
      <c r="BA117" s="57" t="b">
        <f t="shared" si="59"/>
        <v>0</v>
      </c>
    </row>
    <row r="118" spans="2:53">
      <c r="B118" s="51"/>
      <c r="C118" s="34"/>
      <c r="D118" s="35">
        <v>0</v>
      </c>
      <c r="F118" s="39"/>
      <c r="G118" s="46">
        <v>0</v>
      </c>
      <c r="H118" s="2"/>
      <c r="I118" s="2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21"/>
      <c r="W118" s="135" t="str">
        <f t="shared" si="76"/>
        <v/>
      </c>
      <c r="AN118" s="57">
        <f t="shared" ref="AN118:AY118" si="85">IF($G$118&gt;0,AND(J118=$B$345)*1,0)</f>
        <v>0</v>
      </c>
      <c r="AO118" s="57">
        <f t="shared" si="85"/>
        <v>0</v>
      </c>
      <c r="AP118" s="57">
        <f t="shared" si="85"/>
        <v>0</v>
      </c>
      <c r="AQ118" s="57">
        <f t="shared" si="85"/>
        <v>0</v>
      </c>
      <c r="AR118" s="57">
        <f t="shared" si="85"/>
        <v>0</v>
      </c>
      <c r="AS118" s="57">
        <f t="shared" si="85"/>
        <v>0</v>
      </c>
      <c r="AT118" s="57">
        <f t="shared" si="85"/>
        <v>0</v>
      </c>
      <c r="AU118" s="57">
        <f t="shared" si="85"/>
        <v>0</v>
      </c>
      <c r="AV118" s="57">
        <f t="shared" si="85"/>
        <v>0</v>
      </c>
      <c r="AW118" s="57">
        <f t="shared" si="85"/>
        <v>0</v>
      </c>
      <c r="AX118" s="57">
        <f t="shared" si="85"/>
        <v>0</v>
      </c>
      <c r="AY118" s="57">
        <f t="shared" si="85"/>
        <v>0</v>
      </c>
      <c r="AZ118" s="144">
        <f t="shared" si="58"/>
        <v>0</v>
      </c>
      <c r="BA118" s="57" t="b">
        <f t="shared" si="59"/>
        <v>0</v>
      </c>
    </row>
    <row r="119" spans="2:53">
      <c r="B119" s="51"/>
      <c r="C119" s="34"/>
      <c r="D119" s="35">
        <v>0</v>
      </c>
      <c r="F119" s="39"/>
      <c r="G119" s="46">
        <v>0</v>
      </c>
      <c r="H119" s="2"/>
      <c r="I119" s="2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21"/>
      <c r="W119" s="135" t="str">
        <f t="shared" si="76"/>
        <v/>
      </c>
      <c r="AN119" s="57">
        <f t="shared" ref="AN119:AY119" si="86">IF($G$119&gt;0,AND(J119=$B$345)*1,0)</f>
        <v>0</v>
      </c>
      <c r="AO119" s="57">
        <f t="shared" si="86"/>
        <v>0</v>
      </c>
      <c r="AP119" s="57">
        <f t="shared" si="86"/>
        <v>0</v>
      </c>
      <c r="AQ119" s="57">
        <f t="shared" si="86"/>
        <v>0</v>
      </c>
      <c r="AR119" s="57">
        <f t="shared" si="86"/>
        <v>0</v>
      </c>
      <c r="AS119" s="57">
        <f t="shared" si="86"/>
        <v>0</v>
      </c>
      <c r="AT119" s="57">
        <f t="shared" si="86"/>
        <v>0</v>
      </c>
      <c r="AU119" s="57">
        <f t="shared" si="86"/>
        <v>0</v>
      </c>
      <c r="AV119" s="57">
        <f t="shared" si="86"/>
        <v>0</v>
      </c>
      <c r="AW119" s="57">
        <f t="shared" si="86"/>
        <v>0</v>
      </c>
      <c r="AX119" s="57">
        <f t="shared" si="86"/>
        <v>0</v>
      </c>
      <c r="AY119" s="57">
        <f t="shared" si="86"/>
        <v>0</v>
      </c>
      <c r="AZ119" s="144">
        <f t="shared" si="58"/>
        <v>0</v>
      </c>
      <c r="BA119" s="57" t="b">
        <f t="shared" si="59"/>
        <v>0</v>
      </c>
    </row>
    <row r="120" spans="2:53">
      <c r="B120" s="51"/>
      <c r="C120" s="34"/>
      <c r="D120" s="35">
        <v>0</v>
      </c>
      <c r="F120" s="39"/>
      <c r="G120" s="46">
        <v>0</v>
      </c>
      <c r="H120" s="2"/>
      <c r="I120" s="2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21"/>
      <c r="W120" s="135" t="str">
        <f t="shared" si="76"/>
        <v/>
      </c>
      <c r="AN120" s="57">
        <f t="shared" ref="AN120:AY120" si="87">IF($G$120&gt;0,AND(J120=$B$345)*1,0)</f>
        <v>0</v>
      </c>
      <c r="AO120" s="57">
        <f t="shared" si="87"/>
        <v>0</v>
      </c>
      <c r="AP120" s="57">
        <f t="shared" si="87"/>
        <v>0</v>
      </c>
      <c r="AQ120" s="57">
        <f t="shared" si="87"/>
        <v>0</v>
      </c>
      <c r="AR120" s="57">
        <f t="shared" si="87"/>
        <v>0</v>
      </c>
      <c r="AS120" s="57">
        <f t="shared" si="87"/>
        <v>0</v>
      </c>
      <c r="AT120" s="57">
        <f t="shared" si="87"/>
        <v>0</v>
      </c>
      <c r="AU120" s="57">
        <f t="shared" si="87"/>
        <v>0</v>
      </c>
      <c r="AV120" s="57">
        <f t="shared" si="87"/>
        <v>0</v>
      </c>
      <c r="AW120" s="57">
        <f t="shared" si="87"/>
        <v>0</v>
      </c>
      <c r="AX120" s="57">
        <f t="shared" si="87"/>
        <v>0</v>
      </c>
      <c r="AY120" s="57">
        <f t="shared" si="87"/>
        <v>0</v>
      </c>
      <c r="AZ120" s="144">
        <f t="shared" si="58"/>
        <v>0</v>
      </c>
      <c r="BA120" s="57" t="b">
        <f t="shared" si="59"/>
        <v>0</v>
      </c>
    </row>
    <row r="121" spans="2:53">
      <c r="B121" s="51"/>
      <c r="C121" s="34"/>
      <c r="D121" s="35">
        <v>0</v>
      </c>
      <c r="F121" s="39"/>
      <c r="G121" s="46">
        <v>0</v>
      </c>
      <c r="H121" s="2"/>
      <c r="I121" s="2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21"/>
      <c r="W121" s="135" t="str">
        <f t="shared" si="76"/>
        <v/>
      </c>
      <c r="AN121" s="57">
        <f t="shared" ref="AN121:AY121" si="88">IF($G$121&gt;0,AND(J121=$B$345)*1,0)</f>
        <v>0</v>
      </c>
      <c r="AO121" s="57">
        <f t="shared" si="88"/>
        <v>0</v>
      </c>
      <c r="AP121" s="57">
        <f t="shared" si="88"/>
        <v>0</v>
      </c>
      <c r="AQ121" s="57">
        <f t="shared" si="88"/>
        <v>0</v>
      </c>
      <c r="AR121" s="57">
        <f t="shared" si="88"/>
        <v>0</v>
      </c>
      <c r="AS121" s="57">
        <f t="shared" si="88"/>
        <v>0</v>
      </c>
      <c r="AT121" s="57">
        <f t="shared" si="88"/>
        <v>0</v>
      </c>
      <c r="AU121" s="57">
        <f t="shared" si="88"/>
        <v>0</v>
      </c>
      <c r="AV121" s="57">
        <f t="shared" si="88"/>
        <v>0</v>
      </c>
      <c r="AW121" s="57">
        <f t="shared" si="88"/>
        <v>0</v>
      </c>
      <c r="AX121" s="57">
        <f t="shared" si="88"/>
        <v>0</v>
      </c>
      <c r="AY121" s="57">
        <f t="shared" si="88"/>
        <v>0</v>
      </c>
      <c r="AZ121" s="144">
        <f t="shared" si="58"/>
        <v>0</v>
      </c>
      <c r="BA121" s="57" t="b">
        <f t="shared" si="59"/>
        <v>0</v>
      </c>
    </row>
    <row r="122" spans="2:53">
      <c r="B122" s="51"/>
      <c r="C122" s="37" t="s">
        <v>45</v>
      </c>
      <c r="D122" s="38">
        <f>SUM(D110:D121)</f>
        <v>0</v>
      </c>
      <c r="F122" s="40" t="s">
        <v>172</v>
      </c>
      <c r="G122" s="38">
        <f>SUM(J444:U455)</f>
        <v>0</v>
      </c>
      <c r="H122" s="2"/>
      <c r="I122" s="2"/>
      <c r="J122" s="21"/>
      <c r="K122" s="21"/>
      <c r="W122" s="136"/>
      <c r="AZ122" s="144">
        <f t="shared" si="58"/>
        <v>0</v>
      </c>
      <c r="BA122" s="57" t="b">
        <f t="shared" si="59"/>
        <v>0</v>
      </c>
    </row>
    <row r="123" spans="2:53" ht="20" customHeight="1">
      <c r="W123" s="136"/>
      <c r="AZ123" s="144">
        <f t="shared" si="58"/>
        <v>0</v>
      </c>
      <c r="BA123" s="57" t="b">
        <f t="shared" si="59"/>
        <v>0</v>
      </c>
    </row>
    <row r="124" spans="2:53" ht="20" customHeight="1">
      <c r="B124" s="258" t="s">
        <v>51</v>
      </c>
      <c r="C124" s="258"/>
      <c r="D124" s="49">
        <f>D150+G150/12</f>
        <v>0</v>
      </c>
      <c r="E124" s="99" t="s">
        <v>177</v>
      </c>
      <c r="F124" s="30"/>
      <c r="G124" s="32"/>
      <c r="H124" s="31"/>
      <c r="I124" s="31"/>
      <c r="J124" s="31"/>
      <c r="K124" s="31"/>
      <c r="L124" s="30"/>
      <c r="M124" s="30"/>
      <c r="N124" s="30"/>
      <c r="O124" s="30"/>
      <c r="P124" s="30"/>
      <c r="Q124" s="30"/>
      <c r="R124" s="32"/>
      <c r="S124" s="32"/>
      <c r="T124" s="32"/>
      <c r="U124" s="32"/>
      <c r="V124" s="134"/>
      <c r="W124" s="136"/>
      <c r="AZ124" s="144">
        <f t="shared" si="58"/>
        <v>0</v>
      </c>
      <c r="BA124" s="57" t="b">
        <f t="shared" si="59"/>
        <v>0</v>
      </c>
    </row>
    <row r="125" spans="2:53" ht="20">
      <c r="B125" s="51"/>
      <c r="C125" s="23"/>
      <c r="D125" s="20"/>
      <c r="F125" s="23"/>
      <c r="G125" s="20"/>
      <c r="H125" s="18"/>
      <c r="I125" s="18"/>
      <c r="J125" s="24" t="s">
        <v>27</v>
      </c>
      <c r="K125" s="25" t="s">
        <v>28</v>
      </c>
      <c r="L125" s="24" t="s">
        <v>29</v>
      </c>
      <c r="M125" s="24" t="s">
        <v>30</v>
      </c>
      <c r="N125" s="24" t="s">
        <v>31</v>
      </c>
      <c r="O125" s="24" t="s">
        <v>32</v>
      </c>
      <c r="P125" s="24" t="s">
        <v>33</v>
      </c>
      <c r="Q125" s="24" t="s">
        <v>34</v>
      </c>
      <c r="R125" s="24" t="s">
        <v>35</v>
      </c>
      <c r="S125" s="24" t="s">
        <v>36</v>
      </c>
      <c r="T125" s="24" t="s">
        <v>37</v>
      </c>
      <c r="U125" s="24" t="s">
        <v>38</v>
      </c>
      <c r="V125" s="24"/>
      <c r="W125" s="136"/>
      <c r="AZ125" s="144">
        <f t="shared" si="58"/>
        <v>0</v>
      </c>
      <c r="BA125" s="57" t="b">
        <f t="shared" si="59"/>
        <v>0</v>
      </c>
    </row>
    <row r="126" spans="2:53" ht="16" customHeight="1">
      <c r="B126" s="51"/>
      <c r="C126" s="47" t="s">
        <v>141</v>
      </c>
      <c r="D126" s="35">
        <v>0</v>
      </c>
      <c r="F126" s="47"/>
      <c r="G126" s="35">
        <v>0</v>
      </c>
      <c r="H126" s="2"/>
      <c r="I126" s="2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21"/>
      <c r="W126" s="135" t="str">
        <f t="shared" ref="W126:W149" si="89">IF(BA126=FALSE,"","Recuerda seleccionar los meses")</f>
        <v/>
      </c>
      <c r="AN126" s="57">
        <f t="shared" ref="AN126:AY126" si="90">IF($G$126&gt;0,AND(J126=$B$345)*1,0)</f>
        <v>0</v>
      </c>
      <c r="AO126" s="57">
        <f t="shared" si="90"/>
        <v>0</v>
      </c>
      <c r="AP126" s="57">
        <f t="shared" si="90"/>
        <v>0</v>
      </c>
      <c r="AQ126" s="57">
        <f t="shared" si="90"/>
        <v>0</v>
      </c>
      <c r="AR126" s="57">
        <f t="shared" si="90"/>
        <v>0</v>
      </c>
      <c r="AS126" s="57">
        <f t="shared" si="90"/>
        <v>0</v>
      </c>
      <c r="AT126" s="57">
        <f t="shared" si="90"/>
        <v>0</v>
      </c>
      <c r="AU126" s="57">
        <f t="shared" si="90"/>
        <v>0</v>
      </c>
      <c r="AV126" s="57">
        <f t="shared" si="90"/>
        <v>0</v>
      </c>
      <c r="AW126" s="57">
        <f t="shared" si="90"/>
        <v>0</v>
      </c>
      <c r="AX126" s="57">
        <f t="shared" si="90"/>
        <v>0</v>
      </c>
      <c r="AY126" s="57">
        <f t="shared" si="90"/>
        <v>0</v>
      </c>
      <c r="AZ126" s="144">
        <f t="shared" si="58"/>
        <v>0</v>
      </c>
      <c r="BA126" s="57" t="b">
        <f t="shared" si="59"/>
        <v>0</v>
      </c>
    </row>
    <row r="127" spans="2:53">
      <c r="B127" s="51"/>
      <c r="C127" s="47" t="s">
        <v>164</v>
      </c>
      <c r="D127" s="35">
        <v>0</v>
      </c>
      <c r="F127" s="47"/>
      <c r="G127" s="35">
        <v>0</v>
      </c>
      <c r="H127" s="2"/>
      <c r="I127" s="2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21"/>
      <c r="W127" s="135" t="str">
        <f t="shared" si="89"/>
        <v/>
      </c>
      <c r="AN127" s="57">
        <f t="shared" ref="AN127:AY127" si="91">IF($G$127&gt;0,AND(J127=$B$345)*1,0)</f>
        <v>0</v>
      </c>
      <c r="AO127" s="57">
        <f t="shared" si="91"/>
        <v>0</v>
      </c>
      <c r="AP127" s="57">
        <f t="shared" si="91"/>
        <v>0</v>
      </c>
      <c r="AQ127" s="57">
        <f t="shared" si="91"/>
        <v>0</v>
      </c>
      <c r="AR127" s="57">
        <f t="shared" si="91"/>
        <v>0</v>
      </c>
      <c r="AS127" s="57">
        <f t="shared" si="91"/>
        <v>0</v>
      </c>
      <c r="AT127" s="57">
        <f t="shared" si="91"/>
        <v>0</v>
      </c>
      <c r="AU127" s="57">
        <f t="shared" si="91"/>
        <v>0</v>
      </c>
      <c r="AV127" s="57">
        <f t="shared" si="91"/>
        <v>0</v>
      </c>
      <c r="AW127" s="57">
        <f t="shared" si="91"/>
        <v>0</v>
      </c>
      <c r="AX127" s="57">
        <f t="shared" si="91"/>
        <v>0</v>
      </c>
      <c r="AY127" s="57">
        <f t="shared" si="91"/>
        <v>0</v>
      </c>
      <c r="AZ127" s="144">
        <f t="shared" si="58"/>
        <v>0</v>
      </c>
      <c r="BA127" s="57" t="b">
        <f t="shared" si="59"/>
        <v>0</v>
      </c>
    </row>
    <row r="128" spans="2:53">
      <c r="B128" s="51"/>
      <c r="C128" s="47" t="s">
        <v>165</v>
      </c>
      <c r="D128" s="35">
        <v>0</v>
      </c>
      <c r="F128" s="39"/>
      <c r="G128" s="35">
        <v>0</v>
      </c>
      <c r="H128" s="2"/>
      <c r="I128" s="2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21"/>
      <c r="W128" s="135" t="str">
        <f t="shared" si="89"/>
        <v/>
      </c>
      <c r="AN128" s="57">
        <f t="shared" ref="AN128:AY128" si="92">IF($G$128&gt;0,AND(J128=$B$345)*1,0)</f>
        <v>0</v>
      </c>
      <c r="AO128" s="57">
        <f t="shared" si="92"/>
        <v>0</v>
      </c>
      <c r="AP128" s="57">
        <f t="shared" si="92"/>
        <v>0</v>
      </c>
      <c r="AQ128" s="57">
        <f t="shared" si="92"/>
        <v>0</v>
      </c>
      <c r="AR128" s="57">
        <f t="shared" si="92"/>
        <v>0</v>
      </c>
      <c r="AS128" s="57">
        <f t="shared" si="92"/>
        <v>0</v>
      </c>
      <c r="AT128" s="57">
        <f t="shared" si="92"/>
        <v>0</v>
      </c>
      <c r="AU128" s="57">
        <f t="shared" si="92"/>
        <v>0</v>
      </c>
      <c r="AV128" s="57">
        <f t="shared" si="92"/>
        <v>0</v>
      </c>
      <c r="AW128" s="57">
        <f t="shared" si="92"/>
        <v>0</v>
      </c>
      <c r="AX128" s="57">
        <f t="shared" si="92"/>
        <v>0</v>
      </c>
      <c r="AY128" s="57">
        <f t="shared" si="92"/>
        <v>0</v>
      </c>
      <c r="AZ128" s="144">
        <f t="shared" si="58"/>
        <v>0</v>
      </c>
      <c r="BA128" s="57" t="b">
        <f t="shared" si="59"/>
        <v>0</v>
      </c>
    </row>
    <row r="129" spans="2:53">
      <c r="B129" s="51"/>
      <c r="C129" s="47" t="s">
        <v>121</v>
      </c>
      <c r="D129" s="35">
        <v>0</v>
      </c>
      <c r="F129" s="39"/>
      <c r="G129" s="35">
        <v>0</v>
      </c>
      <c r="H129" s="2"/>
      <c r="I129" s="2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21"/>
      <c r="W129" s="135" t="str">
        <f t="shared" si="89"/>
        <v/>
      </c>
      <c r="AN129" s="57">
        <f t="shared" ref="AN129:AY129" si="93">IF($G$129&gt;0,AND(J129=$B$345)*1,0)</f>
        <v>0</v>
      </c>
      <c r="AO129" s="57">
        <f t="shared" si="93"/>
        <v>0</v>
      </c>
      <c r="AP129" s="57">
        <f t="shared" si="93"/>
        <v>0</v>
      </c>
      <c r="AQ129" s="57">
        <f t="shared" si="93"/>
        <v>0</v>
      </c>
      <c r="AR129" s="57">
        <f t="shared" si="93"/>
        <v>0</v>
      </c>
      <c r="AS129" s="57">
        <f t="shared" si="93"/>
        <v>0</v>
      </c>
      <c r="AT129" s="57">
        <f t="shared" si="93"/>
        <v>0</v>
      </c>
      <c r="AU129" s="57">
        <f t="shared" si="93"/>
        <v>0</v>
      </c>
      <c r="AV129" s="57">
        <f t="shared" si="93"/>
        <v>0</v>
      </c>
      <c r="AW129" s="57">
        <f t="shared" si="93"/>
        <v>0</v>
      </c>
      <c r="AX129" s="57">
        <f t="shared" si="93"/>
        <v>0</v>
      </c>
      <c r="AY129" s="57">
        <f t="shared" si="93"/>
        <v>0</v>
      </c>
      <c r="AZ129" s="144">
        <f t="shared" si="58"/>
        <v>0</v>
      </c>
      <c r="BA129" s="57" t="b">
        <f t="shared" si="59"/>
        <v>0</v>
      </c>
    </row>
    <row r="130" spans="2:53">
      <c r="B130" s="51"/>
      <c r="C130" s="47" t="s">
        <v>166</v>
      </c>
      <c r="D130" s="35">
        <v>0</v>
      </c>
      <c r="F130" s="39"/>
      <c r="G130" s="35">
        <v>0</v>
      </c>
      <c r="H130" s="2"/>
      <c r="I130" s="2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21"/>
      <c r="W130" s="135" t="str">
        <f t="shared" si="89"/>
        <v/>
      </c>
      <c r="AN130" s="57">
        <f t="shared" ref="AN130:AY130" si="94">IF($G$130&gt;0,AND(J130=$B$345)*1,0)</f>
        <v>0</v>
      </c>
      <c r="AO130" s="57">
        <f t="shared" si="94"/>
        <v>0</v>
      </c>
      <c r="AP130" s="57">
        <f t="shared" si="94"/>
        <v>0</v>
      </c>
      <c r="AQ130" s="57">
        <f t="shared" si="94"/>
        <v>0</v>
      </c>
      <c r="AR130" s="57">
        <f t="shared" si="94"/>
        <v>0</v>
      </c>
      <c r="AS130" s="57">
        <f t="shared" si="94"/>
        <v>0</v>
      </c>
      <c r="AT130" s="57">
        <f t="shared" si="94"/>
        <v>0</v>
      </c>
      <c r="AU130" s="57">
        <f t="shared" si="94"/>
        <v>0</v>
      </c>
      <c r="AV130" s="57">
        <f t="shared" si="94"/>
        <v>0</v>
      </c>
      <c r="AW130" s="57">
        <f t="shared" si="94"/>
        <v>0</v>
      </c>
      <c r="AX130" s="57">
        <f t="shared" si="94"/>
        <v>0</v>
      </c>
      <c r="AY130" s="57">
        <f t="shared" si="94"/>
        <v>0</v>
      </c>
      <c r="AZ130" s="144">
        <f t="shared" si="58"/>
        <v>0</v>
      </c>
      <c r="BA130" s="57" t="b">
        <f t="shared" si="59"/>
        <v>0</v>
      </c>
    </row>
    <row r="131" spans="2:53">
      <c r="B131" s="51"/>
      <c r="C131" s="39"/>
      <c r="D131" s="35">
        <v>0</v>
      </c>
      <c r="F131" s="39"/>
      <c r="G131" s="35">
        <v>0</v>
      </c>
      <c r="H131" s="2"/>
      <c r="I131" s="2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21"/>
      <c r="W131" s="135" t="str">
        <f t="shared" si="89"/>
        <v/>
      </c>
      <c r="AN131" s="57">
        <f t="shared" ref="AN131:AY131" si="95">IF($G$131&gt;0,AND(J131=$B$345)*1,0)</f>
        <v>0</v>
      </c>
      <c r="AO131" s="57">
        <f t="shared" si="95"/>
        <v>0</v>
      </c>
      <c r="AP131" s="57">
        <f t="shared" si="95"/>
        <v>0</v>
      </c>
      <c r="AQ131" s="57">
        <f t="shared" si="95"/>
        <v>0</v>
      </c>
      <c r="AR131" s="57">
        <f t="shared" si="95"/>
        <v>0</v>
      </c>
      <c r="AS131" s="57">
        <f t="shared" si="95"/>
        <v>0</v>
      </c>
      <c r="AT131" s="57">
        <f t="shared" si="95"/>
        <v>0</v>
      </c>
      <c r="AU131" s="57">
        <f t="shared" si="95"/>
        <v>0</v>
      </c>
      <c r="AV131" s="57">
        <f t="shared" si="95"/>
        <v>0</v>
      </c>
      <c r="AW131" s="57">
        <f t="shared" si="95"/>
        <v>0</v>
      </c>
      <c r="AX131" s="57">
        <f t="shared" si="95"/>
        <v>0</v>
      </c>
      <c r="AY131" s="57">
        <f t="shared" si="95"/>
        <v>0</v>
      </c>
      <c r="AZ131" s="144">
        <f t="shared" si="58"/>
        <v>0</v>
      </c>
      <c r="BA131" s="57" t="b">
        <f t="shared" si="59"/>
        <v>0</v>
      </c>
    </row>
    <row r="132" spans="2:53">
      <c r="B132" s="51"/>
      <c r="C132" s="39"/>
      <c r="D132" s="35">
        <v>0</v>
      </c>
      <c r="F132" s="39"/>
      <c r="G132" s="35">
        <v>0</v>
      </c>
      <c r="H132" s="2"/>
      <c r="I132" s="2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21"/>
      <c r="W132" s="135" t="str">
        <f t="shared" si="89"/>
        <v/>
      </c>
      <c r="AN132" s="57">
        <f t="shared" ref="AN132:AY132" si="96">IF($G$132&gt;0,AND(J132=$B$345)*1,0)</f>
        <v>0</v>
      </c>
      <c r="AO132" s="57">
        <f t="shared" si="96"/>
        <v>0</v>
      </c>
      <c r="AP132" s="57">
        <f t="shared" si="96"/>
        <v>0</v>
      </c>
      <c r="AQ132" s="57">
        <f t="shared" si="96"/>
        <v>0</v>
      </c>
      <c r="AR132" s="57">
        <f t="shared" si="96"/>
        <v>0</v>
      </c>
      <c r="AS132" s="57">
        <f t="shared" si="96"/>
        <v>0</v>
      </c>
      <c r="AT132" s="57">
        <f t="shared" si="96"/>
        <v>0</v>
      </c>
      <c r="AU132" s="57">
        <f t="shared" si="96"/>
        <v>0</v>
      </c>
      <c r="AV132" s="57">
        <f t="shared" si="96"/>
        <v>0</v>
      </c>
      <c r="AW132" s="57">
        <f t="shared" si="96"/>
        <v>0</v>
      </c>
      <c r="AX132" s="57">
        <f t="shared" si="96"/>
        <v>0</v>
      </c>
      <c r="AY132" s="57">
        <f t="shared" si="96"/>
        <v>0</v>
      </c>
      <c r="AZ132" s="144">
        <f t="shared" si="58"/>
        <v>0</v>
      </c>
      <c r="BA132" s="57" t="b">
        <f t="shared" si="59"/>
        <v>0</v>
      </c>
    </row>
    <row r="133" spans="2:53">
      <c r="B133" s="51"/>
      <c r="C133" s="39"/>
      <c r="D133" s="35">
        <v>0</v>
      </c>
      <c r="F133" s="39"/>
      <c r="G133" s="35">
        <v>0</v>
      </c>
      <c r="H133" s="2"/>
      <c r="I133" s="2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21"/>
      <c r="W133" s="135" t="str">
        <f t="shared" si="89"/>
        <v/>
      </c>
      <c r="AN133" s="57">
        <f t="shared" ref="AN133:AY133" si="97">IF($G$133&gt;0,AND(J133=$B$345)*1,0)</f>
        <v>0</v>
      </c>
      <c r="AO133" s="57">
        <f t="shared" si="97"/>
        <v>0</v>
      </c>
      <c r="AP133" s="57">
        <f t="shared" si="97"/>
        <v>0</v>
      </c>
      <c r="AQ133" s="57">
        <f t="shared" si="97"/>
        <v>0</v>
      </c>
      <c r="AR133" s="57">
        <f t="shared" si="97"/>
        <v>0</v>
      </c>
      <c r="AS133" s="57">
        <f t="shared" si="97"/>
        <v>0</v>
      </c>
      <c r="AT133" s="57">
        <f t="shared" si="97"/>
        <v>0</v>
      </c>
      <c r="AU133" s="57">
        <f t="shared" si="97"/>
        <v>0</v>
      </c>
      <c r="AV133" s="57">
        <f t="shared" si="97"/>
        <v>0</v>
      </c>
      <c r="AW133" s="57">
        <f t="shared" si="97"/>
        <v>0</v>
      </c>
      <c r="AX133" s="57">
        <f t="shared" si="97"/>
        <v>0</v>
      </c>
      <c r="AY133" s="57">
        <f t="shared" si="97"/>
        <v>0</v>
      </c>
      <c r="AZ133" s="144">
        <f t="shared" si="58"/>
        <v>0</v>
      </c>
      <c r="BA133" s="57" t="b">
        <f t="shared" si="59"/>
        <v>0</v>
      </c>
    </row>
    <row r="134" spans="2:53">
      <c r="B134" s="51"/>
      <c r="C134" s="39"/>
      <c r="D134" s="35">
        <v>0</v>
      </c>
      <c r="F134" s="39"/>
      <c r="G134" s="35">
        <v>0</v>
      </c>
      <c r="H134" s="2"/>
      <c r="I134" s="2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21"/>
      <c r="W134" s="135" t="str">
        <f t="shared" si="89"/>
        <v/>
      </c>
      <c r="AN134" s="57">
        <f t="shared" ref="AN134:AY134" si="98">IF($G$134&gt;0,AND(J134=$B$345)*1,0)</f>
        <v>0</v>
      </c>
      <c r="AO134" s="57">
        <f t="shared" si="98"/>
        <v>0</v>
      </c>
      <c r="AP134" s="57">
        <f t="shared" si="98"/>
        <v>0</v>
      </c>
      <c r="AQ134" s="57">
        <f t="shared" si="98"/>
        <v>0</v>
      </c>
      <c r="AR134" s="57">
        <f t="shared" si="98"/>
        <v>0</v>
      </c>
      <c r="AS134" s="57">
        <f t="shared" si="98"/>
        <v>0</v>
      </c>
      <c r="AT134" s="57">
        <f t="shared" si="98"/>
        <v>0</v>
      </c>
      <c r="AU134" s="57">
        <f t="shared" si="98"/>
        <v>0</v>
      </c>
      <c r="AV134" s="57">
        <f t="shared" si="98"/>
        <v>0</v>
      </c>
      <c r="AW134" s="57">
        <f t="shared" si="98"/>
        <v>0</v>
      </c>
      <c r="AX134" s="57">
        <f t="shared" si="98"/>
        <v>0</v>
      </c>
      <c r="AY134" s="57">
        <f t="shared" si="98"/>
        <v>0</v>
      </c>
      <c r="AZ134" s="144">
        <f t="shared" si="58"/>
        <v>0</v>
      </c>
      <c r="BA134" s="57" t="b">
        <f t="shared" si="59"/>
        <v>0</v>
      </c>
    </row>
    <row r="135" spans="2:53">
      <c r="B135" s="51"/>
      <c r="C135" s="39"/>
      <c r="D135" s="35">
        <v>0</v>
      </c>
      <c r="F135" s="39"/>
      <c r="G135" s="35">
        <v>0</v>
      </c>
      <c r="H135" s="2"/>
      <c r="I135" s="2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21"/>
      <c r="W135" s="135" t="str">
        <f t="shared" si="89"/>
        <v/>
      </c>
      <c r="AN135" s="57">
        <f t="shared" ref="AN135:AY135" si="99">IF($G$135&gt;0,AND(J135=$B$345)*1,0)</f>
        <v>0</v>
      </c>
      <c r="AO135" s="57">
        <f t="shared" si="99"/>
        <v>0</v>
      </c>
      <c r="AP135" s="57">
        <f t="shared" si="99"/>
        <v>0</v>
      </c>
      <c r="AQ135" s="57">
        <f t="shared" si="99"/>
        <v>0</v>
      </c>
      <c r="AR135" s="57">
        <f t="shared" si="99"/>
        <v>0</v>
      </c>
      <c r="AS135" s="57">
        <f t="shared" si="99"/>
        <v>0</v>
      </c>
      <c r="AT135" s="57">
        <f t="shared" si="99"/>
        <v>0</v>
      </c>
      <c r="AU135" s="57">
        <f t="shared" si="99"/>
        <v>0</v>
      </c>
      <c r="AV135" s="57">
        <f t="shared" si="99"/>
        <v>0</v>
      </c>
      <c r="AW135" s="57">
        <f t="shared" si="99"/>
        <v>0</v>
      </c>
      <c r="AX135" s="57">
        <f t="shared" si="99"/>
        <v>0</v>
      </c>
      <c r="AY135" s="57">
        <f t="shared" si="99"/>
        <v>0</v>
      </c>
      <c r="AZ135" s="144">
        <f t="shared" si="58"/>
        <v>0</v>
      </c>
      <c r="BA135" s="57" t="b">
        <f t="shared" si="59"/>
        <v>0</v>
      </c>
    </row>
    <row r="136" spans="2:53">
      <c r="B136" s="51"/>
      <c r="C136" s="39"/>
      <c r="D136" s="35">
        <v>0</v>
      </c>
      <c r="F136" s="39"/>
      <c r="G136" s="35">
        <v>0</v>
      </c>
      <c r="H136" s="2"/>
      <c r="I136" s="2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21"/>
      <c r="W136" s="135" t="str">
        <f t="shared" si="89"/>
        <v/>
      </c>
      <c r="AN136" s="57">
        <f t="shared" ref="AN136:AY136" si="100">IF($G$136&gt;0,AND(J136=$B$345)*1,0)</f>
        <v>0</v>
      </c>
      <c r="AO136" s="57">
        <f t="shared" si="100"/>
        <v>0</v>
      </c>
      <c r="AP136" s="57">
        <f t="shared" si="100"/>
        <v>0</v>
      </c>
      <c r="AQ136" s="57">
        <f t="shared" si="100"/>
        <v>0</v>
      </c>
      <c r="AR136" s="57">
        <f t="shared" si="100"/>
        <v>0</v>
      </c>
      <c r="AS136" s="57">
        <f t="shared" si="100"/>
        <v>0</v>
      </c>
      <c r="AT136" s="57">
        <f t="shared" si="100"/>
        <v>0</v>
      </c>
      <c r="AU136" s="57">
        <f t="shared" si="100"/>
        <v>0</v>
      </c>
      <c r="AV136" s="57">
        <f t="shared" si="100"/>
        <v>0</v>
      </c>
      <c r="AW136" s="57">
        <f t="shared" si="100"/>
        <v>0</v>
      </c>
      <c r="AX136" s="57">
        <f t="shared" si="100"/>
        <v>0</v>
      </c>
      <c r="AY136" s="57">
        <f t="shared" si="100"/>
        <v>0</v>
      </c>
      <c r="AZ136" s="144">
        <f t="shared" si="58"/>
        <v>0</v>
      </c>
      <c r="BA136" s="57" t="b">
        <f t="shared" si="59"/>
        <v>0</v>
      </c>
    </row>
    <row r="137" spans="2:53">
      <c r="B137" s="51"/>
      <c r="C137" s="39"/>
      <c r="D137" s="35">
        <v>0</v>
      </c>
      <c r="F137" s="39"/>
      <c r="G137" s="35">
        <v>0</v>
      </c>
      <c r="H137" s="2"/>
      <c r="I137" s="2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21"/>
      <c r="W137" s="135" t="str">
        <f t="shared" si="89"/>
        <v/>
      </c>
      <c r="AN137" s="57">
        <f t="shared" ref="AN137:AY137" si="101">IF($G$137&gt;0,AND(J137=$B$345)*1,0)</f>
        <v>0</v>
      </c>
      <c r="AO137" s="57">
        <f t="shared" si="101"/>
        <v>0</v>
      </c>
      <c r="AP137" s="57">
        <f t="shared" si="101"/>
        <v>0</v>
      </c>
      <c r="AQ137" s="57">
        <f t="shared" si="101"/>
        <v>0</v>
      </c>
      <c r="AR137" s="57">
        <f t="shared" si="101"/>
        <v>0</v>
      </c>
      <c r="AS137" s="57">
        <f t="shared" si="101"/>
        <v>0</v>
      </c>
      <c r="AT137" s="57">
        <f t="shared" si="101"/>
        <v>0</v>
      </c>
      <c r="AU137" s="57">
        <f t="shared" si="101"/>
        <v>0</v>
      </c>
      <c r="AV137" s="57">
        <f t="shared" si="101"/>
        <v>0</v>
      </c>
      <c r="AW137" s="57">
        <f t="shared" si="101"/>
        <v>0</v>
      </c>
      <c r="AX137" s="57">
        <f t="shared" si="101"/>
        <v>0</v>
      </c>
      <c r="AY137" s="57">
        <f t="shared" si="101"/>
        <v>0</v>
      </c>
      <c r="AZ137" s="144">
        <f t="shared" si="58"/>
        <v>0</v>
      </c>
      <c r="BA137" s="57" t="b">
        <f t="shared" si="59"/>
        <v>0</v>
      </c>
    </row>
    <row r="138" spans="2:53">
      <c r="B138" s="51"/>
      <c r="C138" s="39"/>
      <c r="D138" s="35">
        <v>0</v>
      </c>
      <c r="F138" s="39"/>
      <c r="G138" s="35">
        <v>0</v>
      </c>
      <c r="H138" s="2"/>
      <c r="I138" s="2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21"/>
      <c r="W138" s="135" t="str">
        <f t="shared" si="89"/>
        <v/>
      </c>
      <c r="AN138" s="57">
        <f t="shared" ref="AN138:AY138" si="102">IF($G$138&gt;0,AND(J138=$B$345)*1,0)</f>
        <v>0</v>
      </c>
      <c r="AO138" s="57">
        <f t="shared" si="102"/>
        <v>0</v>
      </c>
      <c r="AP138" s="57">
        <f t="shared" si="102"/>
        <v>0</v>
      </c>
      <c r="AQ138" s="57">
        <f t="shared" si="102"/>
        <v>0</v>
      </c>
      <c r="AR138" s="57">
        <f t="shared" si="102"/>
        <v>0</v>
      </c>
      <c r="AS138" s="57">
        <f t="shared" si="102"/>
        <v>0</v>
      </c>
      <c r="AT138" s="57">
        <f t="shared" si="102"/>
        <v>0</v>
      </c>
      <c r="AU138" s="57">
        <f t="shared" si="102"/>
        <v>0</v>
      </c>
      <c r="AV138" s="57">
        <f t="shared" si="102"/>
        <v>0</v>
      </c>
      <c r="AW138" s="57">
        <f t="shared" si="102"/>
        <v>0</v>
      </c>
      <c r="AX138" s="57">
        <f t="shared" si="102"/>
        <v>0</v>
      </c>
      <c r="AY138" s="57">
        <f t="shared" si="102"/>
        <v>0</v>
      </c>
      <c r="AZ138" s="144">
        <f t="shared" si="58"/>
        <v>0</v>
      </c>
      <c r="BA138" s="57" t="b">
        <f t="shared" si="59"/>
        <v>0</v>
      </c>
    </row>
    <row r="139" spans="2:53">
      <c r="B139" s="51"/>
      <c r="C139" s="39"/>
      <c r="D139" s="35">
        <v>0</v>
      </c>
      <c r="F139" s="39"/>
      <c r="G139" s="35">
        <v>0</v>
      </c>
      <c r="H139" s="2"/>
      <c r="I139" s="2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21"/>
      <c r="W139" s="135" t="str">
        <f t="shared" si="89"/>
        <v/>
      </c>
      <c r="AN139" s="57">
        <f t="shared" ref="AN139:AY139" si="103">IF($G$139&gt;0,AND(J139=$B$345)*1,0)</f>
        <v>0</v>
      </c>
      <c r="AO139" s="57">
        <f t="shared" si="103"/>
        <v>0</v>
      </c>
      <c r="AP139" s="57">
        <f t="shared" si="103"/>
        <v>0</v>
      </c>
      <c r="AQ139" s="57">
        <f t="shared" si="103"/>
        <v>0</v>
      </c>
      <c r="AR139" s="57">
        <f t="shared" si="103"/>
        <v>0</v>
      </c>
      <c r="AS139" s="57">
        <f t="shared" si="103"/>
        <v>0</v>
      </c>
      <c r="AT139" s="57">
        <f t="shared" si="103"/>
        <v>0</v>
      </c>
      <c r="AU139" s="57">
        <f t="shared" si="103"/>
        <v>0</v>
      </c>
      <c r="AV139" s="57">
        <f t="shared" si="103"/>
        <v>0</v>
      </c>
      <c r="AW139" s="57">
        <f t="shared" si="103"/>
        <v>0</v>
      </c>
      <c r="AX139" s="57">
        <f t="shared" si="103"/>
        <v>0</v>
      </c>
      <c r="AY139" s="57">
        <f t="shared" si="103"/>
        <v>0</v>
      </c>
      <c r="AZ139" s="144">
        <f t="shared" si="58"/>
        <v>0</v>
      </c>
      <c r="BA139" s="57" t="b">
        <f t="shared" si="59"/>
        <v>0</v>
      </c>
    </row>
    <row r="140" spans="2:53">
      <c r="B140" s="51"/>
      <c r="C140" s="39"/>
      <c r="D140" s="35">
        <v>0</v>
      </c>
      <c r="F140" s="39"/>
      <c r="G140" s="35">
        <v>0</v>
      </c>
      <c r="H140" s="2"/>
      <c r="I140" s="2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21"/>
      <c r="W140" s="135" t="str">
        <f t="shared" si="89"/>
        <v/>
      </c>
      <c r="AN140" s="57">
        <f t="shared" ref="AN140:AY140" si="104">IF($G$140&gt;0,AND(J140=$B$345)*1,0)</f>
        <v>0</v>
      </c>
      <c r="AO140" s="57">
        <f t="shared" si="104"/>
        <v>0</v>
      </c>
      <c r="AP140" s="57">
        <f t="shared" si="104"/>
        <v>0</v>
      </c>
      <c r="AQ140" s="57">
        <f t="shared" si="104"/>
        <v>0</v>
      </c>
      <c r="AR140" s="57">
        <f t="shared" si="104"/>
        <v>0</v>
      </c>
      <c r="AS140" s="57">
        <f t="shared" si="104"/>
        <v>0</v>
      </c>
      <c r="AT140" s="57">
        <f t="shared" si="104"/>
        <v>0</v>
      </c>
      <c r="AU140" s="57">
        <f t="shared" si="104"/>
        <v>0</v>
      </c>
      <c r="AV140" s="57">
        <f t="shared" si="104"/>
        <v>0</v>
      </c>
      <c r="AW140" s="57">
        <f t="shared" si="104"/>
        <v>0</v>
      </c>
      <c r="AX140" s="57">
        <f t="shared" si="104"/>
        <v>0</v>
      </c>
      <c r="AY140" s="57">
        <f t="shared" si="104"/>
        <v>0</v>
      </c>
      <c r="AZ140" s="144">
        <f t="shared" si="58"/>
        <v>0</v>
      </c>
      <c r="BA140" s="57" t="b">
        <f t="shared" si="59"/>
        <v>0</v>
      </c>
    </row>
    <row r="141" spans="2:53">
      <c r="B141" s="51"/>
      <c r="C141" s="39"/>
      <c r="D141" s="35">
        <v>0</v>
      </c>
      <c r="F141" s="39"/>
      <c r="G141" s="35">
        <v>0</v>
      </c>
      <c r="H141" s="2"/>
      <c r="I141" s="2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21"/>
      <c r="W141" s="135" t="str">
        <f t="shared" si="89"/>
        <v/>
      </c>
      <c r="AN141" s="57">
        <f t="shared" ref="AN141:AY141" si="105">IF($G$141&gt;0,AND(J141=$B$345)*1,0)</f>
        <v>0</v>
      </c>
      <c r="AO141" s="57">
        <f t="shared" si="105"/>
        <v>0</v>
      </c>
      <c r="AP141" s="57">
        <f t="shared" si="105"/>
        <v>0</v>
      </c>
      <c r="AQ141" s="57">
        <f t="shared" si="105"/>
        <v>0</v>
      </c>
      <c r="AR141" s="57">
        <f t="shared" si="105"/>
        <v>0</v>
      </c>
      <c r="AS141" s="57">
        <f t="shared" si="105"/>
        <v>0</v>
      </c>
      <c r="AT141" s="57">
        <f t="shared" si="105"/>
        <v>0</v>
      </c>
      <c r="AU141" s="57">
        <f t="shared" si="105"/>
        <v>0</v>
      </c>
      <c r="AV141" s="57">
        <f t="shared" si="105"/>
        <v>0</v>
      </c>
      <c r="AW141" s="57">
        <f t="shared" si="105"/>
        <v>0</v>
      </c>
      <c r="AX141" s="57">
        <f t="shared" si="105"/>
        <v>0</v>
      </c>
      <c r="AY141" s="57">
        <f t="shared" si="105"/>
        <v>0</v>
      </c>
      <c r="AZ141" s="144">
        <f t="shared" si="58"/>
        <v>0</v>
      </c>
      <c r="BA141" s="57" t="b">
        <f t="shared" si="59"/>
        <v>0</v>
      </c>
    </row>
    <row r="142" spans="2:53">
      <c r="B142" s="51"/>
      <c r="C142" s="39"/>
      <c r="D142" s="35">
        <v>0</v>
      </c>
      <c r="F142" s="39"/>
      <c r="G142" s="35">
        <v>0</v>
      </c>
      <c r="H142" s="2"/>
      <c r="I142" s="2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21"/>
      <c r="W142" s="135" t="str">
        <f t="shared" si="89"/>
        <v/>
      </c>
      <c r="AN142" s="57">
        <f t="shared" ref="AN142:AY142" si="106">IF($G$142&gt;0,AND(J142=$B$345)*1,0)</f>
        <v>0</v>
      </c>
      <c r="AO142" s="57">
        <f t="shared" si="106"/>
        <v>0</v>
      </c>
      <c r="AP142" s="57">
        <f t="shared" si="106"/>
        <v>0</v>
      </c>
      <c r="AQ142" s="57">
        <f t="shared" si="106"/>
        <v>0</v>
      </c>
      <c r="AR142" s="57">
        <f t="shared" si="106"/>
        <v>0</v>
      </c>
      <c r="AS142" s="57">
        <f t="shared" si="106"/>
        <v>0</v>
      </c>
      <c r="AT142" s="57">
        <f t="shared" si="106"/>
        <v>0</v>
      </c>
      <c r="AU142" s="57">
        <f t="shared" si="106"/>
        <v>0</v>
      </c>
      <c r="AV142" s="57">
        <f t="shared" si="106"/>
        <v>0</v>
      </c>
      <c r="AW142" s="57">
        <f t="shared" si="106"/>
        <v>0</v>
      </c>
      <c r="AX142" s="57">
        <f t="shared" si="106"/>
        <v>0</v>
      </c>
      <c r="AY142" s="57">
        <f t="shared" si="106"/>
        <v>0</v>
      </c>
      <c r="AZ142" s="144">
        <f t="shared" si="58"/>
        <v>0</v>
      </c>
      <c r="BA142" s="57" t="b">
        <f t="shared" si="59"/>
        <v>0</v>
      </c>
    </row>
    <row r="143" spans="2:53">
      <c r="B143" s="51"/>
      <c r="C143" s="39"/>
      <c r="D143" s="35">
        <v>0</v>
      </c>
      <c r="F143" s="39"/>
      <c r="G143" s="35">
        <v>0</v>
      </c>
      <c r="H143" s="2"/>
      <c r="I143" s="2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21"/>
      <c r="W143" s="135" t="str">
        <f t="shared" si="89"/>
        <v/>
      </c>
      <c r="AN143" s="57">
        <f t="shared" ref="AN143:AY143" si="107">IF($G$143&gt;0,AND(J143=$B$345)*1,0)</f>
        <v>0</v>
      </c>
      <c r="AO143" s="57">
        <f t="shared" si="107"/>
        <v>0</v>
      </c>
      <c r="AP143" s="57">
        <f t="shared" si="107"/>
        <v>0</v>
      </c>
      <c r="AQ143" s="57">
        <f t="shared" si="107"/>
        <v>0</v>
      </c>
      <c r="AR143" s="57">
        <f t="shared" si="107"/>
        <v>0</v>
      </c>
      <c r="AS143" s="57">
        <f t="shared" si="107"/>
        <v>0</v>
      </c>
      <c r="AT143" s="57">
        <f t="shared" si="107"/>
        <v>0</v>
      </c>
      <c r="AU143" s="57">
        <f t="shared" si="107"/>
        <v>0</v>
      </c>
      <c r="AV143" s="57">
        <f t="shared" si="107"/>
        <v>0</v>
      </c>
      <c r="AW143" s="57">
        <f t="shared" si="107"/>
        <v>0</v>
      </c>
      <c r="AX143" s="57">
        <f t="shared" si="107"/>
        <v>0</v>
      </c>
      <c r="AY143" s="57">
        <f t="shared" si="107"/>
        <v>0</v>
      </c>
      <c r="AZ143" s="144">
        <f t="shared" si="58"/>
        <v>0</v>
      </c>
      <c r="BA143" s="57" t="b">
        <f t="shared" si="59"/>
        <v>0</v>
      </c>
    </row>
    <row r="144" spans="2:53">
      <c r="B144" s="51"/>
      <c r="C144" s="39"/>
      <c r="D144" s="35">
        <v>0</v>
      </c>
      <c r="F144" s="39"/>
      <c r="G144" s="35">
        <v>0</v>
      </c>
      <c r="H144" s="2"/>
      <c r="I144" s="2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21"/>
      <c r="W144" s="135" t="str">
        <f t="shared" si="89"/>
        <v/>
      </c>
      <c r="AN144" s="57">
        <f t="shared" ref="AN144:AY144" si="108">IF($G$144&gt;0,AND(J144=$B$345)*1,0)</f>
        <v>0</v>
      </c>
      <c r="AO144" s="57">
        <f t="shared" si="108"/>
        <v>0</v>
      </c>
      <c r="AP144" s="57">
        <f t="shared" si="108"/>
        <v>0</v>
      </c>
      <c r="AQ144" s="57">
        <f t="shared" si="108"/>
        <v>0</v>
      </c>
      <c r="AR144" s="57">
        <f t="shared" si="108"/>
        <v>0</v>
      </c>
      <c r="AS144" s="57">
        <f t="shared" si="108"/>
        <v>0</v>
      </c>
      <c r="AT144" s="57">
        <f t="shared" si="108"/>
        <v>0</v>
      </c>
      <c r="AU144" s="57">
        <f t="shared" si="108"/>
        <v>0</v>
      </c>
      <c r="AV144" s="57">
        <f t="shared" si="108"/>
        <v>0</v>
      </c>
      <c r="AW144" s="57">
        <f t="shared" si="108"/>
        <v>0</v>
      </c>
      <c r="AX144" s="57">
        <f t="shared" si="108"/>
        <v>0</v>
      </c>
      <c r="AY144" s="57">
        <f t="shared" si="108"/>
        <v>0</v>
      </c>
      <c r="AZ144" s="144">
        <f t="shared" si="58"/>
        <v>0</v>
      </c>
      <c r="BA144" s="57" t="b">
        <f t="shared" si="59"/>
        <v>0</v>
      </c>
    </row>
    <row r="145" spans="2:53">
      <c r="B145" s="51"/>
      <c r="C145" s="39"/>
      <c r="D145" s="35">
        <v>0</v>
      </c>
      <c r="F145" s="39"/>
      <c r="G145" s="35">
        <v>0</v>
      </c>
      <c r="H145" s="2"/>
      <c r="I145" s="2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21"/>
      <c r="W145" s="135" t="str">
        <f t="shared" si="89"/>
        <v/>
      </c>
      <c r="AN145" s="57">
        <f t="shared" ref="AN145:AY145" si="109">IF($G$145&gt;0,AND(J145=$B$345)*1,0)</f>
        <v>0</v>
      </c>
      <c r="AO145" s="57">
        <f t="shared" si="109"/>
        <v>0</v>
      </c>
      <c r="AP145" s="57">
        <f t="shared" si="109"/>
        <v>0</v>
      </c>
      <c r="AQ145" s="57">
        <f t="shared" si="109"/>
        <v>0</v>
      </c>
      <c r="AR145" s="57">
        <f t="shared" si="109"/>
        <v>0</v>
      </c>
      <c r="AS145" s="57">
        <f t="shared" si="109"/>
        <v>0</v>
      </c>
      <c r="AT145" s="57">
        <f t="shared" si="109"/>
        <v>0</v>
      </c>
      <c r="AU145" s="57">
        <f t="shared" si="109"/>
        <v>0</v>
      </c>
      <c r="AV145" s="57">
        <f t="shared" si="109"/>
        <v>0</v>
      </c>
      <c r="AW145" s="57">
        <f t="shared" si="109"/>
        <v>0</v>
      </c>
      <c r="AX145" s="57">
        <f t="shared" si="109"/>
        <v>0</v>
      </c>
      <c r="AY145" s="57">
        <f t="shared" si="109"/>
        <v>0</v>
      </c>
      <c r="AZ145" s="144">
        <f t="shared" si="58"/>
        <v>0</v>
      </c>
      <c r="BA145" s="57" t="b">
        <f t="shared" si="59"/>
        <v>0</v>
      </c>
    </row>
    <row r="146" spans="2:53">
      <c r="B146" s="51"/>
      <c r="C146" s="39"/>
      <c r="D146" s="35">
        <v>0</v>
      </c>
      <c r="F146" s="39"/>
      <c r="G146" s="35">
        <v>0</v>
      </c>
      <c r="H146" s="2"/>
      <c r="I146" s="2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21"/>
      <c r="W146" s="135" t="str">
        <f t="shared" si="89"/>
        <v/>
      </c>
      <c r="AN146" s="57">
        <f t="shared" ref="AN146:AY146" si="110">IF($G$146&gt;0,AND(J146=$B$345)*1,0)</f>
        <v>0</v>
      </c>
      <c r="AO146" s="57">
        <f t="shared" si="110"/>
        <v>0</v>
      </c>
      <c r="AP146" s="57">
        <f t="shared" si="110"/>
        <v>0</v>
      </c>
      <c r="AQ146" s="57">
        <f t="shared" si="110"/>
        <v>0</v>
      </c>
      <c r="AR146" s="57">
        <f t="shared" si="110"/>
        <v>0</v>
      </c>
      <c r="AS146" s="57">
        <f t="shared" si="110"/>
        <v>0</v>
      </c>
      <c r="AT146" s="57">
        <f t="shared" si="110"/>
        <v>0</v>
      </c>
      <c r="AU146" s="57">
        <f t="shared" si="110"/>
        <v>0</v>
      </c>
      <c r="AV146" s="57">
        <f t="shared" si="110"/>
        <v>0</v>
      </c>
      <c r="AW146" s="57">
        <f t="shared" si="110"/>
        <v>0</v>
      </c>
      <c r="AX146" s="57">
        <f t="shared" si="110"/>
        <v>0</v>
      </c>
      <c r="AY146" s="57">
        <f t="shared" si="110"/>
        <v>0</v>
      </c>
      <c r="AZ146" s="144">
        <f t="shared" si="58"/>
        <v>0</v>
      </c>
      <c r="BA146" s="57" t="b">
        <f t="shared" si="59"/>
        <v>0</v>
      </c>
    </row>
    <row r="147" spans="2:53">
      <c r="B147" s="51"/>
      <c r="C147" s="39"/>
      <c r="D147" s="35">
        <v>0</v>
      </c>
      <c r="F147" s="39"/>
      <c r="G147" s="35">
        <v>0</v>
      </c>
      <c r="H147" s="2"/>
      <c r="I147" s="2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21"/>
      <c r="W147" s="135" t="str">
        <f t="shared" si="89"/>
        <v/>
      </c>
      <c r="AN147" s="57">
        <f t="shared" ref="AN147:AY147" si="111">IF($G$147&gt;0,AND(J147=$B$345)*1,0)</f>
        <v>0</v>
      </c>
      <c r="AO147" s="57">
        <f t="shared" si="111"/>
        <v>0</v>
      </c>
      <c r="AP147" s="57">
        <f t="shared" si="111"/>
        <v>0</v>
      </c>
      <c r="AQ147" s="57">
        <f t="shared" si="111"/>
        <v>0</v>
      </c>
      <c r="AR147" s="57">
        <f t="shared" si="111"/>
        <v>0</v>
      </c>
      <c r="AS147" s="57">
        <f t="shared" si="111"/>
        <v>0</v>
      </c>
      <c r="AT147" s="57">
        <f t="shared" si="111"/>
        <v>0</v>
      </c>
      <c r="AU147" s="57">
        <f t="shared" si="111"/>
        <v>0</v>
      </c>
      <c r="AV147" s="57">
        <f t="shared" si="111"/>
        <v>0</v>
      </c>
      <c r="AW147" s="57">
        <f t="shared" si="111"/>
        <v>0</v>
      </c>
      <c r="AX147" s="57">
        <f t="shared" si="111"/>
        <v>0</v>
      </c>
      <c r="AY147" s="57">
        <f t="shared" si="111"/>
        <v>0</v>
      </c>
      <c r="AZ147" s="144">
        <f t="shared" si="58"/>
        <v>0</v>
      </c>
      <c r="BA147" s="57" t="b">
        <f t="shared" si="59"/>
        <v>0</v>
      </c>
    </row>
    <row r="148" spans="2:53">
      <c r="B148" s="51"/>
      <c r="C148" s="39"/>
      <c r="D148" s="35">
        <v>0</v>
      </c>
      <c r="F148" s="39"/>
      <c r="G148" s="35">
        <v>0</v>
      </c>
      <c r="H148" s="2"/>
      <c r="I148" s="2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21"/>
      <c r="W148" s="135" t="str">
        <f t="shared" si="89"/>
        <v/>
      </c>
      <c r="AN148" s="57">
        <f t="shared" ref="AN148:AY148" si="112">IF($G$148&gt;0,AND(J148=$B$345)*1,0)</f>
        <v>0</v>
      </c>
      <c r="AO148" s="57">
        <f t="shared" si="112"/>
        <v>0</v>
      </c>
      <c r="AP148" s="57">
        <f t="shared" si="112"/>
        <v>0</v>
      </c>
      <c r="AQ148" s="57">
        <f t="shared" si="112"/>
        <v>0</v>
      </c>
      <c r="AR148" s="57">
        <f t="shared" si="112"/>
        <v>0</v>
      </c>
      <c r="AS148" s="57">
        <f t="shared" si="112"/>
        <v>0</v>
      </c>
      <c r="AT148" s="57">
        <f t="shared" si="112"/>
        <v>0</v>
      </c>
      <c r="AU148" s="57">
        <f t="shared" si="112"/>
        <v>0</v>
      </c>
      <c r="AV148" s="57">
        <f t="shared" si="112"/>
        <v>0</v>
      </c>
      <c r="AW148" s="57">
        <f t="shared" si="112"/>
        <v>0</v>
      </c>
      <c r="AX148" s="57">
        <f t="shared" si="112"/>
        <v>0</v>
      </c>
      <c r="AY148" s="57">
        <f t="shared" si="112"/>
        <v>0</v>
      </c>
      <c r="AZ148" s="144">
        <f t="shared" si="58"/>
        <v>0</v>
      </c>
      <c r="BA148" s="57" t="b">
        <f t="shared" si="59"/>
        <v>0</v>
      </c>
    </row>
    <row r="149" spans="2:53">
      <c r="B149" s="51"/>
      <c r="C149" s="39"/>
      <c r="D149" s="35">
        <v>0</v>
      </c>
      <c r="F149" s="39"/>
      <c r="G149" s="35">
        <v>0</v>
      </c>
      <c r="H149" s="2"/>
      <c r="I149" s="2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21"/>
      <c r="W149" s="135" t="str">
        <f t="shared" si="89"/>
        <v/>
      </c>
      <c r="AN149" s="57">
        <f t="shared" ref="AN149:AY149" si="113">IF($G$149&gt;0,AND(J149=$B$345)*1,0)</f>
        <v>0</v>
      </c>
      <c r="AO149" s="57">
        <f t="shared" si="113"/>
        <v>0</v>
      </c>
      <c r="AP149" s="57">
        <f t="shared" si="113"/>
        <v>0</v>
      </c>
      <c r="AQ149" s="57">
        <f t="shared" si="113"/>
        <v>0</v>
      </c>
      <c r="AR149" s="57">
        <f t="shared" si="113"/>
        <v>0</v>
      </c>
      <c r="AS149" s="57">
        <f t="shared" si="113"/>
        <v>0</v>
      </c>
      <c r="AT149" s="57">
        <f t="shared" si="113"/>
        <v>0</v>
      </c>
      <c r="AU149" s="57">
        <f t="shared" si="113"/>
        <v>0</v>
      </c>
      <c r="AV149" s="57">
        <f t="shared" si="113"/>
        <v>0</v>
      </c>
      <c r="AW149" s="57">
        <f t="shared" si="113"/>
        <v>0</v>
      </c>
      <c r="AX149" s="57">
        <f t="shared" si="113"/>
        <v>0</v>
      </c>
      <c r="AY149" s="57">
        <f t="shared" si="113"/>
        <v>0</v>
      </c>
      <c r="AZ149" s="144">
        <f t="shared" si="58"/>
        <v>0</v>
      </c>
      <c r="BA149" s="57" t="b">
        <f t="shared" si="59"/>
        <v>0</v>
      </c>
    </row>
    <row r="150" spans="2:53">
      <c r="B150" s="51"/>
      <c r="C150" s="37" t="s">
        <v>45</v>
      </c>
      <c r="D150" s="38">
        <f>SUM(D126:D149)</f>
        <v>0</v>
      </c>
      <c r="F150" s="40" t="s">
        <v>172</v>
      </c>
      <c r="G150" s="38">
        <f>SUM(J459:U482)</f>
        <v>0</v>
      </c>
      <c r="H150" s="2"/>
      <c r="I150" s="2"/>
      <c r="J150" s="21"/>
      <c r="K150" s="21"/>
      <c r="W150" s="136"/>
      <c r="AZ150" s="144">
        <f t="shared" ref="AZ150:AZ213" si="114">SUM(AN150:AY150)</f>
        <v>0</v>
      </c>
      <c r="BA150" s="57" t="b">
        <f t="shared" ref="BA150:BA213" si="115">AND(G150&gt;0,AZ150=0)</f>
        <v>0</v>
      </c>
    </row>
    <row r="151" spans="2:53" ht="20" customHeight="1">
      <c r="W151" s="136"/>
      <c r="AZ151" s="144">
        <f t="shared" si="114"/>
        <v>0</v>
      </c>
      <c r="BA151" s="57" t="b">
        <f t="shared" si="115"/>
        <v>0</v>
      </c>
    </row>
    <row r="152" spans="2:53" ht="20" customHeight="1">
      <c r="B152" s="258" t="s">
        <v>52</v>
      </c>
      <c r="C152" s="258"/>
      <c r="D152" s="49">
        <f>D161+G161/12</f>
        <v>0</v>
      </c>
      <c r="E152" s="99" t="s">
        <v>177</v>
      </c>
      <c r="F152" s="30"/>
      <c r="G152" s="32"/>
      <c r="H152" s="31"/>
      <c r="I152" s="31"/>
      <c r="J152" s="31"/>
      <c r="K152" s="31"/>
      <c r="L152" s="30"/>
      <c r="M152" s="30"/>
      <c r="N152" s="30"/>
      <c r="O152" s="30"/>
      <c r="P152" s="30"/>
      <c r="Q152" s="30"/>
      <c r="R152" s="32"/>
      <c r="S152" s="32"/>
      <c r="T152" s="32"/>
      <c r="U152" s="32"/>
      <c r="V152" s="134"/>
      <c r="W152" s="136"/>
      <c r="AZ152" s="144">
        <f t="shared" si="114"/>
        <v>0</v>
      </c>
      <c r="BA152" s="57" t="b">
        <f t="shared" si="115"/>
        <v>0</v>
      </c>
    </row>
    <row r="153" spans="2:53" ht="20">
      <c r="B153" s="51"/>
      <c r="C153" s="23"/>
      <c r="D153" s="20"/>
      <c r="F153" s="23"/>
      <c r="G153" s="20"/>
      <c r="H153" s="18"/>
      <c r="I153" s="18"/>
      <c r="J153" s="24" t="s">
        <v>27</v>
      </c>
      <c r="K153" s="25" t="s">
        <v>28</v>
      </c>
      <c r="L153" s="24" t="s">
        <v>29</v>
      </c>
      <c r="M153" s="24" t="s">
        <v>30</v>
      </c>
      <c r="N153" s="24" t="s">
        <v>31</v>
      </c>
      <c r="O153" s="24" t="s">
        <v>32</v>
      </c>
      <c r="P153" s="24" t="s">
        <v>33</v>
      </c>
      <c r="Q153" s="24" t="s">
        <v>34</v>
      </c>
      <c r="R153" s="24" t="s">
        <v>35</v>
      </c>
      <c r="S153" s="24" t="s">
        <v>36</v>
      </c>
      <c r="T153" s="24" t="s">
        <v>37</v>
      </c>
      <c r="U153" s="24" t="s">
        <v>38</v>
      </c>
      <c r="V153" s="24"/>
      <c r="W153" s="136"/>
      <c r="AZ153" s="144">
        <f t="shared" si="114"/>
        <v>0</v>
      </c>
      <c r="BA153" s="57" t="b">
        <f t="shared" si="115"/>
        <v>0</v>
      </c>
    </row>
    <row r="154" spans="2:53" ht="16" customHeight="1">
      <c r="B154" s="51"/>
      <c r="C154" s="73" t="s">
        <v>167</v>
      </c>
      <c r="D154" s="35">
        <v>0</v>
      </c>
      <c r="F154" s="39" t="s">
        <v>224</v>
      </c>
      <c r="G154" s="90">
        <v>0</v>
      </c>
      <c r="H154" s="2"/>
      <c r="I154" s="2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21"/>
      <c r="W154" s="135" t="str">
        <f t="shared" ref="W154:W160" si="116">IF(BA154=FALSE,"","Recuerda seleccionar los meses")</f>
        <v/>
      </c>
      <c r="AN154" s="57">
        <f t="shared" ref="AN154:AY154" si="117">IF($G$154&gt;0,AND(J154=$B$345)*1,0)</f>
        <v>0</v>
      </c>
      <c r="AO154" s="57">
        <f t="shared" si="117"/>
        <v>0</v>
      </c>
      <c r="AP154" s="57">
        <f t="shared" si="117"/>
        <v>0</v>
      </c>
      <c r="AQ154" s="57">
        <f t="shared" si="117"/>
        <v>0</v>
      </c>
      <c r="AR154" s="57">
        <f t="shared" si="117"/>
        <v>0</v>
      </c>
      <c r="AS154" s="57">
        <f t="shared" si="117"/>
        <v>0</v>
      </c>
      <c r="AT154" s="57">
        <f t="shared" si="117"/>
        <v>0</v>
      </c>
      <c r="AU154" s="57">
        <f t="shared" si="117"/>
        <v>0</v>
      </c>
      <c r="AV154" s="57">
        <f t="shared" si="117"/>
        <v>0</v>
      </c>
      <c r="AW154" s="57">
        <f t="shared" si="117"/>
        <v>0</v>
      </c>
      <c r="AX154" s="57">
        <f t="shared" si="117"/>
        <v>0</v>
      </c>
      <c r="AY154" s="57">
        <f t="shared" si="117"/>
        <v>0</v>
      </c>
      <c r="AZ154" s="144">
        <f t="shared" si="114"/>
        <v>0</v>
      </c>
      <c r="BA154" s="57" t="b">
        <f t="shared" si="115"/>
        <v>0</v>
      </c>
    </row>
    <row r="155" spans="2:53">
      <c r="B155" s="51"/>
      <c r="C155" s="73" t="s">
        <v>122</v>
      </c>
      <c r="D155" s="35">
        <v>0</v>
      </c>
      <c r="F155" s="34"/>
      <c r="G155" s="35">
        <v>0</v>
      </c>
      <c r="H155" s="2"/>
      <c r="I155" s="2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21"/>
      <c r="W155" s="135" t="str">
        <f t="shared" si="116"/>
        <v/>
      </c>
      <c r="AN155" s="57">
        <f t="shared" ref="AN155:AY155" si="118">IF($G$155&gt;0,AND(J155=$B$345)*1,0)</f>
        <v>0</v>
      </c>
      <c r="AO155" s="57">
        <f t="shared" si="118"/>
        <v>0</v>
      </c>
      <c r="AP155" s="57">
        <f t="shared" si="118"/>
        <v>0</v>
      </c>
      <c r="AQ155" s="57">
        <f t="shared" si="118"/>
        <v>0</v>
      </c>
      <c r="AR155" s="57">
        <f t="shared" si="118"/>
        <v>0</v>
      </c>
      <c r="AS155" s="57">
        <f t="shared" si="118"/>
        <v>0</v>
      </c>
      <c r="AT155" s="57">
        <f t="shared" si="118"/>
        <v>0</v>
      </c>
      <c r="AU155" s="57">
        <f t="shared" si="118"/>
        <v>0</v>
      </c>
      <c r="AV155" s="57">
        <f t="shared" si="118"/>
        <v>0</v>
      </c>
      <c r="AW155" s="57">
        <f t="shared" si="118"/>
        <v>0</v>
      </c>
      <c r="AX155" s="57">
        <f t="shared" si="118"/>
        <v>0</v>
      </c>
      <c r="AY155" s="57">
        <f t="shared" si="118"/>
        <v>0</v>
      </c>
      <c r="AZ155" s="144">
        <f t="shared" si="114"/>
        <v>0</v>
      </c>
      <c r="BA155" s="57" t="b">
        <f t="shared" si="115"/>
        <v>0</v>
      </c>
    </row>
    <row r="156" spans="2:53">
      <c r="B156" s="51"/>
      <c r="C156" s="73" t="s">
        <v>123</v>
      </c>
      <c r="D156" s="35">
        <v>0</v>
      </c>
      <c r="F156" s="36"/>
      <c r="G156" s="35">
        <v>0</v>
      </c>
      <c r="H156" s="2"/>
      <c r="I156" s="2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21"/>
      <c r="W156" s="135" t="str">
        <f t="shared" si="116"/>
        <v/>
      </c>
      <c r="AN156" s="57">
        <f t="shared" ref="AN156:AY156" si="119">IF($G$156&gt;0,AND(J156=$B$345)*1,0)</f>
        <v>0</v>
      </c>
      <c r="AO156" s="57">
        <f t="shared" si="119"/>
        <v>0</v>
      </c>
      <c r="AP156" s="57">
        <f t="shared" si="119"/>
        <v>0</v>
      </c>
      <c r="AQ156" s="57">
        <f t="shared" si="119"/>
        <v>0</v>
      </c>
      <c r="AR156" s="57">
        <f t="shared" si="119"/>
        <v>0</v>
      </c>
      <c r="AS156" s="57">
        <f t="shared" si="119"/>
        <v>0</v>
      </c>
      <c r="AT156" s="57">
        <f t="shared" si="119"/>
        <v>0</v>
      </c>
      <c r="AU156" s="57">
        <f t="shared" si="119"/>
        <v>0</v>
      </c>
      <c r="AV156" s="57">
        <f t="shared" si="119"/>
        <v>0</v>
      </c>
      <c r="AW156" s="57">
        <f t="shared" si="119"/>
        <v>0</v>
      </c>
      <c r="AX156" s="57">
        <f t="shared" si="119"/>
        <v>0</v>
      </c>
      <c r="AY156" s="57">
        <f t="shared" si="119"/>
        <v>0</v>
      </c>
      <c r="AZ156" s="144">
        <f t="shared" si="114"/>
        <v>0</v>
      </c>
      <c r="BA156" s="57" t="b">
        <f t="shared" si="115"/>
        <v>0</v>
      </c>
    </row>
    <row r="157" spans="2:53">
      <c r="B157" s="51"/>
      <c r="C157" s="73" t="s">
        <v>124</v>
      </c>
      <c r="D157" s="35">
        <v>0</v>
      </c>
      <c r="F157" s="34"/>
      <c r="G157" s="35">
        <v>0</v>
      </c>
      <c r="H157" s="2"/>
      <c r="I157" s="2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21"/>
      <c r="W157" s="135" t="str">
        <f t="shared" si="116"/>
        <v/>
      </c>
      <c r="AN157" s="57">
        <f t="shared" ref="AN157:AY157" si="120">IF($G$157&gt;0,AND(J157=$B$345)*1,0)</f>
        <v>0</v>
      </c>
      <c r="AO157" s="57">
        <f t="shared" si="120"/>
        <v>0</v>
      </c>
      <c r="AP157" s="57">
        <f t="shared" si="120"/>
        <v>0</v>
      </c>
      <c r="AQ157" s="57">
        <f t="shared" si="120"/>
        <v>0</v>
      </c>
      <c r="AR157" s="57">
        <f t="shared" si="120"/>
        <v>0</v>
      </c>
      <c r="AS157" s="57">
        <f t="shared" si="120"/>
        <v>0</v>
      </c>
      <c r="AT157" s="57">
        <f t="shared" si="120"/>
        <v>0</v>
      </c>
      <c r="AU157" s="57">
        <f t="shared" si="120"/>
        <v>0</v>
      </c>
      <c r="AV157" s="57">
        <f t="shared" si="120"/>
        <v>0</v>
      </c>
      <c r="AW157" s="57">
        <f t="shared" si="120"/>
        <v>0</v>
      </c>
      <c r="AX157" s="57">
        <f t="shared" si="120"/>
        <v>0</v>
      </c>
      <c r="AY157" s="57">
        <f t="shared" si="120"/>
        <v>0</v>
      </c>
      <c r="AZ157" s="144">
        <f t="shared" si="114"/>
        <v>0</v>
      </c>
      <c r="BA157" s="57" t="b">
        <f t="shared" si="115"/>
        <v>0</v>
      </c>
    </row>
    <row r="158" spans="2:53">
      <c r="B158" s="51"/>
      <c r="C158" s="74" t="s">
        <v>125</v>
      </c>
      <c r="D158" s="35">
        <v>0</v>
      </c>
      <c r="F158" s="34"/>
      <c r="G158" s="35">
        <v>0</v>
      </c>
      <c r="H158" s="2"/>
      <c r="I158" s="2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21"/>
      <c r="W158" s="135" t="str">
        <f t="shared" si="116"/>
        <v/>
      </c>
      <c r="AN158" s="57">
        <f t="shared" ref="AN158:AY158" si="121">IF($G$158&gt;0,AND(J158=$B$345)*1,0)</f>
        <v>0</v>
      </c>
      <c r="AO158" s="57">
        <f t="shared" si="121"/>
        <v>0</v>
      </c>
      <c r="AP158" s="57">
        <f t="shared" si="121"/>
        <v>0</v>
      </c>
      <c r="AQ158" s="57">
        <f t="shared" si="121"/>
        <v>0</v>
      </c>
      <c r="AR158" s="57">
        <f t="shared" si="121"/>
        <v>0</v>
      </c>
      <c r="AS158" s="57">
        <f t="shared" si="121"/>
        <v>0</v>
      </c>
      <c r="AT158" s="57">
        <f t="shared" si="121"/>
        <v>0</v>
      </c>
      <c r="AU158" s="57">
        <f t="shared" si="121"/>
        <v>0</v>
      </c>
      <c r="AV158" s="57">
        <f t="shared" si="121"/>
        <v>0</v>
      </c>
      <c r="AW158" s="57">
        <f t="shared" si="121"/>
        <v>0</v>
      </c>
      <c r="AX158" s="57">
        <f t="shared" si="121"/>
        <v>0</v>
      </c>
      <c r="AY158" s="57">
        <f t="shared" si="121"/>
        <v>0</v>
      </c>
      <c r="AZ158" s="144">
        <f t="shared" si="114"/>
        <v>0</v>
      </c>
      <c r="BA158" s="57" t="b">
        <f t="shared" si="115"/>
        <v>0</v>
      </c>
    </row>
    <row r="159" spans="2:53">
      <c r="B159" s="51"/>
      <c r="C159" s="36"/>
      <c r="D159" s="35">
        <v>0</v>
      </c>
      <c r="F159" s="39"/>
      <c r="G159" s="35">
        <v>0</v>
      </c>
      <c r="H159" s="2"/>
      <c r="I159" s="2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21"/>
      <c r="W159" s="135" t="str">
        <f t="shared" si="116"/>
        <v/>
      </c>
      <c r="AN159" s="57">
        <f t="shared" ref="AN159:AY159" si="122">IF($G$159&gt;0,AND(J159=$B$345)*1,0)</f>
        <v>0</v>
      </c>
      <c r="AO159" s="57">
        <f t="shared" si="122"/>
        <v>0</v>
      </c>
      <c r="AP159" s="57">
        <f t="shared" si="122"/>
        <v>0</v>
      </c>
      <c r="AQ159" s="57">
        <f t="shared" si="122"/>
        <v>0</v>
      </c>
      <c r="AR159" s="57">
        <f t="shared" si="122"/>
        <v>0</v>
      </c>
      <c r="AS159" s="57">
        <f t="shared" si="122"/>
        <v>0</v>
      </c>
      <c r="AT159" s="57">
        <f t="shared" si="122"/>
        <v>0</v>
      </c>
      <c r="AU159" s="57">
        <f t="shared" si="122"/>
        <v>0</v>
      </c>
      <c r="AV159" s="57">
        <f t="shared" si="122"/>
        <v>0</v>
      </c>
      <c r="AW159" s="57">
        <f t="shared" si="122"/>
        <v>0</v>
      </c>
      <c r="AX159" s="57">
        <f t="shared" si="122"/>
        <v>0</v>
      </c>
      <c r="AY159" s="57">
        <f t="shared" si="122"/>
        <v>0</v>
      </c>
      <c r="AZ159" s="144">
        <f t="shared" si="114"/>
        <v>0</v>
      </c>
      <c r="BA159" s="57" t="b">
        <f t="shared" si="115"/>
        <v>0</v>
      </c>
    </row>
    <row r="160" spans="2:53">
      <c r="B160" s="51"/>
      <c r="C160" s="34"/>
      <c r="D160" s="35">
        <v>0</v>
      </c>
      <c r="F160" s="39"/>
      <c r="G160" s="35">
        <v>0</v>
      </c>
      <c r="H160" s="2"/>
      <c r="I160" s="2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21"/>
      <c r="W160" s="135" t="str">
        <f t="shared" si="116"/>
        <v/>
      </c>
      <c r="AN160" s="57">
        <f t="shared" ref="AN160:AY160" si="123">IF($G$160&gt;0,AND(J160=$B$345)*1,0)</f>
        <v>0</v>
      </c>
      <c r="AO160" s="57">
        <f t="shared" si="123"/>
        <v>0</v>
      </c>
      <c r="AP160" s="57">
        <f t="shared" si="123"/>
        <v>0</v>
      </c>
      <c r="AQ160" s="57">
        <f t="shared" si="123"/>
        <v>0</v>
      </c>
      <c r="AR160" s="57">
        <f t="shared" si="123"/>
        <v>0</v>
      </c>
      <c r="AS160" s="57">
        <f t="shared" si="123"/>
        <v>0</v>
      </c>
      <c r="AT160" s="57">
        <f t="shared" si="123"/>
        <v>0</v>
      </c>
      <c r="AU160" s="57">
        <f t="shared" si="123"/>
        <v>0</v>
      </c>
      <c r="AV160" s="57">
        <f t="shared" si="123"/>
        <v>0</v>
      </c>
      <c r="AW160" s="57">
        <f t="shared" si="123"/>
        <v>0</v>
      </c>
      <c r="AX160" s="57">
        <f t="shared" si="123"/>
        <v>0</v>
      </c>
      <c r="AY160" s="57">
        <f t="shared" si="123"/>
        <v>0</v>
      </c>
      <c r="AZ160" s="144">
        <f t="shared" si="114"/>
        <v>0</v>
      </c>
      <c r="BA160" s="57" t="b">
        <f t="shared" si="115"/>
        <v>0</v>
      </c>
    </row>
    <row r="161" spans="2:53">
      <c r="B161" s="51"/>
      <c r="C161" s="37" t="s">
        <v>45</v>
      </c>
      <c r="D161" s="38">
        <f>SUM(D154:D160)</f>
        <v>0</v>
      </c>
      <c r="F161" s="40" t="s">
        <v>172</v>
      </c>
      <c r="G161" s="38">
        <f>SUM(J485:U491)</f>
        <v>0</v>
      </c>
      <c r="H161" s="2"/>
      <c r="I161" s="2"/>
      <c r="J161" s="21"/>
      <c r="K161" s="21"/>
      <c r="W161" s="136"/>
      <c r="AZ161" s="144">
        <f t="shared" si="114"/>
        <v>0</v>
      </c>
      <c r="BA161" s="57" t="b">
        <f t="shared" si="115"/>
        <v>0</v>
      </c>
    </row>
    <row r="162" spans="2:53" ht="20" customHeight="1">
      <c r="W162" s="136"/>
      <c r="AZ162" s="144">
        <f t="shared" si="114"/>
        <v>0</v>
      </c>
      <c r="BA162" s="57" t="b">
        <f t="shared" si="115"/>
        <v>0</v>
      </c>
    </row>
    <row r="163" spans="2:53" ht="20" customHeight="1">
      <c r="B163" s="258" t="s">
        <v>53</v>
      </c>
      <c r="C163" s="258"/>
      <c r="D163" s="49">
        <f>D175+G175/12</f>
        <v>0</v>
      </c>
      <c r="E163" s="99" t="s">
        <v>177</v>
      </c>
      <c r="F163" s="30"/>
      <c r="G163" s="32"/>
      <c r="H163" s="31"/>
      <c r="I163" s="31"/>
      <c r="J163" s="31"/>
      <c r="K163" s="31"/>
      <c r="L163" s="30"/>
      <c r="M163" s="30"/>
      <c r="N163" s="30"/>
      <c r="O163" s="30"/>
      <c r="P163" s="30"/>
      <c r="Q163" s="30"/>
      <c r="R163" s="32"/>
      <c r="S163" s="32"/>
      <c r="T163" s="32"/>
      <c r="U163" s="32"/>
      <c r="V163" s="134"/>
      <c r="W163" s="136"/>
      <c r="AZ163" s="144">
        <f t="shared" si="114"/>
        <v>0</v>
      </c>
      <c r="BA163" s="57" t="b">
        <f t="shared" si="115"/>
        <v>0</v>
      </c>
    </row>
    <row r="164" spans="2:53" ht="20">
      <c r="B164" s="51"/>
      <c r="C164" s="23"/>
      <c r="D164" s="20"/>
      <c r="F164" s="23"/>
      <c r="G164" s="20"/>
      <c r="H164" s="18"/>
      <c r="I164" s="18"/>
      <c r="J164" s="24" t="s">
        <v>27</v>
      </c>
      <c r="K164" s="25" t="s">
        <v>28</v>
      </c>
      <c r="L164" s="24" t="s">
        <v>29</v>
      </c>
      <c r="M164" s="24" t="s">
        <v>30</v>
      </c>
      <c r="N164" s="24" t="s">
        <v>31</v>
      </c>
      <c r="O164" s="24" t="s">
        <v>32</v>
      </c>
      <c r="P164" s="24" t="s">
        <v>33</v>
      </c>
      <c r="Q164" s="24" t="s">
        <v>34</v>
      </c>
      <c r="R164" s="24" t="s">
        <v>35</v>
      </c>
      <c r="S164" s="24" t="s">
        <v>36</v>
      </c>
      <c r="T164" s="24" t="s">
        <v>37</v>
      </c>
      <c r="U164" s="24" t="s">
        <v>38</v>
      </c>
      <c r="V164" s="24"/>
      <c r="W164" s="136"/>
      <c r="AZ164" s="144">
        <f t="shared" si="114"/>
        <v>0</v>
      </c>
      <c r="BA164" s="57" t="b">
        <f t="shared" si="115"/>
        <v>0</v>
      </c>
    </row>
    <row r="165" spans="2:53" ht="16" customHeight="1">
      <c r="B165" s="51"/>
      <c r="C165" s="93" t="s">
        <v>126</v>
      </c>
      <c r="D165" s="35">
        <v>0</v>
      </c>
      <c r="F165" s="39" t="s">
        <v>129</v>
      </c>
      <c r="G165" s="35">
        <v>0</v>
      </c>
      <c r="H165" s="2"/>
      <c r="I165" s="2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21"/>
      <c r="W165" s="135" t="str">
        <f t="shared" ref="W165:W174" si="124">IF(BA165=FALSE,"","Recuerda seleccionar los meses")</f>
        <v/>
      </c>
      <c r="AN165" s="57">
        <f t="shared" ref="AN165:AY165" si="125">IF($G$165&gt;0,AND(J165=$B$345)*1,0)</f>
        <v>0</v>
      </c>
      <c r="AO165" s="57">
        <f t="shared" si="125"/>
        <v>0</v>
      </c>
      <c r="AP165" s="57">
        <f t="shared" si="125"/>
        <v>0</v>
      </c>
      <c r="AQ165" s="57">
        <f t="shared" si="125"/>
        <v>0</v>
      </c>
      <c r="AR165" s="57">
        <f t="shared" si="125"/>
        <v>0</v>
      </c>
      <c r="AS165" s="57">
        <f t="shared" si="125"/>
        <v>0</v>
      </c>
      <c r="AT165" s="57">
        <f t="shared" si="125"/>
        <v>0</v>
      </c>
      <c r="AU165" s="57">
        <f t="shared" si="125"/>
        <v>0</v>
      </c>
      <c r="AV165" s="57">
        <f t="shared" si="125"/>
        <v>0</v>
      </c>
      <c r="AW165" s="57">
        <f t="shared" si="125"/>
        <v>0</v>
      </c>
      <c r="AX165" s="57">
        <f t="shared" si="125"/>
        <v>0</v>
      </c>
      <c r="AY165" s="57">
        <f t="shared" si="125"/>
        <v>0</v>
      </c>
      <c r="AZ165" s="144">
        <f t="shared" si="114"/>
        <v>0</v>
      </c>
      <c r="BA165" s="57" t="b">
        <f t="shared" si="115"/>
        <v>0</v>
      </c>
    </row>
    <row r="166" spans="2:53">
      <c r="B166" s="51"/>
      <c r="C166" s="42" t="s">
        <v>168</v>
      </c>
      <c r="D166" s="90">
        <v>0</v>
      </c>
      <c r="F166" s="39" t="s">
        <v>130</v>
      </c>
      <c r="G166" s="35">
        <v>0</v>
      </c>
      <c r="H166" s="2"/>
      <c r="I166" s="2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21"/>
      <c r="W166" s="135" t="str">
        <f t="shared" si="124"/>
        <v/>
      </c>
      <c r="AN166" s="57">
        <f t="shared" ref="AN166:AY166" si="126">IF($G$166&gt;0,AND(J166=$B$345)*1,0)</f>
        <v>0</v>
      </c>
      <c r="AO166" s="57">
        <f t="shared" si="126"/>
        <v>0</v>
      </c>
      <c r="AP166" s="57">
        <f t="shared" si="126"/>
        <v>0</v>
      </c>
      <c r="AQ166" s="57">
        <f t="shared" si="126"/>
        <v>0</v>
      </c>
      <c r="AR166" s="57">
        <f t="shared" si="126"/>
        <v>0</v>
      </c>
      <c r="AS166" s="57">
        <f t="shared" si="126"/>
        <v>0</v>
      </c>
      <c r="AT166" s="57">
        <f t="shared" si="126"/>
        <v>0</v>
      </c>
      <c r="AU166" s="57">
        <f t="shared" si="126"/>
        <v>0</v>
      </c>
      <c r="AV166" s="57">
        <f t="shared" si="126"/>
        <v>0</v>
      </c>
      <c r="AW166" s="57">
        <f t="shared" si="126"/>
        <v>0</v>
      </c>
      <c r="AX166" s="57">
        <f t="shared" si="126"/>
        <v>0</v>
      </c>
      <c r="AY166" s="57">
        <f t="shared" si="126"/>
        <v>0</v>
      </c>
      <c r="AZ166" s="144">
        <f t="shared" si="114"/>
        <v>0</v>
      </c>
      <c r="BA166" s="57" t="b">
        <f t="shared" si="115"/>
        <v>0</v>
      </c>
    </row>
    <row r="167" spans="2:53">
      <c r="B167" s="51"/>
      <c r="C167" s="42" t="s">
        <v>127</v>
      </c>
      <c r="D167" s="90">
        <v>0</v>
      </c>
      <c r="F167" s="39" t="s">
        <v>131</v>
      </c>
      <c r="G167" s="35">
        <v>0</v>
      </c>
      <c r="H167" s="2"/>
      <c r="I167" s="2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21"/>
      <c r="W167" s="135" t="str">
        <f t="shared" si="124"/>
        <v/>
      </c>
      <c r="AN167" s="57">
        <f t="shared" ref="AN167:AY167" si="127">IF($G$167&gt;0,AND(J167=$B$345)*1,0)</f>
        <v>0</v>
      </c>
      <c r="AO167" s="57">
        <f t="shared" si="127"/>
        <v>0</v>
      </c>
      <c r="AP167" s="57">
        <f t="shared" si="127"/>
        <v>0</v>
      </c>
      <c r="AQ167" s="57">
        <f t="shared" si="127"/>
        <v>0</v>
      </c>
      <c r="AR167" s="57">
        <f t="shared" si="127"/>
        <v>0</v>
      </c>
      <c r="AS167" s="57">
        <f t="shared" si="127"/>
        <v>0</v>
      </c>
      <c r="AT167" s="57">
        <f t="shared" si="127"/>
        <v>0</v>
      </c>
      <c r="AU167" s="57">
        <f t="shared" si="127"/>
        <v>0</v>
      </c>
      <c r="AV167" s="57">
        <f t="shared" si="127"/>
        <v>0</v>
      </c>
      <c r="AW167" s="57">
        <f t="shared" si="127"/>
        <v>0</v>
      </c>
      <c r="AX167" s="57">
        <f t="shared" si="127"/>
        <v>0</v>
      </c>
      <c r="AY167" s="57">
        <f t="shared" si="127"/>
        <v>0</v>
      </c>
      <c r="AZ167" s="144">
        <f t="shared" si="114"/>
        <v>0</v>
      </c>
      <c r="BA167" s="57" t="b">
        <f t="shared" si="115"/>
        <v>0</v>
      </c>
    </row>
    <row r="168" spans="2:53">
      <c r="B168" s="51"/>
      <c r="C168" s="42" t="s">
        <v>169</v>
      </c>
      <c r="D168" s="35">
        <v>0</v>
      </c>
      <c r="F168" s="39" t="s">
        <v>16</v>
      </c>
      <c r="G168" s="35">
        <v>0</v>
      </c>
      <c r="H168" s="2"/>
      <c r="I168" s="2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21"/>
      <c r="W168" s="135" t="str">
        <f t="shared" si="124"/>
        <v/>
      </c>
      <c r="AN168" s="57">
        <f t="shared" ref="AN168:AY168" si="128">IF($G$168&gt;0,AND(J168=$B$345)*1,0)</f>
        <v>0</v>
      </c>
      <c r="AO168" s="57">
        <f t="shared" si="128"/>
        <v>0</v>
      </c>
      <c r="AP168" s="57">
        <f t="shared" si="128"/>
        <v>0</v>
      </c>
      <c r="AQ168" s="57">
        <f t="shared" si="128"/>
        <v>0</v>
      </c>
      <c r="AR168" s="57">
        <f t="shared" si="128"/>
        <v>0</v>
      </c>
      <c r="AS168" s="57">
        <f t="shared" si="128"/>
        <v>0</v>
      </c>
      <c r="AT168" s="57">
        <f t="shared" si="128"/>
        <v>0</v>
      </c>
      <c r="AU168" s="57">
        <f t="shared" si="128"/>
        <v>0</v>
      </c>
      <c r="AV168" s="57">
        <f t="shared" si="128"/>
        <v>0</v>
      </c>
      <c r="AW168" s="57">
        <f t="shared" si="128"/>
        <v>0</v>
      </c>
      <c r="AX168" s="57">
        <f t="shared" si="128"/>
        <v>0</v>
      </c>
      <c r="AY168" s="57">
        <f t="shared" si="128"/>
        <v>0</v>
      </c>
      <c r="AZ168" s="144">
        <f t="shared" si="114"/>
        <v>0</v>
      </c>
      <c r="BA168" s="57" t="b">
        <f t="shared" si="115"/>
        <v>0</v>
      </c>
    </row>
    <row r="169" spans="2:53">
      <c r="B169" s="51"/>
      <c r="C169" s="39" t="s">
        <v>128</v>
      </c>
      <c r="D169" s="35">
        <v>0</v>
      </c>
      <c r="F169" s="39" t="s">
        <v>1</v>
      </c>
      <c r="G169" s="35">
        <v>0</v>
      </c>
      <c r="H169" s="2"/>
      <c r="I169" s="2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21"/>
      <c r="W169" s="135" t="str">
        <f t="shared" si="124"/>
        <v/>
      </c>
      <c r="AN169" s="57">
        <f t="shared" ref="AN169:AY169" si="129">IF($G$169&gt;0,AND(J169=$B$345)*1,0)</f>
        <v>0</v>
      </c>
      <c r="AO169" s="57">
        <f t="shared" si="129"/>
        <v>0</v>
      </c>
      <c r="AP169" s="57">
        <f t="shared" si="129"/>
        <v>0</v>
      </c>
      <c r="AQ169" s="57">
        <f t="shared" si="129"/>
        <v>0</v>
      </c>
      <c r="AR169" s="57">
        <f t="shared" si="129"/>
        <v>0</v>
      </c>
      <c r="AS169" s="57">
        <f t="shared" si="129"/>
        <v>0</v>
      </c>
      <c r="AT169" s="57">
        <f t="shared" si="129"/>
        <v>0</v>
      </c>
      <c r="AU169" s="57">
        <f t="shared" si="129"/>
        <v>0</v>
      </c>
      <c r="AV169" s="57">
        <f t="shared" si="129"/>
        <v>0</v>
      </c>
      <c r="AW169" s="57">
        <f t="shared" si="129"/>
        <v>0</v>
      </c>
      <c r="AX169" s="57">
        <f t="shared" si="129"/>
        <v>0</v>
      </c>
      <c r="AY169" s="57">
        <f t="shared" si="129"/>
        <v>0</v>
      </c>
      <c r="AZ169" s="144">
        <f t="shared" si="114"/>
        <v>0</v>
      </c>
      <c r="BA169" s="57" t="b">
        <f t="shared" si="115"/>
        <v>0</v>
      </c>
    </row>
    <row r="170" spans="2:53">
      <c r="B170" s="51"/>
      <c r="C170" s="39" t="s">
        <v>170</v>
      </c>
      <c r="D170" s="35">
        <v>0</v>
      </c>
      <c r="F170" s="39" t="s">
        <v>132</v>
      </c>
      <c r="G170" s="35">
        <v>0</v>
      </c>
      <c r="H170" s="2"/>
      <c r="I170" s="2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21"/>
      <c r="W170" s="135" t="str">
        <f t="shared" si="124"/>
        <v/>
      </c>
      <c r="AN170" s="57">
        <f t="shared" ref="AN170:AY170" si="130">IF($G$170&gt;0,AND(J170=$B$345)*1,0)</f>
        <v>0</v>
      </c>
      <c r="AO170" s="57">
        <f t="shared" si="130"/>
        <v>0</v>
      </c>
      <c r="AP170" s="57">
        <f t="shared" si="130"/>
        <v>0</v>
      </c>
      <c r="AQ170" s="57">
        <f t="shared" si="130"/>
        <v>0</v>
      </c>
      <c r="AR170" s="57">
        <f t="shared" si="130"/>
        <v>0</v>
      </c>
      <c r="AS170" s="57">
        <f t="shared" si="130"/>
        <v>0</v>
      </c>
      <c r="AT170" s="57">
        <f t="shared" si="130"/>
        <v>0</v>
      </c>
      <c r="AU170" s="57">
        <f t="shared" si="130"/>
        <v>0</v>
      </c>
      <c r="AV170" s="57">
        <f t="shared" si="130"/>
        <v>0</v>
      </c>
      <c r="AW170" s="57">
        <f t="shared" si="130"/>
        <v>0</v>
      </c>
      <c r="AX170" s="57">
        <f t="shared" si="130"/>
        <v>0</v>
      </c>
      <c r="AY170" s="57">
        <f t="shared" si="130"/>
        <v>0</v>
      </c>
      <c r="AZ170" s="144">
        <f t="shared" si="114"/>
        <v>0</v>
      </c>
      <c r="BA170" s="57" t="b">
        <f t="shared" si="115"/>
        <v>0</v>
      </c>
    </row>
    <row r="171" spans="2:53">
      <c r="B171" s="51"/>
      <c r="C171" s="39"/>
      <c r="D171" s="35">
        <v>0</v>
      </c>
      <c r="F171" s="39"/>
      <c r="G171" s="35">
        <v>0</v>
      </c>
      <c r="H171" s="2"/>
      <c r="I171" s="2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21"/>
      <c r="W171" s="135" t="str">
        <f t="shared" si="124"/>
        <v/>
      </c>
      <c r="AN171" s="57">
        <f t="shared" ref="AN171:AY171" si="131">IF($G$171&gt;0,AND(J171=$B$345)*1,0)</f>
        <v>0</v>
      </c>
      <c r="AO171" s="57">
        <f t="shared" si="131"/>
        <v>0</v>
      </c>
      <c r="AP171" s="57">
        <f t="shared" si="131"/>
        <v>0</v>
      </c>
      <c r="AQ171" s="57">
        <f t="shared" si="131"/>
        <v>0</v>
      </c>
      <c r="AR171" s="57">
        <f t="shared" si="131"/>
        <v>0</v>
      </c>
      <c r="AS171" s="57">
        <f t="shared" si="131"/>
        <v>0</v>
      </c>
      <c r="AT171" s="57">
        <f t="shared" si="131"/>
        <v>0</v>
      </c>
      <c r="AU171" s="57">
        <f t="shared" si="131"/>
        <v>0</v>
      </c>
      <c r="AV171" s="57">
        <f t="shared" si="131"/>
        <v>0</v>
      </c>
      <c r="AW171" s="57">
        <f t="shared" si="131"/>
        <v>0</v>
      </c>
      <c r="AX171" s="57">
        <f t="shared" si="131"/>
        <v>0</v>
      </c>
      <c r="AY171" s="57">
        <f t="shared" si="131"/>
        <v>0</v>
      </c>
      <c r="AZ171" s="144">
        <f t="shared" si="114"/>
        <v>0</v>
      </c>
      <c r="BA171" s="57" t="b">
        <f t="shared" si="115"/>
        <v>0</v>
      </c>
    </row>
    <row r="172" spans="2:53">
      <c r="B172" s="51"/>
      <c r="C172" s="39"/>
      <c r="D172" s="35">
        <v>0</v>
      </c>
      <c r="F172" s="39"/>
      <c r="G172" s="35">
        <v>0</v>
      </c>
      <c r="H172" s="2"/>
      <c r="I172" s="2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21"/>
      <c r="W172" s="135" t="str">
        <f t="shared" si="124"/>
        <v/>
      </c>
      <c r="AN172" s="57">
        <f t="shared" ref="AN172:AY172" si="132">IF($G$172&gt;0,AND(J172=$B$345)*1,0)</f>
        <v>0</v>
      </c>
      <c r="AO172" s="57">
        <f t="shared" si="132"/>
        <v>0</v>
      </c>
      <c r="AP172" s="57">
        <f t="shared" si="132"/>
        <v>0</v>
      </c>
      <c r="AQ172" s="57">
        <f t="shared" si="132"/>
        <v>0</v>
      </c>
      <c r="AR172" s="57">
        <f t="shared" si="132"/>
        <v>0</v>
      </c>
      <c r="AS172" s="57">
        <f t="shared" si="132"/>
        <v>0</v>
      </c>
      <c r="AT172" s="57">
        <f t="shared" si="132"/>
        <v>0</v>
      </c>
      <c r="AU172" s="57">
        <f t="shared" si="132"/>
        <v>0</v>
      </c>
      <c r="AV172" s="57">
        <f t="shared" si="132"/>
        <v>0</v>
      </c>
      <c r="AW172" s="57">
        <f t="shared" si="132"/>
        <v>0</v>
      </c>
      <c r="AX172" s="57">
        <f t="shared" si="132"/>
        <v>0</v>
      </c>
      <c r="AY172" s="57">
        <f t="shared" si="132"/>
        <v>0</v>
      </c>
      <c r="AZ172" s="144">
        <f t="shared" si="114"/>
        <v>0</v>
      </c>
      <c r="BA172" s="57" t="b">
        <f t="shared" si="115"/>
        <v>0</v>
      </c>
    </row>
    <row r="173" spans="2:53">
      <c r="B173" s="51"/>
      <c r="C173" s="39"/>
      <c r="D173" s="35">
        <v>0</v>
      </c>
      <c r="F173" s="39"/>
      <c r="G173" s="35">
        <v>0</v>
      </c>
      <c r="H173" s="2"/>
      <c r="I173" s="2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21"/>
      <c r="W173" s="135" t="str">
        <f t="shared" si="124"/>
        <v/>
      </c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57">
        <f t="shared" ref="AN173:AY173" si="133">IF($G$173&gt;0,AND(J173=$B$345)*1,0)</f>
        <v>0</v>
      </c>
      <c r="AO173" s="57">
        <f t="shared" si="133"/>
        <v>0</v>
      </c>
      <c r="AP173" s="57">
        <f t="shared" si="133"/>
        <v>0</v>
      </c>
      <c r="AQ173" s="57">
        <f t="shared" si="133"/>
        <v>0</v>
      </c>
      <c r="AR173" s="57">
        <f t="shared" si="133"/>
        <v>0</v>
      </c>
      <c r="AS173" s="57">
        <f t="shared" si="133"/>
        <v>0</v>
      </c>
      <c r="AT173" s="57">
        <f t="shared" si="133"/>
        <v>0</v>
      </c>
      <c r="AU173" s="57">
        <f t="shared" si="133"/>
        <v>0</v>
      </c>
      <c r="AV173" s="57">
        <f t="shared" si="133"/>
        <v>0</v>
      </c>
      <c r="AW173" s="57">
        <f t="shared" si="133"/>
        <v>0</v>
      </c>
      <c r="AX173" s="57">
        <f t="shared" si="133"/>
        <v>0</v>
      </c>
      <c r="AY173" s="57">
        <f t="shared" si="133"/>
        <v>0</v>
      </c>
      <c r="AZ173" s="144">
        <f t="shared" si="114"/>
        <v>0</v>
      </c>
      <c r="BA173" s="57" t="b">
        <f t="shared" si="115"/>
        <v>0</v>
      </c>
    </row>
    <row r="174" spans="2:53">
      <c r="B174" s="51"/>
      <c r="C174" s="39"/>
      <c r="D174" s="35">
        <v>0</v>
      </c>
      <c r="F174" s="39"/>
      <c r="G174" s="35">
        <v>0</v>
      </c>
      <c r="H174" s="2"/>
      <c r="I174" s="2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21"/>
      <c r="W174" s="135" t="str">
        <f t="shared" si="124"/>
        <v/>
      </c>
      <c r="AN174" s="57">
        <f t="shared" ref="AN174:AY174" si="134">IF($G$174&gt;0,AND(J174=$B$345)*1,0)</f>
        <v>0</v>
      </c>
      <c r="AO174" s="57">
        <f t="shared" si="134"/>
        <v>0</v>
      </c>
      <c r="AP174" s="57">
        <f t="shared" si="134"/>
        <v>0</v>
      </c>
      <c r="AQ174" s="57">
        <f t="shared" si="134"/>
        <v>0</v>
      </c>
      <c r="AR174" s="57">
        <f t="shared" si="134"/>
        <v>0</v>
      </c>
      <c r="AS174" s="57">
        <f t="shared" si="134"/>
        <v>0</v>
      </c>
      <c r="AT174" s="57">
        <f t="shared" si="134"/>
        <v>0</v>
      </c>
      <c r="AU174" s="57">
        <f t="shared" si="134"/>
        <v>0</v>
      </c>
      <c r="AV174" s="57">
        <f t="shared" si="134"/>
        <v>0</v>
      </c>
      <c r="AW174" s="57">
        <f t="shared" si="134"/>
        <v>0</v>
      </c>
      <c r="AX174" s="57">
        <f t="shared" si="134"/>
        <v>0</v>
      </c>
      <c r="AY174" s="57">
        <f t="shared" si="134"/>
        <v>0</v>
      </c>
      <c r="AZ174" s="144">
        <f t="shared" si="114"/>
        <v>0</v>
      </c>
      <c r="BA174" s="57" t="b">
        <f t="shared" si="115"/>
        <v>0</v>
      </c>
    </row>
    <row r="175" spans="2:53">
      <c r="B175" s="51"/>
      <c r="C175" s="37" t="s">
        <v>45</v>
      </c>
      <c r="D175" s="38">
        <f>SUM(D165:D174)</f>
        <v>0</v>
      </c>
      <c r="F175" s="40" t="s">
        <v>172</v>
      </c>
      <c r="G175" s="38">
        <f>SUM(J496:U505)</f>
        <v>0</v>
      </c>
      <c r="H175" s="2"/>
      <c r="I175" s="2"/>
      <c r="J175" s="21"/>
      <c r="K175" s="21"/>
      <c r="W175" s="136"/>
      <c r="AZ175" s="144">
        <f t="shared" si="114"/>
        <v>0</v>
      </c>
      <c r="BA175" s="57" t="b">
        <f t="shared" si="115"/>
        <v>0</v>
      </c>
    </row>
    <row r="176" spans="2:53" ht="20" customHeight="1">
      <c r="W176" s="136"/>
      <c r="AZ176" s="144">
        <f t="shared" si="114"/>
        <v>0</v>
      </c>
      <c r="BA176" s="57" t="b">
        <f t="shared" si="115"/>
        <v>0</v>
      </c>
    </row>
    <row r="177" spans="2:53" ht="20" customHeight="1">
      <c r="B177" s="258" t="s">
        <v>54</v>
      </c>
      <c r="C177" s="258"/>
      <c r="D177" s="49">
        <f>D192+G192/12</f>
        <v>0</v>
      </c>
      <c r="E177" s="99" t="s">
        <v>177</v>
      </c>
      <c r="F177" s="30"/>
      <c r="G177" s="32"/>
      <c r="H177" s="31"/>
      <c r="I177" s="31"/>
      <c r="J177" s="31"/>
      <c r="K177" s="31"/>
      <c r="L177" s="30"/>
      <c r="M177" s="30"/>
      <c r="N177" s="30"/>
      <c r="O177" s="30"/>
      <c r="P177" s="30"/>
      <c r="Q177" s="30"/>
      <c r="R177" s="32"/>
      <c r="S177" s="32"/>
      <c r="T177" s="32"/>
      <c r="U177" s="32"/>
      <c r="V177" s="134"/>
      <c r="W177" s="136"/>
      <c r="AZ177" s="144">
        <f t="shared" si="114"/>
        <v>0</v>
      </c>
      <c r="BA177" s="57" t="b">
        <f t="shared" si="115"/>
        <v>0</v>
      </c>
    </row>
    <row r="178" spans="2:53" ht="20">
      <c r="B178" s="51"/>
      <c r="C178" s="23"/>
      <c r="D178" s="20"/>
      <c r="F178" s="23"/>
      <c r="G178" s="20"/>
      <c r="H178" s="18"/>
      <c r="I178" s="18"/>
      <c r="J178" s="24" t="s">
        <v>27</v>
      </c>
      <c r="K178" s="25" t="s">
        <v>28</v>
      </c>
      <c r="L178" s="24" t="s">
        <v>29</v>
      </c>
      <c r="M178" s="24" t="s">
        <v>30</v>
      </c>
      <c r="N178" s="24" t="s">
        <v>31</v>
      </c>
      <c r="O178" s="24" t="s">
        <v>32</v>
      </c>
      <c r="P178" s="24" t="s">
        <v>33</v>
      </c>
      <c r="Q178" s="24" t="s">
        <v>34</v>
      </c>
      <c r="R178" s="24" t="s">
        <v>35</v>
      </c>
      <c r="S178" s="24" t="s">
        <v>36</v>
      </c>
      <c r="T178" s="24" t="s">
        <v>37</v>
      </c>
      <c r="U178" s="24" t="s">
        <v>38</v>
      </c>
      <c r="V178" s="24"/>
      <c r="W178" s="136"/>
      <c r="AZ178" s="144">
        <f t="shared" si="114"/>
        <v>0</v>
      </c>
      <c r="BA178" s="57" t="b">
        <f t="shared" si="115"/>
        <v>0</v>
      </c>
    </row>
    <row r="179" spans="2:53" ht="16" customHeight="1">
      <c r="B179" s="51"/>
      <c r="C179" s="39" t="s">
        <v>133</v>
      </c>
      <c r="D179" s="90">
        <v>0</v>
      </c>
      <c r="F179" s="42"/>
      <c r="G179" s="35">
        <v>0</v>
      </c>
      <c r="H179" s="2"/>
      <c r="I179" s="2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21"/>
      <c r="W179" s="135" t="str">
        <f t="shared" ref="W179:W191" si="135">IF(BA179=FALSE,"","Recuerda seleccionar los meses")</f>
        <v/>
      </c>
      <c r="AN179" s="57">
        <f t="shared" ref="AN179:AY179" si="136">IF($G$179&gt;0,AND(J179=$B$345)*1,0)</f>
        <v>0</v>
      </c>
      <c r="AO179" s="57">
        <f t="shared" si="136"/>
        <v>0</v>
      </c>
      <c r="AP179" s="57">
        <f t="shared" si="136"/>
        <v>0</v>
      </c>
      <c r="AQ179" s="57">
        <f t="shared" si="136"/>
        <v>0</v>
      </c>
      <c r="AR179" s="57">
        <f t="shared" si="136"/>
        <v>0</v>
      </c>
      <c r="AS179" s="57">
        <f t="shared" si="136"/>
        <v>0</v>
      </c>
      <c r="AT179" s="57">
        <f t="shared" si="136"/>
        <v>0</v>
      </c>
      <c r="AU179" s="57">
        <f t="shared" si="136"/>
        <v>0</v>
      </c>
      <c r="AV179" s="57">
        <f t="shared" si="136"/>
        <v>0</v>
      </c>
      <c r="AW179" s="57">
        <f t="shared" si="136"/>
        <v>0</v>
      </c>
      <c r="AX179" s="57">
        <f t="shared" si="136"/>
        <v>0</v>
      </c>
      <c r="AY179" s="57">
        <f t="shared" si="136"/>
        <v>0</v>
      </c>
      <c r="AZ179" s="144">
        <f t="shared" si="114"/>
        <v>0</v>
      </c>
      <c r="BA179" s="57" t="b">
        <f t="shared" si="115"/>
        <v>0</v>
      </c>
    </row>
    <row r="180" spans="2:53">
      <c r="B180" s="51"/>
      <c r="C180" s="94" t="s">
        <v>134</v>
      </c>
      <c r="D180" s="35">
        <v>0</v>
      </c>
      <c r="F180" s="39"/>
      <c r="G180" s="35">
        <v>0</v>
      </c>
      <c r="H180" s="2"/>
      <c r="I180" s="2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21"/>
      <c r="W180" s="135" t="str">
        <f t="shared" si="135"/>
        <v/>
      </c>
      <c r="AN180" s="57">
        <f t="shared" ref="AN180:AY180" si="137">IF($G$180&gt;0,AND(J180=$B$345)*1,0)</f>
        <v>0</v>
      </c>
      <c r="AO180" s="57">
        <f t="shared" si="137"/>
        <v>0</v>
      </c>
      <c r="AP180" s="57">
        <f t="shared" si="137"/>
        <v>0</v>
      </c>
      <c r="AQ180" s="57">
        <f t="shared" si="137"/>
        <v>0</v>
      </c>
      <c r="AR180" s="57">
        <f t="shared" si="137"/>
        <v>0</v>
      </c>
      <c r="AS180" s="57">
        <f t="shared" si="137"/>
        <v>0</v>
      </c>
      <c r="AT180" s="57">
        <f t="shared" si="137"/>
        <v>0</v>
      </c>
      <c r="AU180" s="57">
        <f t="shared" si="137"/>
        <v>0</v>
      </c>
      <c r="AV180" s="57">
        <f t="shared" si="137"/>
        <v>0</v>
      </c>
      <c r="AW180" s="57">
        <f t="shared" si="137"/>
        <v>0</v>
      </c>
      <c r="AX180" s="57">
        <f t="shared" si="137"/>
        <v>0</v>
      </c>
      <c r="AY180" s="57">
        <f t="shared" si="137"/>
        <v>0</v>
      </c>
      <c r="AZ180" s="144">
        <f t="shared" si="114"/>
        <v>0</v>
      </c>
      <c r="BA180" s="57" t="b">
        <f t="shared" si="115"/>
        <v>0</v>
      </c>
    </row>
    <row r="181" spans="2:53">
      <c r="B181" s="51"/>
      <c r="C181" s="34" t="s">
        <v>6</v>
      </c>
      <c r="D181" s="35">
        <v>0</v>
      </c>
      <c r="F181" s="39"/>
      <c r="G181" s="35">
        <v>0</v>
      </c>
      <c r="H181" s="2"/>
      <c r="I181" s="2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21"/>
      <c r="W181" s="135" t="str">
        <f t="shared" si="135"/>
        <v/>
      </c>
      <c r="AN181" s="57">
        <f t="shared" ref="AN181:AY181" si="138">IF($G$181&gt;0,AND(J181=$B$345)*1,0)</f>
        <v>0</v>
      </c>
      <c r="AO181" s="57">
        <f t="shared" si="138"/>
        <v>0</v>
      </c>
      <c r="AP181" s="57">
        <f t="shared" si="138"/>
        <v>0</v>
      </c>
      <c r="AQ181" s="57">
        <f t="shared" si="138"/>
        <v>0</v>
      </c>
      <c r="AR181" s="57">
        <f t="shared" si="138"/>
        <v>0</v>
      </c>
      <c r="AS181" s="57">
        <f t="shared" si="138"/>
        <v>0</v>
      </c>
      <c r="AT181" s="57">
        <f t="shared" si="138"/>
        <v>0</v>
      </c>
      <c r="AU181" s="57">
        <f t="shared" si="138"/>
        <v>0</v>
      </c>
      <c r="AV181" s="57">
        <f t="shared" si="138"/>
        <v>0</v>
      </c>
      <c r="AW181" s="57">
        <f t="shared" si="138"/>
        <v>0</v>
      </c>
      <c r="AX181" s="57">
        <f t="shared" si="138"/>
        <v>0</v>
      </c>
      <c r="AY181" s="57">
        <f t="shared" si="138"/>
        <v>0</v>
      </c>
      <c r="AZ181" s="144">
        <f t="shared" si="114"/>
        <v>0</v>
      </c>
      <c r="BA181" s="57" t="b">
        <f t="shared" si="115"/>
        <v>0</v>
      </c>
    </row>
    <row r="182" spans="2:53">
      <c r="B182" s="51"/>
      <c r="C182" s="34" t="s">
        <v>135</v>
      </c>
      <c r="D182" s="35">
        <v>0</v>
      </c>
      <c r="F182" s="39"/>
      <c r="G182" s="35">
        <v>0</v>
      </c>
      <c r="H182" s="2"/>
      <c r="I182" s="2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21"/>
      <c r="W182" s="135" t="str">
        <f t="shared" si="135"/>
        <v/>
      </c>
      <c r="AN182" s="57">
        <f t="shared" ref="AN182:AY182" si="139">IF($G$182&gt;0,AND(J182=$B$345)*1,0)</f>
        <v>0</v>
      </c>
      <c r="AO182" s="57">
        <f t="shared" si="139"/>
        <v>0</v>
      </c>
      <c r="AP182" s="57">
        <f t="shared" si="139"/>
        <v>0</v>
      </c>
      <c r="AQ182" s="57">
        <f t="shared" si="139"/>
        <v>0</v>
      </c>
      <c r="AR182" s="57">
        <f t="shared" si="139"/>
        <v>0</v>
      </c>
      <c r="AS182" s="57">
        <f t="shared" si="139"/>
        <v>0</v>
      </c>
      <c r="AT182" s="57">
        <f t="shared" si="139"/>
        <v>0</v>
      </c>
      <c r="AU182" s="57">
        <f t="shared" si="139"/>
        <v>0</v>
      </c>
      <c r="AV182" s="57">
        <f t="shared" si="139"/>
        <v>0</v>
      </c>
      <c r="AW182" s="57">
        <f t="shared" si="139"/>
        <v>0</v>
      </c>
      <c r="AX182" s="57">
        <f t="shared" si="139"/>
        <v>0</v>
      </c>
      <c r="AY182" s="57">
        <f t="shared" si="139"/>
        <v>0</v>
      </c>
      <c r="AZ182" s="144">
        <f t="shared" si="114"/>
        <v>0</v>
      </c>
      <c r="BA182" s="57" t="b">
        <f t="shared" si="115"/>
        <v>0</v>
      </c>
    </row>
    <row r="183" spans="2:53">
      <c r="B183" s="51"/>
      <c r="C183" s="34" t="s">
        <v>136</v>
      </c>
      <c r="D183" s="35">
        <v>0</v>
      </c>
      <c r="F183" s="39"/>
      <c r="G183" s="35">
        <v>0</v>
      </c>
      <c r="H183" s="2"/>
      <c r="I183" s="2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21"/>
      <c r="W183" s="135" t="str">
        <f t="shared" si="135"/>
        <v/>
      </c>
      <c r="AN183" s="57">
        <f t="shared" ref="AN183:AY183" si="140">IF($G$183&gt;0,AND(J183=$B$345)*1,0)</f>
        <v>0</v>
      </c>
      <c r="AO183" s="57">
        <f t="shared" si="140"/>
        <v>0</v>
      </c>
      <c r="AP183" s="57">
        <f t="shared" si="140"/>
        <v>0</v>
      </c>
      <c r="AQ183" s="57">
        <f t="shared" si="140"/>
        <v>0</v>
      </c>
      <c r="AR183" s="57">
        <f t="shared" si="140"/>
        <v>0</v>
      </c>
      <c r="AS183" s="57">
        <f t="shared" si="140"/>
        <v>0</v>
      </c>
      <c r="AT183" s="57">
        <f t="shared" si="140"/>
        <v>0</v>
      </c>
      <c r="AU183" s="57">
        <f t="shared" si="140"/>
        <v>0</v>
      </c>
      <c r="AV183" s="57">
        <f t="shared" si="140"/>
        <v>0</v>
      </c>
      <c r="AW183" s="57">
        <f t="shared" si="140"/>
        <v>0</v>
      </c>
      <c r="AX183" s="57">
        <f t="shared" si="140"/>
        <v>0</v>
      </c>
      <c r="AY183" s="57">
        <f t="shared" si="140"/>
        <v>0</v>
      </c>
      <c r="AZ183" s="144">
        <f t="shared" si="114"/>
        <v>0</v>
      </c>
      <c r="BA183" s="57" t="b">
        <f t="shared" si="115"/>
        <v>0</v>
      </c>
    </row>
    <row r="184" spans="2:53">
      <c r="B184" s="51"/>
      <c r="C184" s="36"/>
      <c r="D184" s="35">
        <v>0</v>
      </c>
      <c r="F184" s="95"/>
      <c r="G184" s="35">
        <v>0</v>
      </c>
      <c r="H184" s="2"/>
      <c r="I184" s="2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21"/>
      <c r="W184" s="135" t="str">
        <f t="shared" si="135"/>
        <v/>
      </c>
      <c r="AN184" s="57">
        <f t="shared" ref="AN184:AY184" si="141">IF($G$184&gt;0,AND(J184=$B$345)*1,0)</f>
        <v>0</v>
      </c>
      <c r="AO184" s="57">
        <f t="shared" si="141"/>
        <v>0</v>
      </c>
      <c r="AP184" s="57">
        <f t="shared" si="141"/>
        <v>0</v>
      </c>
      <c r="AQ184" s="57">
        <f t="shared" si="141"/>
        <v>0</v>
      </c>
      <c r="AR184" s="57">
        <f t="shared" si="141"/>
        <v>0</v>
      </c>
      <c r="AS184" s="57">
        <f t="shared" si="141"/>
        <v>0</v>
      </c>
      <c r="AT184" s="57">
        <f t="shared" si="141"/>
        <v>0</v>
      </c>
      <c r="AU184" s="57">
        <f t="shared" si="141"/>
        <v>0</v>
      </c>
      <c r="AV184" s="57">
        <f t="shared" si="141"/>
        <v>0</v>
      </c>
      <c r="AW184" s="57">
        <f t="shared" si="141"/>
        <v>0</v>
      </c>
      <c r="AX184" s="57">
        <f t="shared" si="141"/>
        <v>0</v>
      </c>
      <c r="AY184" s="57">
        <f t="shared" si="141"/>
        <v>0</v>
      </c>
      <c r="AZ184" s="144">
        <f t="shared" si="114"/>
        <v>0</v>
      </c>
      <c r="BA184" s="57" t="b">
        <f t="shared" si="115"/>
        <v>0</v>
      </c>
    </row>
    <row r="185" spans="2:53">
      <c r="B185" s="51"/>
      <c r="C185" s="34"/>
      <c r="D185" s="35">
        <v>0</v>
      </c>
      <c r="F185" s="39"/>
      <c r="G185" s="35">
        <v>0</v>
      </c>
      <c r="H185" s="2"/>
      <c r="I185" s="2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21"/>
      <c r="W185" s="135" t="str">
        <f t="shared" si="135"/>
        <v/>
      </c>
      <c r="AN185" s="57">
        <f t="shared" ref="AN185:AY185" si="142">IF($G$185&gt;0,AND(J185=$B$345)*1,0)</f>
        <v>0</v>
      </c>
      <c r="AO185" s="57">
        <f t="shared" si="142"/>
        <v>0</v>
      </c>
      <c r="AP185" s="57">
        <f t="shared" si="142"/>
        <v>0</v>
      </c>
      <c r="AQ185" s="57">
        <f t="shared" si="142"/>
        <v>0</v>
      </c>
      <c r="AR185" s="57">
        <f t="shared" si="142"/>
        <v>0</v>
      </c>
      <c r="AS185" s="57">
        <f t="shared" si="142"/>
        <v>0</v>
      </c>
      <c r="AT185" s="57">
        <f t="shared" si="142"/>
        <v>0</v>
      </c>
      <c r="AU185" s="57">
        <f t="shared" si="142"/>
        <v>0</v>
      </c>
      <c r="AV185" s="57">
        <f t="shared" si="142"/>
        <v>0</v>
      </c>
      <c r="AW185" s="57">
        <f t="shared" si="142"/>
        <v>0</v>
      </c>
      <c r="AX185" s="57">
        <f t="shared" si="142"/>
        <v>0</v>
      </c>
      <c r="AY185" s="57">
        <f t="shared" si="142"/>
        <v>0</v>
      </c>
      <c r="AZ185" s="144">
        <f t="shared" si="114"/>
        <v>0</v>
      </c>
      <c r="BA185" s="57" t="b">
        <f t="shared" si="115"/>
        <v>0</v>
      </c>
    </row>
    <row r="186" spans="2:53">
      <c r="B186" s="51"/>
      <c r="C186" s="34"/>
      <c r="D186" s="35">
        <v>0</v>
      </c>
      <c r="F186" s="39"/>
      <c r="G186" s="35">
        <v>0</v>
      </c>
      <c r="H186" s="2"/>
      <c r="I186" s="2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21"/>
      <c r="W186" s="135" t="str">
        <f t="shared" si="135"/>
        <v/>
      </c>
      <c r="AN186" s="57">
        <f t="shared" ref="AN186:AY186" si="143">IF($G$186&gt;0,AND(J186=$B$345)*1,0)</f>
        <v>0</v>
      </c>
      <c r="AO186" s="57">
        <f t="shared" si="143"/>
        <v>0</v>
      </c>
      <c r="AP186" s="57">
        <f t="shared" si="143"/>
        <v>0</v>
      </c>
      <c r="AQ186" s="57">
        <f t="shared" si="143"/>
        <v>0</v>
      </c>
      <c r="AR186" s="57">
        <f t="shared" si="143"/>
        <v>0</v>
      </c>
      <c r="AS186" s="57">
        <f t="shared" si="143"/>
        <v>0</v>
      </c>
      <c r="AT186" s="57">
        <f t="shared" si="143"/>
        <v>0</v>
      </c>
      <c r="AU186" s="57">
        <f t="shared" si="143"/>
        <v>0</v>
      </c>
      <c r="AV186" s="57">
        <f t="shared" si="143"/>
        <v>0</v>
      </c>
      <c r="AW186" s="57">
        <f t="shared" si="143"/>
        <v>0</v>
      </c>
      <c r="AX186" s="57">
        <f t="shared" si="143"/>
        <v>0</v>
      </c>
      <c r="AY186" s="57">
        <f t="shared" si="143"/>
        <v>0</v>
      </c>
      <c r="AZ186" s="144">
        <f t="shared" si="114"/>
        <v>0</v>
      </c>
      <c r="BA186" s="57" t="b">
        <f t="shared" si="115"/>
        <v>0</v>
      </c>
    </row>
    <row r="187" spans="2:53">
      <c r="B187" s="51"/>
      <c r="C187" s="34"/>
      <c r="D187" s="35">
        <v>0</v>
      </c>
      <c r="F187" s="39"/>
      <c r="G187" s="35">
        <v>0</v>
      </c>
      <c r="H187" s="2"/>
      <c r="I187" s="2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21"/>
      <c r="W187" s="135" t="str">
        <f t="shared" si="135"/>
        <v/>
      </c>
      <c r="AN187" s="57">
        <f t="shared" ref="AN187:AY187" si="144">IF($G$187&gt;0,AND(J187=$B$345)*1,0)</f>
        <v>0</v>
      </c>
      <c r="AO187" s="57">
        <f t="shared" si="144"/>
        <v>0</v>
      </c>
      <c r="AP187" s="57">
        <f t="shared" si="144"/>
        <v>0</v>
      </c>
      <c r="AQ187" s="57">
        <f t="shared" si="144"/>
        <v>0</v>
      </c>
      <c r="AR187" s="57">
        <f t="shared" si="144"/>
        <v>0</v>
      </c>
      <c r="AS187" s="57">
        <f t="shared" si="144"/>
        <v>0</v>
      </c>
      <c r="AT187" s="57">
        <f t="shared" si="144"/>
        <v>0</v>
      </c>
      <c r="AU187" s="57">
        <f t="shared" si="144"/>
        <v>0</v>
      </c>
      <c r="AV187" s="57">
        <f t="shared" si="144"/>
        <v>0</v>
      </c>
      <c r="AW187" s="57">
        <f t="shared" si="144"/>
        <v>0</v>
      </c>
      <c r="AX187" s="57">
        <f t="shared" si="144"/>
        <v>0</v>
      </c>
      <c r="AY187" s="57">
        <f t="shared" si="144"/>
        <v>0</v>
      </c>
      <c r="AZ187" s="144">
        <f t="shared" si="114"/>
        <v>0</v>
      </c>
      <c r="BA187" s="57" t="b">
        <f t="shared" si="115"/>
        <v>0</v>
      </c>
    </row>
    <row r="188" spans="2:53">
      <c r="B188" s="51"/>
      <c r="C188" s="34"/>
      <c r="D188" s="35">
        <v>0</v>
      </c>
      <c r="F188" s="39"/>
      <c r="G188" s="35">
        <v>0</v>
      </c>
      <c r="H188" s="2"/>
      <c r="I188" s="2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21"/>
      <c r="W188" s="135" t="str">
        <f t="shared" si="135"/>
        <v/>
      </c>
      <c r="AN188" s="57">
        <f t="shared" ref="AN188:AY188" si="145">IF($G$188&gt;0,AND(J188=$B$345)*1,0)</f>
        <v>0</v>
      </c>
      <c r="AO188" s="57">
        <f t="shared" si="145"/>
        <v>0</v>
      </c>
      <c r="AP188" s="57">
        <f t="shared" si="145"/>
        <v>0</v>
      </c>
      <c r="AQ188" s="57">
        <f t="shared" si="145"/>
        <v>0</v>
      </c>
      <c r="AR188" s="57">
        <f t="shared" si="145"/>
        <v>0</v>
      </c>
      <c r="AS188" s="57">
        <f t="shared" si="145"/>
        <v>0</v>
      </c>
      <c r="AT188" s="57">
        <f t="shared" si="145"/>
        <v>0</v>
      </c>
      <c r="AU188" s="57">
        <f t="shared" si="145"/>
        <v>0</v>
      </c>
      <c r="AV188" s="57">
        <f t="shared" si="145"/>
        <v>0</v>
      </c>
      <c r="AW188" s="57">
        <f t="shared" si="145"/>
        <v>0</v>
      </c>
      <c r="AX188" s="57">
        <f t="shared" si="145"/>
        <v>0</v>
      </c>
      <c r="AY188" s="57">
        <f t="shared" si="145"/>
        <v>0</v>
      </c>
      <c r="AZ188" s="144">
        <f t="shared" si="114"/>
        <v>0</v>
      </c>
      <c r="BA188" s="57" t="b">
        <f t="shared" si="115"/>
        <v>0</v>
      </c>
    </row>
    <row r="189" spans="2:53">
      <c r="B189" s="51"/>
      <c r="C189" s="34"/>
      <c r="D189" s="35">
        <v>0</v>
      </c>
      <c r="F189" s="39"/>
      <c r="G189" s="35">
        <v>0</v>
      </c>
      <c r="H189" s="2"/>
      <c r="I189" s="2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21"/>
      <c r="W189" s="135" t="str">
        <f t="shared" si="135"/>
        <v/>
      </c>
      <c r="AN189" s="57">
        <f t="shared" ref="AN189:AY189" si="146">IF($G$189&gt;0,AND(J189=$B$345)*1,0)</f>
        <v>0</v>
      </c>
      <c r="AO189" s="57">
        <f t="shared" si="146"/>
        <v>0</v>
      </c>
      <c r="AP189" s="57">
        <f t="shared" si="146"/>
        <v>0</v>
      </c>
      <c r="AQ189" s="57">
        <f t="shared" si="146"/>
        <v>0</v>
      </c>
      <c r="AR189" s="57">
        <f t="shared" si="146"/>
        <v>0</v>
      </c>
      <c r="AS189" s="57">
        <f t="shared" si="146"/>
        <v>0</v>
      </c>
      <c r="AT189" s="57">
        <f t="shared" si="146"/>
        <v>0</v>
      </c>
      <c r="AU189" s="57">
        <f t="shared" si="146"/>
        <v>0</v>
      </c>
      <c r="AV189" s="57">
        <f t="shared" si="146"/>
        <v>0</v>
      </c>
      <c r="AW189" s="57">
        <f t="shared" si="146"/>
        <v>0</v>
      </c>
      <c r="AX189" s="57">
        <f t="shared" si="146"/>
        <v>0</v>
      </c>
      <c r="AY189" s="57">
        <f t="shared" si="146"/>
        <v>0</v>
      </c>
      <c r="AZ189" s="144">
        <f t="shared" si="114"/>
        <v>0</v>
      </c>
      <c r="BA189" s="57" t="b">
        <f t="shared" si="115"/>
        <v>0</v>
      </c>
    </row>
    <row r="190" spans="2:53">
      <c r="B190" s="51"/>
      <c r="C190" s="34"/>
      <c r="D190" s="35">
        <v>0</v>
      </c>
      <c r="F190" s="39"/>
      <c r="G190" s="35">
        <v>0</v>
      </c>
      <c r="H190" s="2"/>
      <c r="I190" s="2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21"/>
      <c r="W190" s="135" t="str">
        <f t="shared" si="135"/>
        <v/>
      </c>
      <c r="AN190" s="57">
        <f t="shared" ref="AN190:AY190" si="147">IF($G$190&gt;0,AND(J190=$B$345)*1,0)</f>
        <v>0</v>
      </c>
      <c r="AO190" s="57">
        <f t="shared" si="147"/>
        <v>0</v>
      </c>
      <c r="AP190" s="57">
        <f t="shared" si="147"/>
        <v>0</v>
      </c>
      <c r="AQ190" s="57">
        <f t="shared" si="147"/>
        <v>0</v>
      </c>
      <c r="AR190" s="57">
        <f t="shared" si="147"/>
        <v>0</v>
      </c>
      <c r="AS190" s="57">
        <f t="shared" si="147"/>
        <v>0</v>
      </c>
      <c r="AT190" s="57">
        <f t="shared" si="147"/>
        <v>0</v>
      </c>
      <c r="AU190" s="57">
        <f t="shared" si="147"/>
        <v>0</v>
      </c>
      <c r="AV190" s="57">
        <f t="shared" si="147"/>
        <v>0</v>
      </c>
      <c r="AW190" s="57">
        <f t="shared" si="147"/>
        <v>0</v>
      </c>
      <c r="AX190" s="57">
        <f t="shared" si="147"/>
        <v>0</v>
      </c>
      <c r="AY190" s="57">
        <f t="shared" si="147"/>
        <v>0</v>
      </c>
      <c r="AZ190" s="144">
        <f t="shared" si="114"/>
        <v>0</v>
      </c>
      <c r="BA190" s="57" t="b">
        <f t="shared" si="115"/>
        <v>0</v>
      </c>
    </row>
    <row r="191" spans="2:53">
      <c r="B191" s="51"/>
      <c r="C191" s="34"/>
      <c r="D191" s="35">
        <v>0</v>
      </c>
      <c r="F191" s="39"/>
      <c r="G191" s="35">
        <v>0</v>
      </c>
      <c r="H191" s="2"/>
      <c r="I191" s="2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21"/>
      <c r="W191" s="135" t="str">
        <f t="shared" si="135"/>
        <v/>
      </c>
      <c r="AN191" s="57">
        <f t="shared" ref="AN191:AY191" si="148">IF($G$191&gt;0,AND(J191=$B$345)*1,0)</f>
        <v>0</v>
      </c>
      <c r="AO191" s="57">
        <f t="shared" si="148"/>
        <v>0</v>
      </c>
      <c r="AP191" s="57">
        <f t="shared" si="148"/>
        <v>0</v>
      </c>
      <c r="AQ191" s="57">
        <f t="shared" si="148"/>
        <v>0</v>
      </c>
      <c r="AR191" s="57">
        <f t="shared" si="148"/>
        <v>0</v>
      </c>
      <c r="AS191" s="57">
        <f t="shared" si="148"/>
        <v>0</v>
      </c>
      <c r="AT191" s="57">
        <f t="shared" si="148"/>
        <v>0</v>
      </c>
      <c r="AU191" s="57">
        <f t="shared" si="148"/>
        <v>0</v>
      </c>
      <c r="AV191" s="57">
        <f t="shared" si="148"/>
        <v>0</v>
      </c>
      <c r="AW191" s="57">
        <f t="shared" si="148"/>
        <v>0</v>
      </c>
      <c r="AX191" s="57">
        <f t="shared" si="148"/>
        <v>0</v>
      </c>
      <c r="AY191" s="57">
        <f t="shared" si="148"/>
        <v>0</v>
      </c>
      <c r="AZ191" s="144">
        <f t="shared" si="114"/>
        <v>0</v>
      </c>
      <c r="BA191" s="57" t="b">
        <f t="shared" si="115"/>
        <v>0</v>
      </c>
    </row>
    <row r="192" spans="2:53">
      <c r="B192" s="51"/>
      <c r="C192" s="37" t="s">
        <v>45</v>
      </c>
      <c r="D192" s="38">
        <f>SUM(D179:D191)</f>
        <v>0</v>
      </c>
      <c r="F192" s="40" t="s">
        <v>172</v>
      </c>
      <c r="G192" s="38">
        <f>SUM(J510:U522)</f>
        <v>0</v>
      </c>
      <c r="H192" s="2"/>
      <c r="I192" s="2"/>
      <c r="J192" s="21"/>
      <c r="K192" s="21"/>
      <c r="W192" s="136"/>
      <c r="AZ192" s="144">
        <f t="shared" si="114"/>
        <v>0</v>
      </c>
      <c r="BA192" s="57" t="b">
        <f t="shared" si="115"/>
        <v>0</v>
      </c>
    </row>
    <row r="193" spans="2:53" ht="20" customHeight="1">
      <c r="C193" s="26"/>
      <c r="D193" s="27"/>
      <c r="F193" s="28"/>
      <c r="G193" s="27"/>
      <c r="H193" s="2"/>
      <c r="I193" s="2"/>
      <c r="J193" s="21"/>
      <c r="K193" s="21"/>
      <c r="W193" s="136"/>
      <c r="AZ193" s="144">
        <f t="shared" si="114"/>
        <v>0</v>
      </c>
      <c r="BA193" s="57" t="b">
        <f t="shared" si="115"/>
        <v>0</v>
      </c>
    </row>
    <row r="194" spans="2:53" ht="20" customHeight="1">
      <c r="B194" s="258" t="s">
        <v>70</v>
      </c>
      <c r="C194" s="258"/>
      <c r="D194" s="49">
        <f>D217+G217/12</f>
        <v>0</v>
      </c>
      <c r="E194" s="99" t="s">
        <v>177</v>
      </c>
      <c r="F194" s="30"/>
      <c r="G194" s="32"/>
      <c r="H194" s="31"/>
      <c r="I194" s="31"/>
      <c r="J194" s="31"/>
      <c r="K194" s="31"/>
      <c r="L194" s="30"/>
      <c r="M194" s="30"/>
      <c r="N194" s="30"/>
      <c r="O194" s="30"/>
      <c r="P194" s="30"/>
      <c r="Q194" s="30"/>
      <c r="R194" s="32"/>
      <c r="S194" s="32"/>
      <c r="T194" s="32"/>
      <c r="U194" s="32"/>
      <c r="V194" s="134"/>
      <c r="W194" s="136"/>
      <c r="AZ194" s="144">
        <f t="shared" si="114"/>
        <v>0</v>
      </c>
      <c r="BA194" s="57" t="b">
        <f t="shared" si="115"/>
        <v>0</v>
      </c>
    </row>
    <row r="195" spans="2:53" ht="20">
      <c r="B195" s="51"/>
      <c r="C195" s="23"/>
      <c r="D195" s="20"/>
      <c r="F195" s="23"/>
      <c r="G195" s="20"/>
      <c r="H195" s="18"/>
      <c r="I195" s="18"/>
      <c r="J195" s="24" t="s">
        <v>27</v>
      </c>
      <c r="K195" s="25" t="s">
        <v>28</v>
      </c>
      <c r="L195" s="24" t="s">
        <v>29</v>
      </c>
      <c r="M195" s="24" t="s">
        <v>30</v>
      </c>
      <c r="N195" s="24" t="s">
        <v>31</v>
      </c>
      <c r="O195" s="24" t="s">
        <v>32</v>
      </c>
      <c r="P195" s="24" t="s">
        <v>33</v>
      </c>
      <c r="Q195" s="24" t="s">
        <v>34</v>
      </c>
      <c r="R195" s="24" t="s">
        <v>35</v>
      </c>
      <c r="S195" s="24" t="s">
        <v>36</v>
      </c>
      <c r="T195" s="24" t="s">
        <v>37</v>
      </c>
      <c r="U195" s="24" t="s">
        <v>38</v>
      </c>
      <c r="V195" s="24"/>
      <c r="W195" s="136"/>
      <c r="AZ195" s="144">
        <f t="shared" si="114"/>
        <v>0</v>
      </c>
      <c r="BA195" s="57" t="b">
        <f t="shared" si="115"/>
        <v>0</v>
      </c>
    </row>
    <row r="196" spans="2:53" ht="16" customHeight="1">
      <c r="B196" s="51"/>
      <c r="C196" s="241" t="s">
        <v>252</v>
      </c>
      <c r="D196" s="242">
        <v>0</v>
      </c>
      <c r="F196" s="241" t="s">
        <v>253</v>
      </c>
      <c r="G196" s="35">
        <v>0</v>
      </c>
      <c r="H196" s="2"/>
      <c r="I196" s="2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21"/>
      <c r="W196" s="135" t="str">
        <f t="shared" ref="W196:W216" si="149">IF(BA196=FALSE,"","Recuerda seleccionar los meses")</f>
        <v/>
      </c>
      <c r="AN196" s="57">
        <f t="shared" ref="AN196:AY196" si="150">IF($G$196&gt;0,AND(J196=$B$345)*1,0)</f>
        <v>0</v>
      </c>
      <c r="AO196" s="57">
        <f t="shared" si="150"/>
        <v>0</v>
      </c>
      <c r="AP196" s="57">
        <f t="shared" si="150"/>
        <v>0</v>
      </c>
      <c r="AQ196" s="57">
        <f t="shared" si="150"/>
        <v>0</v>
      </c>
      <c r="AR196" s="57">
        <f t="shared" si="150"/>
        <v>0</v>
      </c>
      <c r="AS196" s="57">
        <f t="shared" si="150"/>
        <v>0</v>
      </c>
      <c r="AT196" s="57">
        <f t="shared" si="150"/>
        <v>0</v>
      </c>
      <c r="AU196" s="57">
        <f t="shared" si="150"/>
        <v>0</v>
      </c>
      <c r="AV196" s="57">
        <f t="shared" si="150"/>
        <v>0</v>
      </c>
      <c r="AW196" s="57">
        <f t="shared" si="150"/>
        <v>0</v>
      </c>
      <c r="AX196" s="57">
        <f t="shared" si="150"/>
        <v>0</v>
      </c>
      <c r="AY196" s="57">
        <f t="shared" si="150"/>
        <v>0</v>
      </c>
      <c r="AZ196" s="144">
        <f t="shared" si="114"/>
        <v>0</v>
      </c>
      <c r="BA196" s="57" t="b">
        <f t="shared" si="115"/>
        <v>0</v>
      </c>
    </row>
    <row r="197" spans="2:53">
      <c r="B197" s="51"/>
      <c r="C197" s="241" t="s">
        <v>254</v>
      </c>
      <c r="D197" s="242">
        <v>0</v>
      </c>
      <c r="F197" s="241" t="s">
        <v>255</v>
      </c>
      <c r="G197" s="35">
        <v>0</v>
      </c>
      <c r="H197" s="2"/>
      <c r="I197" s="2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21"/>
      <c r="W197" s="135" t="str">
        <f t="shared" si="149"/>
        <v/>
      </c>
      <c r="AN197" s="57">
        <f t="shared" ref="AN197:AY197" si="151">IF($G$197&gt;0,AND(J197=$B$345)*1,0)</f>
        <v>0</v>
      </c>
      <c r="AO197" s="57">
        <f t="shared" si="151"/>
        <v>0</v>
      </c>
      <c r="AP197" s="57">
        <f t="shared" si="151"/>
        <v>0</v>
      </c>
      <c r="AQ197" s="57">
        <f t="shared" si="151"/>
        <v>0</v>
      </c>
      <c r="AR197" s="57">
        <f t="shared" si="151"/>
        <v>0</v>
      </c>
      <c r="AS197" s="57">
        <f t="shared" si="151"/>
        <v>0</v>
      </c>
      <c r="AT197" s="57">
        <f t="shared" si="151"/>
        <v>0</v>
      </c>
      <c r="AU197" s="57">
        <f t="shared" si="151"/>
        <v>0</v>
      </c>
      <c r="AV197" s="57">
        <f t="shared" si="151"/>
        <v>0</v>
      </c>
      <c r="AW197" s="57">
        <f t="shared" si="151"/>
        <v>0</v>
      </c>
      <c r="AX197" s="57">
        <f t="shared" si="151"/>
        <v>0</v>
      </c>
      <c r="AY197" s="57">
        <f t="shared" si="151"/>
        <v>0</v>
      </c>
      <c r="AZ197" s="144">
        <f t="shared" si="114"/>
        <v>0</v>
      </c>
      <c r="BA197" s="57" t="b">
        <f t="shared" si="115"/>
        <v>0</v>
      </c>
    </row>
    <row r="198" spans="2:53">
      <c r="B198" s="51"/>
      <c r="C198" s="241" t="s">
        <v>138</v>
      </c>
      <c r="D198" s="242">
        <v>0</v>
      </c>
      <c r="F198" s="241" t="s">
        <v>11</v>
      </c>
      <c r="G198" s="35">
        <v>0</v>
      </c>
      <c r="H198" s="2"/>
      <c r="I198" s="2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21"/>
      <c r="W198" s="135" t="str">
        <f t="shared" si="149"/>
        <v/>
      </c>
      <c r="AN198" s="57">
        <f t="shared" ref="AN198:AY198" si="152">IF($G$198&gt;0,AND(J198=$B$345)*1,0)</f>
        <v>0</v>
      </c>
      <c r="AO198" s="57">
        <f t="shared" si="152"/>
        <v>0</v>
      </c>
      <c r="AP198" s="57">
        <f t="shared" si="152"/>
        <v>0</v>
      </c>
      <c r="AQ198" s="57">
        <f t="shared" si="152"/>
        <v>0</v>
      </c>
      <c r="AR198" s="57">
        <f t="shared" si="152"/>
        <v>0</v>
      </c>
      <c r="AS198" s="57">
        <f t="shared" si="152"/>
        <v>0</v>
      </c>
      <c r="AT198" s="57">
        <f t="shared" si="152"/>
        <v>0</v>
      </c>
      <c r="AU198" s="57">
        <f t="shared" si="152"/>
        <v>0</v>
      </c>
      <c r="AV198" s="57">
        <f t="shared" si="152"/>
        <v>0</v>
      </c>
      <c r="AW198" s="57">
        <f t="shared" si="152"/>
        <v>0</v>
      </c>
      <c r="AX198" s="57">
        <f t="shared" si="152"/>
        <v>0</v>
      </c>
      <c r="AY198" s="57">
        <f t="shared" si="152"/>
        <v>0</v>
      </c>
      <c r="AZ198" s="144">
        <f t="shared" si="114"/>
        <v>0</v>
      </c>
      <c r="BA198" s="57" t="b">
        <f t="shared" si="115"/>
        <v>0</v>
      </c>
    </row>
    <row r="199" spans="2:53">
      <c r="B199" s="51"/>
      <c r="C199" s="241" t="s">
        <v>139</v>
      </c>
      <c r="D199" s="242">
        <v>0</v>
      </c>
      <c r="F199" s="241" t="s">
        <v>142</v>
      </c>
      <c r="G199" s="35">
        <v>0</v>
      </c>
      <c r="H199" s="2"/>
      <c r="I199" s="2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21"/>
      <c r="W199" s="135" t="str">
        <f t="shared" si="149"/>
        <v/>
      </c>
      <c r="AN199" s="57">
        <f t="shared" ref="AN199:AY199" si="153">IF($G$199&gt;0,AND(J199=$B$345)*1,0)</f>
        <v>0</v>
      </c>
      <c r="AO199" s="57">
        <f t="shared" si="153"/>
        <v>0</v>
      </c>
      <c r="AP199" s="57">
        <f t="shared" si="153"/>
        <v>0</v>
      </c>
      <c r="AQ199" s="57">
        <f t="shared" si="153"/>
        <v>0</v>
      </c>
      <c r="AR199" s="57">
        <f t="shared" si="153"/>
        <v>0</v>
      </c>
      <c r="AS199" s="57">
        <f t="shared" si="153"/>
        <v>0</v>
      </c>
      <c r="AT199" s="57">
        <f t="shared" si="153"/>
        <v>0</v>
      </c>
      <c r="AU199" s="57">
        <f t="shared" si="153"/>
        <v>0</v>
      </c>
      <c r="AV199" s="57">
        <f t="shared" si="153"/>
        <v>0</v>
      </c>
      <c r="AW199" s="57">
        <f t="shared" si="153"/>
        <v>0</v>
      </c>
      <c r="AX199" s="57">
        <f t="shared" si="153"/>
        <v>0</v>
      </c>
      <c r="AY199" s="57">
        <f t="shared" si="153"/>
        <v>0</v>
      </c>
      <c r="AZ199" s="144">
        <f t="shared" si="114"/>
        <v>0</v>
      </c>
      <c r="BA199" s="57" t="b">
        <f t="shared" si="115"/>
        <v>0</v>
      </c>
    </row>
    <row r="200" spans="2:53">
      <c r="B200" s="51"/>
      <c r="C200" s="241" t="s">
        <v>94</v>
      </c>
      <c r="D200" s="242">
        <v>0</v>
      </c>
      <c r="F200" s="241" t="s">
        <v>7</v>
      </c>
      <c r="G200" s="35">
        <v>0</v>
      </c>
      <c r="H200" s="2"/>
      <c r="I200" s="2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21"/>
      <c r="W200" s="135" t="str">
        <f t="shared" si="149"/>
        <v/>
      </c>
      <c r="AN200" s="57">
        <f t="shared" ref="AN200:AY200" si="154">IF($G$200&gt;0,AND(J200=$B$345)*1,0)</f>
        <v>0</v>
      </c>
      <c r="AO200" s="57">
        <f t="shared" si="154"/>
        <v>0</v>
      </c>
      <c r="AP200" s="57">
        <f t="shared" si="154"/>
        <v>0</v>
      </c>
      <c r="AQ200" s="57">
        <f t="shared" si="154"/>
        <v>0</v>
      </c>
      <c r="AR200" s="57">
        <f t="shared" si="154"/>
        <v>0</v>
      </c>
      <c r="AS200" s="57">
        <f t="shared" si="154"/>
        <v>0</v>
      </c>
      <c r="AT200" s="57">
        <f t="shared" si="154"/>
        <v>0</v>
      </c>
      <c r="AU200" s="57">
        <f t="shared" si="154"/>
        <v>0</v>
      </c>
      <c r="AV200" s="57">
        <f t="shared" si="154"/>
        <v>0</v>
      </c>
      <c r="AW200" s="57">
        <f t="shared" si="154"/>
        <v>0</v>
      </c>
      <c r="AX200" s="57">
        <f t="shared" si="154"/>
        <v>0</v>
      </c>
      <c r="AY200" s="57">
        <f t="shared" si="154"/>
        <v>0</v>
      </c>
      <c r="AZ200" s="144">
        <f t="shared" si="114"/>
        <v>0</v>
      </c>
      <c r="BA200" s="57" t="b">
        <f t="shared" si="115"/>
        <v>0</v>
      </c>
    </row>
    <row r="201" spans="2:53">
      <c r="B201" s="51"/>
      <c r="C201" s="241" t="s">
        <v>140</v>
      </c>
      <c r="D201" s="242">
        <v>0</v>
      </c>
      <c r="F201" s="241" t="s">
        <v>143</v>
      </c>
      <c r="G201" s="35">
        <v>0</v>
      </c>
      <c r="H201" s="2"/>
      <c r="I201" s="2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21"/>
      <c r="W201" s="135" t="str">
        <f t="shared" si="149"/>
        <v/>
      </c>
      <c r="AN201" s="57">
        <f t="shared" ref="AN201:AY201" si="155">IF($G$201&gt;0,AND(J201=$B$345)*1,0)</f>
        <v>0</v>
      </c>
      <c r="AO201" s="57">
        <f t="shared" si="155"/>
        <v>0</v>
      </c>
      <c r="AP201" s="57">
        <f t="shared" si="155"/>
        <v>0</v>
      </c>
      <c r="AQ201" s="57">
        <f t="shared" si="155"/>
        <v>0</v>
      </c>
      <c r="AR201" s="57">
        <f t="shared" si="155"/>
        <v>0</v>
      </c>
      <c r="AS201" s="57">
        <f t="shared" si="155"/>
        <v>0</v>
      </c>
      <c r="AT201" s="57">
        <f t="shared" si="155"/>
        <v>0</v>
      </c>
      <c r="AU201" s="57">
        <f t="shared" si="155"/>
        <v>0</v>
      </c>
      <c r="AV201" s="57">
        <f t="shared" si="155"/>
        <v>0</v>
      </c>
      <c r="AW201" s="57">
        <f t="shared" si="155"/>
        <v>0</v>
      </c>
      <c r="AX201" s="57">
        <f t="shared" si="155"/>
        <v>0</v>
      </c>
      <c r="AY201" s="57">
        <f t="shared" si="155"/>
        <v>0</v>
      </c>
      <c r="AZ201" s="144">
        <f t="shared" si="114"/>
        <v>0</v>
      </c>
      <c r="BA201" s="57" t="b">
        <f t="shared" si="115"/>
        <v>0</v>
      </c>
    </row>
    <row r="202" spans="2:53">
      <c r="B202" s="51"/>
      <c r="C202" s="241" t="s">
        <v>141</v>
      </c>
      <c r="D202" s="242">
        <v>0</v>
      </c>
      <c r="F202" s="241" t="s">
        <v>144</v>
      </c>
      <c r="G202" s="35">
        <v>0</v>
      </c>
      <c r="H202" s="2"/>
      <c r="I202" s="2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21"/>
      <c r="W202" s="135" t="str">
        <f t="shared" si="149"/>
        <v/>
      </c>
      <c r="AN202" s="57">
        <f t="shared" ref="AN202:AY202" si="156">IF($G$202&gt;0,AND(J202=$B$345)*1,0)</f>
        <v>0</v>
      </c>
      <c r="AO202" s="57">
        <f t="shared" si="156"/>
        <v>0</v>
      </c>
      <c r="AP202" s="57">
        <f t="shared" si="156"/>
        <v>0</v>
      </c>
      <c r="AQ202" s="57">
        <f t="shared" si="156"/>
        <v>0</v>
      </c>
      <c r="AR202" s="57">
        <f t="shared" si="156"/>
        <v>0</v>
      </c>
      <c r="AS202" s="57">
        <f t="shared" si="156"/>
        <v>0</v>
      </c>
      <c r="AT202" s="57">
        <f t="shared" si="156"/>
        <v>0</v>
      </c>
      <c r="AU202" s="57">
        <f t="shared" si="156"/>
        <v>0</v>
      </c>
      <c r="AV202" s="57">
        <f t="shared" si="156"/>
        <v>0</v>
      </c>
      <c r="AW202" s="57">
        <f t="shared" si="156"/>
        <v>0</v>
      </c>
      <c r="AX202" s="57">
        <f t="shared" si="156"/>
        <v>0</v>
      </c>
      <c r="AY202" s="57">
        <f t="shared" si="156"/>
        <v>0</v>
      </c>
      <c r="AZ202" s="144">
        <f t="shared" si="114"/>
        <v>0</v>
      </c>
      <c r="BA202" s="57" t="b">
        <f t="shared" si="115"/>
        <v>0</v>
      </c>
    </row>
    <row r="203" spans="2:53">
      <c r="B203" s="51"/>
      <c r="C203" s="34"/>
      <c r="D203" s="242">
        <v>0</v>
      </c>
      <c r="F203" s="241"/>
      <c r="G203" s="35">
        <v>0</v>
      </c>
      <c r="H203" s="2"/>
      <c r="I203" s="2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21"/>
      <c r="W203" s="135" t="str">
        <f t="shared" si="149"/>
        <v/>
      </c>
      <c r="AN203" s="57">
        <f t="shared" ref="AN203:AY203" si="157">IF($G$203&gt;0,AND(J203=$B$345)*1,0)</f>
        <v>0</v>
      </c>
      <c r="AO203" s="57">
        <f t="shared" si="157"/>
        <v>0</v>
      </c>
      <c r="AP203" s="57">
        <f t="shared" si="157"/>
        <v>0</v>
      </c>
      <c r="AQ203" s="57">
        <f t="shared" si="157"/>
        <v>0</v>
      </c>
      <c r="AR203" s="57">
        <f t="shared" si="157"/>
        <v>0</v>
      </c>
      <c r="AS203" s="57">
        <f t="shared" si="157"/>
        <v>0</v>
      </c>
      <c r="AT203" s="57">
        <f t="shared" si="157"/>
        <v>0</v>
      </c>
      <c r="AU203" s="57">
        <f t="shared" si="157"/>
        <v>0</v>
      </c>
      <c r="AV203" s="57">
        <f t="shared" si="157"/>
        <v>0</v>
      </c>
      <c r="AW203" s="57">
        <f t="shared" si="157"/>
        <v>0</v>
      </c>
      <c r="AX203" s="57">
        <f t="shared" si="157"/>
        <v>0</v>
      </c>
      <c r="AY203" s="57">
        <f t="shared" si="157"/>
        <v>0</v>
      </c>
      <c r="AZ203" s="144">
        <f t="shared" si="114"/>
        <v>0</v>
      </c>
      <c r="BA203" s="57" t="b">
        <f t="shared" si="115"/>
        <v>0</v>
      </c>
    </row>
    <row r="204" spans="2:53">
      <c r="B204" s="51"/>
      <c r="C204" s="34"/>
      <c r="D204" s="242">
        <v>0</v>
      </c>
      <c r="F204" s="241"/>
      <c r="G204" s="35">
        <v>0</v>
      </c>
      <c r="H204" s="2"/>
      <c r="I204" s="2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21"/>
      <c r="W204" s="135" t="str">
        <f t="shared" si="149"/>
        <v/>
      </c>
      <c r="AN204" s="57">
        <f t="shared" ref="AN204:AY204" si="158">IF($G$204&gt;0,AND(J204=$B$345)*1,0)</f>
        <v>0</v>
      </c>
      <c r="AO204" s="57">
        <f t="shared" si="158"/>
        <v>0</v>
      </c>
      <c r="AP204" s="57">
        <f t="shared" si="158"/>
        <v>0</v>
      </c>
      <c r="AQ204" s="57">
        <f t="shared" si="158"/>
        <v>0</v>
      </c>
      <c r="AR204" s="57">
        <f t="shared" si="158"/>
        <v>0</v>
      </c>
      <c r="AS204" s="57">
        <f t="shared" si="158"/>
        <v>0</v>
      </c>
      <c r="AT204" s="57">
        <f t="shared" si="158"/>
        <v>0</v>
      </c>
      <c r="AU204" s="57">
        <f t="shared" si="158"/>
        <v>0</v>
      </c>
      <c r="AV204" s="57">
        <f t="shared" si="158"/>
        <v>0</v>
      </c>
      <c r="AW204" s="57">
        <f t="shared" si="158"/>
        <v>0</v>
      </c>
      <c r="AX204" s="57">
        <f t="shared" si="158"/>
        <v>0</v>
      </c>
      <c r="AY204" s="57">
        <f t="shared" si="158"/>
        <v>0</v>
      </c>
      <c r="AZ204" s="144">
        <f t="shared" si="114"/>
        <v>0</v>
      </c>
      <c r="BA204" s="57" t="b">
        <f t="shared" si="115"/>
        <v>0</v>
      </c>
    </row>
    <row r="205" spans="2:53">
      <c r="B205" s="51"/>
      <c r="C205" s="34"/>
      <c r="D205" s="243">
        <v>0</v>
      </c>
      <c r="F205" s="241"/>
      <c r="G205" s="35">
        <v>0</v>
      </c>
      <c r="H205" s="2"/>
      <c r="I205" s="2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21"/>
      <c r="W205" s="135" t="str">
        <f t="shared" si="149"/>
        <v/>
      </c>
      <c r="AN205" s="57">
        <f t="shared" ref="AN205:AY205" si="159">IF($G$205&gt;0,AND(J205=$B$345)*1,0)</f>
        <v>0</v>
      </c>
      <c r="AO205" s="57">
        <f t="shared" si="159"/>
        <v>0</v>
      </c>
      <c r="AP205" s="57">
        <f t="shared" si="159"/>
        <v>0</v>
      </c>
      <c r="AQ205" s="57">
        <f t="shared" si="159"/>
        <v>0</v>
      </c>
      <c r="AR205" s="57">
        <f t="shared" si="159"/>
        <v>0</v>
      </c>
      <c r="AS205" s="57">
        <f t="shared" si="159"/>
        <v>0</v>
      </c>
      <c r="AT205" s="57">
        <f t="shared" si="159"/>
        <v>0</v>
      </c>
      <c r="AU205" s="57">
        <f t="shared" si="159"/>
        <v>0</v>
      </c>
      <c r="AV205" s="57">
        <f t="shared" si="159"/>
        <v>0</v>
      </c>
      <c r="AW205" s="57">
        <f t="shared" si="159"/>
        <v>0</v>
      </c>
      <c r="AX205" s="57">
        <f t="shared" si="159"/>
        <v>0</v>
      </c>
      <c r="AY205" s="57">
        <f t="shared" si="159"/>
        <v>0</v>
      </c>
      <c r="AZ205" s="144">
        <f t="shared" si="114"/>
        <v>0</v>
      </c>
      <c r="BA205" s="57" t="b">
        <f t="shared" si="115"/>
        <v>0</v>
      </c>
    </row>
    <row r="206" spans="2:53">
      <c r="B206" s="51"/>
      <c r="C206" s="34"/>
      <c r="D206" s="35">
        <v>0</v>
      </c>
      <c r="F206" s="39"/>
      <c r="G206" s="90">
        <v>0</v>
      </c>
      <c r="H206" s="2"/>
      <c r="I206" s="2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21"/>
      <c r="W206" s="135" t="str">
        <f t="shared" si="149"/>
        <v/>
      </c>
      <c r="AN206" s="57">
        <f t="shared" ref="AN206:AY206" si="160">IF($G$206&gt;0,AND(J206=$B$345)*1,0)</f>
        <v>0</v>
      </c>
      <c r="AO206" s="57">
        <f t="shared" si="160"/>
        <v>0</v>
      </c>
      <c r="AP206" s="57">
        <f t="shared" si="160"/>
        <v>0</v>
      </c>
      <c r="AQ206" s="57">
        <f t="shared" si="160"/>
        <v>0</v>
      </c>
      <c r="AR206" s="57">
        <f t="shared" si="160"/>
        <v>0</v>
      </c>
      <c r="AS206" s="57">
        <f t="shared" si="160"/>
        <v>0</v>
      </c>
      <c r="AT206" s="57">
        <f t="shared" si="160"/>
        <v>0</v>
      </c>
      <c r="AU206" s="57">
        <f t="shared" si="160"/>
        <v>0</v>
      </c>
      <c r="AV206" s="57">
        <f t="shared" si="160"/>
        <v>0</v>
      </c>
      <c r="AW206" s="57">
        <f t="shared" si="160"/>
        <v>0</v>
      </c>
      <c r="AX206" s="57">
        <f t="shared" si="160"/>
        <v>0</v>
      </c>
      <c r="AY206" s="57">
        <f t="shared" si="160"/>
        <v>0</v>
      </c>
      <c r="AZ206" s="144">
        <f t="shared" si="114"/>
        <v>0</v>
      </c>
      <c r="BA206" s="57" t="b">
        <f t="shared" si="115"/>
        <v>0</v>
      </c>
    </row>
    <row r="207" spans="2:53">
      <c r="B207" s="51"/>
      <c r="C207" s="34"/>
      <c r="D207" s="35">
        <v>0</v>
      </c>
      <c r="F207" s="39"/>
      <c r="G207" s="35">
        <v>0</v>
      </c>
      <c r="H207" s="2"/>
      <c r="I207" s="2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21"/>
      <c r="W207" s="135" t="str">
        <f t="shared" si="149"/>
        <v/>
      </c>
      <c r="AN207" s="57">
        <f t="shared" ref="AN207:AY207" si="161">IF($G$207&gt;0,AND(J207=$B$345)*1,0)</f>
        <v>0</v>
      </c>
      <c r="AO207" s="57">
        <f t="shared" si="161"/>
        <v>0</v>
      </c>
      <c r="AP207" s="57">
        <f t="shared" si="161"/>
        <v>0</v>
      </c>
      <c r="AQ207" s="57">
        <f t="shared" si="161"/>
        <v>0</v>
      </c>
      <c r="AR207" s="57">
        <f t="shared" si="161"/>
        <v>0</v>
      </c>
      <c r="AS207" s="57">
        <f t="shared" si="161"/>
        <v>0</v>
      </c>
      <c r="AT207" s="57">
        <f t="shared" si="161"/>
        <v>0</v>
      </c>
      <c r="AU207" s="57">
        <f t="shared" si="161"/>
        <v>0</v>
      </c>
      <c r="AV207" s="57">
        <f t="shared" si="161"/>
        <v>0</v>
      </c>
      <c r="AW207" s="57">
        <f t="shared" si="161"/>
        <v>0</v>
      </c>
      <c r="AX207" s="57">
        <f t="shared" si="161"/>
        <v>0</v>
      </c>
      <c r="AY207" s="57">
        <f t="shared" si="161"/>
        <v>0</v>
      </c>
      <c r="AZ207" s="144">
        <f t="shared" si="114"/>
        <v>0</v>
      </c>
      <c r="BA207" s="57" t="b">
        <f t="shared" si="115"/>
        <v>0</v>
      </c>
    </row>
    <row r="208" spans="2:53">
      <c r="B208" s="51"/>
      <c r="C208" s="34"/>
      <c r="D208" s="35">
        <v>0</v>
      </c>
      <c r="F208" s="39"/>
      <c r="G208" s="35">
        <v>0</v>
      </c>
      <c r="H208" s="2"/>
      <c r="I208" s="2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21"/>
      <c r="W208" s="135" t="str">
        <f t="shared" si="149"/>
        <v/>
      </c>
      <c r="AN208" s="57">
        <f t="shared" ref="AN208:AY208" si="162">IF($G$208&gt;0,AND(J208=$B$345)*1,0)</f>
        <v>0</v>
      </c>
      <c r="AO208" s="57">
        <f t="shared" si="162"/>
        <v>0</v>
      </c>
      <c r="AP208" s="57">
        <f t="shared" si="162"/>
        <v>0</v>
      </c>
      <c r="AQ208" s="57">
        <f t="shared" si="162"/>
        <v>0</v>
      </c>
      <c r="AR208" s="57">
        <f t="shared" si="162"/>
        <v>0</v>
      </c>
      <c r="AS208" s="57">
        <f t="shared" si="162"/>
        <v>0</v>
      </c>
      <c r="AT208" s="57">
        <f t="shared" si="162"/>
        <v>0</v>
      </c>
      <c r="AU208" s="57">
        <f t="shared" si="162"/>
        <v>0</v>
      </c>
      <c r="AV208" s="57">
        <f t="shared" si="162"/>
        <v>0</v>
      </c>
      <c r="AW208" s="57">
        <f t="shared" si="162"/>
        <v>0</v>
      </c>
      <c r="AX208" s="57">
        <f t="shared" si="162"/>
        <v>0</v>
      </c>
      <c r="AY208" s="57">
        <f t="shared" si="162"/>
        <v>0</v>
      </c>
      <c r="AZ208" s="144">
        <f t="shared" si="114"/>
        <v>0</v>
      </c>
      <c r="BA208" s="57" t="b">
        <f t="shared" si="115"/>
        <v>0</v>
      </c>
    </row>
    <row r="209" spans="2:53">
      <c r="B209" s="51"/>
      <c r="C209" s="34"/>
      <c r="D209" s="35">
        <v>0</v>
      </c>
      <c r="F209" s="39"/>
      <c r="G209" s="35">
        <v>0</v>
      </c>
      <c r="H209" s="2"/>
      <c r="I209" s="2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21"/>
      <c r="W209" s="135" t="str">
        <f t="shared" si="149"/>
        <v/>
      </c>
      <c r="AN209" s="57">
        <f t="shared" ref="AN209:AY209" si="163">IF($G$209&gt;0,AND(J209=$B$345)*1,0)</f>
        <v>0</v>
      </c>
      <c r="AO209" s="57">
        <f t="shared" si="163"/>
        <v>0</v>
      </c>
      <c r="AP209" s="57">
        <f t="shared" si="163"/>
        <v>0</v>
      </c>
      <c r="AQ209" s="57">
        <f t="shared" si="163"/>
        <v>0</v>
      </c>
      <c r="AR209" s="57">
        <f t="shared" si="163"/>
        <v>0</v>
      </c>
      <c r="AS209" s="57">
        <f t="shared" si="163"/>
        <v>0</v>
      </c>
      <c r="AT209" s="57">
        <f t="shared" si="163"/>
        <v>0</v>
      </c>
      <c r="AU209" s="57">
        <f t="shared" si="163"/>
        <v>0</v>
      </c>
      <c r="AV209" s="57">
        <f t="shared" si="163"/>
        <v>0</v>
      </c>
      <c r="AW209" s="57">
        <f t="shared" si="163"/>
        <v>0</v>
      </c>
      <c r="AX209" s="57">
        <f t="shared" si="163"/>
        <v>0</v>
      </c>
      <c r="AY209" s="57">
        <f t="shared" si="163"/>
        <v>0</v>
      </c>
      <c r="AZ209" s="144">
        <f t="shared" si="114"/>
        <v>0</v>
      </c>
      <c r="BA209" s="57" t="b">
        <f t="shared" si="115"/>
        <v>0</v>
      </c>
    </row>
    <row r="210" spans="2:53">
      <c r="B210" s="51"/>
      <c r="C210" s="34"/>
      <c r="D210" s="35">
        <v>0</v>
      </c>
      <c r="F210" s="39"/>
      <c r="G210" s="35">
        <v>0</v>
      </c>
      <c r="H210" s="2"/>
      <c r="I210" s="2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21"/>
      <c r="W210" s="135" t="str">
        <f t="shared" si="149"/>
        <v/>
      </c>
      <c r="AN210" s="57">
        <f t="shared" ref="AN210:AY210" si="164">IF($G$210&gt;0,AND(J210=$B$345)*1,0)</f>
        <v>0</v>
      </c>
      <c r="AO210" s="57">
        <f t="shared" si="164"/>
        <v>0</v>
      </c>
      <c r="AP210" s="57">
        <f t="shared" si="164"/>
        <v>0</v>
      </c>
      <c r="AQ210" s="57">
        <f t="shared" si="164"/>
        <v>0</v>
      </c>
      <c r="AR210" s="57">
        <f t="shared" si="164"/>
        <v>0</v>
      </c>
      <c r="AS210" s="57">
        <f t="shared" si="164"/>
        <v>0</v>
      </c>
      <c r="AT210" s="57">
        <f t="shared" si="164"/>
        <v>0</v>
      </c>
      <c r="AU210" s="57">
        <f t="shared" si="164"/>
        <v>0</v>
      </c>
      <c r="AV210" s="57">
        <f t="shared" si="164"/>
        <v>0</v>
      </c>
      <c r="AW210" s="57">
        <f t="shared" si="164"/>
        <v>0</v>
      </c>
      <c r="AX210" s="57">
        <f t="shared" si="164"/>
        <v>0</v>
      </c>
      <c r="AY210" s="57">
        <f t="shared" si="164"/>
        <v>0</v>
      </c>
      <c r="AZ210" s="144">
        <f t="shared" si="114"/>
        <v>0</v>
      </c>
      <c r="BA210" s="57" t="b">
        <f t="shared" si="115"/>
        <v>0</v>
      </c>
    </row>
    <row r="211" spans="2:53">
      <c r="B211" s="51"/>
      <c r="C211" s="34"/>
      <c r="D211" s="35">
        <v>0</v>
      </c>
      <c r="F211" s="39"/>
      <c r="G211" s="35">
        <v>0</v>
      </c>
      <c r="H211" s="2"/>
      <c r="I211" s="2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21"/>
      <c r="W211" s="135" t="str">
        <f t="shared" si="149"/>
        <v/>
      </c>
      <c r="AN211" s="57">
        <f t="shared" ref="AN211:AY211" si="165">IF($G$211&gt;0,AND(J211=$B$345)*1,0)</f>
        <v>0</v>
      </c>
      <c r="AO211" s="57">
        <f t="shared" si="165"/>
        <v>0</v>
      </c>
      <c r="AP211" s="57">
        <f t="shared" si="165"/>
        <v>0</v>
      </c>
      <c r="AQ211" s="57">
        <f t="shared" si="165"/>
        <v>0</v>
      </c>
      <c r="AR211" s="57">
        <f t="shared" si="165"/>
        <v>0</v>
      </c>
      <c r="AS211" s="57">
        <f t="shared" si="165"/>
        <v>0</v>
      </c>
      <c r="AT211" s="57">
        <f t="shared" si="165"/>
        <v>0</v>
      </c>
      <c r="AU211" s="57">
        <f t="shared" si="165"/>
        <v>0</v>
      </c>
      <c r="AV211" s="57">
        <f t="shared" si="165"/>
        <v>0</v>
      </c>
      <c r="AW211" s="57">
        <f t="shared" si="165"/>
        <v>0</v>
      </c>
      <c r="AX211" s="57">
        <f t="shared" si="165"/>
        <v>0</v>
      </c>
      <c r="AY211" s="57">
        <f t="shared" si="165"/>
        <v>0</v>
      </c>
      <c r="AZ211" s="144">
        <f t="shared" si="114"/>
        <v>0</v>
      </c>
      <c r="BA211" s="57" t="b">
        <f t="shared" si="115"/>
        <v>0</v>
      </c>
    </row>
    <row r="212" spans="2:53">
      <c r="B212" s="51"/>
      <c r="C212" s="34"/>
      <c r="D212" s="35">
        <v>0</v>
      </c>
      <c r="F212" s="39"/>
      <c r="G212" s="35">
        <v>0</v>
      </c>
      <c r="H212" s="2"/>
      <c r="I212" s="2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21"/>
      <c r="W212" s="135" t="str">
        <f t="shared" si="149"/>
        <v/>
      </c>
      <c r="AN212" s="57">
        <f t="shared" ref="AN212:AY212" si="166">IF($G$212&gt;0,AND(J212=$B$345)*1,0)</f>
        <v>0</v>
      </c>
      <c r="AO212" s="57">
        <f t="shared" si="166"/>
        <v>0</v>
      </c>
      <c r="AP212" s="57">
        <f t="shared" si="166"/>
        <v>0</v>
      </c>
      <c r="AQ212" s="57">
        <f t="shared" si="166"/>
        <v>0</v>
      </c>
      <c r="AR212" s="57">
        <f t="shared" si="166"/>
        <v>0</v>
      </c>
      <c r="AS212" s="57">
        <f t="shared" si="166"/>
        <v>0</v>
      </c>
      <c r="AT212" s="57">
        <f t="shared" si="166"/>
        <v>0</v>
      </c>
      <c r="AU212" s="57">
        <f t="shared" si="166"/>
        <v>0</v>
      </c>
      <c r="AV212" s="57">
        <f t="shared" si="166"/>
        <v>0</v>
      </c>
      <c r="AW212" s="57">
        <f t="shared" si="166"/>
        <v>0</v>
      </c>
      <c r="AX212" s="57">
        <f t="shared" si="166"/>
        <v>0</v>
      </c>
      <c r="AY212" s="57">
        <f t="shared" si="166"/>
        <v>0</v>
      </c>
      <c r="AZ212" s="144">
        <f t="shared" si="114"/>
        <v>0</v>
      </c>
      <c r="BA212" s="57" t="b">
        <f t="shared" si="115"/>
        <v>0</v>
      </c>
    </row>
    <row r="213" spans="2:53">
      <c r="B213" s="51"/>
      <c r="C213" s="34"/>
      <c r="D213" s="35">
        <v>0</v>
      </c>
      <c r="F213" s="39"/>
      <c r="G213" s="35">
        <v>0</v>
      </c>
      <c r="H213" s="2"/>
      <c r="I213" s="2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21"/>
      <c r="W213" s="135" t="str">
        <f t="shared" si="149"/>
        <v/>
      </c>
      <c r="AN213" s="57">
        <f t="shared" ref="AN213:AY213" si="167">IF($G$213&gt;0,AND(J213=$B$345)*1,0)</f>
        <v>0</v>
      </c>
      <c r="AO213" s="57">
        <f t="shared" si="167"/>
        <v>0</v>
      </c>
      <c r="AP213" s="57">
        <f t="shared" si="167"/>
        <v>0</v>
      </c>
      <c r="AQ213" s="57">
        <f t="shared" si="167"/>
        <v>0</v>
      </c>
      <c r="AR213" s="57">
        <f t="shared" si="167"/>
        <v>0</v>
      </c>
      <c r="AS213" s="57">
        <f t="shared" si="167"/>
        <v>0</v>
      </c>
      <c r="AT213" s="57">
        <f t="shared" si="167"/>
        <v>0</v>
      </c>
      <c r="AU213" s="57">
        <f t="shared" si="167"/>
        <v>0</v>
      </c>
      <c r="AV213" s="57">
        <f t="shared" si="167"/>
        <v>0</v>
      </c>
      <c r="AW213" s="57">
        <f t="shared" si="167"/>
        <v>0</v>
      </c>
      <c r="AX213" s="57">
        <f t="shared" si="167"/>
        <v>0</v>
      </c>
      <c r="AY213" s="57">
        <f t="shared" si="167"/>
        <v>0</v>
      </c>
      <c r="AZ213" s="144">
        <f t="shared" si="114"/>
        <v>0</v>
      </c>
      <c r="BA213" s="57" t="b">
        <f t="shared" si="115"/>
        <v>0</v>
      </c>
    </row>
    <row r="214" spans="2:53">
      <c r="B214" s="51"/>
      <c r="C214" s="34"/>
      <c r="D214" s="35">
        <v>0</v>
      </c>
      <c r="F214" s="39"/>
      <c r="G214" s="35">
        <v>0</v>
      </c>
      <c r="H214" s="2"/>
      <c r="I214" s="2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21"/>
      <c r="W214" s="135" t="str">
        <f t="shared" si="149"/>
        <v/>
      </c>
      <c r="AN214" s="57">
        <f t="shared" ref="AN214:AY214" si="168">IF($G$214&gt;0,AND(J214=$B$345)*1,0)</f>
        <v>0</v>
      </c>
      <c r="AO214" s="57">
        <f t="shared" si="168"/>
        <v>0</v>
      </c>
      <c r="AP214" s="57">
        <f t="shared" si="168"/>
        <v>0</v>
      </c>
      <c r="AQ214" s="57">
        <f t="shared" si="168"/>
        <v>0</v>
      </c>
      <c r="AR214" s="57">
        <f t="shared" si="168"/>
        <v>0</v>
      </c>
      <c r="AS214" s="57">
        <f t="shared" si="168"/>
        <v>0</v>
      </c>
      <c r="AT214" s="57">
        <f t="shared" si="168"/>
        <v>0</v>
      </c>
      <c r="AU214" s="57">
        <f t="shared" si="168"/>
        <v>0</v>
      </c>
      <c r="AV214" s="57">
        <f t="shared" si="168"/>
        <v>0</v>
      </c>
      <c r="AW214" s="57">
        <f t="shared" si="168"/>
        <v>0</v>
      </c>
      <c r="AX214" s="57">
        <f t="shared" si="168"/>
        <v>0</v>
      </c>
      <c r="AY214" s="57">
        <f t="shared" si="168"/>
        <v>0</v>
      </c>
      <c r="AZ214" s="144">
        <f t="shared" ref="AZ214:AZ277" si="169">SUM(AN214:AY214)</f>
        <v>0</v>
      </c>
      <c r="BA214" s="57" t="b">
        <f t="shared" ref="BA214:BA277" si="170">AND(G214&gt;0,AZ214=0)</f>
        <v>0</v>
      </c>
    </row>
    <row r="215" spans="2:53">
      <c r="B215" s="51"/>
      <c r="C215" s="34"/>
      <c r="D215" s="35">
        <v>0</v>
      </c>
      <c r="F215" s="39"/>
      <c r="G215" s="35">
        <v>0</v>
      </c>
      <c r="H215" s="2"/>
      <c r="I215" s="2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21"/>
      <c r="W215" s="135" t="str">
        <f t="shared" si="149"/>
        <v/>
      </c>
      <c r="AN215" s="57">
        <f t="shared" ref="AN215:AY215" si="171">IF($G$215&gt;0,AND(J215=$B$345)*1,0)</f>
        <v>0</v>
      </c>
      <c r="AO215" s="57">
        <f t="shared" si="171"/>
        <v>0</v>
      </c>
      <c r="AP215" s="57">
        <f t="shared" si="171"/>
        <v>0</v>
      </c>
      <c r="AQ215" s="57">
        <f t="shared" si="171"/>
        <v>0</v>
      </c>
      <c r="AR215" s="57">
        <f t="shared" si="171"/>
        <v>0</v>
      </c>
      <c r="AS215" s="57">
        <f t="shared" si="171"/>
        <v>0</v>
      </c>
      <c r="AT215" s="57">
        <f t="shared" si="171"/>
        <v>0</v>
      </c>
      <c r="AU215" s="57">
        <f t="shared" si="171"/>
        <v>0</v>
      </c>
      <c r="AV215" s="57">
        <f t="shared" si="171"/>
        <v>0</v>
      </c>
      <c r="AW215" s="57">
        <f t="shared" si="171"/>
        <v>0</v>
      </c>
      <c r="AX215" s="57">
        <f t="shared" si="171"/>
        <v>0</v>
      </c>
      <c r="AY215" s="57">
        <f t="shared" si="171"/>
        <v>0</v>
      </c>
      <c r="AZ215" s="144">
        <f t="shared" si="169"/>
        <v>0</v>
      </c>
      <c r="BA215" s="57" t="b">
        <f t="shared" si="170"/>
        <v>0</v>
      </c>
    </row>
    <row r="216" spans="2:53">
      <c r="B216" s="51"/>
      <c r="C216" s="34"/>
      <c r="D216" s="35">
        <v>0</v>
      </c>
      <c r="F216" s="39"/>
      <c r="G216" s="35">
        <v>0</v>
      </c>
      <c r="H216" s="2"/>
      <c r="I216" s="2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21"/>
      <c r="W216" s="135" t="str">
        <f t="shared" si="149"/>
        <v/>
      </c>
      <c r="AN216" s="57">
        <f t="shared" ref="AN216:AY216" si="172">IF($G$216&gt;0,AND(J216=$B$345)*1,0)</f>
        <v>0</v>
      </c>
      <c r="AO216" s="57">
        <f t="shared" si="172"/>
        <v>0</v>
      </c>
      <c r="AP216" s="57">
        <f t="shared" si="172"/>
        <v>0</v>
      </c>
      <c r="AQ216" s="57">
        <f t="shared" si="172"/>
        <v>0</v>
      </c>
      <c r="AR216" s="57">
        <f t="shared" si="172"/>
        <v>0</v>
      </c>
      <c r="AS216" s="57">
        <f t="shared" si="172"/>
        <v>0</v>
      </c>
      <c r="AT216" s="57">
        <f t="shared" si="172"/>
        <v>0</v>
      </c>
      <c r="AU216" s="57">
        <f t="shared" si="172"/>
        <v>0</v>
      </c>
      <c r="AV216" s="57">
        <f t="shared" si="172"/>
        <v>0</v>
      </c>
      <c r="AW216" s="57">
        <f t="shared" si="172"/>
        <v>0</v>
      </c>
      <c r="AX216" s="57">
        <f t="shared" si="172"/>
        <v>0</v>
      </c>
      <c r="AY216" s="57">
        <f t="shared" si="172"/>
        <v>0</v>
      </c>
      <c r="AZ216" s="144">
        <f t="shared" si="169"/>
        <v>0</v>
      </c>
      <c r="BA216" s="57" t="b">
        <f t="shared" si="170"/>
        <v>0</v>
      </c>
    </row>
    <row r="217" spans="2:53">
      <c r="B217" s="51"/>
      <c r="C217" s="37" t="s">
        <v>45</v>
      </c>
      <c r="D217" s="38">
        <f>SUM(D196:D216)</f>
        <v>0</v>
      </c>
      <c r="F217" s="40" t="s">
        <v>172</v>
      </c>
      <c r="G217" s="38">
        <f>SUM(J525:U545)</f>
        <v>0</v>
      </c>
      <c r="H217" s="2"/>
      <c r="I217" s="2"/>
      <c r="J217" s="21"/>
      <c r="K217" s="21"/>
      <c r="W217" s="136"/>
      <c r="AZ217" s="144">
        <f t="shared" si="169"/>
        <v>0</v>
      </c>
      <c r="BA217" s="57" t="b">
        <f t="shared" si="170"/>
        <v>0</v>
      </c>
    </row>
    <row r="218" spans="2:53" ht="20" customHeight="1">
      <c r="W218" s="136"/>
      <c r="AZ218" s="144">
        <f t="shared" si="169"/>
        <v>0</v>
      </c>
      <c r="BA218" s="57" t="b">
        <f t="shared" si="170"/>
        <v>0</v>
      </c>
    </row>
    <row r="219" spans="2:53" ht="20" customHeight="1">
      <c r="B219" s="258" t="s">
        <v>57</v>
      </c>
      <c r="C219" s="258"/>
      <c r="D219" s="49">
        <f>D228+G228/12</f>
        <v>0</v>
      </c>
      <c r="E219" s="99" t="s">
        <v>177</v>
      </c>
      <c r="F219" s="30"/>
      <c r="G219" s="32"/>
      <c r="H219" s="31"/>
      <c r="I219" s="31"/>
      <c r="J219" s="31"/>
      <c r="K219" s="31"/>
      <c r="L219" s="30"/>
      <c r="M219" s="30"/>
      <c r="N219" s="30"/>
      <c r="O219" s="30"/>
      <c r="P219" s="30"/>
      <c r="Q219" s="30"/>
      <c r="R219" s="32"/>
      <c r="S219" s="32"/>
      <c r="T219" s="32"/>
      <c r="U219" s="32"/>
      <c r="V219" s="134"/>
      <c r="W219" s="136"/>
      <c r="AZ219" s="144">
        <f t="shared" si="169"/>
        <v>0</v>
      </c>
      <c r="BA219" s="57" t="b">
        <f t="shared" si="170"/>
        <v>0</v>
      </c>
    </row>
    <row r="220" spans="2:53" ht="20">
      <c r="B220" s="51"/>
      <c r="C220" s="23"/>
      <c r="D220" s="20"/>
      <c r="F220" s="23"/>
      <c r="G220" s="20"/>
      <c r="H220" s="18"/>
      <c r="I220" s="18"/>
      <c r="J220" s="24" t="s">
        <v>27</v>
      </c>
      <c r="K220" s="25" t="s">
        <v>28</v>
      </c>
      <c r="L220" s="24" t="s">
        <v>29</v>
      </c>
      <c r="M220" s="24" t="s">
        <v>30</v>
      </c>
      <c r="N220" s="24" t="s">
        <v>31</v>
      </c>
      <c r="O220" s="24" t="s">
        <v>32</v>
      </c>
      <c r="P220" s="24" t="s">
        <v>33</v>
      </c>
      <c r="Q220" s="24" t="s">
        <v>34</v>
      </c>
      <c r="R220" s="24" t="s">
        <v>35</v>
      </c>
      <c r="S220" s="24" t="s">
        <v>36</v>
      </c>
      <c r="T220" s="24" t="s">
        <v>37</v>
      </c>
      <c r="U220" s="24" t="s">
        <v>38</v>
      </c>
      <c r="V220" s="24"/>
      <c r="W220" s="136"/>
      <c r="AZ220" s="144">
        <f t="shared" si="169"/>
        <v>0</v>
      </c>
      <c r="BA220" s="57" t="b">
        <f t="shared" si="170"/>
        <v>0</v>
      </c>
    </row>
    <row r="221" spans="2:53" ht="16" customHeight="1">
      <c r="B221" s="51"/>
      <c r="C221" s="34" t="s">
        <v>145</v>
      </c>
      <c r="D221" s="90">
        <v>0</v>
      </c>
      <c r="F221" s="34" t="s">
        <v>148</v>
      </c>
      <c r="G221" s="90">
        <v>0</v>
      </c>
      <c r="H221" s="2"/>
      <c r="I221" s="2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21"/>
      <c r="W221" s="135" t="str">
        <f t="shared" ref="W221:W227" si="173">IF(BA221=FALSE,"","Recuerda seleccionar los meses")</f>
        <v/>
      </c>
      <c r="AN221" s="57">
        <f t="shared" ref="AN221:AY221" si="174">IF($G$221&gt;0,AND(J221=$B$345)*1,0)</f>
        <v>0</v>
      </c>
      <c r="AO221" s="57">
        <f t="shared" si="174"/>
        <v>0</v>
      </c>
      <c r="AP221" s="57">
        <f t="shared" si="174"/>
        <v>0</v>
      </c>
      <c r="AQ221" s="57">
        <f t="shared" si="174"/>
        <v>0</v>
      </c>
      <c r="AR221" s="57">
        <f t="shared" si="174"/>
        <v>0</v>
      </c>
      <c r="AS221" s="57">
        <f t="shared" si="174"/>
        <v>0</v>
      </c>
      <c r="AT221" s="57">
        <f t="shared" si="174"/>
        <v>0</v>
      </c>
      <c r="AU221" s="57">
        <f t="shared" si="174"/>
        <v>0</v>
      </c>
      <c r="AV221" s="57">
        <f t="shared" si="174"/>
        <v>0</v>
      </c>
      <c r="AW221" s="57">
        <f t="shared" si="174"/>
        <v>0</v>
      </c>
      <c r="AX221" s="57">
        <f t="shared" si="174"/>
        <v>0</v>
      </c>
      <c r="AY221" s="57">
        <f t="shared" si="174"/>
        <v>0</v>
      </c>
      <c r="AZ221" s="144">
        <f t="shared" si="169"/>
        <v>0</v>
      </c>
      <c r="BA221" s="57" t="b">
        <f t="shared" si="170"/>
        <v>0</v>
      </c>
    </row>
    <row r="222" spans="2:53">
      <c r="B222" s="51"/>
      <c r="C222" s="34" t="s">
        <v>146</v>
      </c>
      <c r="D222" s="90">
        <v>0</v>
      </c>
      <c r="F222" s="34" t="s">
        <v>0</v>
      </c>
      <c r="G222" s="90">
        <v>0</v>
      </c>
      <c r="H222" s="2"/>
      <c r="I222" s="2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21"/>
      <c r="W222" s="135" t="str">
        <f t="shared" si="173"/>
        <v/>
      </c>
      <c r="AN222" s="57">
        <f t="shared" ref="AN222:AY222" si="175">IF($G$222&gt;0,AND(J222=$B$345)*1,0)</f>
        <v>0</v>
      </c>
      <c r="AO222" s="57">
        <f t="shared" si="175"/>
        <v>0</v>
      </c>
      <c r="AP222" s="57">
        <f t="shared" si="175"/>
        <v>0</v>
      </c>
      <c r="AQ222" s="57">
        <f t="shared" si="175"/>
        <v>0</v>
      </c>
      <c r="AR222" s="57">
        <f t="shared" si="175"/>
        <v>0</v>
      </c>
      <c r="AS222" s="57">
        <f t="shared" si="175"/>
        <v>0</v>
      </c>
      <c r="AT222" s="57">
        <f t="shared" si="175"/>
        <v>0</v>
      </c>
      <c r="AU222" s="57">
        <f t="shared" si="175"/>
        <v>0</v>
      </c>
      <c r="AV222" s="57">
        <f t="shared" si="175"/>
        <v>0</v>
      </c>
      <c r="AW222" s="57">
        <f t="shared" si="175"/>
        <v>0</v>
      </c>
      <c r="AX222" s="57">
        <f t="shared" si="175"/>
        <v>0</v>
      </c>
      <c r="AY222" s="57">
        <f t="shared" si="175"/>
        <v>0</v>
      </c>
      <c r="AZ222" s="144">
        <f t="shared" si="169"/>
        <v>0</v>
      </c>
      <c r="BA222" s="57" t="b">
        <f t="shared" si="170"/>
        <v>0</v>
      </c>
    </row>
    <row r="223" spans="2:53">
      <c r="B223" s="51"/>
      <c r="C223" s="34" t="s">
        <v>147</v>
      </c>
      <c r="D223" s="90">
        <v>0</v>
      </c>
      <c r="F223" s="34" t="s">
        <v>149</v>
      </c>
      <c r="G223" s="90">
        <v>0</v>
      </c>
      <c r="H223" s="2"/>
      <c r="I223" s="2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21"/>
      <c r="W223" s="135" t="str">
        <f t="shared" si="173"/>
        <v/>
      </c>
      <c r="AN223" s="57">
        <f t="shared" ref="AN223:AY223" si="176">IF($G$223&gt;0,AND(J223=$B$345)*1,0)</f>
        <v>0</v>
      </c>
      <c r="AO223" s="57">
        <f t="shared" si="176"/>
        <v>0</v>
      </c>
      <c r="AP223" s="57">
        <f t="shared" si="176"/>
        <v>0</v>
      </c>
      <c r="AQ223" s="57">
        <f t="shared" si="176"/>
        <v>0</v>
      </c>
      <c r="AR223" s="57">
        <f t="shared" si="176"/>
        <v>0</v>
      </c>
      <c r="AS223" s="57">
        <f t="shared" si="176"/>
        <v>0</v>
      </c>
      <c r="AT223" s="57">
        <f t="shared" si="176"/>
        <v>0</v>
      </c>
      <c r="AU223" s="57">
        <f t="shared" si="176"/>
        <v>0</v>
      </c>
      <c r="AV223" s="57">
        <f t="shared" si="176"/>
        <v>0</v>
      </c>
      <c r="AW223" s="57">
        <f t="shared" si="176"/>
        <v>0</v>
      </c>
      <c r="AX223" s="57">
        <f t="shared" si="176"/>
        <v>0</v>
      </c>
      <c r="AY223" s="57">
        <f t="shared" si="176"/>
        <v>0</v>
      </c>
      <c r="AZ223" s="144">
        <f t="shared" si="169"/>
        <v>0</v>
      </c>
      <c r="BA223" s="57" t="b">
        <f t="shared" si="170"/>
        <v>0</v>
      </c>
    </row>
    <row r="224" spans="2:53">
      <c r="B224" s="51"/>
      <c r="C224" s="34" t="s">
        <v>141</v>
      </c>
      <c r="D224" s="90">
        <v>0</v>
      </c>
      <c r="F224" s="34" t="s">
        <v>137</v>
      </c>
      <c r="G224" s="90">
        <v>0</v>
      </c>
      <c r="H224" s="2"/>
      <c r="I224" s="2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21"/>
      <c r="W224" s="135" t="str">
        <f t="shared" si="173"/>
        <v/>
      </c>
      <c r="AN224" s="57">
        <f t="shared" ref="AN224:AY224" si="177">IF($G$224&gt;0,AND(J224=$B$345)*1,0)</f>
        <v>0</v>
      </c>
      <c r="AO224" s="57">
        <f t="shared" si="177"/>
        <v>0</v>
      </c>
      <c r="AP224" s="57">
        <f t="shared" si="177"/>
        <v>0</v>
      </c>
      <c r="AQ224" s="57">
        <f t="shared" si="177"/>
        <v>0</v>
      </c>
      <c r="AR224" s="57">
        <f t="shared" si="177"/>
        <v>0</v>
      </c>
      <c r="AS224" s="57">
        <f t="shared" si="177"/>
        <v>0</v>
      </c>
      <c r="AT224" s="57">
        <f t="shared" si="177"/>
        <v>0</v>
      </c>
      <c r="AU224" s="57">
        <f t="shared" si="177"/>
        <v>0</v>
      </c>
      <c r="AV224" s="57">
        <f t="shared" si="177"/>
        <v>0</v>
      </c>
      <c r="AW224" s="57">
        <f t="shared" si="177"/>
        <v>0</v>
      </c>
      <c r="AX224" s="57">
        <f t="shared" si="177"/>
        <v>0</v>
      </c>
      <c r="AY224" s="57">
        <f t="shared" si="177"/>
        <v>0</v>
      </c>
      <c r="AZ224" s="144">
        <f t="shared" si="169"/>
        <v>0</v>
      </c>
      <c r="BA224" s="57" t="b">
        <f t="shared" si="170"/>
        <v>0</v>
      </c>
    </row>
    <row r="225" spans="2:53">
      <c r="B225" s="51"/>
      <c r="C225" s="34"/>
      <c r="D225" s="90">
        <v>0</v>
      </c>
      <c r="F225" s="34"/>
      <c r="G225" s="90">
        <v>0</v>
      </c>
      <c r="H225" s="2"/>
      <c r="I225" s="2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21"/>
      <c r="W225" s="135" t="str">
        <f t="shared" si="173"/>
        <v/>
      </c>
      <c r="AN225" s="57">
        <f t="shared" ref="AN225:AY225" si="178">IF($G$225&gt;0,AND(J225=$B$345)*1,0)</f>
        <v>0</v>
      </c>
      <c r="AO225" s="57">
        <f t="shared" si="178"/>
        <v>0</v>
      </c>
      <c r="AP225" s="57">
        <f t="shared" si="178"/>
        <v>0</v>
      </c>
      <c r="AQ225" s="57">
        <f t="shared" si="178"/>
        <v>0</v>
      </c>
      <c r="AR225" s="57">
        <f t="shared" si="178"/>
        <v>0</v>
      </c>
      <c r="AS225" s="57">
        <f t="shared" si="178"/>
        <v>0</v>
      </c>
      <c r="AT225" s="57">
        <f t="shared" si="178"/>
        <v>0</v>
      </c>
      <c r="AU225" s="57">
        <f t="shared" si="178"/>
        <v>0</v>
      </c>
      <c r="AV225" s="57">
        <f t="shared" si="178"/>
        <v>0</v>
      </c>
      <c r="AW225" s="57">
        <f t="shared" si="178"/>
        <v>0</v>
      </c>
      <c r="AX225" s="57">
        <f t="shared" si="178"/>
        <v>0</v>
      </c>
      <c r="AY225" s="57">
        <f t="shared" si="178"/>
        <v>0</v>
      </c>
      <c r="AZ225" s="144">
        <f t="shared" si="169"/>
        <v>0</v>
      </c>
      <c r="BA225" s="57" t="b">
        <f t="shared" si="170"/>
        <v>0</v>
      </c>
    </row>
    <row r="226" spans="2:53">
      <c r="B226" s="51"/>
      <c r="C226" s="34"/>
      <c r="D226" s="90">
        <v>0</v>
      </c>
      <c r="F226" s="39"/>
      <c r="G226" s="90">
        <v>0</v>
      </c>
      <c r="H226" s="2"/>
      <c r="I226" s="2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21"/>
      <c r="W226" s="135" t="str">
        <f t="shared" si="173"/>
        <v/>
      </c>
      <c r="AN226" s="57">
        <f t="shared" ref="AN226:AY226" si="179">IF($G$226&gt;0,AND(J226=$B$345)*1,0)</f>
        <v>0</v>
      </c>
      <c r="AO226" s="57">
        <f t="shared" si="179"/>
        <v>0</v>
      </c>
      <c r="AP226" s="57">
        <f t="shared" si="179"/>
        <v>0</v>
      </c>
      <c r="AQ226" s="57">
        <f t="shared" si="179"/>
        <v>0</v>
      </c>
      <c r="AR226" s="57">
        <f t="shared" si="179"/>
        <v>0</v>
      </c>
      <c r="AS226" s="57">
        <f t="shared" si="179"/>
        <v>0</v>
      </c>
      <c r="AT226" s="57">
        <f t="shared" si="179"/>
        <v>0</v>
      </c>
      <c r="AU226" s="57">
        <f t="shared" si="179"/>
        <v>0</v>
      </c>
      <c r="AV226" s="57">
        <f t="shared" si="179"/>
        <v>0</v>
      </c>
      <c r="AW226" s="57">
        <f t="shared" si="179"/>
        <v>0</v>
      </c>
      <c r="AX226" s="57">
        <f t="shared" si="179"/>
        <v>0</v>
      </c>
      <c r="AY226" s="57">
        <f t="shared" si="179"/>
        <v>0</v>
      </c>
      <c r="AZ226" s="144">
        <f t="shared" si="169"/>
        <v>0</v>
      </c>
      <c r="BA226" s="57" t="b">
        <f t="shared" si="170"/>
        <v>0</v>
      </c>
    </row>
    <row r="227" spans="2:53">
      <c r="B227" s="51"/>
      <c r="C227" s="34"/>
      <c r="D227" s="90">
        <v>0</v>
      </c>
      <c r="F227" s="39"/>
      <c r="G227" s="90">
        <v>0</v>
      </c>
      <c r="H227" s="2"/>
      <c r="I227" s="2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21"/>
      <c r="W227" s="135" t="str">
        <f t="shared" si="173"/>
        <v/>
      </c>
      <c r="AN227" s="57">
        <f t="shared" ref="AN227:AY227" si="180">IF($G$227&gt;0,AND(J227=$B$345)*1,0)</f>
        <v>0</v>
      </c>
      <c r="AO227" s="57">
        <f t="shared" si="180"/>
        <v>0</v>
      </c>
      <c r="AP227" s="57">
        <f t="shared" si="180"/>
        <v>0</v>
      </c>
      <c r="AQ227" s="57">
        <f t="shared" si="180"/>
        <v>0</v>
      </c>
      <c r="AR227" s="57">
        <f t="shared" si="180"/>
        <v>0</v>
      </c>
      <c r="AS227" s="57">
        <f t="shared" si="180"/>
        <v>0</v>
      </c>
      <c r="AT227" s="57">
        <f t="shared" si="180"/>
        <v>0</v>
      </c>
      <c r="AU227" s="57">
        <f t="shared" si="180"/>
        <v>0</v>
      </c>
      <c r="AV227" s="57">
        <f t="shared" si="180"/>
        <v>0</v>
      </c>
      <c r="AW227" s="57">
        <f t="shared" si="180"/>
        <v>0</v>
      </c>
      <c r="AX227" s="57">
        <f t="shared" si="180"/>
        <v>0</v>
      </c>
      <c r="AY227" s="57">
        <f t="shared" si="180"/>
        <v>0</v>
      </c>
      <c r="AZ227" s="144">
        <f t="shared" si="169"/>
        <v>0</v>
      </c>
      <c r="BA227" s="57" t="b">
        <f t="shared" si="170"/>
        <v>0</v>
      </c>
    </row>
    <row r="228" spans="2:53">
      <c r="B228" s="51"/>
      <c r="C228" s="37" t="s">
        <v>45</v>
      </c>
      <c r="D228" s="38">
        <f>SUM(D221:D227)</f>
        <v>0</v>
      </c>
      <c r="F228" s="40" t="s">
        <v>172</v>
      </c>
      <c r="G228" s="38">
        <f>SUM(J550:U556)</f>
        <v>0</v>
      </c>
      <c r="H228" s="2"/>
      <c r="I228" s="2"/>
      <c r="J228" s="21"/>
      <c r="K228" s="21"/>
      <c r="W228" s="136"/>
      <c r="X228" s="52"/>
      <c r="AZ228" s="144">
        <f t="shared" si="169"/>
        <v>0</v>
      </c>
      <c r="BA228" s="57" t="b">
        <f t="shared" si="170"/>
        <v>0</v>
      </c>
    </row>
    <row r="229" spans="2:53" ht="20" customHeight="1">
      <c r="C229" s="26"/>
      <c r="D229" s="27"/>
      <c r="F229" s="28"/>
      <c r="G229" s="27"/>
      <c r="H229" s="2"/>
      <c r="I229" s="2"/>
      <c r="J229" s="21"/>
      <c r="K229" s="21"/>
      <c r="W229" s="136"/>
      <c r="AZ229" s="144">
        <f t="shared" si="169"/>
        <v>0</v>
      </c>
      <c r="BA229" s="57" t="b">
        <f t="shared" si="170"/>
        <v>0</v>
      </c>
    </row>
    <row r="230" spans="2:53" ht="20" customHeight="1">
      <c r="B230" s="51"/>
      <c r="C230" s="30" t="s">
        <v>58</v>
      </c>
      <c r="D230" s="49">
        <f>D244+G244/12</f>
        <v>0</v>
      </c>
      <c r="E230" s="99" t="s">
        <v>177</v>
      </c>
      <c r="F230" s="30"/>
      <c r="G230" s="32"/>
      <c r="H230" s="31"/>
      <c r="I230" s="31"/>
      <c r="J230" s="31"/>
      <c r="K230" s="31"/>
      <c r="L230" s="30"/>
      <c r="M230" s="30"/>
      <c r="N230" s="30"/>
      <c r="O230" s="30"/>
      <c r="P230" s="30"/>
      <c r="Q230" s="30"/>
      <c r="R230" s="32"/>
      <c r="S230" s="32"/>
      <c r="T230" s="32"/>
      <c r="U230" s="32"/>
      <c r="V230" s="134"/>
      <c r="W230" s="136"/>
      <c r="AZ230" s="144">
        <f t="shared" si="169"/>
        <v>0</v>
      </c>
      <c r="BA230" s="57" t="b">
        <f t="shared" si="170"/>
        <v>0</v>
      </c>
    </row>
    <row r="231" spans="2:53" ht="20">
      <c r="B231" s="51"/>
      <c r="C231" s="23"/>
      <c r="D231" s="20"/>
      <c r="F231" s="23"/>
      <c r="G231" s="20"/>
      <c r="H231" s="18"/>
      <c r="I231" s="18"/>
      <c r="J231" s="24" t="s">
        <v>27</v>
      </c>
      <c r="K231" s="25" t="s">
        <v>28</v>
      </c>
      <c r="L231" s="24" t="s">
        <v>29</v>
      </c>
      <c r="M231" s="24" t="s">
        <v>30</v>
      </c>
      <c r="N231" s="24" t="s">
        <v>31</v>
      </c>
      <c r="O231" s="24" t="s">
        <v>32</v>
      </c>
      <c r="P231" s="24" t="s">
        <v>33</v>
      </c>
      <c r="Q231" s="24" t="s">
        <v>34</v>
      </c>
      <c r="R231" s="24" t="s">
        <v>35</v>
      </c>
      <c r="S231" s="24" t="s">
        <v>36</v>
      </c>
      <c r="T231" s="24" t="s">
        <v>37</v>
      </c>
      <c r="U231" s="24" t="s">
        <v>38</v>
      </c>
      <c r="V231" s="24"/>
      <c r="W231" s="136"/>
      <c r="AZ231" s="144">
        <f t="shared" si="169"/>
        <v>0</v>
      </c>
      <c r="BA231" s="57" t="b">
        <f t="shared" si="170"/>
        <v>0</v>
      </c>
    </row>
    <row r="232" spans="2:53" ht="16" customHeight="1">
      <c r="B232" s="51"/>
      <c r="C232" s="39" t="s">
        <v>86</v>
      </c>
      <c r="D232" s="35">
        <v>0</v>
      </c>
      <c r="F232" s="39"/>
      <c r="G232" s="35">
        <v>0</v>
      </c>
      <c r="H232" s="2"/>
      <c r="I232" s="2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21"/>
      <c r="W232" s="135" t="str">
        <f t="shared" ref="W232:W243" si="181">IF(BA232=FALSE,"","Recuerda seleccionar los meses")</f>
        <v/>
      </c>
      <c r="AN232" s="57">
        <f t="shared" ref="AN232:AY232" si="182">IF($G$232&gt;0,AND(J232=$B$345)*1,0)</f>
        <v>0</v>
      </c>
      <c r="AO232" s="57">
        <f t="shared" si="182"/>
        <v>0</v>
      </c>
      <c r="AP232" s="57">
        <f t="shared" si="182"/>
        <v>0</v>
      </c>
      <c r="AQ232" s="57">
        <f t="shared" si="182"/>
        <v>0</v>
      </c>
      <c r="AR232" s="57">
        <f t="shared" si="182"/>
        <v>0</v>
      </c>
      <c r="AS232" s="57">
        <f t="shared" si="182"/>
        <v>0</v>
      </c>
      <c r="AT232" s="57">
        <f t="shared" si="182"/>
        <v>0</v>
      </c>
      <c r="AU232" s="57">
        <f t="shared" si="182"/>
        <v>0</v>
      </c>
      <c r="AV232" s="57">
        <f t="shared" si="182"/>
        <v>0</v>
      </c>
      <c r="AW232" s="57">
        <f t="shared" si="182"/>
        <v>0</v>
      </c>
      <c r="AX232" s="57">
        <f t="shared" si="182"/>
        <v>0</v>
      </c>
      <c r="AY232" s="57">
        <f t="shared" si="182"/>
        <v>0</v>
      </c>
      <c r="AZ232" s="144">
        <f t="shared" si="169"/>
        <v>0</v>
      </c>
      <c r="BA232" s="57" t="b">
        <f t="shared" si="170"/>
        <v>0</v>
      </c>
    </row>
    <row r="233" spans="2:53">
      <c r="B233" s="51"/>
      <c r="C233" s="39" t="s">
        <v>22</v>
      </c>
      <c r="D233" s="35">
        <v>0</v>
      </c>
      <c r="F233" s="39"/>
      <c r="G233" s="35">
        <v>0</v>
      </c>
      <c r="H233" s="2"/>
      <c r="I233" s="2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21"/>
      <c r="W233" s="135" t="str">
        <f t="shared" si="181"/>
        <v/>
      </c>
      <c r="AN233" s="57">
        <f t="shared" ref="AN233:AY233" si="183">IF($G$233&gt;0,AND(J233=$B$345)*1,0)</f>
        <v>0</v>
      </c>
      <c r="AO233" s="57">
        <f t="shared" si="183"/>
        <v>0</v>
      </c>
      <c r="AP233" s="57">
        <f t="shared" si="183"/>
        <v>0</v>
      </c>
      <c r="AQ233" s="57">
        <f t="shared" si="183"/>
        <v>0</v>
      </c>
      <c r="AR233" s="57">
        <f t="shared" si="183"/>
        <v>0</v>
      </c>
      <c r="AS233" s="57">
        <f t="shared" si="183"/>
        <v>0</v>
      </c>
      <c r="AT233" s="57">
        <f t="shared" si="183"/>
        <v>0</v>
      </c>
      <c r="AU233" s="57">
        <f t="shared" si="183"/>
        <v>0</v>
      </c>
      <c r="AV233" s="57">
        <f t="shared" si="183"/>
        <v>0</v>
      </c>
      <c r="AW233" s="57">
        <f t="shared" si="183"/>
        <v>0</v>
      </c>
      <c r="AX233" s="57">
        <f t="shared" si="183"/>
        <v>0</v>
      </c>
      <c r="AY233" s="57">
        <f t="shared" si="183"/>
        <v>0</v>
      </c>
      <c r="AZ233" s="144">
        <f t="shared" si="169"/>
        <v>0</v>
      </c>
      <c r="BA233" s="57" t="b">
        <f t="shared" si="170"/>
        <v>0</v>
      </c>
    </row>
    <row r="234" spans="2:53">
      <c r="B234" s="51"/>
      <c r="C234" s="39" t="s">
        <v>12</v>
      </c>
      <c r="D234" s="35">
        <v>0</v>
      </c>
      <c r="F234" s="39"/>
      <c r="G234" s="35">
        <v>0</v>
      </c>
      <c r="H234" s="2"/>
      <c r="I234" s="2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21"/>
      <c r="W234" s="135" t="str">
        <f t="shared" si="181"/>
        <v/>
      </c>
      <c r="AN234" s="57">
        <f t="shared" ref="AN234:AY234" si="184">IF($G$234&gt;0,AND(J234=$B$345)*1,0)</f>
        <v>0</v>
      </c>
      <c r="AO234" s="57">
        <f t="shared" si="184"/>
        <v>0</v>
      </c>
      <c r="AP234" s="57">
        <f t="shared" si="184"/>
        <v>0</v>
      </c>
      <c r="AQ234" s="57">
        <f t="shared" si="184"/>
        <v>0</v>
      </c>
      <c r="AR234" s="57">
        <f t="shared" si="184"/>
        <v>0</v>
      </c>
      <c r="AS234" s="57">
        <f t="shared" si="184"/>
        <v>0</v>
      </c>
      <c r="AT234" s="57">
        <f t="shared" si="184"/>
        <v>0</v>
      </c>
      <c r="AU234" s="57">
        <f t="shared" si="184"/>
        <v>0</v>
      </c>
      <c r="AV234" s="57">
        <f t="shared" si="184"/>
        <v>0</v>
      </c>
      <c r="AW234" s="57">
        <f t="shared" si="184"/>
        <v>0</v>
      </c>
      <c r="AX234" s="57">
        <f t="shared" si="184"/>
        <v>0</v>
      </c>
      <c r="AY234" s="57">
        <f t="shared" si="184"/>
        <v>0</v>
      </c>
      <c r="AZ234" s="144">
        <f t="shared" si="169"/>
        <v>0</v>
      </c>
      <c r="BA234" s="57" t="b">
        <f t="shared" si="170"/>
        <v>0</v>
      </c>
    </row>
    <row r="235" spans="2:53">
      <c r="B235" s="51"/>
      <c r="C235" s="39" t="s">
        <v>14</v>
      </c>
      <c r="D235" s="35">
        <v>0</v>
      </c>
      <c r="F235" s="39"/>
      <c r="G235" s="35">
        <v>0</v>
      </c>
      <c r="H235" s="2"/>
      <c r="I235" s="2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21"/>
      <c r="W235" s="135" t="str">
        <f t="shared" si="181"/>
        <v/>
      </c>
      <c r="AN235" s="57">
        <f t="shared" ref="AN235:AY235" si="185">IF($G$235&gt;0,AND(J235=$B$345)*1,0)</f>
        <v>0</v>
      </c>
      <c r="AO235" s="57">
        <f t="shared" si="185"/>
        <v>0</v>
      </c>
      <c r="AP235" s="57">
        <f t="shared" si="185"/>
        <v>0</v>
      </c>
      <c r="AQ235" s="57">
        <f t="shared" si="185"/>
        <v>0</v>
      </c>
      <c r="AR235" s="57">
        <f t="shared" si="185"/>
        <v>0</v>
      </c>
      <c r="AS235" s="57">
        <f t="shared" si="185"/>
        <v>0</v>
      </c>
      <c r="AT235" s="57">
        <f t="shared" si="185"/>
        <v>0</v>
      </c>
      <c r="AU235" s="57">
        <f t="shared" si="185"/>
        <v>0</v>
      </c>
      <c r="AV235" s="57">
        <f t="shared" si="185"/>
        <v>0</v>
      </c>
      <c r="AW235" s="57">
        <f t="shared" si="185"/>
        <v>0</v>
      </c>
      <c r="AX235" s="57">
        <f t="shared" si="185"/>
        <v>0</v>
      </c>
      <c r="AY235" s="57">
        <f t="shared" si="185"/>
        <v>0</v>
      </c>
      <c r="AZ235" s="144">
        <f t="shared" si="169"/>
        <v>0</v>
      </c>
      <c r="BA235" s="57" t="b">
        <f t="shared" si="170"/>
        <v>0</v>
      </c>
    </row>
    <row r="236" spans="2:53">
      <c r="B236" s="51"/>
      <c r="C236" s="39" t="s">
        <v>13</v>
      </c>
      <c r="D236" s="35">
        <v>0</v>
      </c>
      <c r="F236" s="39"/>
      <c r="G236" s="35">
        <v>0</v>
      </c>
      <c r="H236" s="2"/>
      <c r="I236" s="2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21"/>
      <c r="W236" s="135" t="str">
        <f t="shared" si="181"/>
        <v/>
      </c>
      <c r="AN236" s="57">
        <f t="shared" ref="AN236:AY236" si="186">IF($G$236&gt;0,AND(J236=$B$345)*1,0)</f>
        <v>0</v>
      </c>
      <c r="AO236" s="57">
        <f t="shared" si="186"/>
        <v>0</v>
      </c>
      <c r="AP236" s="57">
        <f t="shared" si="186"/>
        <v>0</v>
      </c>
      <c r="AQ236" s="57">
        <f t="shared" si="186"/>
        <v>0</v>
      </c>
      <c r="AR236" s="57">
        <f t="shared" si="186"/>
        <v>0</v>
      </c>
      <c r="AS236" s="57">
        <f t="shared" si="186"/>
        <v>0</v>
      </c>
      <c r="AT236" s="57">
        <f t="shared" si="186"/>
        <v>0</v>
      </c>
      <c r="AU236" s="57">
        <f t="shared" si="186"/>
        <v>0</v>
      </c>
      <c r="AV236" s="57">
        <f t="shared" si="186"/>
        <v>0</v>
      </c>
      <c r="AW236" s="57">
        <f t="shared" si="186"/>
        <v>0</v>
      </c>
      <c r="AX236" s="57">
        <f t="shared" si="186"/>
        <v>0</v>
      </c>
      <c r="AY236" s="57">
        <f t="shared" si="186"/>
        <v>0</v>
      </c>
      <c r="AZ236" s="144">
        <f t="shared" si="169"/>
        <v>0</v>
      </c>
      <c r="BA236" s="57" t="b">
        <f t="shared" si="170"/>
        <v>0</v>
      </c>
    </row>
    <row r="237" spans="2:53">
      <c r="B237" s="51"/>
      <c r="C237" s="39" t="s">
        <v>17</v>
      </c>
      <c r="D237" s="35">
        <v>0</v>
      </c>
      <c r="F237" s="39"/>
      <c r="G237" s="35">
        <v>0</v>
      </c>
      <c r="H237" s="2"/>
      <c r="I237" s="2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21"/>
      <c r="W237" s="135" t="str">
        <f t="shared" si="181"/>
        <v/>
      </c>
      <c r="AN237" s="57">
        <f t="shared" ref="AN237:AY237" si="187">IF($G$237&gt;0,AND(J237=$B$345)*1,0)</f>
        <v>0</v>
      </c>
      <c r="AO237" s="57">
        <f t="shared" si="187"/>
        <v>0</v>
      </c>
      <c r="AP237" s="57">
        <f t="shared" si="187"/>
        <v>0</v>
      </c>
      <c r="AQ237" s="57">
        <f t="shared" si="187"/>
        <v>0</v>
      </c>
      <c r="AR237" s="57">
        <f t="shared" si="187"/>
        <v>0</v>
      </c>
      <c r="AS237" s="57">
        <f t="shared" si="187"/>
        <v>0</v>
      </c>
      <c r="AT237" s="57">
        <f t="shared" si="187"/>
        <v>0</v>
      </c>
      <c r="AU237" s="57">
        <f t="shared" si="187"/>
        <v>0</v>
      </c>
      <c r="AV237" s="57">
        <f t="shared" si="187"/>
        <v>0</v>
      </c>
      <c r="AW237" s="57">
        <f t="shared" si="187"/>
        <v>0</v>
      </c>
      <c r="AX237" s="57">
        <f t="shared" si="187"/>
        <v>0</v>
      </c>
      <c r="AY237" s="57">
        <f t="shared" si="187"/>
        <v>0</v>
      </c>
      <c r="AZ237" s="144">
        <f t="shared" si="169"/>
        <v>0</v>
      </c>
      <c r="BA237" s="57" t="b">
        <f t="shared" si="170"/>
        <v>0</v>
      </c>
    </row>
    <row r="238" spans="2:53">
      <c r="B238" s="51"/>
      <c r="C238" s="74" t="s">
        <v>150</v>
      </c>
      <c r="D238" s="35">
        <v>0</v>
      </c>
      <c r="F238" s="39"/>
      <c r="G238" s="35">
        <v>0</v>
      </c>
      <c r="H238" s="2"/>
      <c r="I238" s="2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21"/>
      <c r="W238" s="135" t="str">
        <f t="shared" si="181"/>
        <v/>
      </c>
      <c r="AN238" s="57">
        <f t="shared" ref="AN238:AY238" si="188">IF($G$238&gt;0,AND(J238=$B$345)*1,0)</f>
        <v>0</v>
      </c>
      <c r="AO238" s="57">
        <f t="shared" si="188"/>
        <v>0</v>
      </c>
      <c r="AP238" s="57">
        <f t="shared" si="188"/>
        <v>0</v>
      </c>
      <c r="AQ238" s="57">
        <f t="shared" si="188"/>
        <v>0</v>
      </c>
      <c r="AR238" s="57">
        <f t="shared" si="188"/>
        <v>0</v>
      </c>
      <c r="AS238" s="57">
        <f t="shared" si="188"/>
        <v>0</v>
      </c>
      <c r="AT238" s="57">
        <f t="shared" si="188"/>
        <v>0</v>
      </c>
      <c r="AU238" s="57">
        <f t="shared" si="188"/>
        <v>0</v>
      </c>
      <c r="AV238" s="57">
        <f t="shared" si="188"/>
        <v>0</v>
      </c>
      <c r="AW238" s="57">
        <f t="shared" si="188"/>
        <v>0</v>
      </c>
      <c r="AX238" s="57">
        <f t="shared" si="188"/>
        <v>0</v>
      </c>
      <c r="AY238" s="57">
        <f t="shared" si="188"/>
        <v>0</v>
      </c>
      <c r="AZ238" s="144">
        <f t="shared" si="169"/>
        <v>0</v>
      </c>
      <c r="BA238" s="57" t="b">
        <f t="shared" si="170"/>
        <v>0</v>
      </c>
    </row>
    <row r="239" spans="2:53">
      <c r="B239" s="51"/>
      <c r="C239" s="74" t="s">
        <v>151</v>
      </c>
      <c r="D239" s="35">
        <v>0</v>
      </c>
      <c r="F239" s="39"/>
      <c r="G239" s="35">
        <v>0</v>
      </c>
      <c r="H239" s="2"/>
      <c r="I239" s="2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21"/>
      <c r="W239" s="135" t="str">
        <f t="shared" si="181"/>
        <v/>
      </c>
      <c r="AN239" s="57">
        <f t="shared" ref="AN239:AY239" si="189">IF($G$239&gt;0,AND(J239=$B$345)*1,0)</f>
        <v>0</v>
      </c>
      <c r="AO239" s="57">
        <f t="shared" si="189"/>
        <v>0</v>
      </c>
      <c r="AP239" s="57">
        <f t="shared" si="189"/>
        <v>0</v>
      </c>
      <c r="AQ239" s="57">
        <f t="shared" si="189"/>
        <v>0</v>
      </c>
      <c r="AR239" s="57">
        <f t="shared" si="189"/>
        <v>0</v>
      </c>
      <c r="AS239" s="57">
        <f t="shared" si="189"/>
        <v>0</v>
      </c>
      <c r="AT239" s="57">
        <f t="shared" si="189"/>
        <v>0</v>
      </c>
      <c r="AU239" s="57">
        <f t="shared" si="189"/>
        <v>0</v>
      </c>
      <c r="AV239" s="57">
        <f t="shared" si="189"/>
        <v>0</v>
      </c>
      <c r="AW239" s="57">
        <f t="shared" si="189"/>
        <v>0</v>
      </c>
      <c r="AX239" s="57">
        <f t="shared" si="189"/>
        <v>0</v>
      </c>
      <c r="AY239" s="57">
        <f t="shared" si="189"/>
        <v>0</v>
      </c>
      <c r="AZ239" s="144">
        <f t="shared" si="169"/>
        <v>0</v>
      </c>
      <c r="BA239" s="57" t="b">
        <f t="shared" si="170"/>
        <v>0</v>
      </c>
    </row>
    <row r="240" spans="2:53">
      <c r="B240" s="51"/>
      <c r="C240" s="39" t="s">
        <v>152</v>
      </c>
      <c r="D240" s="35">
        <v>0</v>
      </c>
      <c r="F240" s="39"/>
      <c r="G240" s="35">
        <v>0</v>
      </c>
      <c r="H240" s="2"/>
      <c r="I240" s="2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21"/>
      <c r="W240" s="135" t="str">
        <f t="shared" si="181"/>
        <v/>
      </c>
      <c r="AN240" s="57">
        <f t="shared" ref="AN240:AY240" si="190">IF($G$240&gt;0,AND(J240=$B$345)*1,0)</f>
        <v>0</v>
      </c>
      <c r="AO240" s="57">
        <f t="shared" si="190"/>
        <v>0</v>
      </c>
      <c r="AP240" s="57">
        <f t="shared" si="190"/>
        <v>0</v>
      </c>
      <c r="AQ240" s="57">
        <f t="shared" si="190"/>
        <v>0</v>
      </c>
      <c r="AR240" s="57">
        <f t="shared" si="190"/>
        <v>0</v>
      </c>
      <c r="AS240" s="57">
        <f t="shared" si="190"/>
        <v>0</v>
      </c>
      <c r="AT240" s="57">
        <f t="shared" si="190"/>
        <v>0</v>
      </c>
      <c r="AU240" s="57">
        <f t="shared" si="190"/>
        <v>0</v>
      </c>
      <c r="AV240" s="57">
        <f t="shared" si="190"/>
        <v>0</v>
      </c>
      <c r="AW240" s="57">
        <f t="shared" si="190"/>
        <v>0</v>
      </c>
      <c r="AX240" s="57">
        <f t="shared" si="190"/>
        <v>0</v>
      </c>
      <c r="AY240" s="57">
        <f t="shared" si="190"/>
        <v>0</v>
      </c>
      <c r="AZ240" s="144">
        <f t="shared" si="169"/>
        <v>0</v>
      </c>
      <c r="BA240" s="57" t="b">
        <f t="shared" si="170"/>
        <v>0</v>
      </c>
    </row>
    <row r="241" spans="2:53">
      <c r="B241" s="51"/>
      <c r="C241" s="39" t="s">
        <v>153</v>
      </c>
      <c r="D241" s="35">
        <v>0</v>
      </c>
      <c r="F241" s="39"/>
      <c r="G241" s="35">
        <v>0</v>
      </c>
      <c r="H241" s="2"/>
      <c r="I241" s="2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21"/>
      <c r="W241" s="135" t="str">
        <f t="shared" si="181"/>
        <v/>
      </c>
      <c r="AN241" s="57">
        <f t="shared" ref="AN241:AY241" si="191">IF($G$241&gt;0,AND(J241=$B$345)*1,0)</f>
        <v>0</v>
      </c>
      <c r="AO241" s="57">
        <f t="shared" si="191"/>
        <v>0</v>
      </c>
      <c r="AP241" s="57">
        <f t="shared" si="191"/>
        <v>0</v>
      </c>
      <c r="AQ241" s="57">
        <f t="shared" si="191"/>
        <v>0</v>
      </c>
      <c r="AR241" s="57">
        <f t="shared" si="191"/>
        <v>0</v>
      </c>
      <c r="AS241" s="57">
        <f t="shared" si="191"/>
        <v>0</v>
      </c>
      <c r="AT241" s="57">
        <f t="shared" si="191"/>
        <v>0</v>
      </c>
      <c r="AU241" s="57">
        <f t="shared" si="191"/>
        <v>0</v>
      </c>
      <c r="AV241" s="57">
        <f t="shared" si="191"/>
        <v>0</v>
      </c>
      <c r="AW241" s="57">
        <f t="shared" si="191"/>
        <v>0</v>
      </c>
      <c r="AX241" s="57">
        <f t="shared" si="191"/>
        <v>0</v>
      </c>
      <c r="AY241" s="57">
        <f t="shared" si="191"/>
        <v>0</v>
      </c>
      <c r="AZ241" s="144">
        <f t="shared" si="169"/>
        <v>0</v>
      </c>
      <c r="BA241" s="57" t="b">
        <f t="shared" si="170"/>
        <v>0</v>
      </c>
    </row>
    <row r="242" spans="2:53">
      <c r="B242" s="51"/>
      <c r="C242" s="34"/>
      <c r="D242" s="35">
        <v>0</v>
      </c>
      <c r="F242" s="39"/>
      <c r="G242" s="35">
        <v>0</v>
      </c>
      <c r="H242" s="2"/>
      <c r="I242" s="2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21"/>
      <c r="W242" s="135" t="str">
        <f t="shared" si="181"/>
        <v/>
      </c>
      <c r="AN242" s="57">
        <f t="shared" ref="AN242:AY242" si="192">IF($G$242&gt;0,AND(J242=$B$345)*1,0)</f>
        <v>0</v>
      </c>
      <c r="AO242" s="57">
        <f t="shared" si="192"/>
        <v>0</v>
      </c>
      <c r="AP242" s="57">
        <f t="shared" si="192"/>
        <v>0</v>
      </c>
      <c r="AQ242" s="57">
        <f t="shared" si="192"/>
        <v>0</v>
      </c>
      <c r="AR242" s="57">
        <f t="shared" si="192"/>
        <v>0</v>
      </c>
      <c r="AS242" s="57">
        <f t="shared" si="192"/>
        <v>0</v>
      </c>
      <c r="AT242" s="57">
        <f t="shared" si="192"/>
        <v>0</v>
      </c>
      <c r="AU242" s="57">
        <f t="shared" si="192"/>
        <v>0</v>
      </c>
      <c r="AV242" s="57">
        <f t="shared" si="192"/>
        <v>0</v>
      </c>
      <c r="AW242" s="57">
        <f t="shared" si="192"/>
        <v>0</v>
      </c>
      <c r="AX242" s="57">
        <f t="shared" si="192"/>
        <v>0</v>
      </c>
      <c r="AY242" s="57">
        <f t="shared" si="192"/>
        <v>0</v>
      </c>
      <c r="AZ242" s="144">
        <f t="shared" si="169"/>
        <v>0</v>
      </c>
      <c r="BA242" s="57" t="b">
        <f t="shared" si="170"/>
        <v>0</v>
      </c>
    </row>
    <row r="243" spans="2:53">
      <c r="B243" s="51"/>
      <c r="C243" s="34"/>
      <c r="D243" s="35">
        <v>0</v>
      </c>
      <c r="F243" s="39"/>
      <c r="G243" s="35">
        <v>0</v>
      </c>
      <c r="H243" s="2"/>
      <c r="I243" s="2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21"/>
      <c r="W243" s="135" t="str">
        <f t="shared" si="181"/>
        <v/>
      </c>
      <c r="AN243" s="57">
        <f t="shared" ref="AN243:AY243" si="193">IF($G$243&gt;0,AND(J243=$B$345)*1,0)</f>
        <v>0</v>
      </c>
      <c r="AO243" s="57">
        <f t="shared" si="193"/>
        <v>0</v>
      </c>
      <c r="AP243" s="57">
        <f t="shared" si="193"/>
        <v>0</v>
      </c>
      <c r="AQ243" s="57">
        <f t="shared" si="193"/>
        <v>0</v>
      </c>
      <c r="AR243" s="57">
        <f t="shared" si="193"/>
        <v>0</v>
      </c>
      <c r="AS243" s="57">
        <f t="shared" si="193"/>
        <v>0</v>
      </c>
      <c r="AT243" s="57">
        <f t="shared" si="193"/>
        <v>0</v>
      </c>
      <c r="AU243" s="57">
        <f t="shared" si="193"/>
        <v>0</v>
      </c>
      <c r="AV243" s="57">
        <f t="shared" si="193"/>
        <v>0</v>
      </c>
      <c r="AW243" s="57">
        <f t="shared" si="193"/>
        <v>0</v>
      </c>
      <c r="AX243" s="57">
        <f t="shared" si="193"/>
        <v>0</v>
      </c>
      <c r="AY243" s="57">
        <f t="shared" si="193"/>
        <v>0</v>
      </c>
      <c r="AZ243" s="144">
        <f t="shared" si="169"/>
        <v>0</v>
      </c>
      <c r="BA243" s="57" t="b">
        <f t="shared" si="170"/>
        <v>0</v>
      </c>
    </row>
    <row r="244" spans="2:53">
      <c r="B244" s="51"/>
      <c r="C244" s="37" t="s">
        <v>45</v>
      </c>
      <c r="D244" s="38">
        <f>SUM(D232:D243)</f>
        <v>0</v>
      </c>
      <c r="F244" s="40" t="s">
        <v>172</v>
      </c>
      <c r="G244" s="38">
        <f>SUM(J561:U571)</f>
        <v>0</v>
      </c>
      <c r="H244" s="2"/>
      <c r="I244" s="2"/>
      <c r="J244" s="21"/>
      <c r="K244" s="21"/>
      <c r="W244" s="135"/>
      <c r="AZ244" s="144">
        <f t="shared" si="169"/>
        <v>0</v>
      </c>
      <c r="BA244" s="57" t="b">
        <f t="shared" si="170"/>
        <v>0</v>
      </c>
    </row>
    <row r="245" spans="2:53" ht="20" customHeight="1">
      <c r="C245" s="26"/>
      <c r="D245" s="27"/>
      <c r="F245" s="28"/>
      <c r="G245" s="27"/>
      <c r="H245" s="2"/>
      <c r="I245" s="2"/>
      <c r="J245" s="21"/>
      <c r="K245" s="21"/>
      <c r="W245" s="136"/>
      <c r="AZ245" s="144">
        <f t="shared" si="169"/>
        <v>0</v>
      </c>
      <c r="BA245" s="57" t="b">
        <f t="shared" si="170"/>
        <v>0</v>
      </c>
    </row>
    <row r="246" spans="2:53" ht="20" customHeight="1">
      <c r="B246" s="258" t="s">
        <v>60</v>
      </c>
      <c r="C246" s="258"/>
      <c r="D246" s="49">
        <f>D254+G254/12</f>
        <v>0</v>
      </c>
      <c r="E246" s="99" t="s">
        <v>177</v>
      </c>
      <c r="F246" s="30"/>
      <c r="G246" s="32"/>
      <c r="H246" s="31"/>
      <c r="I246" s="31"/>
      <c r="J246" s="31"/>
      <c r="K246" s="31"/>
      <c r="L246" s="30"/>
      <c r="M246" s="30"/>
      <c r="N246" s="30"/>
      <c r="O246" s="30"/>
      <c r="P246" s="30"/>
      <c r="Q246" s="30"/>
      <c r="R246" s="32"/>
      <c r="S246" s="32"/>
      <c r="T246" s="32"/>
      <c r="U246" s="32"/>
      <c r="V246" s="134"/>
      <c r="W246" s="136"/>
      <c r="AZ246" s="144">
        <f t="shared" si="169"/>
        <v>0</v>
      </c>
      <c r="BA246" s="57" t="b">
        <f t="shared" si="170"/>
        <v>0</v>
      </c>
    </row>
    <row r="247" spans="2:53" ht="20">
      <c r="B247" s="51"/>
      <c r="C247" s="23"/>
      <c r="D247" s="20"/>
      <c r="F247" s="23"/>
      <c r="G247" s="20"/>
      <c r="H247" s="18"/>
      <c r="I247" s="18"/>
      <c r="J247" s="24" t="s">
        <v>27</v>
      </c>
      <c r="K247" s="25" t="s">
        <v>28</v>
      </c>
      <c r="L247" s="24" t="s">
        <v>29</v>
      </c>
      <c r="M247" s="24" t="s">
        <v>30</v>
      </c>
      <c r="N247" s="24" t="s">
        <v>31</v>
      </c>
      <c r="O247" s="24" t="s">
        <v>32</v>
      </c>
      <c r="P247" s="24" t="s">
        <v>33</v>
      </c>
      <c r="Q247" s="24" t="s">
        <v>34</v>
      </c>
      <c r="R247" s="24" t="s">
        <v>35</v>
      </c>
      <c r="S247" s="24" t="s">
        <v>36</v>
      </c>
      <c r="T247" s="24" t="s">
        <v>37</v>
      </c>
      <c r="U247" s="24" t="s">
        <v>38</v>
      </c>
      <c r="V247" s="24"/>
      <c r="W247" s="136"/>
      <c r="AZ247" s="144">
        <f t="shared" si="169"/>
        <v>0</v>
      </c>
      <c r="BA247" s="57" t="b">
        <f t="shared" si="170"/>
        <v>0</v>
      </c>
    </row>
    <row r="248" spans="2:53" ht="16" customHeight="1">
      <c r="B248" s="51"/>
      <c r="C248" s="42" t="s">
        <v>95</v>
      </c>
      <c r="D248" s="35">
        <v>0</v>
      </c>
      <c r="F248" s="34"/>
      <c r="G248" s="35">
        <v>0</v>
      </c>
      <c r="H248" s="2"/>
      <c r="I248" s="2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21"/>
      <c r="W248" s="135" t="str">
        <f t="shared" ref="W248:W253" si="194">IF(BA248=FALSE,"","Recuerda seleccionar los meses")</f>
        <v/>
      </c>
      <c r="AN248" s="57">
        <f t="shared" ref="AN248:AY248" si="195">IF($G$248&gt;0,AND(J248=$B$345)*1,0)</f>
        <v>0</v>
      </c>
      <c r="AO248" s="57">
        <f t="shared" si="195"/>
        <v>0</v>
      </c>
      <c r="AP248" s="57">
        <f t="shared" si="195"/>
        <v>0</v>
      </c>
      <c r="AQ248" s="57">
        <f t="shared" si="195"/>
        <v>0</v>
      </c>
      <c r="AR248" s="57">
        <f t="shared" si="195"/>
        <v>0</v>
      </c>
      <c r="AS248" s="57">
        <f t="shared" si="195"/>
        <v>0</v>
      </c>
      <c r="AT248" s="57">
        <f t="shared" si="195"/>
        <v>0</v>
      </c>
      <c r="AU248" s="57">
        <f t="shared" si="195"/>
        <v>0</v>
      </c>
      <c r="AV248" s="57">
        <f t="shared" si="195"/>
        <v>0</v>
      </c>
      <c r="AW248" s="57">
        <f t="shared" si="195"/>
        <v>0</v>
      </c>
      <c r="AX248" s="57">
        <f t="shared" si="195"/>
        <v>0</v>
      </c>
      <c r="AY248" s="57">
        <f t="shared" si="195"/>
        <v>0</v>
      </c>
      <c r="AZ248" s="144">
        <f t="shared" si="169"/>
        <v>0</v>
      </c>
      <c r="BA248" s="57" t="b">
        <f t="shared" si="170"/>
        <v>0</v>
      </c>
    </row>
    <row r="249" spans="2:53">
      <c r="B249" s="51"/>
      <c r="C249" s="42" t="s">
        <v>154</v>
      </c>
      <c r="D249" s="35">
        <v>0</v>
      </c>
      <c r="F249" s="42"/>
      <c r="G249" s="35">
        <v>0</v>
      </c>
      <c r="H249" s="2"/>
      <c r="I249" s="2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21"/>
      <c r="W249" s="135" t="str">
        <f t="shared" si="194"/>
        <v/>
      </c>
      <c r="AN249" s="57">
        <f t="shared" ref="AN249:AY249" si="196">IF($G$249&gt;0,AND(J249=$B$345)*1,0)</f>
        <v>0</v>
      </c>
      <c r="AO249" s="57">
        <f t="shared" si="196"/>
        <v>0</v>
      </c>
      <c r="AP249" s="57">
        <f t="shared" si="196"/>
        <v>0</v>
      </c>
      <c r="AQ249" s="57">
        <f t="shared" si="196"/>
        <v>0</v>
      </c>
      <c r="AR249" s="57">
        <f t="shared" si="196"/>
        <v>0</v>
      </c>
      <c r="AS249" s="57">
        <f t="shared" si="196"/>
        <v>0</v>
      </c>
      <c r="AT249" s="57">
        <f t="shared" si="196"/>
        <v>0</v>
      </c>
      <c r="AU249" s="57">
        <f t="shared" si="196"/>
        <v>0</v>
      </c>
      <c r="AV249" s="57">
        <f t="shared" si="196"/>
        <v>0</v>
      </c>
      <c r="AW249" s="57">
        <f t="shared" si="196"/>
        <v>0</v>
      </c>
      <c r="AX249" s="57">
        <f t="shared" si="196"/>
        <v>0</v>
      </c>
      <c r="AY249" s="57">
        <f t="shared" si="196"/>
        <v>0</v>
      </c>
      <c r="AZ249" s="144">
        <f t="shared" si="169"/>
        <v>0</v>
      </c>
      <c r="BA249" s="57" t="b">
        <f t="shared" si="170"/>
        <v>0</v>
      </c>
    </row>
    <row r="250" spans="2:53">
      <c r="B250" s="51"/>
      <c r="C250" s="34"/>
      <c r="D250" s="35">
        <v>0</v>
      </c>
      <c r="F250" s="34"/>
      <c r="G250" s="35">
        <v>0</v>
      </c>
      <c r="H250" s="2"/>
      <c r="I250" s="2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21"/>
      <c r="W250" s="135" t="str">
        <f t="shared" si="194"/>
        <v/>
      </c>
      <c r="AN250" s="57">
        <f t="shared" ref="AN250:AY250" si="197">IF($G$250&gt;0,AND(J250=$B$345)*1,0)</f>
        <v>0</v>
      </c>
      <c r="AO250" s="57">
        <f t="shared" si="197"/>
        <v>0</v>
      </c>
      <c r="AP250" s="57">
        <f t="shared" si="197"/>
        <v>0</v>
      </c>
      <c r="AQ250" s="57">
        <f t="shared" si="197"/>
        <v>0</v>
      </c>
      <c r="AR250" s="57">
        <f t="shared" si="197"/>
        <v>0</v>
      </c>
      <c r="AS250" s="57">
        <f t="shared" si="197"/>
        <v>0</v>
      </c>
      <c r="AT250" s="57">
        <f t="shared" si="197"/>
        <v>0</v>
      </c>
      <c r="AU250" s="57">
        <f t="shared" si="197"/>
        <v>0</v>
      </c>
      <c r="AV250" s="57">
        <f t="shared" si="197"/>
        <v>0</v>
      </c>
      <c r="AW250" s="57">
        <f t="shared" si="197"/>
        <v>0</v>
      </c>
      <c r="AX250" s="57">
        <f t="shared" si="197"/>
        <v>0</v>
      </c>
      <c r="AY250" s="57">
        <f t="shared" si="197"/>
        <v>0</v>
      </c>
      <c r="AZ250" s="144">
        <f t="shared" si="169"/>
        <v>0</v>
      </c>
      <c r="BA250" s="57" t="b">
        <f t="shared" si="170"/>
        <v>0</v>
      </c>
    </row>
    <row r="251" spans="2:53">
      <c r="B251" s="51"/>
      <c r="C251" s="34"/>
      <c r="D251" s="35">
        <v>0</v>
      </c>
      <c r="F251" s="34"/>
      <c r="G251" s="35">
        <v>0</v>
      </c>
      <c r="H251" s="2"/>
      <c r="I251" s="2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21"/>
      <c r="W251" s="135" t="str">
        <f t="shared" si="194"/>
        <v/>
      </c>
      <c r="AN251" s="57">
        <f t="shared" ref="AN251:AY251" si="198">IF($G$251&gt;0,AND(J251=$B$345)*1,0)</f>
        <v>0</v>
      </c>
      <c r="AO251" s="57">
        <f t="shared" si="198"/>
        <v>0</v>
      </c>
      <c r="AP251" s="57">
        <f t="shared" si="198"/>
        <v>0</v>
      </c>
      <c r="AQ251" s="57">
        <f t="shared" si="198"/>
        <v>0</v>
      </c>
      <c r="AR251" s="57">
        <f t="shared" si="198"/>
        <v>0</v>
      </c>
      <c r="AS251" s="57">
        <f t="shared" si="198"/>
        <v>0</v>
      </c>
      <c r="AT251" s="57">
        <f t="shared" si="198"/>
        <v>0</v>
      </c>
      <c r="AU251" s="57">
        <f t="shared" si="198"/>
        <v>0</v>
      </c>
      <c r="AV251" s="57">
        <f t="shared" si="198"/>
        <v>0</v>
      </c>
      <c r="AW251" s="57">
        <f t="shared" si="198"/>
        <v>0</v>
      </c>
      <c r="AX251" s="57">
        <f t="shared" si="198"/>
        <v>0</v>
      </c>
      <c r="AY251" s="57">
        <f t="shared" si="198"/>
        <v>0</v>
      </c>
      <c r="AZ251" s="144">
        <f t="shared" si="169"/>
        <v>0</v>
      </c>
      <c r="BA251" s="57" t="b">
        <f t="shared" si="170"/>
        <v>0</v>
      </c>
    </row>
    <row r="252" spans="2:53">
      <c r="B252" s="51"/>
      <c r="C252" s="34"/>
      <c r="D252" s="35">
        <v>0</v>
      </c>
      <c r="F252" s="34"/>
      <c r="G252" s="35">
        <v>0</v>
      </c>
      <c r="H252" s="2"/>
      <c r="I252" s="2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21"/>
      <c r="W252" s="135" t="str">
        <f t="shared" si="194"/>
        <v/>
      </c>
      <c r="AN252" s="57">
        <f t="shared" ref="AN252:AY252" si="199">IF($G$252&gt;0,AND(J252=$B$345)*1,0)</f>
        <v>0</v>
      </c>
      <c r="AO252" s="57">
        <f t="shared" si="199"/>
        <v>0</v>
      </c>
      <c r="AP252" s="57">
        <f t="shared" si="199"/>
        <v>0</v>
      </c>
      <c r="AQ252" s="57">
        <f t="shared" si="199"/>
        <v>0</v>
      </c>
      <c r="AR252" s="57">
        <f t="shared" si="199"/>
        <v>0</v>
      </c>
      <c r="AS252" s="57">
        <f t="shared" si="199"/>
        <v>0</v>
      </c>
      <c r="AT252" s="57">
        <f t="shared" si="199"/>
        <v>0</v>
      </c>
      <c r="AU252" s="57">
        <f t="shared" si="199"/>
        <v>0</v>
      </c>
      <c r="AV252" s="57">
        <f t="shared" si="199"/>
        <v>0</v>
      </c>
      <c r="AW252" s="57">
        <f t="shared" si="199"/>
        <v>0</v>
      </c>
      <c r="AX252" s="57">
        <f t="shared" si="199"/>
        <v>0</v>
      </c>
      <c r="AY252" s="57">
        <f t="shared" si="199"/>
        <v>0</v>
      </c>
      <c r="AZ252" s="144">
        <f t="shared" si="169"/>
        <v>0</v>
      </c>
      <c r="BA252" s="57" t="b">
        <f t="shared" si="170"/>
        <v>0</v>
      </c>
    </row>
    <row r="253" spans="2:53">
      <c r="B253" s="51"/>
      <c r="C253" s="34"/>
      <c r="D253" s="35">
        <v>0</v>
      </c>
      <c r="F253" s="34"/>
      <c r="G253" s="35">
        <v>0</v>
      </c>
      <c r="H253" s="2"/>
      <c r="I253" s="2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21"/>
      <c r="W253" s="135" t="str">
        <f t="shared" si="194"/>
        <v/>
      </c>
      <c r="AN253" s="57">
        <f t="shared" ref="AN253:AY253" si="200">IF($G$253&gt;0,AND(J253=$B$345)*1,0)</f>
        <v>0</v>
      </c>
      <c r="AO253" s="57">
        <f t="shared" si="200"/>
        <v>0</v>
      </c>
      <c r="AP253" s="57">
        <f t="shared" si="200"/>
        <v>0</v>
      </c>
      <c r="AQ253" s="57">
        <f t="shared" si="200"/>
        <v>0</v>
      </c>
      <c r="AR253" s="57">
        <f t="shared" si="200"/>
        <v>0</v>
      </c>
      <c r="AS253" s="57">
        <f t="shared" si="200"/>
        <v>0</v>
      </c>
      <c r="AT253" s="57">
        <f t="shared" si="200"/>
        <v>0</v>
      </c>
      <c r="AU253" s="57">
        <f t="shared" si="200"/>
        <v>0</v>
      </c>
      <c r="AV253" s="57">
        <f t="shared" si="200"/>
        <v>0</v>
      </c>
      <c r="AW253" s="57">
        <f t="shared" si="200"/>
        <v>0</v>
      </c>
      <c r="AX253" s="57">
        <f t="shared" si="200"/>
        <v>0</v>
      </c>
      <c r="AY253" s="57">
        <f t="shared" si="200"/>
        <v>0</v>
      </c>
      <c r="AZ253" s="144">
        <f t="shared" si="169"/>
        <v>0</v>
      </c>
      <c r="BA253" s="57" t="b">
        <f t="shared" si="170"/>
        <v>0</v>
      </c>
    </row>
    <row r="254" spans="2:53">
      <c r="B254" s="51"/>
      <c r="C254" s="37" t="s">
        <v>45</v>
      </c>
      <c r="D254" s="38">
        <f>SUM(D248:D253)</f>
        <v>0</v>
      </c>
      <c r="F254" s="40" t="s">
        <v>172</v>
      </c>
      <c r="G254" s="38">
        <f>SUM(J579:U584)</f>
        <v>0</v>
      </c>
      <c r="H254" s="2"/>
      <c r="I254" s="2"/>
      <c r="J254" s="21"/>
      <c r="K254" s="21"/>
      <c r="W254" s="136"/>
      <c r="AZ254" s="144">
        <f t="shared" si="169"/>
        <v>0</v>
      </c>
      <c r="BA254" s="57" t="b">
        <f t="shared" si="170"/>
        <v>0</v>
      </c>
    </row>
    <row r="255" spans="2:53" ht="20" customHeight="1">
      <c r="C255" s="26"/>
      <c r="D255" s="27"/>
      <c r="F255" s="28"/>
      <c r="G255" s="27"/>
      <c r="H255" s="2"/>
      <c r="I255" s="2"/>
      <c r="J255" s="21"/>
      <c r="K255" s="21"/>
      <c r="W255" s="136"/>
      <c r="AZ255" s="144">
        <f t="shared" si="169"/>
        <v>0</v>
      </c>
      <c r="BA255" s="57" t="b">
        <f t="shared" si="170"/>
        <v>0</v>
      </c>
    </row>
    <row r="256" spans="2:53" ht="20" customHeight="1">
      <c r="B256" s="258" t="s">
        <v>89</v>
      </c>
      <c r="C256" s="258"/>
      <c r="D256" s="49">
        <f>D264+G264/12</f>
        <v>0</v>
      </c>
      <c r="E256" s="99" t="s">
        <v>177</v>
      </c>
      <c r="F256" s="30"/>
      <c r="G256" s="32"/>
      <c r="H256" s="31"/>
      <c r="I256" s="31"/>
      <c r="J256" s="31"/>
      <c r="K256" s="31"/>
      <c r="L256" s="30"/>
      <c r="M256" s="30"/>
      <c r="N256" s="30"/>
      <c r="O256" s="30"/>
      <c r="P256" s="30"/>
      <c r="Q256" s="30"/>
      <c r="R256" s="32"/>
      <c r="S256" s="32"/>
      <c r="T256" s="32"/>
      <c r="U256" s="32"/>
      <c r="V256" s="134"/>
      <c r="W256" s="136"/>
      <c r="AZ256" s="144">
        <f t="shared" si="169"/>
        <v>0</v>
      </c>
      <c r="BA256" s="57" t="b">
        <f t="shared" si="170"/>
        <v>0</v>
      </c>
    </row>
    <row r="257" spans="2:53" ht="20">
      <c r="B257" s="51"/>
      <c r="C257" s="23"/>
      <c r="D257" s="20"/>
      <c r="F257" s="23"/>
      <c r="G257" s="20"/>
      <c r="H257" s="18"/>
      <c r="I257" s="18"/>
      <c r="J257" s="24" t="s">
        <v>27</v>
      </c>
      <c r="K257" s="25" t="s">
        <v>28</v>
      </c>
      <c r="L257" s="24" t="s">
        <v>29</v>
      </c>
      <c r="M257" s="24" t="s">
        <v>30</v>
      </c>
      <c r="N257" s="24" t="s">
        <v>31</v>
      </c>
      <c r="O257" s="24" t="s">
        <v>32</v>
      </c>
      <c r="P257" s="24" t="s">
        <v>33</v>
      </c>
      <c r="Q257" s="24" t="s">
        <v>34</v>
      </c>
      <c r="R257" s="24" t="s">
        <v>35</v>
      </c>
      <c r="S257" s="24" t="s">
        <v>36</v>
      </c>
      <c r="T257" s="24" t="s">
        <v>37</v>
      </c>
      <c r="U257" s="24" t="s">
        <v>38</v>
      </c>
      <c r="V257" s="24"/>
      <c r="W257" s="136"/>
      <c r="AZ257" s="144">
        <f t="shared" si="169"/>
        <v>0</v>
      </c>
      <c r="BA257" s="57" t="b">
        <f t="shared" si="170"/>
        <v>0</v>
      </c>
    </row>
    <row r="258" spans="2:53" ht="16" customHeight="1">
      <c r="B258" s="51"/>
      <c r="C258" s="42" t="s">
        <v>155</v>
      </c>
      <c r="D258" s="35">
        <v>0</v>
      </c>
      <c r="F258" s="39"/>
      <c r="G258" s="35">
        <v>0</v>
      </c>
      <c r="H258" s="2"/>
      <c r="I258" s="2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21"/>
      <c r="W258" s="135" t="str">
        <f t="shared" ref="W258:W263" si="201">IF(BA258=FALSE,"","Recuerda seleccionar los meses")</f>
        <v/>
      </c>
      <c r="AN258" s="57">
        <f t="shared" ref="AN258:AY258" si="202">IF($G$258&gt;0,AND(J258=$B$345)*1,0)</f>
        <v>0</v>
      </c>
      <c r="AO258" s="57">
        <f t="shared" si="202"/>
        <v>0</v>
      </c>
      <c r="AP258" s="57">
        <f t="shared" si="202"/>
        <v>0</v>
      </c>
      <c r="AQ258" s="57">
        <f t="shared" si="202"/>
        <v>0</v>
      </c>
      <c r="AR258" s="57">
        <f t="shared" si="202"/>
        <v>0</v>
      </c>
      <c r="AS258" s="57">
        <f t="shared" si="202"/>
        <v>0</v>
      </c>
      <c r="AT258" s="57">
        <f t="shared" si="202"/>
        <v>0</v>
      </c>
      <c r="AU258" s="57">
        <f t="shared" si="202"/>
        <v>0</v>
      </c>
      <c r="AV258" s="57">
        <f t="shared" si="202"/>
        <v>0</v>
      </c>
      <c r="AW258" s="57">
        <f t="shared" si="202"/>
        <v>0</v>
      </c>
      <c r="AX258" s="57">
        <f t="shared" si="202"/>
        <v>0</v>
      </c>
      <c r="AY258" s="57">
        <f t="shared" si="202"/>
        <v>0</v>
      </c>
      <c r="AZ258" s="144">
        <f t="shared" si="169"/>
        <v>0</v>
      </c>
      <c r="BA258" s="57" t="b">
        <f t="shared" si="170"/>
        <v>0</v>
      </c>
    </row>
    <row r="259" spans="2:53">
      <c r="B259" s="51"/>
      <c r="C259" s="42" t="s">
        <v>156</v>
      </c>
      <c r="D259" s="35">
        <v>0</v>
      </c>
      <c r="F259" s="42"/>
      <c r="G259" s="35">
        <v>0</v>
      </c>
      <c r="H259" s="2"/>
      <c r="I259" s="2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21"/>
      <c r="W259" s="135" t="str">
        <f t="shared" si="201"/>
        <v/>
      </c>
      <c r="AN259" s="57">
        <f t="shared" ref="AN259:AY259" si="203">IF($G$259&gt;0,AND(J259=$B$345)*1,0)</f>
        <v>0</v>
      </c>
      <c r="AO259" s="57">
        <f t="shared" si="203"/>
        <v>0</v>
      </c>
      <c r="AP259" s="57">
        <f t="shared" si="203"/>
        <v>0</v>
      </c>
      <c r="AQ259" s="57">
        <f t="shared" si="203"/>
        <v>0</v>
      </c>
      <c r="AR259" s="57">
        <f t="shared" si="203"/>
        <v>0</v>
      </c>
      <c r="AS259" s="57">
        <f t="shared" si="203"/>
        <v>0</v>
      </c>
      <c r="AT259" s="57">
        <f t="shared" si="203"/>
        <v>0</v>
      </c>
      <c r="AU259" s="57">
        <f t="shared" si="203"/>
        <v>0</v>
      </c>
      <c r="AV259" s="57">
        <f t="shared" si="203"/>
        <v>0</v>
      </c>
      <c r="AW259" s="57">
        <f t="shared" si="203"/>
        <v>0</v>
      </c>
      <c r="AX259" s="57">
        <f t="shared" si="203"/>
        <v>0</v>
      </c>
      <c r="AY259" s="57">
        <f t="shared" si="203"/>
        <v>0</v>
      </c>
      <c r="AZ259" s="144">
        <f t="shared" si="169"/>
        <v>0</v>
      </c>
      <c r="BA259" s="57" t="b">
        <f t="shared" si="170"/>
        <v>0</v>
      </c>
    </row>
    <row r="260" spans="2:53">
      <c r="B260" s="51"/>
      <c r="C260" s="34"/>
      <c r="D260" s="35">
        <v>0</v>
      </c>
      <c r="F260" s="34"/>
      <c r="G260" s="35">
        <v>0</v>
      </c>
      <c r="H260" s="2"/>
      <c r="I260" s="2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21"/>
      <c r="W260" s="135" t="str">
        <f t="shared" si="201"/>
        <v/>
      </c>
      <c r="AN260" s="57">
        <f t="shared" ref="AN260:AY260" si="204">IF($G$260&gt;0,AND(J260=$B$345)*1,0)</f>
        <v>0</v>
      </c>
      <c r="AO260" s="57">
        <f t="shared" si="204"/>
        <v>0</v>
      </c>
      <c r="AP260" s="57">
        <f t="shared" si="204"/>
        <v>0</v>
      </c>
      <c r="AQ260" s="57">
        <f t="shared" si="204"/>
        <v>0</v>
      </c>
      <c r="AR260" s="57">
        <f t="shared" si="204"/>
        <v>0</v>
      </c>
      <c r="AS260" s="57">
        <f t="shared" si="204"/>
        <v>0</v>
      </c>
      <c r="AT260" s="57">
        <f t="shared" si="204"/>
        <v>0</v>
      </c>
      <c r="AU260" s="57">
        <f t="shared" si="204"/>
        <v>0</v>
      </c>
      <c r="AV260" s="57">
        <f t="shared" si="204"/>
        <v>0</v>
      </c>
      <c r="AW260" s="57">
        <f t="shared" si="204"/>
        <v>0</v>
      </c>
      <c r="AX260" s="57">
        <f t="shared" si="204"/>
        <v>0</v>
      </c>
      <c r="AY260" s="57">
        <f t="shared" si="204"/>
        <v>0</v>
      </c>
      <c r="AZ260" s="144">
        <f t="shared" si="169"/>
        <v>0</v>
      </c>
      <c r="BA260" s="57" t="b">
        <f t="shared" si="170"/>
        <v>0</v>
      </c>
    </row>
    <row r="261" spans="2:53">
      <c r="B261" s="51"/>
      <c r="C261" s="34"/>
      <c r="D261" s="35">
        <v>0</v>
      </c>
      <c r="F261" s="34"/>
      <c r="G261" s="35">
        <v>0</v>
      </c>
      <c r="H261" s="2"/>
      <c r="I261" s="2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21"/>
      <c r="W261" s="135" t="str">
        <f t="shared" si="201"/>
        <v/>
      </c>
      <c r="AN261" s="57">
        <f t="shared" ref="AN261:AY261" si="205">IF($G$261&gt;0,AND(J261=$B$345)*1,0)</f>
        <v>0</v>
      </c>
      <c r="AO261" s="57">
        <f t="shared" si="205"/>
        <v>0</v>
      </c>
      <c r="AP261" s="57">
        <f t="shared" si="205"/>
        <v>0</v>
      </c>
      <c r="AQ261" s="57">
        <f t="shared" si="205"/>
        <v>0</v>
      </c>
      <c r="AR261" s="57">
        <f t="shared" si="205"/>
        <v>0</v>
      </c>
      <c r="AS261" s="57">
        <f t="shared" si="205"/>
        <v>0</v>
      </c>
      <c r="AT261" s="57">
        <f t="shared" si="205"/>
        <v>0</v>
      </c>
      <c r="AU261" s="57">
        <f t="shared" si="205"/>
        <v>0</v>
      </c>
      <c r="AV261" s="57">
        <f t="shared" si="205"/>
        <v>0</v>
      </c>
      <c r="AW261" s="57">
        <f t="shared" si="205"/>
        <v>0</v>
      </c>
      <c r="AX261" s="57">
        <f t="shared" si="205"/>
        <v>0</v>
      </c>
      <c r="AY261" s="57">
        <f t="shared" si="205"/>
        <v>0</v>
      </c>
      <c r="AZ261" s="144">
        <f t="shared" si="169"/>
        <v>0</v>
      </c>
      <c r="BA261" s="57" t="b">
        <f t="shared" si="170"/>
        <v>0</v>
      </c>
    </row>
    <row r="262" spans="2:53">
      <c r="B262" s="51"/>
      <c r="C262" s="34"/>
      <c r="D262" s="35">
        <v>0</v>
      </c>
      <c r="F262" s="34"/>
      <c r="G262" s="35">
        <v>0</v>
      </c>
      <c r="H262" s="2"/>
      <c r="I262" s="2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21"/>
      <c r="W262" s="135" t="str">
        <f t="shared" si="201"/>
        <v/>
      </c>
      <c r="AN262" s="57">
        <f t="shared" ref="AN262:AY262" si="206">IF($G$262&gt;0,AND(J262=$B$345)*1,0)</f>
        <v>0</v>
      </c>
      <c r="AO262" s="57">
        <f t="shared" si="206"/>
        <v>0</v>
      </c>
      <c r="AP262" s="57">
        <f t="shared" si="206"/>
        <v>0</v>
      </c>
      <c r="AQ262" s="57">
        <f t="shared" si="206"/>
        <v>0</v>
      </c>
      <c r="AR262" s="57">
        <f t="shared" si="206"/>
        <v>0</v>
      </c>
      <c r="AS262" s="57">
        <f t="shared" si="206"/>
        <v>0</v>
      </c>
      <c r="AT262" s="57">
        <f t="shared" si="206"/>
        <v>0</v>
      </c>
      <c r="AU262" s="57">
        <f t="shared" si="206"/>
        <v>0</v>
      </c>
      <c r="AV262" s="57">
        <f t="shared" si="206"/>
        <v>0</v>
      </c>
      <c r="AW262" s="57">
        <f t="shared" si="206"/>
        <v>0</v>
      </c>
      <c r="AX262" s="57">
        <f t="shared" si="206"/>
        <v>0</v>
      </c>
      <c r="AY262" s="57">
        <f t="shared" si="206"/>
        <v>0</v>
      </c>
      <c r="AZ262" s="144">
        <f t="shared" si="169"/>
        <v>0</v>
      </c>
      <c r="BA262" s="57" t="b">
        <f t="shared" si="170"/>
        <v>0</v>
      </c>
    </row>
    <row r="263" spans="2:53">
      <c r="B263" s="51"/>
      <c r="C263" s="34"/>
      <c r="D263" s="35">
        <v>0</v>
      </c>
      <c r="F263" s="34"/>
      <c r="G263" s="35">
        <v>0</v>
      </c>
      <c r="H263" s="2"/>
      <c r="I263" s="2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21"/>
      <c r="W263" s="135" t="str">
        <f t="shared" si="201"/>
        <v/>
      </c>
      <c r="AN263" s="57">
        <f t="shared" ref="AN263:AY263" si="207">IF($G$263&gt;0,AND(J263=$B$345)*1,0)</f>
        <v>0</v>
      </c>
      <c r="AO263" s="57">
        <f t="shared" si="207"/>
        <v>0</v>
      </c>
      <c r="AP263" s="57">
        <f t="shared" si="207"/>
        <v>0</v>
      </c>
      <c r="AQ263" s="57">
        <f t="shared" si="207"/>
        <v>0</v>
      </c>
      <c r="AR263" s="57">
        <f t="shared" si="207"/>
        <v>0</v>
      </c>
      <c r="AS263" s="57">
        <f t="shared" si="207"/>
        <v>0</v>
      </c>
      <c r="AT263" s="57">
        <f t="shared" si="207"/>
        <v>0</v>
      </c>
      <c r="AU263" s="57">
        <f t="shared" si="207"/>
        <v>0</v>
      </c>
      <c r="AV263" s="57">
        <f t="shared" si="207"/>
        <v>0</v>
      </c>
      <c r="AW263" s="57">
        <f t="shared" si="207"/>
        <v>0</v>
      </c>
      <c r="AX263" s="57">
        <f t="shared" si="207"/>
        <v>0</v>
      </c>
      <c r="AY263" s="57">
        <f t="shared" si="207"/>
        <v>0</v>
      </c>
      <c r="AZ263" s="144">
        <f t="shared" si="169"/>
        <v>0</v>
      </c>
      <c r="BA263" s="57" t="b">
        <f t="shared" si="170"/>
        <v>0</v>
      </c>
    </row>
    <row r="264" spans="2:53">
      <c r="B264" s="51"/>
      <c r="C264" s="37" t="s">
        <v>45</v>
      </c>
      <c r="D264" s="38">
        <f>SUM(D258:D263)</f>
        <v>0</v>
      </c>
      <c r="F264" s="40" t="s">
        <v>172</v>
      </c>
      <c r="G264" s="38">
        <f>SUM(J589:U594)</f>
        <v>0</v>
      </c>
      <c r="H264" s="2"/>
      <c r="I264" s="2"/>
      <c r="J264" s="21"/>
      <c r="K264" s="21"/>
      <c r="W264" s="136"/>
      <c r="AZ264" s="144">
        <f t="shared" si="169"/>
        <v>0</v>
      </c>
      <c r="BA264" s="57" t="b">
        <f t="shared" si="170"/>
        <v>0</v>
      </c>
    </row>
    <row r="265" spans="2:53" ht="20" customHeight="1">
      <c r="C265" s="26"/>
      <c r="D265" s="27"/>
      <c r="F265" s="28"/>
      <c r="G265" s="27"/>
      <c r="H265" s="2"/>
      <c r="I265" s="2"/>
      <c r="J265" s="21"/>
      <c r="K265" s="21"/>
      <c r="W265" s="135"/>
      <c r="AZ265" s="144">
        <f t="shared" si="169"/>
        <v>0</v>
      </c>
      <c r="BA265" s="57" t="b">
        <f t="shared" si="170"/>
        <v>0</v>
      </c>
    </row>
    <row r="266" spans="2:53" ht="20" customHeight="1">
      <c r="B266" s="258" t="s">
        <v>62</v>
      </c>
      <c r="C266" s="258"/>
      <c r="D266" s="49">
        <f>D298+G298/12</f>
        <v>116.66666666666667</v>
      </c>
      <c r="E266" s="99" t="s">
        <v>177</v>
      </c>
      <c r="F266" s="30"/>
      <c r="G266" s="32"/>
      <c r="H266" s="31"/>
      <c r="I266" s="31"/>
      <c r="J266" s="31"/>
      <c r="K266" s="31"/>
      <c r="L266" s="30"/>
      <c r="M266" s="30"/>
      <c r="N266" s="30"/>
      <c r="O266" s="30"/>
      <c r="P266" s="30"/>
      <c r="Q266" s="30"/>
      <c r="R266" s="32"/>
      <c r="S266" s="32"/>
      <c r="T266" s="32"/>
      <c r="U266" s="32"/>
      <c r="V266" s="134"/>
      <c r="W266" s="135"/>
      <c r="AZ266" s="144">
        <f t="shared" si="169"/>
        <v>0</v>
      </c>
      <c r="BA266" s="57" t="b">
        <f t="shared" si="170"/>
        <v>0</v>
      </c>
    </row>
    <row r="267" spans="2:53" ht="20">
      <c r="B267" s="51"/>
      <c r="C267" s="23"/>
      <c r="D267" s="20"/>
      <c r="F267" s="23"/>
      <c r="G267" s="20"/>
      <c r="H267" s="18"/>
      <c r="I267" s="18"/>
      <c r="J267" s="24" t="s">
        <v>27</v>
      </c>
      <c r="K267" s="25" t="s">
        <v>28</v>
      </c>
      <c r="L267" s="24" t="s">
        <v>29</v>
      </c>
      <c r="M267" s="24" t="s">
        <v>30</v>
      </c>
      <c r="N267" s="24" t="s">
        <v>31</v>
      </c>
      <c r="O267" s="24" t="s">
        <v>32</v>
      </c>
      <c r="P267" s="24" t="s">
        <v>33</v>
      </c>
      <c r="Q267" s="24" t="s">
        <v>34</v>
      </c>
      <c r="R267" s="24" t="s">
        <v>35</v>
      </c>
      <c r="S267" s="24" t="s">
        <v>36</v>
      </c>
      <c r="T267" s="24" t="s">
        <v>37</v>
      </c>
      <c r="U267" s="24" t="s">
        <v>38</v>
      </c>
      <c r="V267" s="24"/>
      <c r="W267" s="135"/>
      <c r="AZ267" s="144">
        <f t="shared" si="169"/>
        <v>0</v>
      </c>
      <c r="BA267" s="57" t="b">
        <f t="shared" si="170"/>
        <v>0</v>
      </c>
    </row>
    <row r="268" spans="2:53" ht="16" customHeight="1">
      <c r="B268" s="51"/>
      <c r="C268" s="34"/>
      <c r="D268" s="35">
        <v>0</v>
      </c>
      <c r="F268" s="39" t="s">
        <v>93</v>
      </c>
      <c r="G268" s="48">
        <f>'PRESUPUESTO REGALOS'!F39</f>
        <v>200</v>
      </c>
      <c r="H268" s="2"/>
      <c r="I268" s="2"/>
      <c r="J268" s="41"/>
      <c r="K268" s="41"/>
      <c r="L268" s="41"/>
      <c r="M268" s="41"/>
      <c r="N268" s="41" t="s">
        <v>43</v>
      </c>
      <c r="O268" s="41"/>
      <c r="P268" s="41"/>
      <c r="Q268" s="41"/>
      <c r="R268" s="41"/>
      <c r="S268" s="41"/>
      <c r="T268" s="41"/>
      <c r="U268" s="41"/>
      <c r="V268" s="21"/>
      <c r="W268" s="135" t="str">
        <f t="shared" ref="W268:W297" si="208">IF(BA268=FALSE,"","Recuerda seleccionar los meses")</f>
        <v/>
      </c>
      <c r="AN268" s="57">
        <f t="shared" ref="AN268:AY268" si="209">IF($G$268&gt;0,AND(J268=$B$345)*1,0)</f>
        <v>0</v>
      </c>
      <c r="AO268" s="57">
        <f t="shared" si="209"/>
        <v>0</v>
      </c>
      <c r="AP268" s="57">
        <f t="shared" si="209"/>
        <v>0</v>
      </c>
      <c r="AQ268" s="57">
        <f t="shared" si="209"/>
        <v>0</v>
      </c>
      <c r="AR268" s="57">
        <f t="shared" si="209"/>
        <v>1</v>
      </c>
      <c r="AS268" s="57">
        <f t="shared" si="209"/>
        <v>0</v>
      </c>
      <c r="AT268" s="57">
        <f t="shared" si="209"/>
        <v>0</v>
      </c>
      <c r="AU268" s="57">
        <f t="shared" si="209"/>
        <v>0</v>
      </c>
      <c r="AV268" s="57">
        <f t="shared" si="209"/>
        <v>0</v>
      </c>
      <c r="AW268" s="57">
        <f t="shared" si="209"/>
        <v>0</v>
      </c>
      <c r="AX268" s="57">
        <f t="shared" si="209"/>
        <v>0</v>
      </c>
      <c r="AY268" s="57">
        <f t="shared" si="209"/>
        <v>0</v>
      </c>
      <c r="AZ268" s="144">
        <f t="shared" si="169"/>
        <v>1</v>
      </c>
      <c r="BA268" s="57" t="b">
        <f t="shared" si="170"/>
        <v>0</v>
      </c>
    </row>
    <row r="269" spans="2:53" ht="16" customHeight="1">
      <c r="B269" s="51"/>
      <c r="C269" s="34"/>
      <c r="D269" s="35">
        <v>0</v>
      </c>
      <c r="F269" s="39" t="s">
        <v>173</v>
      </c>
      <c r="G269" s="48">
        <f>'PRESUPUESTO REGALOS'!H39</f>
        <v>400</v>
      </c>
      <c r="H269" s="2"/>
      <c r="I269" s="2"/>
      <c r="J269" s="41"/>
      <c r="K269" s="41"/>
      <c r="L269" s="41"/>
      <c r="M269" s="41"/>
      <c r="N269" s="41"/>
      <c r="O269" s="41" t="s">
        <v>43</v>
      </c>
      <c r="P269" s="41"/>
      <c r="Q269" s="41"/>
      <c r="R269" s="41"/>
      <c r="S269" s="41"/>
      <c r="T269" s="41"/>
      <c r="U269" s="41"/>
      <c r="V269" s="21"/>
      <c r="W269" s="135" t="str">
        <f t="shared" si="208"/>
        <v/>
      </c>
      <c r="AN269" s="57">
        <f t="shared" ref="AN269:AY269" si="210">IF($G$269&gt;0,AND(J269=$B$345)*1,0)</f>
        <v>0</v>
      </c>
      <c r="AO269" s="57">
        <f t="shared" si="210"/>
        <v>0</v>
      </c>
      <c r="AP269" s="57">
        <f t="shared" si="210"/>
        <v>0</v>
      </c>
      <c r="AQ269" s="57">
        <f t="shared" si="210"/>
        <v>0</v>
      </c>
      <c r="AR269" s="57">
        <f t="shared" si="210"/>
        <v>0</v>
      </c>
      <c r="AS269" s="57">
        <f t="shared" si="210"/>
        <v>1</v>
      </c>
      <c r="AT269" s="57">
        <f t="shared" si="210"/>
        <v>0</v>
      </c>
      <c r="AU269" s="57">
        <f t="shared" si="210"/>
        <v>0</v>
      </c>
      <c r="AV269" s="57">
        <f t="shared" si="210"/>
        <v>0</v>
      </c>
      <c r="AW269" s="57">
        <f t="shared" si="210"/>
        <v>0</v>
      </c>
      <c r="AX269" s="57">
        <f t="shared" si="210"/>
        <v>0</v>
      </c>
      <c r="AY269" s="57">
        <f t="shared" si="210"/>
        <v>0</v>
      </c>
      <c r="AZ269" s="144">
        <f t="shared" si="169"/>
        <v>1</v>
      </c>
      <c r="BA269" s="57" t="b">
        <f t="shared" si="170"/>
        <v>0</v>
      </c>
    </row>
    <row r="270" spans="2:53" ht="16" customHeight="1">
      <c r="B270" s="51"/>
      <c r="C270" s="34"/>
      <c r="D270" s="35">
        <v>0</v>
      </c>
      <c r="F270" s="39" t="s">
        <v>9</v>
      </c>
      <c r="G270" s="48">
        <f>'PRESUPUESTO REGALOS'!J39</f>
        <v>800</v>
      </c>
      <c r="H270" s="2"/>
      <c r="I270" s="2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 t="s">
        <v>43</v>
      </c>
      <c r="V270" s="21"/>
      <c r="W270" s="135" t="str">
        <f t="shared" si="208"/>
        <v/>
      </c>
      <c r="AN270" s="57">
        <f t="shared" ref="AN270:AY270" si="211">IF($G$270&gt;0,AND(J270=$B$345)*1,0)</f>
        <v>0</v>
      </c>
      <c r="AO270" s="57">
        <f t="shared" si="211"/>
        <v>0</v>
      </c>
      <c r="AP270" s="57">
        <f t="shared" si="211"/>
        <v>0</v>
      </c>
      <c r="AQ270" s="57">
        <f t="shared" si="211"/>
        <v>0</v>
      </c>
      <c r="AR270" s="57">
        <f t="shared" si="211"/>
        <v>0</v>
      </c>
      <c r="AS270" s="57">
        <f t="shared" si="211"/>
        <v>0</v>
      </c>
      <c r="AT270" s="57">
        <f t="shared" si="211"/>
        <v>0</v>
      </c>
      <c r="AU270" s="57">
        <f t="shared" si="211"/>
        <v>0</v>
      </c>
      <c r="AV270" s="57">
        <f t="shared" si="211"/>
        <v>0</v>
      </c>
      <c r="AW270" s="57">
        <f t="shared" si="211"/>
        <v>0</v>
      </c>
      <c r="AX270" s="57">
        <f t="shared" si="211"/>
        <v>0</v>
      </c>
      <c r="AY270" s="57">
        <f t="shared" si="211"/>
        <v>1</v>
      </c>
      <c r="AZ270" s="144">
        <f t="shared" si="169"/>
        <v>1</v>
      </c>
      <c r="BA270" s="57" t="b">
        <f t="shared" si="170"/>
        <v>0</v>
      </c>
    </row>
    <row r="271" spans="2:53" ht="16" customHeight="1">
      <c r="B271" s="51"/>
      <c r="C271" s="34"/>
      <c r="D271" s="35">
        <v>0</v>
      </c>
      <c r="F271" s="138" t="str">
        <f>IF('PRESUPUESTO REGALOS'!D11&gt;0,'PRESUPUESTO REGALOS'!B11,"")</f>
        <v>Juan (ejemplo)</v>
      </c>
      <c r="G271" s="48">
        <f>IFERROR(VLOOKUP(F271,'PRESUPUESTO REGALOS'!B11:D37,3,0),0)</f>
        <v>100</v>
      </c>
      <c r="H271" s="2"/>
      <c r="I271" s="2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21"/>
      <c r="W271" s="135" t="str">
        <f t="shared" si="208"/>
        <v>Recuerda seleccionar los meses</v>
      </c>
      <c r="AN271" s="57">
        <f t="shared" ref="AN271:AY271" si="212">IF($G$271&gt;0,AND(J271=$B$345)*1,0)</f>
        <v>0</v>
      </c>
      <c r="AO271" s="57">
        <f t="shared" si="212"/>
        <v>0</v>
      </c>
      <c r="AP271" s="57">
        <f t="shared" si="212"/>
        <v>0</v>
      </c>
      <c r="AQ271" s="57">
        <f t="shared" si="212"/>
        <v>0</v>
      </c>
      <c r="AR271" s="57">
        <f t="shared" si="212"/>
        <v>0</v>
      </c>
      <c r="AS271" s="57">
        <f t="shared" si="212"/>
        <v>0</v>
      </c>
      <c r="AT271" s="57">
        <f t="shared" si="212"/>
        <v>0</v>
      </c>
      <c r="AU271" s="57">
        <f t="shared" si="212"/>
        <v>0</v>
      </c>
      <c r="AV271" s="57">
        <f t="shared" si="212"/>
        <v>0</v>
      </c>
      <c r="AW271" s="57">
        <f t="shared" si="212"/>
        <v>0</v>
      </c>
      <c r="AX271" s="57">
        <f t="shared" si="212"/>
        <v>0</v>
      </c>
      <c r="AY271" s="57">
        <f t="shared" si="212"/>
        <v>0</v>
      </c>
      <c r="AZ271" s="144">
        <f t="shared" si="169"/>
        <v>0</v>
      </c>
      <c r="BA271" s="57" t="b">
        <f t="shared" si="170"/>
        <v>1</v>
      </c>
    </row>
    <row r="272" spans="2:53" ht="16" customHeight="1">
      <c r="B272" s="51"/>
      <c r="C272" s="34"/>
      <c r="D272" s="35">
        <v>0</v>
      </c>
      <c r="F272" s="138" t="str">
        <f>IF('PRESUPUESTO REGALOS'!D12&gt;0,'PRESUPUESTO REGALOS'!B12,"")</f>
        <v>María (ejemplo)</v>
      </c>
      <c r="G272" s="48">
        <f>IFERROR(VLOOKUP(F272,'PRESUPUESTO REGALOS'!B12:D38,3,0),0)</f>
        <v>100</v>
      </c>
      <c r="H272" s="2"/>
      <c r="I272" s="2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21"/>
      <c r="W272" s="135" t="str">
        <f t="shared" si="208"/>
        <v>Recuerda seleccionar los meses</v>
      </c>
      <c r="AN272" s="57">
        <f t="shared" ref="AN272:AY272" si="213">IF($G$272&gt;0,AND(J272=$B$345)*1,0)</f>
        <v>0</v>
      </c>
      <c r="AO272" s="57">
        <f t="shared" si="213"/>
        <v>0</v>
      </c>
      <c r="AP272" s="57">
        <f t="shared" si="213"/>
        <v>0</v>
      </c>
      <c r="AQ272" s="57">
        <f t="shared" si="213"/>
        <v>0</v>
      </c>
      <c r="AR272" s="57">
        <f t="shared" si="213"/>
        <v>0</v>
      </c>
      <c r="AS272" s="57">
        <f t="shared" si="213"/>
        <v>0</v>
      </c>
      <c r="AT272" s="57">
        <f t="shared" si="213"/>
        <v>0</v>
      </c>
      <c r="AU272" s="57">
        <f t="shared" si="213"/>
        <v>0</v>
      </c>
      <c r="AV272" s="57">
        <f t="shared" si="213"/>
        <v>0</v>
      </c>
      <c r="AW272" s="57">
        <f t="shared" si="213"/>
        <v>0</v>
      </c>
      <c r="AX272" s="57">
        <f t="shared" si="213"/>
        <v>0</v>
      </c>
      <c r="AY272" s="57">
        <f t="shared" si="213"/>
        <v>0</v>
      </c>
      <c r="AZ272" s="144">
        <f t="shared" si="169"/>
        <v>0</v>
      </c>
      <c r="BA272" s="57" t="b">
        <f t="shared" si="170"/>
        <v>1</v>
      </c>
    </row>
    <row r="273" spans="2:53" ht="16" customHeight="1">
      <c r="B273" s="51"/>
      <c r="C273" s="34"/>
      <c r="D273" s="35">
        <v>0</v>
      </c>
      <c r="F273" s="138" t="str">
        <f>IF('PRESUPUESTO REGALOS'!D13&gt;0,'PRESUPUESTO REGALOS'!B13,"")</f>
        <v>Pedro (ejemplo)</v>
      </c>
      <c r="G273" s="48">
        <f>IFERROR(VLOOKUP(F273,'PRESUPUESTO REGALOS'!B13:D39,3,0),0)</f>
        <v>200</v>
      </c>
      <c r="H273" s="2"/>
      <c r="I273" s="2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21"/>
      <c r="W273" s="135" t="str">
        <f t="shared" si="208"/>
        <v>Recuerda seleccionar los meses</v>
      </c>
      <c r="AN273" s="57">
        <f t="shared" ref="AN273:AY273" si="214">IF($G$273&gt;0,AND(J273=$B$345)*1,0)</f>
        <v>0</v>
      </c>
      <c r="AO273" s="57">
        <f t="shared" si="214"/>
        <v>0</v>
      </c>
      <c r="AP273" s="57">
        <f t="shared" si="214"/>
        <v>0</v>
      </c>
      <c r="AQ273" s="57">
        <f t="shared" si="214"/>
        <v>0</v>
      </c>
      <c r="AR273" s="57">
        <f t="shared" si="214"/>
        <v>0</v>
      </c>
      <c r="AS273" s="57">
        <f t="shared" si="214"/>
        <v>0</v>
      </c>
      <c r="AT273" s="57">
        <f t="shared" si="214"/>
        <v>0</v>
      </c>
      <c r="AU273" s="57">
        <f t="shared" si="214"/>
        <v>0</v>
      </c>
      <c r="AV273" s="57">
        <f t="shared" si="214"/>
        <v>0</v>
      </c>
      <c r="AW273" s="57">
        <f t="shared" si="214"/>
        <v>0</v>
      </c>
      <c r="AX273" s="57">
        <f t="shared" si="214"/>
        <v>0</v>
      </c>
      <c r="AY273" s="57">
        <f t="shared" si="214"/>
        <v>0</v>
      </c>
      <c r="AZ273" s="144">
        <f t="shared" si="169"/>
        <v>0</v>
      </c>
      <c r="BA273" s="57" t="b">
        <f t="shared" si="170"/>
        <v>1</v>
      </c>
    </row>
    <row r="274" spans="2:53" ht="16" customHeight="1">
      <c r="B274" s="51"/>
      <c r="C274" s="34"/>
      <c r="D274" s="35">
        <v>0</v>
      </c>
      <c r="F274" s="138" t="str">
        <f>IF('PRESUPUESTO REGALOS'!D14&gt;0,'PRESUPUESTO REGALOS'!B14,"")</f>
        <v/>
      </c>
      <c r="G274" s="48">
        <f>IFERROR(VLOOKUP(F274,'PRESUPUESTO REGALOS'!B14:D40,3,0),0)</f>
        <v>0</v>
      </c>
      <c r="H274" s="2"/>
      <c r="I274" s="2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21"/>
      <c r="W274" s="135" t="str">
        <f t="shared" si="208"/>
        <v/>
      </c>
      <c r="AN274" s="57">
        <f t="shared" ref="AN274:AY274" si="215">IF($G$274&gt;0,AND(J274=$B$345)*1,0)</f>
        <v>0</v>
      </c>
      <c r="AO274" s="57">
        <f t="shared" si="215"/>
        <v>0</v>
      </c>
      <c r="AP274" s="57">
        <f t="shared" si="215"/>
        <v>0</v>
      </c>
      <c r="AQ274" s="57">
        <f t="shared" si="215"/>
        <v>0</v>
      </c>
      <c r="AR274" s="57">
        <f t="shared" si="215"/>
        <v>0</v>
      </c>
      <c r="AS274" s="57">
        <f t="shared" si="215"/>
        <v>0</v>
      </c>
      <c r="AT274" s="57">
        <f t="shared" si="215"/>
        <v>0</v>
      </c>
      <c r="AU274" s="57">
        <f t="shared" si="215"/>
        <v>0</v>
      </c>
      <c r="AV274" s="57">
        <f t="shared" si="215"/>
        <v>0</v>
      </c>
      <c r="AW274" s="57">
        <f t="shared" si="215"/>
        <v>0</v>
      </c>
      <c r="AX274" s="57">
        <f t="shared" si="215"/>
        <v>0</v>
      </c>
      <c r="AY274" s="57">
        <f t="shared" si="215"/>
        <v>0</v>
      </c>
      <c r="AZ274" s="144">
        <f t="shared" si="169"/>
        <v>0</v>
      </c>
      <c r="BA274" s="57" t="b">
        <f t="shared" si="170"/>
        <v>0</v>
      </c>
    </row>
    <row r="275" spans="2:53" ht="16" customHeight="1">
      <c r="B275" s="51"/>
      <c r="C275" s="34"/>
      <c r="D275" s="35">
        <v>0</v>
      </c>
      <c r="F275" s="138" t="str">
        <f>IF('PRESUPUESTO REGALOS'!D15&gt;0,'PRESUPUESTO REGALOS'!B15,"")</f>
        <v/>
      </c>
      <c r="G275" s="48">
        <f>IFERROR(VLOOKUP(F275,'PRESUPUESTO REGALOS'!B15:D41,3,0),0)</f>
        <v>0</v>
      </c>
      <c r="H275" s="2"/>
      <c r="I275" s="2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21"/>
      <c r="W275" s="135" t="str">
        <f t="shared" si="208"/>
        <v/>
      </c>
      <c r="AN275" s="57">
        <f t="shared" ref="AN275:AY275" si="216">IF($G$275&gt;0,AND(J275=$B$345)*1,0)</f>
        <v>0</v>
      </c>
      <c r="AO275" s="57">
        <f t="shared" si="216"/>
        <v>0</v>
      </c>
      <c r="AP275" s="57">
        <f t="shared" si="216"/>
        <v>0</v>
      </c>
      <c r="AQ275" s="57">
        <f t="shared" si="216"/>
        <v>0</v>
      </c>
      <c r="AR275" s="57">
        <f t="shared" si="216"/>
        <v>0</v>
      </c>
      <c r="AS275" s="57">
        <f t="shared" si="216"/>
        <v>0</v>
      </c>
      <c r="AT275" s="57">
        <f t="shared" si="216"/>
        <v>0</v>
      </c>
      <c r="AU275" s="57">
        <f t="shared" si="216"/>
        <v>0</v>
      </c>
      <c r="AV275" s="57">
        <f t="shared" si="216"/>
        <v>0</v>
      </c>
      <c r="AW275" s="57">
        <f t="shared" si="216"/>
        <v>0</v>
      </c>
      <c r="AX275" s="57">
        <f t="shared" si="216"/>
        <v>0</v>
      </c>
      <c r="AY275" s="57">
        <f t="shared" si="216"/>
        <v>0</v>
      </c>
      <c r="AZ275" s="144">
        <f t="shared" si="169"/>
        <v>0</v>
      </c>
      <c r="BA275" s="57" t="b">
        <f t="shared" si="170"/>
        <v>0</v>
      </c>
    </row>
    <row r="276" spans="2:53" ht="16" customHeight="1">
      <c r="B276" s="51"/>
      <c r="C276" s="34"/>
      <c r="D276" s="35">
        <v>0</v>
      </c>
      <c r="F276" s="138" t="str">
        <f>IF('PRESUPUESTO REGALOS'!D16&gt;0,'PRESUPUESTO REGALOS'!B16,"")</f>
        <v/>
      </c>
      <c r="G276" s="48">
        <f>IFERROR(VLOOKUP(F276,'PRESUPUESTO REGALOS'!B16:D42,3,0),0)</f>
        <v>0</v>
      </c>
      <c r="H276" s="2"/>
      <c r="I276" s="2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21"/>
      <c r="W276" s="135" t="str">
        <f t="shared" si="208"/>
        <v/>
      </c>
      <c r="AN276" s="57">
        <f t="shared" ref="AN276:AY276" si="217">IF($G$276&gt;0,AND(J276=$B$345)*1,0)</f>
        <v>0</v>
      </c>
      <c r="AO276" s="57">
        <f t="shared" si="217"/>
        <v>0</v>
      </c>
      <c r="AP276" s="57">
        <f t="shared" si="217"/>
        <v>0</v>
      </c>
      <c r="AQ276" s="57">
        <f t="shared" si="217"/>
        <v>0</v>
      </c>
      <c r="AR276" s="57">
        <f t="shared" si="217"/>
        <v>0</v>
      </c>
      <c r="AS276" s="57">
        <f t="shared" si="217"/>
        <v>0</v>
      </c>
      <c r="AT276" s="57">
        <f t="shared" si="217"/>
        <v>0</v>
      </c>
      <c r="AU276" s="57">
        <f t="shared" si="217"/>
        <v>0</v>
      </c>
      <c r="AV276" s="57">
        <f t="shared" si="217"/>
        <v>0</v>
      </c>
      <c r="AW276" s="57">
        <f t="shared" si="217"/>
        <v>0</v>
      </c>
      <c r="AX276" s="57">
        <f t="shared" si="217"/>
        <v>0</v>
      </c>
      <c r="AY276" s="57">
        <f t="shared" si="217"/>
        <v>0</v>
      </c>
      <c r="AZ276" s="144">
        <f t="shared" si="169"/>
        <v>0</v>
      </c>
      <c r="BA276" s="57" t="b">
        <f t="shared" si="170"/>
        <v>0</v>
      </c>
    </row>
    <row r="277" spans="2:53" ht="16" customHeight="1">
      <c r="B277" s="51"/>
      <c r="C277" s="34"/>
      <c r="D277" s="35">
        <v>0</v>
      </c>
      <c r="F277" s="138" t="str">
        <f>IF('PRESUPUESTO REGALOS'!D17&gt;0,'PRESUPUESTO REGALOS'!B17,"")</f>
        <v/>
      </c>
      <c r="G277" s="48">
        <f>IFERROR(VLOOKUP(F277,'PRESUPUESTO REGALOS'!B17:D43,3,0),0)</f>
        <v>0</v>
      </c>
      <c r="H277" s="2"/>
      <c r="I277" s="2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21"/>
      <c r="W277" s="135" t="str">
        <f t="shared" si="208"/>
        <v/>
      </c>
      <c r="AN277" s="57">
        <f t="shared" ref="AN277:AY277" si="218">IF($G$277&gt;0,AND(J277=$B$345)*1,0)</f>
        <v>0</v>
      </c>
      <c r="AO277" s="57">
        <f t="shared" si="218"/>
        <v>0</v>
      </c>
      <c r="AP277" s="57">
        <f t="shared" si="218"/>
        <v>0</v>
      </c>
      <c r="AQ277" s="57">
        <f t="shared" si="218"/>
        <v>0</v>
      </c>
      <c r="AR277" s="57">
        <f t="shared" si="218"/>
        <v>0</v>
      </c>
      <c r="AS277" s="57">
        <f t="shared" si="218"/>
        <v>0</v>
      </c>
      <c r="AT277" s="57">
        <f t="shared" si="218"/>
        <v>0</v>
      </c>
      <c r="AU277" s="57">
        <f t="shared" si="218"/>
        <v>0</v>
      </c>
      <c r="AV277" s="57">
        <f t="shared" si="218"/>
        <v>0</v>
      </c>
      <c r="AW277" s="57">
        <f t="shared" si="218"/>
        <v>0</v>
      </c>
      <c r="AX277" s="57">
        <f t="shared" si="218"/>
        <v>0</v>
      </c>
      <c r="AY277" s="57">
        <f t="shared" si="218"/>
        <v>0</v>
      </c>
      <c r="AZ277" s="144">
        <f t="shared" si="169"/>
        <v>0</v>
      </c>
      <c r="BA277" s="57" t="b">
        <f t="shared" si="170"/>
        <v>0</v>
      </c>
    </row>
    <row r="278" spans="2:53" ht="16" customHeight="1">
      <c r="B278" s="51"/>
      <c r="C278" s="34"/>
      <c r="D278" s="35">
        <v>0</v>
      </c>
      <c r="F278" s="138" t="str">
        <f>IF('PRESUPUESTO REGALOS'!D18&gt;0,'PRESUPUESTO REGALOS'!B18,"")</f>
        <v/>
      </c>
      <c r="G278" s="48">
        <f>IFERROR(VLOOKUP(F278,'PRESUPUESTO REGALOS'!B18:D44,3,0),0)</f>
        <v>0</v>
      </c>
      <c r="H278" s="2"/>
      <c r="I278" s="2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21"/>
      <c r="W278" s="135" t="str">
        <f t="shared" si="208"/>
        <v/>
      </c>
      <c r="AN278" s="57">
        <f t="shared" ref="AN278:AY278" si="219">IF($G$278&gt;0,AND(J278=$B$345)*1,0)</f>
        <v>0</v>
      </c>
      <c r="AO278" s="57">
        <f t="shared" si="219"/>
        <v>0</v>
      </c>
      <c r="AP278" s="57">
        <f t="shared" si="219"/>
        <v>0</v>
      </c>
      <c r="AQ278" s="57">
        <f t="shared" si="219"/>
        <v>0</v>
      </c>
      <c r="AR278" s="57">
        <f t="shared" si="219"/>
        <v>0</v>
      </c>
      <c r="AS278" s="57">
        <f t="shared" si="219"/>
        <v>0</v>
      </c>
      <c r="AT278" s="57">
        <f t="shared" si="219"/>
        <v>0</v>
      </c>
      <c r="AU278" s="57">
        <f t="shared" si="219"/>
        <v>0</v>
      </c>
      <c r="AV278" s="57">
        <f t="shared" si="219"/>
        <v>0</v>
      </c>
      <c r="AW278" s="57">
        <f t="shared" si="219"/>
        <v>0</v>
      </c>
      <c r="AX278" s="57">
        <f t="shared" si="219"/>
        <v>0</v>
      </c>
      <c r="AY278" s="57">
        <f t="shared" si="219"/>
        <v>0</v>
      </c>
      <c r="AZ278" s="144">
        <f t="shared" ref="AZ278:AZ307" si="220">SUM(AN278:AY278)</f>
        <v>0</v>
      </c>
      <c r="BA278" s="57" t="b">
        <f t="shared" ref="BA278:BA307" si="221">AND(G278&gt;0,AZ278=0)</f>
        <v>0</v>
      </c>
    </row>
    <row r="279" spans="2:53">
      <c r="B279" s="51"/>
      <c r="C279" s="34"/>
      <c r="D279" s="35">
        <v>0</v>
      </c>
      <c r="F279" s="138" t="str">
        <f>IF('PRESUPUESTO REGALOS'!D19&gt;0,'PRESUPUESTO REGALOS'!B19,"")</f>
        <v/>
      </c>
      <c r="G279" s="48">
        <f>IFERROR(VLOOKUP(F279,'PRESUPUESTO REGALOS'!B19:D45,3,0),0)</f>
        <v>0</v>
      </c>
      <c r="H279" s="2"/>
      <c r="I279" s="2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21"/>
      <c r="W279" s="135" t="str">
        <f t="shared" si="208"/>
        <v/>
      </c>
      <c r="AN279" s="57">
        <f t="shared" ref="AN279:AY279" si="222">IF($G$279&gt;0,AND(J279=$B$345)*1,0)</f>
        <v>0</v>
      </c>
      <c r="AO279" s="57">
        <f t="shared" si="222"/>
        <v>0</v>
      </c>
      <c r="AP279" s="57">
        <f t="shared" si="222"/>
        <v>0</v>
      </c>
      <c r="AQ279" s="57">
        <f t="shared" si="222"/>
        <v>0</v>
      </c>
      <c r="AR279" s="57">
        <f t="shared" si="222"/>
        <v>0</v>
      </c>
      <c r="AS279" s="57">
        <f t="shared" si="222"/>
        <v>0</v>
      </c>
      <c r="AT279" s="57">
        <f t="shared" si="222"/>
        <v>0</v>
      </c>
      <c r="AU279" s="57">
        <f t="shared" si="222"/>
        <v>0</v>
      </c>
      <c r="AV279" s="57">
        <f t="shared" si="222"/>
        <v>0</v>
      </c>
      <c r="AW279" s="57">
        <f t="shared" si="222"/>
        <v>0</v>
      </c>
      <c r="AX279" s="57">
        <f t="shared" si="222"/>
        <v>0</v>
      </c>
      <c r="AY279" s="57">
        <f t="shared" si="222"/>
        <v>0</v>
      </c>
      <c r="AZ279" s="144">
        <f t="shared" si="220"/>
        <v>0</v>
      </c>
      <c r="BA279" s="57" t="b">
        <f t="shared" si="221"/>
        <v>0</v>
      </c>
    </row>
    <row r="280" spans="2:53">
      <c r="B280" s="51"/>
      <c r="C280" s="34"/>
      <c r="D280" s="35">
        <v>0</v>
      </c>
      <c r="F280" s="138" t="str">
        <f>IF('PRESUPUESTO REGALOS'!D20&gt;0,'PRESUPUESTO REGALOS'!B20,"")</f>
        <v/>
      </c>
      <c r="G280" s="48">
        <f>IFERROR(VLOOKUP(F280,'PRESUPUESTO REGALOS'!B20:D46,3,0),0)</f>
        <v>0</v>
      </c>
      <c r="H280" s="2"/>
      <c r="I280" s="2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21"/>
      <c r="W280" s="135" t="str">
        <f t="shared" si="208"/>
        <v/>
      </c>
      <c r="AN280" s="57">
        <f t="shared" ref="AN280:AY280" si="223">IF($G$280&gt;0,AND(J280=$B$345)*1,0)</f>
        <v>0</v>
      </c>
      <c r="AO280" s="57">
        <f t="shared" si="223"/>
        <v>0</v>
      </c>
      <c r="AP280" s="57">
        <f t="shared" si="223"/>
        <v>0</v>
      </c>
      <c r="AQ280" s="57">
        <f t="shared" si="223"/>
        <v>0</v>
      </c>
      <c r="AR280" s="57">
        <f t="shared" si="223"/>
        <v>0</v>
      </c>
      <c r="AS280" s="57">
        <f t="shared" si="223"/>
        <v>0</v>
      </c>
      <c r="AT280" s="57">
        <f t="shared" si="223"/>
        <v>0</v>
      </c>
      <c r="AU280" s="57">
        <f t="shared" si="223"/>
        <v>0</v>
      </c>
      <c r="AV280" s="57">
        <f t="shared" si="223"/>
        <v>0</v>
      </c>
      <c r="AW280" s="57">
        <f t="shared" si="223"/>
        <v>0</v>
      </c>
      <c r="AX280" s="57">
        <f t="shared" si="223"/>
        <v>0</v>
      </c>
      <c r="AY280" s="57">
        <f t="shared" si="223"/>
        <v>0</v>
      </c>
      <c r="AZ280" s="144">
        <f t="shared" si="220"/>
        <v>0</v>
      </c>
      <c r="BA280" s="57" t="b">
        <f t="shared" si="221"/>
        <v>0</v>
      </c>
    </row>
    <row r="281" spans="2:53">
      <c r="B281" s="51"/>
      <c r="C281" s="34"/>
      <c r="D281" s="35">
        <v>0</v>
      </c>
      <c r="F281" s="138" t="str">
        <f>IF('PRESUPUESTO REGALOS'!D21&gt;0,'PRESUPUESTO REGALOS'!B21,"")</f>
        <v/>
      </c>
      <c r="G281" s="48">
        <f>IFERROR(VLOOKUP(F281,'PRESUPUESTO REGALOS'!B21:D47,3,0),0)</f>
        <v>0</v>
      </c>
      <c r="H281" s="2"/>
      <c r="I281" s="2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21"/>
      <c r="W281" s="135" t="str">
        <f t="shared" si="208"/>
        <v/>
      </c>
      <c r="AN281" s="57">
        <f t="shared" ref="AN281:AY281" si="224">IF($G$281&gt;0,AND(J281=$B$345)*1,0)</f>
        <v>0</v>
      </c>
      <c r="AO281" s="57">
        <f t="shared" si="224"/>
        <v>0</v>
      </c>
      <c r="AP281" s="57">
        <f t="shared" si="224"/>
        <v>0</v>
      </c>
      <c r="AQ281" s="57">
        <f t="shared" si="224"/>
        <v>0</v>
      </c>
      <c r="AR281" s="57">
        <f t="shared" si="224"/>
        <v>0</v>
      </c>
      <c r="AS281" s="57">
        <f t="shared" si="224"/>
        <v>0</v>
      </c>
      <c r="AT281" s="57">
        <f t="shared" si="224"/>
        <v>0</v>
      </c>
      <c r="AU281" s="57">
        <f t="shared" si="224"/>
        <v>0</v>
      </c>
      <c r="AV281" s="57">
        <f t="shared" si="224"/>
        <v>0</v>
      </c>
      <c r="AW281" s="57">
        <f t="shared" si="224"/>
        <v>0</v>
      </c>
      <c r="AX281" s="57">
        <f t="shared" si="224"/>
        <v>0</v>
      </c>
      <c r="AY281" s="57">
        <f t="shared" si="224"/>
        <v>0</v>
      </c>
      <c r="AZ281" s="144">
        <f t="shared" si="220"/>
        <v>0</v>
      </c>
      <c r="BA281" s="57" t="b">
        <f t="shared" si="221"/>
        <v>0</v>
      </c>
    </row>
    <row r="282" spans="2:53">
      <c r="B282" s="51"/>
      <c r="C282" s="34"/>
      <c r="D282" s="35">
        <v>0</v>
      </c>
      <c r="F282" s="138" t="str">
        <f>IF('PRESUPUESTO REGALOS'!D22&gt;0,'PRESUPUESTO REGALOS'!B22,"")</f>
        <v/>
      </c>
      <c r="G282" s="48">
        <f>IFERROR(VLOOKUP(F282,'PRESUPUESTO REGALOS'!B22:D48,3,0),0)</f>
        <v>0</v>
      </c>
      <c r="H282" s="2"/>
      <c r="I282" s="2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21"/>
      <c r="W282" s="135" t="str">
        <f t="shared" si="208"/>
        <v/>
      </c>
      <c r="AN282" s="57">
        <f t="shared" ref="AN282:AY282" si="225">IF($G$282&gt;0,AND(J282=$B$345)*1,0)</f>
        <v>0</v>
      </c>
      <c r="AO282" s="57">
        <f t="shared" si="225"/>
        <v>0</v>
      </c>
      <c r="AP282" s="57">
        <f t="shared" si="225"/>
        <v>0</v>
      </c>
      <c r="AQ282" s="57">
        <f t="shared" si="225"/>
        <v>0</v>
      </c>
      <c r="AR282" s="57">
        <f t="shared" si="225"/>
        <v>0</v>
      </c>
      <c r="AS282" s="57">
        <f t="shared" si="225"/>
        <v>0</v>
      </c>
      <c r="AT282" s="57">
        <f t="shared" si="225"/>
        <v>0</v>
      </c>
      <c r="AU282" s="57">
        <f t="shared" si="225"/>
        <v>0</v>
      </c>
      <c r="AV282" s="57">
        <f t="shared" si="225"/>
        <v>0</v>
      </c>
      <c r="AW282" s="57">
        <f t="shared" si="225"/>
        <v>0</v>
      </c>
      <c r="AX282" s="57">
        <f t="shared" si="225"/>
        <v>0</v>
      </c>
      <c r="AY282" s="57">
        <f t="shared" si="225"/>
        <v>0</v>
      </c>
      <c r="AZ282" s="144">
        <f t="shared" si="220"/>
        <v>0</v>
      </c>
      <c r="BA282" s="57" t="b">
        <f t="shared" si="221"/>
        <v>0</v>
      </c>
    </row>
    <row r="283" spans="2:53">
      <c r="B283" s="51"/>
      <c r="C283" s="34"/>
      <c r="D283" s="35">
        <v>0</v>
      </c>
      <c r="F283" s="138" t="str">
        <f>IF('PRESUPUESTO REGALOS'!D23&gt;0,'PRESUPUESTO REGALOS'!B23,"")</f>
        <v/>
      </c>
      <c r="G283" s="48">
        <f>IFERROR(VLOOKUP(F283,'PRESUPUESTO REGALOS'!B23:D49,3,0),0)</f>
        <v>0</v>
      </c>
      <c r="H283" s="2"/>
      <c r="I283" s="2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21"/>
      <c r="W283" s="135" t="str">
        <f t="shared" si="208"/>
        <v/>
      </c>
      <c r="AN283" s="57">
        <f t="shared" ref="AN283:AY283" si="226">IF($G$283&gt;0,AND(J283=$B$345)*1,0)</f>
        <v>0</v>
      </c>
      <c r="AO283" s="57">
        <f t="shared" si="226"/>
        <v>0</v>
      </c>
      <c r="AP283" s="57">
        <f t="shared" si="226"/>
        <v>0</v>
      </c>
      <c r="AQ283" s="57">
        <f t="shared" si="226"/>
        <v>0</v>
      </c>
      <c r="AR283" s="57">
        <f t="shared" si="226"/>
        <v>0</v>
      </c>
      <c r="AS283" s="57">
        <f t="shared" si="226"/>
        <v>0</v>
      </c>
      <c r="AT283" s="57">
        <f t="shared" si="226"/>
        <v>0</v>
      </c>
      <c r="AU283" s="57">
        <f t="shared" si="226"/>
        <v>0</v>
      </c>
      <c r="AV283" s="57">
        <f t="shared" si="226"/>
        <v>0</v>
      </c>
      <c r="AW283" s="57">
        <f t="shared" si="226"/>
        <v>0</v>
      </c>
      <c r="AX283" s="57">
        <f t="shared" si="226"/>
        <v>0</v>
      </c>
      <c r="AY283" s="57">
        <f t="shared" si="226"/>
        <v>0</v>
      </c>
      <c r="AZ283" s="144">
        <f t="shared" si="220"/>
        <v>0</v>
      </c>
      <c r="BA283" s="57" t="b">
        <f t="shared" si="221"/>
        <v>0</v>
      </c>
    </row>
    <row r="284" spans="2:53">
      <c r="B284" s="51"/>
      <c r="C284" s="34"/>
      <c r="D284" s="35">
        <v>0</v>
      </c>
      <c r="F284" s="138" t="str">
        <f>IF('PRESUPUESTO REGALOS'!D24&gt;0,'PRESUPUESTO REGALOS'!B24,"")</f>
        <v/>
      </c>
      <c r="G284" s="48">
        <f>IFERROR(VLOOKUP(F284,'PRESUPUESTO REGALOS'!B24:D50,3,0),0)</f>
        <v>0</v>
      </c>
      <c r="H284" s="2"/>
      <c r="I284" s="2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21"/>
      <c r="W284" s="135" t="str">
        <f t="shared" si="208"/>
        <v/>
      </c>
      <c r="AN284" s="57">
        <f t="shared" ref="AN284:AY284" si="227">IF($G$284&gt;0,AND(J284=$B$345)*1,0)</f>
        <v>0</v>
      </c>
      <c r="AO284" s="57">
        <f t="shared" si="227"/>
        <v>0</v>
      </c>
      <c r="AP284" s="57">
        <f t="shared" si="227"/>
        <v>0</v>
      </c>
      <c r="AQ284" s="57">
        <f t="shared" si="227"/>
        <v>0</v>
      </c>
      <c r="AR284" s="57">
        <f t="shared" si="227"/>
        <v>0</v>
      </c>
      <c r="AS284" s="57">
        <f t="shared" si="227"/>
        <v>0</v>
      </c>
      <c r="AT284" s="57">
        <f t="shared" si="227"/>
        <v>0</v>
      </c>
      <c r="AU284" s="57">
        <f t="shared" si="227"/>
        <v>0</v>
      </c>
      <c r="AV284" s="57">
        <f t="shared" si="227"/>
        <v>0</v>
      </c>
      <c r="AW284" s="57">
        <f t="shared" si="227"/>
        <v>0</v>
      </c>
      <c r="AX284" s="57">
        <f t="shared" si="227"/>
        <v>0</v>
      </c>
      <c r="AY284" s="57">
        <f t="shared" si="227"/>
        <v>0</v>
      </c>
      <c r="AZ284" s="144">
        <f t="shared" si="220"/>
        <v>0</v>
      </c>
      <c r="BA284" s="57" t="b">
        <f t="shared" si="221"/>
        <v>0</v>
      </c>
    </row>
    <row r="285" spans="2:53">
      <c r="B285" s="51"/>
      <c r="C285" s="34"/>
      <c r="D285" s="35">
        <v>0</v>
      </c>
      <c r="F285" s="138" t="str">
        <f>IF('PRESUPUESTO REGALOS'!D25&gt;0,'PRESUPUESTO REGALOS'!B25,"")</f>
        <v/>
      </c>
      <c r="G285" s="48">
        <f>IFERROR(VLOOKUP(F285,'PRESUPUESTO REGALOS'!B25:D51,3,0),0)</f>
        <v>0</v>
      </c>
      <c r="H285" s="2"/>
      <c r="I285" s="2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21"/>
      <c r="W285" s="135" t="str">
        <f t="shared" si="208"/>
        <v/>
      </c>
      <c r="AN285" s="57">
        <f t="shared" ref="AN285:AY285" si="228">IF($G$285&gt;0,AND(J285=$B$345)*1,0)</f>
        <v>0</v>
      </c>
      <c r="AO285" s="57">
        <f t="shared" si="228"/>
        <v>0</v>
      </c>
      <c r="AP285" s="57">
        <f t="shared" si="228"/>
        <v>0</v>
      </c>
      <c r="AQ285" s="57">
        <f t="shared" si="228"/>
        <v>0</v>
      </c>
      <c r="AR285" s="57">
        <f t="shared" si="228"/>
        <v>0</v>
      </c>
      <c r="AS285" s="57">
        <f t="shared" si="228"/>
        <v>0</v>
      </c>
      <c r="AT285" s="57">
        <f t="shared" si="228"/>
        <v>0</v>
      </c>
      <c r="AU285" s="57">
        <f t="shared" si="228"/>
        <v>0</v>
      </c>
      <c r="AV285" s="57">
        <f t="shared" si="228"/>
        <v>0</v>
      </c>
      <c r="AW285" s="57">
        <f t="shared" si="228"/>
        <v>0</v>
      </c>
      <c r="AX285" s="57">
        <f t="shared" si="228"/>
        <v>0</v>
      </c>
      <c r="AY285" s="57">
        <f t="shared" si="228"/>
        <v>0</v>
      </c>
      <c r="AZ285" s="144">
        <f t="shared" si="220"/>
        <v>0</v>
      </c>
      <c r="BA285" s="57" t="b">
        <f t="shared" si="221"/>
        <v>0</v>
      </c>
    </row>
    <row r="286" spans="2:53">
      <c r="B286" s="51"/>
      <c r="C286" s="34"/>
      <c r="D286" s="35">
        <v>0</v>
      </c>
      <c r="F286" s="138" t="str">
        <f>IF('PRESUPUESTO REGALOS'!D26&gt;0,'PRESUPUESTO REGALOS'!B26,"")</f>
        <v/>
      </c>
      <c r="G286" s="48">
        <f>IFERROR(VLOOKUP(F286,'PRESUPUESTO REGALOS'!B26:D52,3,0),0)</f>
        <v>0</v>
      </c>
      <c r="H286" s="2"/>
      <c r="I286" s="2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21"/>
      <c r="W286" s="135" t="str">
        <f t="shared" si="208"/>
        <v/>
      </c>
      <c r="AN286" s="57">
        <f t="shared" ref="AN286:AY286" si="229">IF($G$286&gt;0,AND(J286=$B$345)*1,0)</f>
        <v>0</v>
      </c>
      <c r="AO286" s="57">
        <f t="shared" si="229"/>
        <v>0</v>
      </c>
      <c r="AP286" s="57">
        <f t="shared" si="229"/>
        <v>0</v>
      </c>
      <c r="AQ286" s="57">
        <f t="shared" si="229"/>
        <v>0</v>
      </c>
      <c r="AR286" s="57">
        <f t="shared" si="229"/>
        <v>0</v>
      </c>
      <c r="AS286" s="57">
        <f t="shared" si="229"/>
        <v>0</v>
      </c>
      <c r="AT286" s="57">
        <f t="shared" si="229"/>
        <v>0</v>
      </c>
      <c r="AU286" s="57">
        <f t="shared" si="229"/>
        <v>0</v>
      </c>
      <c r="AV286" s="57">
        <f t="shared" si="229"/>
        <v>0</v>
      </c>
      <c r="AW286" s="57">
        <f t="shared" si="229"/>
        <v>0</v>
      </c>
      <c r="AX286" s="57">
        <f t="shared" si="229"/>
        <v>0</v>
      </c>
      <c r="AY286" s="57">
        <f t="shared" si="229"/>
        <v>0</v>
      </c>
      <c r="AZ286" s="144">
        <f t="shared" si="220"/>
        <v>0</v>
      </c>
      <c r="BA286" s="57" t="b">
        <f t="shared" si="221"/>
        <v>0</v>
      </c>
    </row>
    <row r="287" spans="2:53">
      <c r="B287" s="51"/>
      <c r="C287" s="34"/>
      <c r="D287" s="35">
        <v>0</v>
      </c>
      <c r="F287" s="138" t="str">
        <f>IF('PRESUPUESTO REGALOS'!D27&gt;0,'PRESUPUESTO REGALOS'!B27,"")</f>
        <v/>
      </c>
      <c r="G287" s="48">
        <f>IFERROR(VLOOKUP(F287,'PRESUPUESTO REGALOS'!B27:D53,3,0),0)</f>
        <v>0</v>
      </c>
      <c r="H287" s="2"/>
      <c r="I287" s="2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21"/>
      <c r="W287" s="135" t="str">
        <f t="shared" si="208"/>
        <v/>
      </c>
      <c r="AN287" s="57">
        <f t="shared" ref="AN287:AY287" si="230">IF($G$287&gt;0,AND(J287=$B$345)*1,0)</f>
        <v>0</v>
      </c>
      <c r="AO287" s="57">
        <f t="shared" si="230"/>
        <v>0</v>
      </c>
      <c r="AP287" s="57">
        <f t="shared" si="230"/>
        <v>0</v>
      </c>
      <c r="AQ287" s="57">
        <f t="shared" si="230"/>
        <v>0</v>
      </c>
      <c r="AR287" s="57">
        <f t="shared" si="230"/>
        <v>0</v>
      </c>
      <c r="AS287" s="57">
        <f t="shared" si="230"/>
        <v>0</v>
      </c>
      <c r="AT287" s="57">
        <f t="shared" si="230"/>
        <v>0</v>
      </c>
      <c r="AU287" s="57">
        <f t="shared" si="230"/>
        <v>0</v>
      </c>
      <c r="AV287" s="57">
        <f t="shared" si="230"/>
        <v>0</v>
      </c>
      <c r="AW287" s="57">
        <f t="shared" si="230"/>
        <v>0</v>
      </c>
      <c r="AX287" s="57">
        <f t="shared" si="230"/>
        <v>0</v>
      </c>
      <c r="AY287" s="57">
        <f t="shared" si="230"/>
        <v>0</v>
      </c>
      <c r="AZ287" s="144">
        <f t="shared" si="220"/>
        <v>0</v>
      </c>
      <c r="BA287" s="57" t="b">
        <f t="shared" si="221"/>
        <v>0</v>
      </c>
    </row>
    <row r="288" spans="2:53">
      <c r="B288" s="51"/>
      <c r="C288" s="34"/>
      <c r="D288" s="35">
        <v>0</v>
      </c>
      <c r="F288" s="138" t="str">
        <f>IF('PRESUPUESTO REGALOS'!D28&gt;0,'PRESUPUESTO REGALOS'!B28,"")</f>
        <v/>
      </c>
      <c r="G288" s="48">
        <f>IFERROR(VLOOKUP(F288,'PRESUPUESTO REGALOS'!B28:D54,3,0),0)</f>
        <v>0</v>
      </c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21"/>
      <c r="W288" s="135" t="str">
        <f t="shared" si="208"/>
        <v/>
      </c>
      <c r="AN288" s="57">
        <f t="shared" ref="AN288:AY288" si="231">IF($G$288&gt;0,AND(J288=$B$345)*1,0)</f>
        <v>0</v>
      </c>
      <c r="AO288" s="57">
        <f t="shared" si="231"/>
        <v>0</v>
      </c>
      <c r="AP288" s="57">
        <f t="shared" si="231"/>
        <v>0</v>
      </c>
      <c r="AQ288" s="57">
        <f t="shared" si="231"/>
        <v>0</v>
      </c>
      <c r="AR288" s="57">
        <f t="shared" si="231"/>
        <v>0</v>
      </c>
      <c r="AS288" s="57">
        <f t="shared" si="231"/>
        <v>0</v>
      </c>
      <c r="AT288" s="57">
        <f t="shared" si="231"/>
        <v>0</v>
      </c>
      <c r="AU288" s="57">
        <f t="shared" si="231"/>
        <v>0</v>
      </c>
      <c r="AV288" s="57">
        <f t="shared" si="231"/>
        <v>0</v>
      </c>
      <c r="AW288" s="57">
        <f t="shared" si="231"/>
        <v>0</v>
      </c>
      <c r="AX288" s="57">
        <f t="shared" si="231"/>
        <v>0</v>
      </c>
      <c r="AY288" s="57">
        <f t="shared" si="231"/>
        <v>0</v>
      </c>
      <c r="AZ288" s="144">
        <f t="shared" si="220"/>
        <v>0</v>
      </c>
      <c r="BA288" s="57" t="b">
        <f t="shared" si="221"/>
        <v>0</v>
      </c>
    </row>
    <row r="289" spans="2:53">
      <c r="B289" s="51"/>
      <c r="C289" s="34"/>
      <c r="D289" s="35">
        <v>0</v>
      </c>
      <c r="F289" s="138" t="str">
        <f>IF('PRESUPUESTO REGALOS'!D29&gt;0,'PRESUPUESTO REGALOS'!B29,"")</f>
        <v/>
      </c>
      <c r="G289" s="48">
        <f>IFERROR(VLOOKUP(F289,'PRESUPUESTO REGALOS'!B29:D55,3,0),0)</f>
        <v>0</v>
      </c>
      <c r="H289" s="2"/>
      <c r="I289" s="2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21"/>
      <c r="W289" s="135" t="str">
        <f t="shared" si="208"/>
        <v/>
      </c>
      <c r="AN289" s="57">
        <f t="shared" ref="AN289:AY289" si="232">IF($G$289&gt;0,AND(J289=$B$345)*1,0)</f>
        <v>0</v>
      </c>
      <c r="AO289" s="57">
        <f t="shared" si="232"/>
        <v>0</v>
      </c>
      <c r="AP289" s="57">
        <f t="shared" si="232"/>
        <v>0</v>
      </c>
      <c r="AQ289" s="57">
        <f t="shared" si="232"/>
        <v>0</v>
      </c>
      <c r="AR289" s="57">
        <f t="shared" si="232"/>
        <v>0</v>
      </c>
      <c r="AS289" s="57">
        <f t="shared" si="232"/>
        <v>0</v>
      </c>
      <c r="AT289" s="57">
        <f t="shared" si="232"/>
        <v>0</v>
      </c>
      <c r="AU289" s="57">
        <f t="shared" si="232"/>
        <v>0</v>
      </c>
      <c r="AV289" s="57">
        <f t="shared" si="232"/>
        <v>0</v>
      </c>
      <c r="AW289" s="57">
        <f t="shared" si="232"/>
        <v>0</v>
      </c>
      <c r="AX289" s="57">
        <f t="shared" si="232"/>
        <v>0</v>
      </c>
      <c r="AY289" s="57">
        <f t="shared" si="232"/>
        <v>0</v>
      </c>
      <c r="AZ289" s="144">
        <f t="shared" si="220"/>
        <v>0</v>
      </c>
      <c r="BA289" s="57" t="b">
        <f t="shared" si="221"/>
        <v>0</v>
      </c>
    </row>
    <row r="290" spans="2:53">
      <c r="B290" s="51"/>
      <c r="C290" s="34"/>
      <c r="D290" s="35">
        <v>0</v>
      </c>
      <c r="F290" s="138" t="str">
        <f>IF('PRESUPUESTO REGALOS'!D30&gt;0,'PRESUPUESTO REGALOS'!B30,"")</f>
        <v/>
      </c>
      <c r="G290" s="48">
        <f>IFERROR(VLOOKUP(F290,'PRESUPUESTO REGALOS'!B30:D56,3,0),0)</f>
        <v>0</v>
      </c>
      <c r="H290" s="2"/>
      <c r="I290" s="2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21"/>
      <c r="W290" s="135" t="str">
        <f t="shared" si="208"/>
        <v/>
      </c>
      <c r="AN290" s="57">
        <f t="shared" ref="AN290:AY290" si="233">IF($G$290&gt;0,AND(J290=$B$345)*1,0)</f>
        <v>0</v>
      </c>
      <c r="AO290" s="57">
        <f t="shared" si="233"/>
        <v>0</v>
      </c>
      <c r="AP290" s="57">
        <f t="shared" si="233"/>
        <v>0</v>
      </c>
      <c r="AQ290" s="57">
        <f t="shared" si="233"/>
        <v>0</v>
      </c>
      <c r="AR290" s="57">
        <f t="shared" si="233"/>
        <v>0</v>
      </c>
      <c r="AS290" s="57">
        <f t="shared" si="233"/>
        <v>0</v>
      </c>
      <c r="AT290" s="57">
        <f t="shared" si="233"/>
        <v>0</v>
      </c>
      <c r="AU290" s="57">
        <f t="shared" si="233"/>
        <v>0</v>
      </c>
      <c r="AV290" s="57">
        <f t="shared" si="233"/>
        <v>0</v>
      </c>
      <c r="AW290" s="57">
        <f t="shared" si="233"/>
        <v>0</v>
      </c>
      <c r="AX290" s="57">
        <f t="shared" si="233"/>
        <v>0</v>
      </c>
      <c r="AY290" s="57">
        <f t="shared" si="233"/>
        <v>0</v>
      </c>
      <c r="AZ290" s="144">
        <f t="shared" si="220"/>
        <v>0</v>
      </c>
      <c r="BA290" s="57" t="b">
        <f t="shared" si="221"/>
        <v>0</v>
      </c>
    </row>
    <row r="291" spans="2:53">
      <c r="B291" s="51"/>
      <c r="C291" s="34"/>
      <c r="D291" s="35">
        <v>0</v>
      </c>
      <c r="F291" s="138" t="str">
        <f>IF('PRESUPUESTO REGALOS'!D31&gt;0,'PRESUPUESTO REGALOS'!B31,"")</f>
        <v/>
      </c>
      <c r="G291" s="48">
        <f>IFERROR(VLOOKUP(F291,'PRESUPUESTO REGALOS'!B31:D57,3,0),0)</f>
        <v>0</v>
      </c>
      <c r="H291" s="2"/>
      <c r="I291" s="2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21"/>
      <c r="W291" s="135" t="str">
        <f t="shared" si="208"/>
        <v/>
      </c>
      <c r="AN291" s="57">
        <f t="shared" ref="AN291:AY291" si="234">IF($G$291&gt;0,AND(J291=$B$345)*1,0)</f>
        <v>0</v>
      </c>
      <c r="AO291" s="57">
        <f t="shared" si="234"/>
        <v>0</v>
      </c>
      <c r="AP291" s="57">
        <f t="shared" si="234"/>
        <v>0</v>
      </c>
      <c r="AQ291" s="57">
        <f t="shared" si="234"/>
        <v>0</v>
      </c>
      <c r="AR291" s="57">
        <f t="shared" si="234"/>
        <v>0</v>
      </c>
      <c r="AS291" s="57">
        <f t="shared" si="234"/>
        <v>0</v>
      </c>
      <c r="AT291" s="57">
        <f t="shared" si="234"/>
        <v>0</v>
      </c>
      <c r="AU291" s="57">
        <f t="shared" si="234"/>
        <v>0</v>
      </c>
      <c r="AV291" s="57">
        <f t="shared" si="234"/>
        <v>0</v>
      </c>
      <c r="AW291" s="57">
        <f t="shared" si="234"/>
        <v>0</v>
      </c>
      <c r="AX291" s="57">
        <f t="shared" si="234"/>
        <v>0</v>
      </c>
      <c r="AY291" s="57">
        <f t="shared" si="234"/>
        <v>0</v>
      </c>
      <c r="AZ291" s="144">
        <f t="shared" si="220"/>
        <v>0</v>
      </c>
      <c r="BA291" s="57" t="b">
        <f t="shared" si="221"/>
        <v>0</v>
      </c>
    </row>
    <row r="292" spans="2:53">
      <c r="B292" s="51"/>
      <c r="C292" s="34"/>
      <c r="D292" s="35">
        <v>0</v>
      </c>
      <c r="F292" s="138" t="str">
        <f>IF('PRESUPUESTO REGALOS'!D32&gt;0,'PRESUPUESTO REGALOS'!B32,"")</f>
        <v/>
      </c>
      <c r="G292" s="48">
        <f>IFERROR(VLOOKUP(F292,'PRESUPUESTO REGALOS'!B32:D58,3,0),0)</f>
        <v>0</v>
      </c>
      <c r="H292" s="2"/>
      <c r="I292" s="2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21"/>
      <c r="W292" s="135" t="str">
        <f t="shared" si="208"/>
        <v/>
      </c>
      <c r="AN292" s="57">
        <f t="shared" ref="AN292:AY292" si="235">IF($G$292&gt;0,AND(J292=$B$345)*1,0)</f>
        <v>0</v>
      </c>
      <c r="AO292" s="57">
        <f t="shared" si="235"/>
        <v>0</v>
      </c>
      <c r="AP292" s="57">
        <f t="shared" si="235"/>
        <v>0</v>
      </c>
      <c r="AQ292" s="57">
        <f t="shared" si="235"/>
        <v>0</v>
      </c>
      <c r="AR292" s="57">
        <f t="shared" si="235"/>
        <v>0</v>
      </c>
      <c r="AS292" s="57">
        <f t="shared" si="235"/>
        <v>0</v>
      </c>
      <c r="AT292" s="57">
        <f t="shared" si="235"/>
        <v>0</v>
      </c>
      <c r="AU292" s="57">
        <f t="shared" si="235"/>
        <v>0</v>
      </c>
      <c r="AV292" s="57">
        <f t="shared" si="235"/>
        <v>0</v>
      </c>
      <c r="AW292" s="57">
        <f t="shared" si="235"/>
        <v>0</v>
      </c>
      <c r="AX292" s="57">
        <f t="shared" si="235"/>
        <v>0</v>
      </c>
      <c r="AY292" s="57">
        <f t="shared" si="235"/>
        <v>0</v>
      </c>
      <c r="AZ292" s="144">
        <f t="shared" si="220"/>
        <v>0</v>
      </c>
      <c r="BA292" s="57" t="b">
        <f t="shared" si="221"/>
        <v>0</v>
      </c>
    </row>
    <row r="293" spans="2:53">
      <c r="B293" s="51"/>
      <c r="C293" s="34"/>
      <c r="D293" s="35">
        <v>0</v>
      </c>
      <c r="F293" s="138" t="str">
        <f>IF('PRESUPUESTO REGALOS'!D33&gt;0,'PRESUPUESTO REGALOS'!B33,"")</f>
        <v/>
      </c>
      <c r="G293" s="48">
        <f>IFERROR(VLOOKUP(F293,'PRESUPUESTO REGALOS'!B33:D59,3,0),0)</f>
        <v>0</v>
      </c>
      <c r="H293" s="2"/>
      <c r="I293" s="2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21"/>
      <c r="W293" s="135" t="str">
        <f t="shared" si="208"/>
        <v/>
      </c>
      <c r="AN293" s="57">
        <f t="shared" ref="AN293:AY293" si="236">IF($G$293&gt;0,AND(J293=$B$345)*1,0)</f>
        <v>0</v>
      </c>
      <c r="AO293" s="57">
        <f t="shared" si="236"/>
        <v>0</v>
      </c>
      <c r="AP293" s="57">
        <f t="shared" si="236"/>
        <v>0</v>
      </c>
      <c r="AQ293" s="57">
        <f t="shared" si="236"/>
        <v>0</v>
      </c>
      <c r="AR293" s="57">
        <f t="shared" si="236"/>
        <v>0</v>
      </c>
      <c r="AS293" s="57">
        <f t="shared" si="236"/>
        <v>0</v>
      </c>
      <c r="AT293" s="57">
        <f t="shared" si="236"/>
        <v>0</v>
      </c>
      <c r="AU293" s="57">
        <f t="shared" si="236"/>
        <v>0</v>
      </c>
      <c r="AV293" s="57">
        <f t="shared" si="236"/>
        <v>0</v>
      </c>
      <c r="AW293" s="57">
        <f t="shared" si="236"/>
        <v>0</v>
      </c>
      <c r="AX293" s="57">
        <f t="shared" si="236"/>
        <v>0</v>
      </c>
      <c r="AY293" s="57">
        <f t="shared" si="236"/>
        <v>0</v>
      </c>
      <c r="AZ293" s="144">
        <f t="shared" si="220"/>
        <v>0</v>
      </c>
      <c r="BA293" s="57" t="b">
        <f t="shared" si="221"/>
        <v>0</v>
      </c>
    </row>
    <row r="294" spans="2:53">
      <c r="B294" s="51"/>
      <c r="C294" s="34"/>
      <c r="D294" s="35">
        <v>0</v>
      </c>
      <c r="F294" s="138" t="str">
        <f>IF('PRESUPUESTO REGALOS'!D34&gt;0,'PRESUPUESTO REGALOS'!B34,"")</f>
        <v/>
      </c>
      <c r="G294" s="48">
        <f>IFERROR(VLOOKUP(F294,'PRESUPUESTO REGALOS'!B34:D60,3,0),0)</f>
        <v>0</v>
      </c>
      <c r="H294" s="2"/>
      <c r="I294" s="2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21"/>
      <c r="W294" s="135" t="str">
        <f t="shared" si="208"/>
        <v/>
      </c>
      <c r="AN294" s="57">
        <f t="shared" ref="AN294:AY294" si="237">IF($G$294&gt;0,AND(J294=$B$345)*1,0)</f>
        <v>0</v>
      </c>
      <c r="AO294" s="57">
        <f t="shared" si="237"/>
        <v>0</v>
      </c>
      <c r="AP294" s="57">
        <f t="shared" si="237"/>
        <v>0</v>
      </c>
      <c r="AQ294" s="57">
        <f t="shared" si="237"/>
        <v>0</v>
      </c>
      <c r="AR294" s="57">
        <f t="shared" si="237"/>
        <v>0</v>
      </c>
      <c r="AS294" s="57">
        <f t="shared" si="237"/>
        <v>0</v>
      </c>
      <c r="AT294" s="57">
        <f t="shared" si="237"/>
        <v>0</v>
      </c>
      <c r="AU294" s="57">
        <f t="shared" si="237"/>
        <v>0</v>
      </c>
      <c r="AV294" s="57">
        <f t="shared" si="237"/>
        <v>0</v>
      </c>
      <c r="AW294" s="57">
        <f t="shared" si="237"/>
        <v>0</v>
      </c>
      <c r="AX294" s="57">
        <f t="shared" si="237"/>
        <v>0</v>
      </c>
      <c r="AY294" s="57">
        <f t="shared" si="237"/>
        <v>0</v>
      </c>
      <c r="AZ294" s="144">
        <f t="shared" si="220"/>
        <v>0</v>
      </c>
      <c r="BA294" s="57" t="b">
        <f t="shared" si="221"/>
        <v>0</v>
      </c>
    </row>
    <row r="295" spans="2:53">
      <c r="B295" s="51"/>
      <c r="C295" s="34"/>
      <c r="D295" s="35">
        <v>0</v>
      </c>
      <c r="F295" s="138" t="str">
        <f>IF('PRESUPUESTO REGALOS'!D35&gt;0,'PRESUPUESTO REGALOS'!B35,"")</f>
        <v/>
      </c>
      <c r="G295" s="48">
        <f>IFERROR(VLOOKUP(F295,'PRESUPUESTO REGALOS'!B35:D61,3,0),0)</f>
        <v>0</v>
      </c>
      <c r="H295" s="2"/>
      <c r="I295" s="2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21"/>
      <c r="W295" s="135" t="str">
        <f t="shared" si="208"/>
        <v/>
      </c>
      <c r="AN295" s="57">
        <f t="shared" ref="AN295:AY295" si="238">IF($G$295&gt;0,AND(J295=$B$345)*1,0)</f>
        <v>0</v>
      </c>
      <c r="AO295" s="57">
        <f t="shared" si="238"/>
        <v>0</v>
      </c>
      <c r="AP295" s="57">
        <f t="shared" si="238"/>
        <v>0</v>
      </c>
      <c r="AQ295" s="57">
        <f t="shared" si="238"/>
        <v>0</v>
      </c>
      <c r="AR295" s="57">
        <f t="shared" si="238"/>
        <v>0</v>
      </c>
      <c r="AS295" s="57">
        <f t="shared" si="238"/>
        <v>0</v>
      </c>
      <c r="AT295" s="57">
        <f t="shared" si="238"/>
        <v>0</v>
      </c>
      <c r="AU295" s="57">
        <f t="shared" si="238"/>
        <v>0</v>
      </c>
      <c r="AV295" s="57">
        <f t="shared" si="238"/>
        <v>0</v>
      </c>
      <c r="AW295" s="57">
        <f t="shared" si="238"/>
        <v>0</v>
      </c>
      <c r="AX295" s="57">
        <f t="shared" si="238"/>
        <v>0</v>
      </c>
      <c r="AY295" s="57">
        <f t="shared" si="238"/>
        <v>0</v>
      </c>
      <c r="AZ295" s="144">
        <f t="shared" si="220"/>
        <v>0</v>
      </c>
      <c r="BA295" s="57" t="b">
        <f t="shared" si="221"/>
        <v>0</v>
      </c>
    </row>
    <row r="296" spans="2:53">
      <c r="B296" s="51"/>
      <c r="C296" s="34"/>
      <c r="D296" s="35">
        <v>0</v>
      </c>
      <c r="F296" s="138" t="str">
        <f>IF('PRESUPUESTO REGALOS'!D36&gt;0,'PRESUPUESTO REGALOS'!B36,"")</f>
        <v/>
      </c>
      <c r="G296" s="48">
        <f>IFERROR(VLOOKUP(F296,'PRESUPUESTO REGALOS'!B36:D62,3,0),0)</f>
        <v>0</v>
      </c>
      <c r="H296" s="2"/>
      <c r="I296" s="2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21"/>
      <c r="W296" s="135" t="str">
        <f t="shared" si="208"/>
        <v/>
      </c>
      <c r="AN296" s="57">
        <f t="shared" ref="AN296:AY296" si="239">IF($G$296&gt;0,AND(J296=$B$345)*1,0)</f>
        <v>0</v>
      </c>
      <c r="AO296" s="57">
        <f t="shared" si="239"/>
        <v>0</v>
      </c>
      <c r="AP296" s="57">
        <f t="shared" si="239"/>
        <v>0</v>
      </c>
      <c r="AQ296" s="57">
        <f t="shared" si="239"/>
        <v>0</v>
      </c>
      <c r="AR296" s="57">
        <f t="shared" si="239"/>
        <v>0</v>
      </c>
      <c r="AS296" s="57">
        <f t="shared" si="239"/>
        <v>0</v>
      </c>
      <c r="AT296" s="57">
        <f t="shared" si="239"/>
        <v>0</v>
      </c>
      <c r="AU296" s="57">
        <f t="shared" si="239"/>
        <v>0</v>
      </c>
      <c r="AV296" s="57">
        <f t="shared" si="239"/>
        <v>0</v>
      </c>
      <c r="AW296" s="57">
        <f t="shared" si="239"/>
        <v>0</v>
      </c>
      <c r="AX296" s="57">
        <f t="shared" si="239"/>
        <v>0</v>
      </c>
      <c r="AY296" s="57">
        <f t="shared" si="239"/>
        <v>0</v>
      </c>
      <c r="AZ296" s="144">
        <f t="shared" si="220"/>
        <v>0</v>
      </c>
      <c r="BA296" s="57" t="b">
        <f t="shared" si="221"/>
        <v>0</v>
      </c>
    </row>
    <row r="297" spans="2:53">
      <c r="B297" s="51"/>
      <c r="C297" s="34"/>
      <c r="D297" s="35">
        <v>0</v>
      </c>
      <c r="F297" s="138" t="str">
        <f>IF('PRESUPUESTO REGALOS'!D37&gt;0,'PRESUPUESTO REGALOS'!B37,"")</f>
        <v/>
      </c>
      <c r="G297" s="48">
        <f>IFERROR(VLOOKUP(F297,'PRESUPUESTO REGALOS'!B37:D63,3,0),0)</f>
        <v>0</v>
      </c>
      <c r="H297" s="2"/>
      <c r="I297" s="2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21"/>
      <c r="W297" s="135" t="str">
        <f t="shared" si="208"/>
        <v/>
      </c>
      <c r="AN297" s="57">
        <f t="shared" ref="AN297:AY297" si="240">IF($G$297&gt;0,AND(J297=$B$345)*1,0)</f>
        <v>0</v>
      </c>
      <c r="AO297" s="57">
        <f t="shared" si="240"/>
        <v>0</v>
      </c>
      <c r="AP297" s="57">
        <f t="shared" si="240"/>
        <v>0</v>
      </c>
      <c r="AQ297" s="57">
        <f t="shared" si="240"/>
        <v>0</v>
      </c>
      <c r="AR297" s="57">
        <f t="shared" si="240"/>
        <v>0</v>
      </c>
      <c r="AS297" s="57">
        <f t="shared" si="240"/>
        <v>0</v>
      </c>
      <c r="AT297" s="57">
        <f t="shared" si="240"/>
        <v>0</v>
      </c>
      <c r="AU297" s="57">
        <f t="shared" si="240"/>
        <v>0</v>
      </c>
      <c r="AV297" s="57">
        <f t="shared" si="240"/>
        <v>0</v>
      </c>
      <c r="AW297" s="57">
        <f t="shared" si="240"/>
        <v>0</v>
      </c>
      <c r="AX297" s="57">
        <f t="shared" si="240"/>
        <v>0</v>
      </c>
      <c r="AY297" s="57">
        <f t="shared" si="240"/>
        <v>0</v>
      </c>
      <c r="AZ297" s="144">
        <f t="shared" si="220"/>
        <v>0</v>
      </c>
      <c r="BA297" s="57" t="b">
        <f t="shared" si="221"/>
        <v>0</v>
      </c>
    </row>
    <row r="298" spans="2:53">
      <c r="B298" s="51"/>
      <c r="C298" s="37" t="s">
        <v>45</v>
      </c>
      <c r="D298" s="38">
        <f>SUM(D268:D297)</f>
        <v>0</v>
      </c>
      <c r="F298" s="40" t="s">
        <v>172</v>
      </c>
      <c r="G298" s="38">
        <f>SUM(J599:U628)</f>
        <v>1400</v>
      </c>
      <c r="H298" s="2"/>
      <c r="I298" s="2"/>
      <c r="J298" s="21"/>
      <c r="K298" s="21"/>
      <c r="W298" s="137"/>
      <c r="AZ298" s="144">
        <f t="shared" si="220"/>
        <v>0</v>
      </c>
      <c r="BA298" s="57" t="b">
        <f t="shared" si="221"/>
        <v>1</v>
      </c>
    </row>
    <row r="299" spans="2:53" ht="20" customHeight="1">
      <c r="C299" s="26"/>
      <c r="D299" s="27"/>
      <c r="F299" s="28"/>
      <c r="G299" s="27"/>
      <c r="H299" s="2"/>
      <c r="I299" s="2"/>
      <c r="J299" s="21"/>
      <c r="K299" s="21"/>
      <c r="W299" s="135"/>
      <c r="AZ299" s="144">
        <f t="shared" si="220"/>
        <v>0</v>
      </c>
      <c r="BA299" s="57" t="b">
        <f t="shared" si="221"/>
        <v>0</v>
      </c>
    </row>
    <row r="300" spans="2:53" ht="20" customHeight="1">
      <c r="B300" s="258" t="s">
        <v>59</v>
      </c>
      <c r="C300" s="258"/>
      <c r="D300" s="49">
        <f>D308+G308/12</f>
        <v>0</v>
      </c>
      <c r="E300" s="99" t="s">
        <v>177</v>
      </c>
      <c r="F300" s="30"/>
      <c r="G300" s="32"/>
      <c r="H300" s="31"/>
      <c r="I300" s="31"/>
      <c r="J300" s="31"/>
      <c r="K300" s="31"/>
      <c r="L300" s="30"/>
      <c r="M300" s="30"/>
      <c r="N300" s="30"/>
      <c r="O300" s="30"/>
      <c r="P300" s="30"/>
      <c r="Q300" s="30"/>
      <c r="R300" s="32"/>
      <c r="S300" s="32"/>
      <c r="T300" s="32"/>
      <c r="U300" s="32"/>
      <c r="V300" s="134"/>
      <c r="W300" s="135"/>
      <c r="AZ300" s="144">
        <f t="shared" si="220"/>
        <v>0</v>
      </c>
      <c r="BA300" s="57" t="b">
        <f t="shared" si="221"/>
        <v>0</v>
      </c>
    </row>
    <row r="301" spans="2:53" ht="20">
      <c r="B301" s="51"/>
      <c r="C301" s="23"/>
      <c r="D301" s="20"/>
      <c r="F301" s="23"/>
      <c r="G301" s="20"/>
      <c r="H301" s="18"/>
      <c r="I301" s="18"/>
      <c r="J301" s="24" t="s">
        <v>27</v>
      </c>
      <c r="K301" s="25" t="s">
        <v>28</v>
      </c>
      <c r="L301" s="24" t="s">
        <v>29</v>
      </c>
      <c r="M301" s="24" t="s">
        <v>30</v>
      </c>
      <c r="N301" s="24" t="s">
        <v>31</v>
      </c>
      <c r="O301" s="24" t="s">
        <v>32</v>
      </c>
      <c r="P301" s="24" t="s">
        <v>33</v>
      </c>
      <c r="Q301" s="24" t="s">
        <v>34</v>
      </c>
      <c r="R301" s="24" t="s">
        <v>35</v>
      </c>
      <c r="S301" s="24" t="s">
        <v>36</v>
      </c>
      <c r="T301" s="24" t="s">
        <v>37</v>
      </c>
      <c r="U301" s="24" t="s">
        <v>38</v>
      </c>
      <c r="V301" s="24"/>
      <c r="W301" s="135"/>
      <c r="AZ301" s="144">
        <f t="shared" si="220"/>
        <v>0</v>
      </c>
      <c r="BA301" s="57" t="b">
        <f t="shared" si="221"/>
        <v>0</v>
      </c>
    </row>
    <row r="302" spans="2:53" ht="16" customHeight="1">
      <c r="B302" s="51"/>
      <c r="C302" s="244" t="s">
        <v>158</v>
      </c>
      <c r="D302" s="35">
        <v>0</v>
      </c>
      <c r="F302" s="39" t="s">
        <v>8</v>
      </c>
      <c r="G302" s="35">
        <v>0</v>
      </c>
      <c r="H302" s="2"/>
      <c r="I302" s="2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21"/>
      <c r="W302" s="135" t="str">
        <f t="shared" ref="W302:W307" si="241">IF(BA302=FALSE,"","Recuerda seleccionar los meses")</f>
        <v/>
      </c>
      <c r="AN302" s="57">
        <f t="shared" ref="AN302:AY302" si="242">IF($G$302&gt;0,AND(J302=$B$345)*1,0)</f>
        <v>0</v>
      </c>
      <c r="AO302" s="57">
        <f t="shared" si="242"/>
        <v>0</v>
      </c>
      <c r="AP302" s="57">
        <f t="shared" si="242"/>
        <v>0</v>
      </c>
      <c r="AQ302" s="57">
        <f t="shared" si="242"/>
        <v>0</v>
      </c>
      <c r="AR302" s="57">
        <f t="shared" si="242"/>
        <v>0</v>
      </c>
      <c r="AS302" s="57">
        <f t="shared" si="242"/>
        <v>0</v>
      </c>
      <c r="AT302" s="57">
        <f t="shared" si="242"/>
        <v>0</v>
      </c>
      <c r="AU302" s="57">
        <f t="shared" si="242"/>
        <v>0</v>
      </c>
      <c r="AV302" s="57">
        <f t="shared" si="242"/>
        <v>0</v>
      </c>
      <c r="AW302" s="57">
        <f t="shared" si="242"/>
        <v>0</v>
      </c>
      <c r="AX302" s="57">
        <f t="shared" si="242"/>
        <v>0</v>
      </c>
      <c r="AY302" s="57">
        <f t="shared" si="242"/>
        <v>0</v>
      </c>
      <c r="AZ302" s="144">
        <f t="shared" si="220"/>
        <v>0</v>
      </c>
      <c r="BA302" s="57" t="b">
        <f t="shared" si="221"/>
        <v>0</v>
      </c>
    </row>
    <row r="303" spans="2:53">
      <c r="B303" s="51"/>
      <c r="C303" s="244" t="s">
        <v>256</v>
      </c>
      <c r="D303" s="35">
        <v>0</v>
      </c>
      <c r="F303" s="42" t="s">
        <v>157</v>
      </c>
      <c r="G303" s="35">
        <v>0</v>
      </c>
      <c r="H303" s="2"/>
      <c r="I303" s="2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21"/>
      <c r="W303" s="135" t="str">
        <f t="shared" si="241"/>
        <v/>
      </c>
      <c r="AN303" s="57">
        <f t="shared" ref="AN303:AY303" si="243">IF($G$303&gt;0,AND(J303=$B$345)*1,0)</f>
        <v>0</v>
      </c>
      <c r="AO303" s="57">
        <f t="shared" si="243"/>
        <v>0</v>
      </c>
      <c r="AP303" s="57">
        <f t="shared" si="243"/>
        <v>0</v>
      </c>
      <c r="AQ303" s="57">
        <f t="shared" si="243"/>
        <v>0</v>
      </c>
      <c r="AR303" s="57">
        <f t="shared" si="243"/>
        <v>0</v>
      </c>
      <c r="AS303" s="57">
        <f t="shared" si="243"/>
        <v>0</v>
      </c>
      <c r="AT303" s="57">
        <f t="shared" si="243"/>
        <v>0</v>
      </c>
      <c r="AU303" s="57">
        <f t="shared" si="243"/>
        <v>0</v>
      </c>
      <c r="AV303" s="57">
        <f t="shared" si="243"/>
        <v>0</v>
      </c>
      <c r="AW303" s="57">
        <f t="shared" si="243"/>
        <v>0</v>
      </c>
      <c r="AX303" s="57">
        <f t="shared" si="243"/>
        <v>0</v>
      </c>
      <c r="AY303" s="57">
        <f t="shared" si="243"/>
        <v>0</v>
      </c>
      <c r="AZ303" s="144">
        <f t="shared" si="220"/>
        <v>0</v>
      </c>
      <c r="BA303" s="57" t="b">
        <f t="shared" si="221"/>
        <v>0</v>
      </c>
    </row>
    <row r="304" spans="2:53">
      <c r="B304" s="51"/>
      <c r="C304" s="34" t="s">
        <v>257</v>
      </c>
      <c r="D304" s="35">
        <v>0</v>
      </c>
      <c r="F304" s="34"/>
      <c r="G304" s="35">
        <v>0</v>
      </c>
      <c r="H304" s="2"/>
      <c r="I304" s="2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21"/>
      <c r="W304" s="135" t="str">
        <f t="shared" si="241"/>
        <v/>
      </c>
      <c r="AN304" s="57">
        <f t="shared" ref="AN304:AY304" si="244">IF($G$304&gt;0,AND(J304=$B$345)*1,0)</f>
        <v>0</v>
      </c>
      <c r="AO304" s="57">
        <f t="shared" si="244"/>
        <v>0</v>
      </c>
      <c r="AP304" s="57">
        <f t="shared" si="244"/>
        <v>0</v>
      </c>
      <c r="AQ304" s="57">
        <f t="shared" si="244"/>
        <v>0</v>
      </c>
      <c r="AR304" s="57">
        <f t="shared" si="244"/>
        <v>0</v>
      </c>
      <c r="AS304" s="57">
        <f t="shared" si="244"/>
        <v>0</v>
      </c>
      <c r="AT304" s="57">
        <f t="shared" si="244"/>
        <v>0</v>
      </c>
      <c r="AU304" s="57">
        <f t="shared" si="244"/>
        <v>0</v>
      </c>
      <c r="AV304" s="57">
        <f t="shared" si="244"/>
        <v>0</v>
      </c>
      <c r="AW304" s="57">
        <f t="shared" si="244"/>
        <v>0</v>
      </c>
      <c r="AX304" s="57">
        <f t="shared" si="244"/>
        <v>0</v>
      </c>
      <c r="AY304" s="57">
        <f t="shared" si="244"/>
        <v>0</v>
      </c>
      <c r="AZ304" s="144">
        <f t="shared" si="220"/>
        <v>0</v>
      </c>
      <c r="BA304" s="57" t="b">
        <f t="shared" si="221"/>
        <v>0</v>
      </c>
    </row>
    <row r="305" spans="2:53">
      <c r="B305" s="51"/>
      <c r="C305" s="34" t="s">
        <v>258</v>
      </c>
      <c r="D305" s="35">
        <v>0</v>
      </c>
      <c r="F305" s="34"/>
      <c r="G305" s="35">
        <v>0</v>
      </c>
      <c r="H305" s="2"/>
      <c r="I305" s="2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21"/>
      <c r="W305" s="135" t="str">
        <f t="shared" si="241"/>
        <v/>
      </c>
      <c r="AN305" s="57">
        <f t="shared" ref="AN305:AY305" si="245">IF($G$305&gt;0,AND(J305=$B$345)*1,0)</f>
        <v>0</v>
      </c>
      <c r="AO305" s="57">
        <f t="shared" si="245"/>
        <v>0</v>
      </c>
      <c r="AP305" s="57">
        <f t="shared" si="245"/>
        <v>0</v>
      </c>
      <c r="AQ305" s="57">
        <f t="shared" si="245"/>
        <v>0</v>
      </c>
      <c r="AR305" s="57">
        <f t="shared" si="245"/>
        <v>0</v>
      </c>
      <c r="AS305" s="57">
        <f t="shared" si="245"/>
        <v>0</v>
      </c>
      <c r="AT305" s="57">
        <f t="shared" si="245"/>
        <v>0</v>
      </c>
      <c r="AU305" s="57">
        <f t="shared" si="245"/>
        <v>0</v>
      </c>
      <c r="AV305" s="57">
        <f t="shared" si="245"/>
        <v>0</v>
      </c>
      <c r="AW305" s="57">
        <f t="shared" si="245"/>
        <v>0</v>
      </c>
      <c r="AX305" s="57">
        <f t="shared" si="245"/>
        <v>0</v>
      </c>
      <c r="AY305" s="57">
        <f t="shared" si="245"/>
        <v>0</v>
      </c>
      <c r="AZ305" s="144">
        <f t="shared" si="220"/>
        <v>0</v>
      </c>
      <c r="BA305" s="57" t="b">
        <f t="shared" si="221"/>
        <v>0</v>
      </c>
    </row>
    <row r="306" spans="2:53">
      <c r="B306" s="51"/>
      <c r="C306" s="34"/>
      <c r="D306" s="35">
        <v>0</v>
      </c>
      <c r="F306" s="34"/>
      <c r="G306" s="35">
        <v>0</v>
      </c>
      <c r="H306" s="2"/>
      <c r="I306" s="2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21"/>
      <c r="W306" s="135" t="str">
        <f t="shared" si="241"/>
        <v/>
      </c>
      <c r="AN306" s="57">
        <f t="shared" ref="AN306:AY306" si="246">IF($G$306&gt;0,AND(J306=$B$345)*1,0)</f>
        <v>0</v>
      </c>
      <c r="AO306" s="57">
        <f t="shared" si="246"/>
        <v>0</v>
      </c>
      <c r="AP306" s="57">
        <f t="shared" si="246"/>
        <v>0</v>
      </c>
      <c r="AQ306" s="57">
        <f t="shared" si="246"/>
        <v>0</v>
      </c>
      <c r="AR306" s="57">
        <f t="shared" si="246"/>
        <v>0</v>
      </c>
      <c r="AS306" s="57">
        <f t="shared" si="246"/>
        <v>0</v>
      </c>
      <c r="AT306" s="57">
        <f t="shared" si="246"/>
        <v>0</v>
      </c>
      <c r="AU306" s="57">
        <f t="shared" si="246"/>
        <v>0</v>
      </c>
      <c r="AV306" s="57">
        <f t="shared" si="246"/>
        <v>0</v>
      </c>
      <c r="AW306" s="57">
        <f t="shared" si="246"/>
        <v>0</v>
      </c>
      <c r="AX306" s="57">
        <f t="shared" si="246"/>
        <v>0</v>
      </c>
      <c r="AY306" s="57">
        <f t="shared" si="246"/>
        <v>0</v>
      </c>
      <c r="AZ306" s="144">
        <f t="shared" si="220"/>
        <v>0</v>
      </c>
      <c r="BA306" s="57" t="b">
        <f t="shared" si="221"/>
        <v>0</v>
      </c>
    </row>
    <row r="307" spans="2:53">
      <c r="B307" s="51"/>
      <c r="C307" s="34"/>
      <c r="D307" s="35">
        <v>0</v>
      </c>
      <c r="F307" s="39"/>
      <c r="G307" s="35">
        <v>0</v>
      </c>
      <c r="H307" s="2"/>
      <c r="I307" s="2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21"/>
      <c r="W307" s="135" t="str">
        <f t="shared" si="241"/>
        <v/>
      </c>
      <c r="AN307" s="57">
        <f t="shared" ref="AN307:AY307" si="247">IF($G$307&gt;0,AND(J307=$B$345)*1,0)</f>
        <v>0</v>
      </c>
      <c r="AO307" s="57">
        <f t="shared" si="247"/>
        <v>0</v>
      </c>
      <c r="AP307" s="57">
        <f t="shared" si="247"/>
        <v>0</v>
      </c>
      <c r="AQ307" s="57">
        <f t="shared" si="247"/>
        <v>0</v>
      </c>
      <c r="AR307" s="57">
        <f t="shared" si="247"/>
        <v>0</v>
      </c>
      <c r="AS307" s="57">
        <f t="shared" si="247"/>
        <v>0</v>
      </c>
      <c r="AT307" s="57">
        <f t="shared" si="247"/>
        <v>0</v>
      </c>
      <c r="AU307" s="57">
        <f t="shared" si="247"/>
        <v>0</v>
      </c>
      <c r="AV307" s="57">
        <f t="shared" si="247"/>
        <v>0</v>
      </c>
      <c r="AW307" s="57">
        <f t="shared" si="247"/>
        <v>0</v>
      </c>
      <c r="AX307" s="57">
        <f t="shared" si="247"/>
        <v>0</v>
      </c>
      <c r="AY307" s="57">
        <f t="shared" si="247"/>
        <v>0</v>
      </c>
      <c r="AZ307" s="144">
        <f t="shared" si="220"/>
        <v>0</v>
      </c>
      <c r="BA307" s="57" t="b">
        <f t="shared" si="221"/>
        <v>0</v>
      </c>
    </row>
    <row r="308" spans="2:53">
      <c r="B308" s="51"/>
      <c r="C308" s="37" t="s">
        <v>45</v>
      </c>
      <c r="D308" s="38">
        <f>SUM(D302:D307)</f>
        <v>0</v>
      </c>
      <c r="F308" s="40" t="s">
        <v>172</v>
      </c>
      <c r="G308" s="38">
        <f>SUM(J631:U636)</f>
        <v>0</v>
      </c>
      <c r="H308" s="2"/>
      <c r="I308" s="2"/>
      <c r="J308" s="21"/>
      <c r="K308" s="21"/>
      <c r="AZ308" s="145"/>
    </row>
    <row r="309" spans="2:53">
      <c r="C309" s="26"/>
      <c r="D309" s="27"/>
      <c r="F309" s="28"/>
      <c r="G309" s="27"/>
      <c r="H309" s="2"/>
      <c r="I309" s="2"/>
      <c r="J309" s="21"/>
      <c r="K309" s="21"/>
      <c r="AZ309" s="145"/>
    </row>
    <row r="310" spans="2:53">
      <c r="C310" s="26"/>
      <c r="D310" s="27"/>
      <c r="F310" s="28"/>
      <c r="G310" s="27"/>
      <c r="H310" s="2"/>
      <c r="I310" s="2"/>
      <c r="J310" s="21"/>
      <c r="K310" s="21"/>
      <c r="AZ310" s="145"/>
    </row>
    <row r="311" spans="2:53">
      <c r="C311" s="26"/>
      <c r="D311" s="27"/>
      <c r="F311" s="28"/>
      <c r="G311" s="27"/>
      <c r="H311" s="2"/>
      <c r="I311" s="2"/>
      <c r="J311" s="21"/>
      <c r="K311" s="21"/>
      <c r="AZ311" s="145"/>
    </row>
    <row r="312" spans="2:53">
      <c r="C312" s="26"/>
      <c r="D312" s="27"/>
      <c r="F312" s="28"/>
      <c r="G312" s="27"/>
      <c r="H312" s="2"/>
      <c r="I312" s="2"/>
      <c r="J312" s="21"/>
      <c r="K312" s="21"/>
      <c r="AZ312" s="145"/>
    </row>
    <row r="313" spans="2:53">
      <c r="C313" s="26"/>
      <c r="D313" s="27"/>
      <c r="F313" s="28"/>
      <c r="G313" s="27"/>
      <c r="H313" s="2"/>
      <c r="I313" s="2"/>
      <c r="J313" s="21"/>
      <c r="K313" s="21"/>
      <c r="AZ313" s="145"/>
    </row>
    <row r="314" spans="2:53">
      <c r="C314" s="26"/>
      <c r="D314" s="27"/>
      <c r="F314" s="28"/>
      <c r="G314" s="27"/>
      <c r="H314" s="2"/>
      <c r="I314" s="2"/>
      <c r="J314" s="21"/>
      <c r="K314" s="21"/>
      <c r="AZ314" s="145"/>
    </row>
    <row r="315" spans="2:53">
      <c r="C315" s="26"/>
      <c r="D315" s="27"/>
      <c r="F315" s="28"/>
      <c r="G315" s="27"/>
      <c r="H315" s="2"/>
      <c r="I315" s="2"/>
      <c r="J315" s="21"/>
      <c r="K315" s="21"/>
      <c r="AZ315" s="145"/>
    </row>
    <row r="316" spans="2:53">
      <c r="C316" s="26"/>
      <c r="D316" s="27"/>
      <c r="F316" s="28"/>
      <c r="G316" s="27"/>
      <c r="H316" s="2"/>
      <c r="I316" s="2"/>
      <c r="J316" s="21"/>
      <c r="K316" s="21"/>
      <c r="AZ316" s="145"/>
    </row>
    <row r="317" spans="2:53">
      <c r="C317" s="26"/>
      <c r="D317" s="27"/>
      <c r="F317" s="28"/>
      <c r="G317" s="27"/>
      <c r="H317" s="2"/>
      <c r="I317" s="2"/>
      <c r="J317" s="21"/>
      <c r="K317" s="21"/>
      <c r="AZ317" s="145"/>
    </row>
    <row r="318" spans="2:53">
      <c r="C318" s="26"/>
      <c r="D318" s="27"/>
      <c r="F318" s="28"/>
      <c r="G318" s="27"/>
      <c r="H318" s="2"/>
      <c r="I318" s="2"/>
      <c r="J318" s="21"/>
      <c r="K318" s="21"/>
      <c r="AZ318" s="145"/>
    </row>
    <row r="319" spans="2:53">
      <c r="C319" s="26"/>
      <c r="D319" s="27"/>
      <c r="F319" s="28"/>
      <c r="G319" s="27"/>
      <c r="H319" s="2"/>
      <c r="I319" s="2"/>
      <c r="J319" s="21"/>
      <c r="K319" s="21"/>
      <c r="AZ319" s="145"/>
    </row>
    <row r="320" spans="2:53">
      <c r="C320" s="26"/>
      <c r="D320" s="27"/>
      <c r="F320" s="28"/>
      <c r="G320" s="27"/>
      <c r="H320" s="2"/>
      <c r="I320" s="2"/>
      <c r="J320" s="21"/>
      <c r="K320" s="21"/>
      <c r="AZ320" s="145"/>
    </row>
    <row r="321" spans="3:52">
      <c r="C321" s="26"/>
      <c r="D321" s="27"/>
      <c r="F321" s="28"/>
      <c r="G321" s="27"/>
      <c r="H321" s="2"/>
      <c r="I321" s="2"/>
      <c r="J321" s="21"/>
      <c r="K321" s="21"/>
      <c r="AZ321" s="145"/>
    </row>
    <row r="322" spans="3:52">
      <c r="C322" s="26"/>
      <c r="D322" s="27"/>
      <c r="F322" s="28"/>
      <c r="G322" s="27"/>
      <c r="H322" s="2"/>
      <c r="I322" s="2"/>
      <c r="J322" s="21"/>
      <c r="K322" s="21"/>
      <c r="AZ322" s="145"/>
    </row>
    <row r="323" spans="3:52">
      <c r="C323" s="26"/>
      <c r="D323" s="27"/>
      <c r="F323" s="28"/>
      <c r="G323" s="27"/>
      <c r="H323" s="2"/>
      <c r="I323" s="2"/>
      <c r="J323" s="21"/>
      <c r="K323" s="21"/>
      <c r="AZ323" s="145"/>
    </row>
    <row r="324" spans="3:52">
      <c r="C324" s="26"/>
      <c r="D324" s="27"/>
      <c r="F324" s="28"/>
      <c r="G324" s="27"/>
      <c r="H324" s="2"/>
      <c r="I324" s="2"/>
      <c r="J324" s="21"/>
      <c r="K324" s="21"/>
      <c r="AZ324" s="145"/>
    </row>
    <row r="325" spans="3:52">
      <c r="C325" s="26"/>
      <c r="D325" s="27"/>
      <c r="F325" s="28"/>
      <c r="G325" s="27"/>
      <c r="H325" s="2"/>
      <c r="I325" s="2"/>
      <c r="J325" s="21"/>
      <c r="K325" s="21"/>
      <c r="AZ325" s="145"/>
    </row>
    <row r="326" spans="3:52">
      <c r="C326" s="26"/>
      <c r="D326" s="27"/>
      <c r="F326" s="28"/>
      <c r="G326" s="27"/>
      <c r="H326" s="2"/>
      <c r="I326" s="2"/>
      <c r="J326" s="21"/>
      <c r="K326" s="21"/>
      <c r="AZ326" s="145"/>
    </row>
    <row r="327" spans="3:52">
      <c r="C327" s="26"/>
      <c r="D327" s="27"/>
      <c r="F327" s="28"/>
      <c r="G327" s="27"/>
      <c r="H327" s="2"/>
      <c r="I327" s="2"/>
      <c r="J327" s="21"/>
      <c r="K327" s="21"/>
      <c r="AZ327" s="145"/>
    </row>
    <row r="328" spans="3:52">
      <c r="C328" s="26"/>
      <c r="D328" s="27"/>
      <c r="F328" s="28"/>
      <c r="G328" s="27"/>
      <c r="H328" s="2"/>
      <c r="I328" s="2"/>
      <c r="J328" s="21"/>
      <c r="K328" s="21"/>
      <c r="AZ328" s="145"/>
    </row>
    <row r="329" spans="3:52">
      <c r="C329" s="26"/>
      <c r="D329" s="27"/>
      <c r="F329" s="28"/>
      <c r="G329" s="27"/>
      <c r="H329" s="2"/>
      <c r="I329" s="2"/>
      <c r="J329" s="21"/>
      <c r="K329" s="21"/>
      <c r="AZ329" s="145"/>
    </row>
    <row r="330" spans="3:52">
      <c r="C330" s="26"/>
      <c r="D330" s="27"/>
      <c r="F330" s="28"/>
      <c r="G330" s="27"/>
      <c r="H330" s="2"/>
      <c r="I330" s="2"/>
      <c r="J330" s="21"/>
      <c r="K330" s="21"/>
      <c r="AZ330" s="145"/>
    </row>
    <row r="331" spans="3:52">
      <c r="C331" s="26"/>
      <c r="D331" s="27"/>
      <c r="F331" s="28"/>
      <c r="G331" s="27"/>
      <c r="H331" s="2"/>
      <c r="I331" s="2"/>
      <c r="J331" s="21"/>
      <c r="K331" s="21"/>
      <c r="AZ331" s="145"/>
    </row>
    <row r="332" spans="3:52">
      <c r="C332" s="26"/>
      <c r="D332" s="27"/>
      <c r="F332" s="28"/>
      <c r="G332" s="27"/>
      <c r="H332" s="2"/>
      <c r="I332" s="2"/>
      <c r="J332" s="21"/>
      <c r="K332" s="21"/>
      <c r="AZ332" s="145"/>
    </row>
    <row r="333" spans="3:52">
      <c r="C333" s="26"/>
      <c r="D333" s="27"/>
      <c r="F333" s="28"/>
      <c r="G333" s="27"/>
      <c r="H333" s="2"/>
      <c r="I333" s="2"/>
      <c r="J333" s="21"/>
      <c r="K333" s="21"/>
      <c r="AZ333" s="145"/>
    </row>
    <row r="334" spans="3:52">
      <c r="C334" s="26"/>
      <c r="D334" s="27"/>
      <c r="F334" s="28"/>
      <c r="G334" s="27"/>
      <c r="H334" s="2"/>
      <c r="I334" s="2"/>
      <c r="J334" s="21"/>
      <c r="K334" s="21"/>
      <c r="AZ334" s="145"/>
    </row>
    <row r="335" spans="3:52">
      <c r="C335" s="26"/>
      <c r="D335" s="27"/>
      <c r="F335" s="28"/>
      <c r="G335" s="27"/>
      <c r="H335" s="2"/>
      <c r="I335" s="2"/>
      <c r="J335" s="21"/>
      <c r="K335" s="21"/>
      <c r="AZ335" s="145"/>
    </row>
    <row r="336" spans="3:52">
      <c r="C336" s="26"/>
      <c r="D336" s="27"/>
      <c r="F336" s="28"/>
      <c r="G336" s="27"/>
      <c r="H336" s="2"/>
      <c r="I336" s="2"/>
      <c r="J336" s="21"/>
      <c r="K336" s="21"/>
    </row>
    <row r="337" spans="2:22">
      <c r="C337" s="26"/>
      <c r="D337" s="27"/>
      <c r="F337" s="28"/>
      <c r="G337" s="27"/>
      <c r="H337" s="2"/>
      <c r="I337" s="2"/>
      <c r="J337" s="21"/>
      <c r="K337" s="21"/>
    </row>
    <row r="338" spans="2:22">
      <c r="C338" s="26"/>
      <c r="D338" s="27"/>
      <c r="F338" s="28"/>
      <c r="G338" s="27"/>
      <c r="H338" s="2"/>
      <c r="I338" s="2"/>
      <c r="J338" s="21"/>
      <c r="K338" s="21"/>
    </row>
    <row r="339" spans="2:22">
      <c r="C339" s="26"/>
      <c r="D339" s="27"/>
      <c r="F339" s="28"/>
      <c r="G339" s="27"/>
      <c r="H339" s="2"/>
      <c r="I339" s="2"/>
      <c r="J339" s="21"/>
      <c r="K339" s="21"/>
    </row>
    <row r="340" spans="2:22">
      <c r="C340" s="26"/>
      <c r="D340" s="27"/>
      <c r="F340" s="28"/>
      <c r="G340" s="27"/>
      <c r="H340" s="2"/>
      <c r="I340" s="2"/>
      <c r="J340" s="21"/>
      <c r="K340" s="21"/>
    </row>
    <row r="341" spans="2:22">
      <c r="C341" s="26"/>
      <c r="D341" s="27"/>
      <c r="F341" s="28"/>
      <c r="G341" s="27"/>
      <c r="H341" s="2"/>
      <c r="I341" s="2"/>
      <c r="J341" s="21"/>
      <c r="K341" s="21"/>
    </row>
    <row r="342" spans="2:22">
      <c r="C342" s="26"/>
      <c r="D342" s="27"/>
      <c r="F342" s="28"/>
      <c r="G342" s="27"/>
      <c r="H342" s="2"/>
      <c r="I342" s="2"/>
      <c r="J342" s="21"/>
      <c r="K342" s="21"/>
    </row>
    <row r="343" spans="2:22">
      <c r="C343" s="26"/>
      <c r="D343" s="27"/>
      <c r="F343" s="28"/>
      <c r="G343" s="27"/>
      <c r="H343" s="2"/>
      <c r="I343" s="2"/>
      <c r="J343" s="21"/>
      <c r="K343" s="21"/>
    </row>
    <row r="344" spans="2:22">
      <c r="C344" s="26"/>
      <c r="D344" s="27"/>
      <c r="F344" s="28"/>
      <c r="G344" s="27"/>
      <c r="H344" s="2"/>
      <c r="I344" s="2"/>
      <c r="J344" s="21"/>
      <c r="K344" s="21"/>
    </row>
    <row r="345" spans="2:22" s="57" customFormat="1" hidden="1">
      <c r="B345" s="71" t="s">
        <v>43</v>
      </c>
      <c r="C345" s="146"/>
      <c r="D345" s="147"/>
      <c r="F345" s="148"/>
      <c r="G345" s="147"/>
      <c r="H345" s="149"/>
      <c r="I345" s="149"/>
      <c r="J345" s="150"/>
      <c r="K345" s="150"/>
      <c r="V345" s="102"/>
    </row>
    <row r="346" spans="2:22" s="57" customFormat="1" hidden="1">
      <c r="C346" s="146"/>
      <c r="D346" s="147"/>
      <c r="F346" s="148"/>
      <c r="G346" s="147"/>
      <c r="H346" s="149"/>
      <c r="I346" s="149"/>
      <c r="J346" s="150"/>
      <c r="K346" s="150"/>
      <c r="V346" s="102"/>
    </row>
    <row r="347" spans="2:22" s="57" customFormat="1" hidden="1">
      <c r="C347" s="151" t="s">
        <v>64</v>
      </c>
      <c r="D347" s="152">
        <f>D43</f>
        <v>4000</v>
      </c>
      <c r="H347" s="149"/>
      <c r="I347" s="149"/>
      <c r="J347" s="150"/>
      <c r="K347" s="150"/>
      <c r="V347" s="102"/>
    </row>
    <row r="348" spans="2:22" s="57" customFormat="1" hidden="1">
      <c r="B348" s="57" t="s">
        <v>90</v>
      </c>
      <c r="C348" s="153" t="s">
        <v>66</v>
      </c>
      <c r="D348" s="154">
        <f>G43/12</f>
        <v>916.66666666666663</v>
      </c>
      <c r="H348" s="149"/>
      <c r="I348" s="149"/>
      <c r="J348" s="150"/>
      <c r="K348" s="150"/>
      <c r="V348" s="102"/>
    </row>
    <row r="349" spans="2:22" s="57" customFormat="1" hidden="1">
      <c r="B349" s="57" t="s">
        <v>91</v>
      </c>
      <c r="C349" s="155" t="s">
        <v>65</v>
      </c>
      <c r="D349" s="156">
        <f>D347+D348</f>
        <v>4916.666666666667</v>
      </c>
      <c r="H349" s="149"/>
      <c r="I349" s="149"/>
      <c r="J349" s="150"/>
      <c r="K349" s="150"/>
      <c r="V349" s="102"/>
    </row>
    <row r="350" spans="2:22" s="57" customFormat="1" hidden="1">
      <c r="B350" s="57" t="s">
        <v>92</v>
      </c>
      <c r="D350" s="157"/>
      <c r="H350" s="149"/>
      <c r="I350" s="149"/>
      <c r="J350" s="150"/>
      <c r="V350" s="102"/>
    </row>
    <row r="351" spans="2:22" s="57" customFormat="1" hidden="1">
      <c r="C351" s="151" t="s">
        <v>63</v>
      </c>
      <c r="D351" s="152">
        <f>D61+(G61/12)</f>
        <v>1150</v>
      </c>
      <c r="H351" s="149"/>
      <c r="I351" s="149"/>
      <c r="J351" s="150"/>
      <c r="V351" s="102"/>
    </row>
    <row r="352" spans="2:22" s="57" customFormat="1" hidden="1">
      <c r="C352" s="151" t="s">
        <v>84</v>
      </c>
      <c r="D352" s="152">
        <f>(G308+G298+G264+G254+G244+G228+G217+G192+G175+G161+G150+G122+G106+G87+G75)/12</f>
        <v>1116.6666666666667</v>
      </c>
      <c r="H352" s="149"/>
      <c r="I352" s="149"/>
      <c r="J352" s="150"/>
      <c r="V352" s="102"/>
    </row>
    <row r="353" spans="3:22" s="57" customFormat="1" hidden="1">
      <c r="C353" s="158" t="s">
        <v>85</v>
      </c>
      <c r="D353" s="159">
        <f>D308+D298+D264+D254+D244+D228+D217+D192+D175+D161+D150+D122+D106+D87+D75</f>
        <v>500</v>
      </c>
      <c r="H353" s="149"/>
      <c r="I353" s="149"/>
      <c r="J353" s="150"/>
      <c r="V353" s="102"/>
    </row>
    <row r="354" spans="3:22" s="57" customFormat="1" hidden="1">
      <c r="C354" s="155" t="s">
        <v>87</v>
      </c>
      <c r="D354" s="156">
        <f>D351+D352+D353</f>
        <v>2766.666666666667</v>
      </c>
      <c r="H354" s="149"/>
      <c r="I354" s="149"/>
      <c r="J354" s="150"/>
      <c r="V354" s="102"/>
    </row>
    <row r="355" spans="3:22" s="57" customFormat="1" hidden="1">
      <c r="D355" s="157"/>
      <c r="H355" s="149"/>
      <c r="I355" s="149"/>
      <c r="J355" s="150"/>
      <c r="V355" s="102"/>
    </row>
    <row r="356" spans="3:22" s="57" customFormat="1" hidden="1">
      <c r="C356" s="155" t="s">
        <v>67</v>
      </c>
      <c r="D356" s="160">
        <f>D349-D354</f>
        <v>2150</v>
      </c>
      <c r="H356" s="149"/>
      <c r="I356" s="149"/>
      <c r="J356" s="150"/>
      <c r="V356" s="102"/>
    </row>
    <row r="357" spans="3:22" s="57" customFormat="1" hidden="1">
      <c r="D357" s="157"/>
      <c r="H357" s="149"/>
      <c r="I357" s="149"/>
      <c r="J357" s="150"/>
      <c r="V357" s="102"/>
    </row>
    <row r="358" spans="3:22" s="57" customFormat="1" hidden="1">
      <c r="C358" s="161"/>
      <c r="D358" s="162"/>
      <c r="F358" s="148"/>
      <c r="G358" s="147"/>
      <c r="H358" s="149"/>
      <c r="I358" s="149"/>
      <c r="J358" s="150"/>
      <c r="K358" s="150"/>
      <c r="V358" s="102"/>
    </row>
    <row r="359" spans="3:22" s="57" customFormat="1" hidden="1">
      <c r="C359" s="146"/>
      <c r="D359" s="147"/>
      <c r="F359" s="148"/>
      <c r="G359" s="147"/>
      <c r="H359" s="149"/>
      <c r="I359" s="149"/>
      <c r="J359" s="150"/>
      <c r="K359" s="150"/>
      <c r="V359" s="102"/>
    </row>
    <row r="360" spans="3:22" s="57" customFormat="1" hidden="1">
      <c r="D360" s="157"/>
      <c r="J360" s="57" t="s">
        <v>41</v>
      </c>
      <c r="V360" s="102"/>
    </row>
    <row r="361" spans="3:22" s="57" customFormat="1" hidden="1">
      <c r="D361" s="157"/>
      <c r="J361" s="163">
        <f t="shared" ref="J361:U361" si="248">SUMIF(J19,$B$345,$G$19)</f>
        <v>0</v>
      </c>
      <c r="K361" s="163">
        <f t="shared" si="248"/>
        <v>0</v>
      </c>
      <c r="L361" s="163">
        <f t="shared" si="248"/>
        <v>0</v>
      </c>
      <c r="M361" s="163">
        <f t="shared" si="248"/>
        <v>0</v>
      </c>
      <c r="N361" s="163">
        <f t="shared" si="248"/>
        <v>0</v>
      </c>
      <c r="O361" s="163">
        <f t="shared" si="248"/>
        <v>2000</v>
      </c>
      <c r="P361" s="163">
        <f t="shared" si="248"/>
        <v>0</v>
      </c>
      <c r="Q361" s="163">
        <f t="shared" si="248"/>
        <v>0</v>
      </c>
      <c r="R361" s="163">
        <f t="shared" si="248"/>
        <v>0</v>
      </c>
      <c r="S361" s="163">
        <f t="shared" si="248"/>
        <v>0</v>
      </c>
      <c r="T361" s="163">
        <f t="shared" si="248"/>
        <v>0</v>
      </c>
      <c r="U361" s="163">
        <f t="shared" si="248"/>
        <v>2000</v>
      </c>
      <c r="V361" s="164"/>
    </row>
    <row r="362" spans="3:22" s="57" customFormat="1" hidden="1">
      <c r="J362" s="163">
        <f t="shared" ref="J362:U362" si="249">SUMIF(J20,$B$345,$G$20)</f>
        <v>0</v>
      </c>
      <c r="K362" s="163">
        <f t="shared" si="249"/>
        <v>0</v>
      </c>
      <c r="L362" s="163">
        <f t="shared" si="249"/>
        <v>0</v>
      </c>
      <c r="M362" s="163">
        <f t="shared" si="249"/>
        <v>0</v>
      </c>
      <c r="N362" s="163">
        <f t="shared" si="249"/>
        <v>0</v>
      </c>
      <c r="O362" s="163">
        <f t="shared" si="249"/>
        <v>0</v>
      </c>
      <c r="P362" s="163">
        <f t="shared" si="249"/>
        <v>0</v>
      </c>
      <c r="Q362" s="163">
        <f t="shared" si="249"/>
        <v>7000</v>
      </c>
      <c r="R362" s="163">
        <f t="shared" si="249"/>
        <v>0</v>
      </c>
      <c r="S362" s="163">
        <f t="shared" si="249"/>
        <v>0</v>
      </c>
      <c r="T362" s="163">
        <f t="shared" si="249"/>
        <v>0</v>
      </c>
      <c r="U362" s="163">
        <f t="shared" si="249"/>
        <v>0</v>
      </c>
      <c r="V362" s="164"/>
    </row>
    <row r="363" spans="3:22" s="57" customFormat="1" hidden="1">
      <c r="J363" s="163">
        <f t="shared" ref="J363:U363" si="250">SUMIF(J21,$B$345,$G$21)</f>
        <v>0</v>
      </c>
      <c r="K363" s="163">
        <f t="shared" si="250"/>
        <v>0</v>
      </c>
      <c r="L363" s="163">
        <f t="shared" si="250"/>
        <v>0</v>
      </c>
      <c r="M363" s="163">
        <f t="shared" si="250"/>
        <v>0</v>
      </c>
      <c r="N363" s="163">
        <f t="shared" si="250"/>
        <v>0</v>
      </c>
      <c r="O363" s="163">
        <f t="shared" si="250"/>
        <v>0</v>
      </c>
      <c r="P363" s="163">
        <f t="shared" si="250"/>
        <v>0</v>
      </c>
      <c r="Q363" s="163">
        <f t="shared" si="250"/>
        <v>0</v>
      </c>
      <c r="R363" s="163">
        <f t="shared" si="250"/>
        <v>0</v>
      </c>
      <c r="S363" s="163">
        <f t="shared" si="250"/>
        <v>0</v>
      </c>
      <c r="T363" s="163">
        <f t="shared" si="250"/>
        <v>0</v>
      </c>
      <c r="U363" s="163">
        <f t="shared" si="250"/>
        <v>0</v>
      </c>
      <c r="V363" s="164"/>
    </row>
    <row r="364" spans="3:22" s="57" customFormat="1" hidden="1">
      <c r="J364" s="163">
        <f t="shared" ref="J364:U364" si="251">SUMIF(J22,$B$345,$G$22)</f>
        <v>0</v>
      </c>
      <c r="K364" s="163">
        <f t="shared" si="251"/>
        <v>0</v>
      </c>
      <c r="L364" s="163">
        <f t="shared" si="251"/>
        <v>0</v>
      </c>
      <c r="M364" s="163">
        <f t="shared" si="251"/>
        <v>0</v>
      </c>
      <c r="N364" s="163">
        <f t="shared" si="251"/>
        <v>0</v>
      </c>
      <c r="O364" s="163">
        <f t="shared" si="251"/>
        <v>0</v>
      </c>
      <c r="P364" s="163">
        <f t="shared" si="251"/>
        <v>0</v>
      </c>
      <c r="Q364" s="163">
        <f t="shared" si="251"/>
        <v>0</v>
      </c>
      <c r="R364" s="163">
        <f t="shared" si="251"/>
        <v>0</v>
      </c>
      <c r="S364" s="163">
        <f t="shared" si="251"/>
        <v>0</v>
      </c>
      <c r="T364" s="163">
        <f t="shared" si="251"/>
        <v>0</v>
      </c>
      <c r="U364" s="163">
        <f t="shared" si="251"/>
        <v>0</v>
      </c>
      <c r="V364" s="164"/>
    </row>
    <row r="365" spans="3:22" s="57" customFormat="1" hidden="1">
      <c r="J365" s="163">
        <f t="shared" ref="J365:U365" si="252">SUMIF(J23,$B$345,$G$23)</f>
        <v>0</v>
      </c>
      <c r="K365" s="163">
        <f t="shared" si="252"/>
        <v>0</v>
      </c>
      <c r="L365" s="163">
        <f t="shared" si="252"/>
        <v>0</v>
      </c>
      <c r="M365" s="163">
        <f t="shared" si="252"/>
        <v>0</v>
      </c>
      <c r="N365" s="163">
        <f t="shared" si="252"/>
        <v>0</v>
      </c>
      <c r="O365" s="163">
        <f t="shared" si="252"/>
        <v>0</v>
      </c>
      <c r="P365" s="163">
        <f t="shared" si="252"/>
        <v>0</v>
      </c>
      <c r="Q365" s="163">
        <f t="shared" si="252"/>
        <v>0</v>
      </c>
      <c r="R365" s="163">
        <f t="shared" si="252"/>
        <v>0</v>
      </c>
      <c r="S365" s="163">
        <f t="shared" si="252"/>
        <v>0</v>
      </c>
      <c r="T365" s="163">
        <f t="shared" si="252"/>
        <v>0</v>
      </c>
      <c r="U365" s="163">
        <f t="shared" si="252"/>
        <v>0</v>
      </c>
      <c r="V365" s="164"/>
    </row>
    <row r="366" spans="3:22" s="57" customFormat="1" hidden="1">
      <c r="J366" s="163">
        <f t="shared" ref="J366:U366" si="253">SUMIF(J24,$B$345,$G$24)</f>
        <v>0</v>
      </c>
      <c r="K366" s="163">
        <f t="shared" si="253"/>
        <v>0</v>
      </c>
      <c r="L366" s="163">
        <f t="shared" si="253"/>
        <v>0</v>
      </c>
      <c r="M366" s="163">
        <f t="shared" si="253"/>
        <v>0</v>
      </c>
      <c r="N366" s="163">
        <f t="shared" si="253"/>
        <v>0</v>
      </c>
      <c r="O366" s="163">
        <f t="shared" si="253"/>
        <v>0</v>
      </c>
      <c r="P366" s="163">
        <f t="shared" si="253"/>
        <v>0</v>
      </c>
      <c r="Q366" s="163">
        <f t="shared" si="253"/>
        <v>0</v>
      </c>
      <c r="R366" s="163">
        <f t="shared" si="253"/>
        <v>0</v>
      </c>
      <c r="S366" s="163">
        <f t="shared" si="253"/>
        <v>0</v>
      </c>
      <c r="T366" s="163">
        <f t="shared" si="253"/>
        <v>0</v>
      </c>
      <c r="U366" s="163">
        <f t="shared" si="253"/>
        <v>0</v>
      </c>
      <c r="V366" s="164"/>
    </row>
    <row r="367" spans="3:22" s="57" customFormat="1" hidden="1">
      <c r="J367" s="163">
        <f t="shared" ref="J367:U367" si="254">SUMIF(J25,$B$345,$G$25)</f>
        <v>0</v>
      </c>
      <c r="K367" s="163">
        <f t="shared" si="254"/>
        <v>0</v>
      </c>
      <c r="L367" s="163">
        <f t="shared" si="254"/>
        <v>0</v>
      </c>
      <c r="M367" s="163">
        <f t="shared" si="254"/>
        <v>0</v>
      </c>
      <c r="N367" s="163">
        <f t="shared" si="254"/>
        <v>0</v>
      </c>
      <c r="O367" s="163">
        <f t="shared" si="254"/>
        <v>0</v>
      </c>
      <c r="P367" s="163">
        <f t="shared" si="254"/>
        <v>0</v>
      </c>
      <c r="Q367" s="163">
        <f t="shared" si="254"/>
        <v>0</v>
      </c>
      <c r="R367" s="163">
        <f t="shared" si="254"/>
        <v>0</v>
      </c>
      <c r="S367" s="163">
        <f t="shared" si="254"/>
        <v>0</v>
      </c>
      <c r="T367" s="163">
        <f t="shared" si="254"/>
        <v>0</v>
      </c>
      <c r="U367" s="163">
        <f t="shared" si="254"/>
        <v>0</v>
      </c>
      <c r="V367" s="164"/>
    </row>
    <row r="368" spans="3:22" s="57" customFormat="1" hidden="1">
      <c r="J368" s="163">
        <f t="shared" ref="J368:U368" si="255">SUMIF(J26,$B$345,$G$26)</f>
        <v>0</v>
      </c>
      <c r="K368" s="163">
        <f t="shared" si="255"/>
        <v>0</v>
      </c>
      <c r="L368" s="163">
        <f t="shared" si="255"/>
        <v>0</v>
      </c>
      <c r="M368" s="163">
        <f t="shared" si="255"/>
        <v>0</v>
      </c>
      <c r="N368" s="163">
        <f t="shared" si="255"/>
        <v>0</v>
      </c>
      <c r="O368" s="163">
        <f t="shared" si="255"/>
        <v>0</v>
      </c>
      <c r="P368" s="163">
        <f t="shared" si="255"/>
        <v>0</v>
      </c>
      <c r="Q368" s="163">
        <f t="shared" si="255"/>
        <v>0</v>
      </c>
      <c r="R368" s="163">
        <f t="shared" si="255"/>
        <v>0</v>
      </c>
      <c r="S368" s="163">
        <f t="shared" si="255"/>
        <v>0</v>
      </c>
      <c r="T368" s="163">
        <f t="shared" si="255"/>
        <v>0</v>
      </c>
      <c r="U368" s="163">
        <f t="shared" si="255"/>
        <v>0</v>
      </c>
      <c r="V368" s="164"/>
    </row>
    <row r="369" spans="10:22" s="57" customFormat="1" hidden="1">
      <c r="J369" s="163">
        <f t="shared" ref="J369:U369" si="256">SUMIF(J27,$B$345,$G$27)</f>
        <v>0</v>
      </c>
      <c r="K369" s="163">
        <f t="shared" si="256"/>
        <v>0</v>
      </c>
      <c r="L369" s="163">
        <f t="shared" si="256"/>
        <v>0</v>
      </c>
      <c r="M369" s="163">
        <f t="shared" si="256"/>
        <v>0</v>
      </c>
      <c r="N369" s="163">
        <f t="shared" si="256"/>
        <v>0</v>
      </c>
      <c r="O369" s="163">
        <f t="shared" si="256"/>
        <v>0</v>
      </c>
      <c r="P369" s="163">
        <f t="shared" si="256"/>
        <v>0</v>
      </c>
      <c r="Q369" s="163">
        <f t="shared" si="256"/>
        <v>0</v>
      </c>
      <c r="R369" s="163">
        <f t="shared" si="256"/>
        <v>0</v>
      </c>
      <c r="S369" s="163">
        <f t="shared" si="256"/>
        <v>0</v>
      </c>
      <c r="T369" s="163">
        <f t="shared" si="256"/>
        <v>0</v>
      </c>
      <c r="U369" s="163">
        <f t="shared" si="256"/>
        <v>0</v>
      </c>
      <c r="V369" s="164"/>
    </row>
    <row r="370" spans="10:22" s="57" customFormat="1" hidden="1">
      <c r="J370" s="163">
        <f t="shared" ref="J370:U370" si="257">SUMIF(J28,$B$345,$G$28)</f>
        <v>0</v>
      </c>
      <c r="K370" s="163">
        <f t="shared" si="257"/>
        <v>0</v>
      </c>
      <c r="L370" s="163">
        <f t="shared" si="257"/>
        <v>0</v>
      </c>
      <c r="M370" s="163">
        <f t="shared" si="257"/>
        <v>0</v>
      </c>
      <c r="N370" s="163">
        <f t="shared" si="257"/>
        <v>0</v>
      </c>
      <c r="O370" s="163">
        <f t="shared" si="257"/>
        <v>0</v>
      </c>
      <c r="P370" s="163">
        <f t="shared" si="257"/>
        <v>0</v>
      </c>
      <c r="Q370" s="163">
        <f t="shared" si="257"/>
        <v>0</v>
      </c>
      <c r="R370" s="163">
        <f t="shared" si="257"/>
        <v>0</v>
      </c>
      <c r="S370" s="163">
        <f t="shared" si="257"/>
        <v>0</v>
      </c>
      <c r="T370" s="163">
        <f t="shared" si="257"/>
        <v>0</v>
      </c>
      <c r="U370" s="163">
        <f t="shared" si="257"/>
        <v>0</v>
      </c>
      <c r="V370" s="164"/>
    </row>
    <row r="371" spans="10:22" s="57" customFormat="1" hidden="1">
      <c r="J371" s="163">
        <f t="shared" ref="J371:U371" si="258">SUMIF(J29,$B$345,$G$29)</f>
        <v>0</v>
      </c>
      <c r="K371" s="163">
        <f t="shared" si="258"/>
        <v>0</v>
      </c>
      <c r="L371" s="163">
        <f t="shared" si="258"/>
        <v>0</v>
      </c>
      <c r="M371" s="163">
        <f t="shared" si="258"/>
        <v>0</v>
      </c>
      <c r="N371" s="163">
        <f t="shared" si="258"/>
        <v>0</v>
      </c>
      <c r="O371" s="163">
        <f t="shared" si="258"/>
        <v>0</v>
      </c>
      <c r="P371" s="163">
        <f t="shared" si="258"/>
        <v>0</v>
      </c>
      <c r="Q371" s="163">
        <f t="shared" si="258"/>
        <v>0</v>
      </c>
      <c r="R371" s="163">
        <f t="shared" si="258"/>
        <v>0</v>
      </c>
      <c r="S371" s="163">
        <f t="shared" si="258"/>
        <v>0</v>
      </c>
      <c r="T371" s="163">
        <f t="shared" si="258"/>
        <v>0</v>
      </c>
      <c r="U371" s="163">
        <f t="shared" si="258"/>
        <v>0</v>
      </c>
      <c r="V371" s="164"/>
    </row>
    <row r="372" spans="10:22" s="57" customFormat="1" hidden="1">
      <c r="J372" s="163">
        <f t="shared" ref="J372:U372" si="259">SUMIF(J30,$B$345,$G$30)</f>
        <v>0</v>
      </c>
      <c r="K372" s="163">
        <f t="shared" si="259"/>
        <v>0</v>
      </c>
      <c r="L372" s="163">
        <f t="shared" si="259"/>
        <v>0</v>
      </c>
      <c r="M372" s="163">
        <f t="shared" si="259"/>
        <v>0</v>
      </c>
      <c r="N372" s="163">
        <f t="shared" si="259"/>
        <v>0</v>
      </c>
      <c r="O372" s="163">
        <f t="shared" si="259"/>
        <v>0</v>
      </c>
      <c r="P372" s="163">
        <f t="shared" si="259"/>
        <v>0</v>
      </c>
      <c r="Q372" s="163">
        <f t="shared" si="259"/>
        <v>0</v>
      </c>
      <c r="R372" s="163">
        <f t="shared" si="259"/>
        <v>0</v>
      </c>
      <c r="S372" s="163">
        <f t="shared" si="259"/>
        <v>0</v>
      </c>
      <c r="T372" s="163">
        <f t="shared" si="259"/>
        <v>0</v>
      </c>
      <c r="U372" s="163">
        <f t="shared" si="259"/>
        <v>0</v>
      </c>
      <c r="V372" s="164"/>
    </row>
    <row r="373" spans="10:22" s="57" customFormat="1" hidden="1">
      <c r="J373" s="163">
        <f t="shared" ref="J373:U373" si="260">SUMIF(J31,$B$345,$G$31)</f>
        <v>0</v>
      </c>
      <c r="K373" s="163">
        <f t="shared" si="260"/>
        <v>0</v>
      </c>
      <c r="L373" s="163">
        <f t="shared" si="260"/>
        <v>0</v>
      </c>
      <c r="M373" s="163">
        <f t="shared" si="260"/>
        <v>0</v>
      </c>
      <c r="N373" s="163">
        <f t="shared" si="260"/>
        <v>0</v>
      </c>
      <c r="O373" s="163">
        <f t="shared" si="260"/>
        <v>0</v>
      </c>
      <c r="P373" s="163">
        <f t="shared" si="260"/>
        <v>0</v>
      </c>
      <c r="Q373" s="163">
        <f t="shared" si="260"/>
        <v>0</v>
      </c>
      <c r="R373" s="163">
        <f t="shared" si="260"/>
        <v>0</v>
      </c>
      <c r="S373" s="163">
        <f t="shared" si="260"/>
        <v>0</v>
      </c>
      <c r="T373" s="163">
        <f t="shared" si="260"/>
        <v>0</v>
      </c>
      <c r="U373" s="163">
        <f t="shared" si="260"/>
        <v>0</v>
      </c>
      <c r="V373" s="164"/>
    </row>
    <row r="374" spans="10:22" s="57" customFormat="1" hidden="1">
      <c r="J374" s="163">
        <f t="shared" ref="J374:U374" si="261">SUMIF(J32,$B$345,$G$32)</f>
        <v>0</v>
      </c>
      <c r="K374" s="163">
        <f t="shared" si="261"/>
        <v>0</v>
      </c>
      <c r="L374" s="163">
        <f t="shared" si="261"/>
        <v>0</v>
      </c>
      <c r="M374" s="163">
        <f t="shared" si="261"/>
        <v>0</v>
      </c>
      <c r="N374" s="163">
        <f t="shared" si="261"/>
        <v>0</v>
      </c>
      <c r="O374" s="163">
        <f t="shared" si="261"/>
        <v>0</v>
      </c>
      <c r="P374" s="163">
        <f t="shared" si="261"/>
        <v>0</v>
      </c>
      <c r="Q374" s="163">
        <f t="shared" si="261"/>
        <v>0</v>
      </c>
      <c r="R374" s="163">
        <f t="shared" si="261"/>
        <v>0</v>
      </c>
      <c r="S374" s="163">
        <f t="shared" si="261"/>
        <v>0</v>
      </c>
      <c r="T374" s="163">
        <f t="shared" si="261"/>
        <v>0</v>
      </c>
      <c r="U374" s="163">
        <f t="shared" si="261"/>
        <v>0</v>
      </c>
      <c r="V374" s="164"/>
    </row>
    <row r="375" spans="10:22" s="57" customFormat="1" hidden="1">
      <c r="J375" s="163">
        <f>SUMIF(J33,$B$345,G33)</f>
        <v>0</v>
      </c>
      <c r="K375" s="163">
        <f t="shared" ref="K375:U375" si="262">SUMIF(K33,$B$345,$G$33)</f>
        <v>0</v>
      </c>
      <c r="L375" s="163">
        <f t="shared" si="262"/>
        <v>0</v>
      </c>
      <c r="M375" s="163">
        <f t="shared" si="262"/>
        <v>0</v>
      </c>
      <c r="N375" s="163">
        <f t="shared" si="262"/>
        <v>0</v>
      </c>
      <c r="O375" s="163">
        <f t="shared" si="262"/>
        <v>0</v>
      </c>
      <c r="P375" s="163">
        <f t="shared" si="262"/>
        <v>0</v>
      </c>
      <c r="Q375" s="163">
        <f t="shared" si="262"/>
        <v>0</v>
      </c>
      <c r="R375" s="163">
        <f t="shared" si="262"/>
        <v>0</v>
      </c>
      <c r="S375" s="163">
        <f t="shared" si="262"/>
        <v>0</v>
      </c>
      <c r="T375" s="163">
        <f t="shared" si="262"/>
        <v>0</v>
      </c>
      <c r="U375" s="163">
        <f t="shared" si="262"/>
        <v>0</v>
      </c>
      <c r="V375" s="164"/>
    </row>
    <row r="376" spans="10:22" s="57" customFormat="1" hidden="1">
      <c r="J376" s="163">
        <f t="shared" ref="J376:U376" si="263">SUMIF(J34,$B$345,$G$34)</f>
        <v>0</v>
      </c>
      <c r="K376" s="163">
        <f t="shared" si="263"/>
        <v>0</v>
      </c>
      <c r="L376" s="163">
        <f t="shared" si="263"/>
        <v>0</v>
      </c>
      <c r="M376" s="163">
        <f t="shared" si="263"/>
        <v>0</v>
      </c>
      <c r="N376" s="163">
        <f t="shared" si="263"/>
        <v>0</v>
      </c>
      <c r="O376" s="163">
        <f t="shared" si="263"/>
        <v>0</v>
      </c>
      <c r="P376" s="163">
        <f t="shared" si="263"/>
        <v>0</v>
      </c>
      <c r="Q376" s="163">
        <f t="shared" si="263"/>
        <v>0</v>
      </c>
      <c r="R376" s="163">
        <f t="shared" si="263"/>
        <v>0</v>
      </c>
      <c r="S376" s="163">
        <f t="shared" si="263"/>
        <v>0</v>
      </c>
      <c r="T376" s="163">
        <f t="shared" si="263"/>
        <v>0</v>
      </c>
      <c r="U376" s="163">
        <f t="shared" si="263"/>
        <v>0</v>
      </c>
      <c r="V376" s="164"/>
    </row>
    <row r="377" spans="10:22" s="57" customFormat="1" hidden="1">
      <c r="J377" s="163">
        <f t="shared" ref="J377:U377" si="264">SUMIF(J35,$B$345,$G$35)</f>
        <v>0</v>
      </c>
      <c r="K377" s="163">
        <f t="shared" si="264"/>
        <v>0</v>
      </c>
      <c r="L377" s="163">
        <f t="shared" si="264"/>
        <v>0</v>
      </c>
      <c r="M377" s="163">
        <f t="shared" si="264"/>
        <v>0</v>
      </c>
      <c r="N377" s="163">
        <f t="shared" si="264"/>
        <v>0</v>
      </c>
      <c r="O377" s="163">
        <f t="shared" si="264"/>
        <v>0</v>
      </c>
      <c r="P377" s="163">
        <f t="shared" si="264"/>
        <v>0</v>
      </c>
      <c r="Q377" s="163">
        <f t="shared" si="264"/>
        <v>0</v>
      </c>
      <c r="R377" s="163">
        <f t="shared" si="264"/>
        <v>0</v>
      </c>
      <c r="S377" s="163">
        <f t="shared" si="264"/>
        <v>0</v>
      </c>
      <c r="T377" s="163">
        <f t="shared" si="264"/>
        <v>0</v>
      </c>
      <c r="U377" s="163">
        <f t="shared" si="264"/>
        <v>0</v>
      </c>
      <c r="V377" s="164"/>
    </row>
    <row r="378" spans="10:22" s="57" customFormat="1" hidden="1">
      <c r="J378" s="163">
        <f t="shared" ref="J378:U378" si="265">SUMIF(J36,$B$345,$G$36)</f>
        <v>0</v>
      </c>
      <c r="K378" s="163">
        <f t="shared" si="265"/>
        <v>0</v>
      </c>
      <c r="L378" s="163">
        <f t="shared" si="265"/>
        <v>0</v>
      </c>
      <c r="M378" s="163">
        <f t="shared" si="265"/>
        <v>0</v>
      </c>
      <c r="N378" s="163">
        <f t="shared" si="265"/>
        <v>0</v>
      </c>
      <c r="O378" s="163">
        <f t="shared" si="265"/>
        <v>0</v>
      </c>
      <c r="P378" s="163">
        <f t="shared" si="265"/>
        <v>0</v>
      </c>
      <c r="Q378" s="163">
        <f t="shared" si="265"/>
        <v>0</v>
      </c>
      <c r="R378" s="163">
        <f t="shared" si="265"/>
        <v>0</v>
      </c>
      <c r="S378" s="163">
        <f t="shared" si="265"/>
        <v>0</v>
      </c>
      <c r="T378" s="163">
        <f t="shared" si="265"/>
        <v>0</v>
      </c>
      <c r="U378" s="163">
        <f t="shared" si="265"/>
        <v>0</v>
      </c>
      <c r="V378" s="164"/>
    </row>
    <row r="379" spans="10:22" s="57" customFormat="1" hidden="1">
      <c r="J379" s="165">
        <f t="shared" ref="J379:U379" si="266">SUMIF(J37,$B$345,$G$37)</f>
        <v>0</v>
      </c>
      <c r="K379" s="165">
        <f t="shared" si="266"/>
        <v>0</v>
      </c>
      <c r="L379" s="165">
        <f t="shared" si="266"/>
        <v>0</v>
      </c>
      <c r="M379" s="165">
        <f t="shared" si="266"/>
        <v>0</v>
      </c>
      <c r="N379" s="165">
        <f t="shared" si="266"/>
        <v>0</v>
      </c>
      <c r="O379" s="165">
        <f t="shared" si="266"/>
        <v>0</v>
      </c>
      <c r="P379" s="165">
        <f t="shared" si="266"/>
        <v>0</v>
      </c>
      <c r="Q379" s="165">
        <f t="shared" si="266"/>
        <v>0</v>
      </c>
      <c r="R379" s="165">
        <f t="shared" si="266"/>
        <v>0</v>
      </c>
      <c r="S379" s="165">
        <f t="shared" si="266"/>
        <v>0</v>
      </c>
      <c r="T379" s="165">
        <f t="shared" si="266"/>
        <v>0</v>
      </c>
      <c r="U379" s="165">
        <f t="shared" si="266"/>
        <v>0</v>
      </c>
      <c r="V379" s="164"/>
    </row>
    <row r="380" spans="10:22" s="57" customFormat="1" hidden="1">
      <c r="J380" s="165">
        <f t="shared" ref="J380:U380" si="267">SUMIF(J38,$B$345,$G$38)</f>
        <v>0</v>
      </c>
      <c r="K380" s="165">
        <f t="shared" si="267"/>
        <v>0</v>
      </c>
      <c r="L380" s="165">
        <f t="shared" si="267"/>
        <v>0</v>
      </c>
      <c r="M380" s="165">
        <f t="shared" si="267"/>
        <v>0</v>
      </c>
      <c r="N380" s="165">
        <f t="shared" si="267"/>
        <v>0</v>
      </c>
      <c r="O380" s="165">
        <f t="shared" si="267"/>
        <v>0</v>
      </c>
      <c r="P380" s="165">
        <f t="shared" si="267"/>
        <v>0</v>
      </c>
      <c r="Q380" s="165">
        <f t="shared" si="267"/>
        <v>0</v>
      </c>
      <c r="R380" s="165">
        <f t="shared" si="267"/>
        <v>0</v>
      </c>
      <c r="S380" s="165">
        <f t="shared" si="267"/>
        <v>0</v>
      </c>
      <c r="T380" s="165">
        <f t="shared" si="267"/>
        <v>0</v>
      </c>
      <c r="U380" s="165">
        <f t="shared" si="267"/>
        <v>0</v>
      </c>
      <c r="V380" s="164"/>
    </row>
    <row r="381" spans="10:22" s="57" customFormat="1" hidden="1">
      <c r="J381" s="165">
        <f t="shared" ref="J381:U381" si="268">SUMIF(J39,$B$345,$G$39)</f>
        <v>0</v>
      </c>
      <c r="K381" s="165">
        <f t="shared" si="268"/>
        <v>0</v>
      </c>
      <c r="L381" s="165">
        <f t="shared" si="268"/>
        <v>0</v>
      </c>
      <c r="M381" s="165">
        <f t="shared" si="268"/>
        <v>0</v>
      </c>
      <c r="N381" s="165">
        <f t="shared" si="268"/>
        <v>0</v>
      </c>
      <c r="O381" s="165">
        <f t="shared" si="268"/>
        <v>0</v>
      </c>
      <c r="P381" s="165">
        <f t="shared" si="268"/>
        <v>0</v>
      </c>
      <c r="Q381" s="165">
        <f t="shared" si="268"/>
        <v>0</v>
      </c>
      <c r="R381" s="165">
        <f t="shared" si="268"/>
        <v>0</v>
      </c>
      <c r="S381" s="165">
        <f t="shared" si="268"/>
        <v>0</v>
      </c>
      <c r="T381" s="165">
        <f t="shared" si="268"/>
        <v>0</v>
      </c>
      <c r="U381" s="165">
        <f t="shared" si="268"/>
        <v>0</v>
      </c>
      <c r="V381" s="164"/>
    </row>
    <row r="382" spans="10:22" s="57" customFormat="1" hidden="1">
      <c r="J382" s="165">
        <f t="shared" ref="J382:U382" si="269">SUMIF(J40,$B$345,$G$40)</f>
        <v>0</v>
      </c>
      <c r="K382" s="165">
        <f t="shared" si="269"/>
        <v>0</v>
      </c>
      <c r="L382" s="165">
        <f t="shared" si="269"/>
        <v>0</v>
      </c>
      <c r="M382" s="165">
        <f t="shared" si="269"/>
        <v>0</v>
      </c>
      <c r="N382" s="165">
        <f t="shared" si="269"/>
        <v>0</v>
      </c>
      <c r="O382" s="165">
        <f t="shared" si="269"/>
        <v>0</v>
      </c>
      <c r="P382" s="165">
        <f t="shared" si="269"/>
        <v>0</v>
      </c>
      <c r="Q382" s="165">
        <f t="shared" si="269"/>
        <v>0</v>
      </c>
      <c r="R382" s="165">
        <f t="shared" si="269"/>
        <v>0</v>
      </c>
      <c r="S382" s="165">
        <f t="shared" si="269"/>
        <v>0</v>
      </c>
      <c r="T382" s="165">
        <f t="shared" si="269"/>
        <v>0</v>
      </c>
      <c r="U382" s="165">
        <f t="shared" si="269"/>
        <v>0</v>
      </c>
      <c r="V382" s="164"/>
    </row>
    <row r="383" spans="10:22" s="57" customFormat="1" hidden="1">
      <c r="J383" s="165">
        <f t="shared" ref="J383:U383" si="270">SUMIF(J41,$B$345,$G$41)</f>
        <v>0</v>
      </c>
      <c r="K383" s="165">
        <f t="shared" si="270"/>
        <v>0</v>
      </c>
      <c r="L383" s="165">
        <f t="shared" si="270"/>
        <v>0</v>
      </c>
      <c r="M383" s="165">
        <f t="shared" si="270"/>
        <v>0</v>
      </c>
      <c r="N383" s="165">
        <f t="shared" si="270"/>
        <v>0</v>
      </c>
      <c r="O383" s="165">
        <f t="shared" si="270"/>
        <v>0</v>
      </c>
      <c r="P383" s="165">
        <f t="shared" si="270"/>
        <v>0</v>
      </c>
      <c r="Q383" s="165">
        <f t="shared" si="270"/>
        <v>0</v>
      </c>
      <c r="R383" s="165">
        <f t="shared" si="270"/>
        <v>0</v>
      </c>
      <c r="S383" s="165">
        <f t="shared" si="270"/>
        <v>0</v>
      </c>
      <c r="T383" s="165">
        <f t="shared" si="270"/>
        <v>0</v>
      </c>
      <c r="U383" s="165">
        <f t="shared" si="270"/>
        <v>0</v>
      </c>
      <c r="V383" s="164"/>
    </row>
    <row r="384" spans="10:22" s="57" customFormat="1" hidden="1">
      <c r="J384" s="165">
        <f t="shared" ref="J384:U384" si="271">SUMIF(J42,$B$345,$G$42)</f>
        <v>0</v>
      </c>
      <c r="K384" s="165">
        <f t="shared" si="271"/>
        <v>0</v>
      </c>
      <c r="L384" s="165">
        <f t="shared" si="271"/>
        <v>0</v>
      </c>
      <c r="M384" s="165">
        <f t="shared" si="271"/>
        <v>0</v>
      </c>
      <c r="N384" s="165">
        <f t="shared" si="271"/>
        <v>0</v>
      </c>
      <c r="O384" s="165">
        <f t="shared" si="271"/>
        <v>0</v>
      </c>
      <c r="P384" s="165">
        <f t="shared" si="271"/>
        <v>0</v>
      </c>
      <c r="Q384" s="165">
        <f t="shared" si="271"/>
        <v>0</v>
      </c>
      <c r="R384" s="165">
        <f t="shared" si="271"/>
        <v>0</v>
      </c>
      <c r="S384" s="165">
        <f t="shared" si="271"/>
        <v>0</v>
      </c>
      <c r="T384" s="165">
        <f t="shared" si="271"/>
        <v>0</v>
      </c>
      <c r="U384" s="165">
        <f t="shared" si="271"/>
        <v>0</v>
      </c>
      <c r="V384" s="164"/>
    </row>
    <row r="385" spans="3:22" s="57" customFormat="1" hidden="1">
      <c r="V385" s="102"/>
    </row>
    <row r="386" spans="3:22" s="57" customFormat="1" hidden="1">
      <c r="C386" s="161"/>
      <c r="D386" s="162"/>
      <c r="F386" s="148"/>
      <c r="G386" s="147"/>
      <c r="H386" s="149"/>
      <c r="I386" s="149"/>
      <c r="J386" s="150" t="s">
        <v>88</v>
      </c>
      <c r="K386" s="150"/>
      <c r="V386" s="102"/>
    </row>
    <row r="387" spans="3:22" s="57" customFormat="1" hidden="1">
      <c r="J387" s="163">
        <f t="shared" ref="J387:U387" si="272">SUMIF(J49,$B$345,$G$49)</f>
        <v>0</v>
      </c>
      <c r="K387" s="163">
        <f t="shared" si="272"/>
        <v>0</v>
      </c>
      <c r="L387" s="163">
        <f t="shared" si="272"/>
        <v>0</v>
      </c>
      <c r="M387" s="163">
        <f t="shared" si="272"/>
        <v>0</v>
      </c>
      <c r="N387" s="163">
        <f t="shared" si="272"/>
        <v>0</v>
      </c>
      <c r="O387" s="163">
        <f t="shared" si="272"/>
        <v>0</v>
      </c>
      <c r="P387" s="163">
        <f t="shared" si="272"/>
        <v>0</v>
      </c>
      <c r="Q387" s="163">
        <f t="shared" si="272"/>
        <v>0</v>
      </c>
      <c r="R387" s="163">
        <f t="shared" si="272"/>
        <v>0</v>
      </c>
      <c r="S387" s="163">
        <f t="shared" si="272"/>
        <v>0</v>
      </c>
      <c r="T387" s="163">
        <f t="shared" si="272"/>
        <v>0</v>
      </c>
      <c r="U387" s="163">
        <f t="shared" si="272"/>
        <v>0</v>
      </c>
      <c r="V387" s="164"/>
    </row>
    <row r="388" spans="3:22" s="57" customFormat="1" hidden="1">
      <c r="J388" s="163">
        <f t="shared" ref="J388:U388" si="273">SUMIF(J50,$B$345,$G$50)</f>
        <v>0</v>
      </c>
      <c r="K388" s="163">
        <f t="shared" si="273"/>
        <v>0</v>
      </c>
      <c r="L388" s="163">
        <f t="shared" si="273"/>
        <v>0</v>
      </c>
      <c r="M388" s="163">
        <f t="shared" si="273"/>
        <v>0</v>
      </c>
      <c r="N388" s="163">
        <f t="shared" si="273"/>
        <v>0</v>
      </c>
      <c r="O388" s="163">
        <f t="shared" si="273"/>
        <v>0</v>
      </c>
      <c r="P388" s="163">
        <f t="shared" si="273"/>
        <v>0</v>
      </c>
      <c r="Q388" s="163">
        <f t="shared" si="273"/>
        <v>0</v>
      </c>
      <c r="R388" s="163">
        <f t="shared" si="273"/>
        <v>0</v>
      </c>
      <c r="S388" s="163">
        <f t="shared" si="273"/>
        <v>0</v>
      </c>
      <c r="T388" s="163">
        <f t="shared" si="273"/>
        <v>0</v>
      </c>
      <c r="U388" s="163">
        <f t="shared" si="273"/>
        <v>0</v>
      </c>
      <c r="V388" s="164"/>
    </row>
    <row r="389" spans="3:22" s="57" customFormat="1" hidden="1">
      <c r="J389" s="163">
        <f t="shared" ref="J389:U389" si="274">SUMIF(J51,$B$345,$G$51)</f>
        <v>0</v>
      </c>
      <c r="K389" s="163">
        <f t="shared" si="274"/>
        <v>0</v>
      </c>
      <c r="L389" s="163">
        <f t="shared" si="274"/>
        <v>0</v>
      </c>
      <c r="M389" s="163">
        <f t="shared" si="274"/>
        <v>0</v>
      </c>
      <c r="N389" s="163">
        <f t="shared" si="274"/>
        <v>0</v>
      </c>
      <c r="O389" s="163">
        <f t="shared" si="274"/>
        <v>0</v>
      </c>
      <c r="P389" s="163">
        <f t="shared" si="274"/>
        <v>0</v>
      </c>
      <c r="Q389" s="163">
        <f t="shared" si="274"/>
        <v>0</v>
      </c>
      <c r="R389" s="163">
        <f t="shared" si="274"/>
        <v>0</v>
      </c>
      <c r="S389" s="163">
        <f t="shared" si="274"/>
        <v>0</v>
      </c>
      <c r="T389" s="163">
        <f t="shared" si="274"/>
        <v>0</v>
      </c>
      <c r="U389" s="163">
        <f t="shared" si="274"/>
        <v>0</v>
      </c>
      <c r="V389" s="164"/>
    </row>
    <row r="390" spans="3:22" s="57" customFormat="1" hidden="1">
      <c r="J390" s="163">
        <f t="shared" ref="J390:U390" si="275">SUMIF(J52,$B$345,$G$52)</f>
        <v>0</v>
      </c>
      <c r="K390" s="163">
        <f t="shared" si="275"/>
        <v>0</v>
      </c>
      <c r="L390" s="163">
        <f t="shared" si="275"/>
        <v>0</v>
      </c>
      <c r="M390" s="163">
        <f t="shared" si="275"/>
        <v>0</v>
      </c>
      <c r="N390" s="163">
        <f t="shared" si="275"/>
        <v>0</v>
      </c>
      <c r="O390" s="163">
        <f t="shared" si="275"/>
        <v>0</v>
      </c>
      <c r="P390" s="163">
        <f t="shared" si="275"/>
        <v>0</v>
      </c>
      <c r="Q390" s="163">
        <f t="shared" si="275"/>
        <v>0</v>
      </c>
      <c r="R390" s="163">
        <f t="shared" si="275"/>
        <v>0</v>
      </c>
      <c r="S390" s="163">
        <f t="shared" si="275"/>
        <v>0</v>
      </c>
      <c r="T390" s="163">
        <f t="shared" si="275"/>
        <v>0</v>
      </c>
      <c r="U390" s="163">
        <f t="shared" si="275"/>
        <v>0</v>
      </c>
      <c r="V390" s="164"/>
    </row>
    <row r="391" spans="3:22" s="57" customFormat="1" hidden="1">
      <c r="J391" s="163">
        <f t="shared" ref="J391:U391" si="276">SUMIF(J53,$B$345,$G$53)</f>
        <v>0</v>
      </c>
      <c r="K391" s="163">
        <f t="shared" si="276"/>
        <v>0</v>
      </c>
      <c r="L391" s="163">
        <f t="shared" si="276"/>
        <v>0</v>
      </c>
      <c r="M391" s="163">
        <f t="shared" si="276"/>
        <v>0</v>
      </c>
      <c r="N391" s="163">
        <f t="shared" si="276"/>
        <v>0</v>
      </c>
      <c r="O391" s="163">
        <f t="shared" si="276"/>
        <v>0</v>
      </c>
      <c r="P391" s="163">
        <f t="shared" si="276"/>
        <v>0</v>
      </c>
      <c r="Q391" s="163">
        <f t="shared" si="276"/>
        <v>0</v>
      </c>
      <c r="R391" s="163">
        <f t="shared" si="276"/>
        <v>0</v>
      </c>
      <c r="S391" s="163">
        <f t="shared" si="276"/>
        <v>0</v>
      </c>
      <c r="T391" s="163">
        <f t="shared" si="276"/>
        <v>0</v>
      </c>
      <c r="U391" s="163">
        <f t="shared" si="276"/>
        <v>0</v>
      </c>
      <c r="V391" s="164"/>
    </row>
    <row r="392" spans="3:22" s="57" customFormat="1" hidden="1">
      <c r="J392" s="163">
        <f t="shared" ref="J392:U392" si="277">SUMIF(J54,$B$345,$G$54)</f>
        <v>0</v>
      </c>
      <c r="K392" s="163">
        <f t="shared" si="277"/>
        <v>0</v>
      </c>
      <c r="L392" s="163">
        <f t="shared" si="277"/>
        <v>0</v>
      </c>
      <c r="M392" s="163">
        <f t="shared" si="277"/>
        <v>0</v>
      </c>
      <c r="N392" s="163">
        <f t="shared" si="277"/>
        <v>0</v>
      </c>
      <c r="O392" s="163">
        <f t="shared" si="277"/>
        <v>0</v>
      </c>
      <c r="P392" s="163">
        <f t="shared" si="277"/>
        <v>0</v>
      </c>
      <c r="Q392" s="163">
        <f t="shared" si="277"/>
        <v>0</v>
      </c>
      <c r="R392" s="163">
        <f t="shared" si="277"/>
        <v>0</v>
      </c>
      <c r="S392" s="163">
        <f t="shared" si="277"/>
        <v>0</v>
      </c>
      <c r="T392" s="163">
        <f t="shared" si="277"/>
        <v>0</v>
      </c>
      <c r="U392" s="163">
        <f t="shared" si="277"/>
        <v>0</v>
      </c>
      <c r="V392" s="164"/>
    </row>
    <row r="393" spans="3:22" s="57" customFormat="1" hidden="1">
      <c r="J393" s="163">
        <f t="shared" ref="J393:U393" si="278">SUMIF(J55,$B$345,$G$55)</f>
        <v>0</v>
      </c>
      <c r="K393" s="163">
        <f t="shared" si="278"/>
        <v>0</v>
      </c>
      <c r="L393" s="163">
        <f t="shared" si="278"/>
        <v>0</v>
      </c>
      <c r="M393" s="163">
        <f t="shared" si="278"/>
        <v>0</v>
      </c>
      <c r="N393" s="163">
        <f t="shared" si="278"/>
        <v>0</v>
      </c>
      <c r="O393" s="163">
        <f t="shared" si="278"/>
        <v>0</v>
      </c>
      <c r="P393" s="163">
        <f t="shared" si="278"/>
        <v>0</v>
      </c>
      <c r="Q393" s="163">
        <f t="shared" si="278"/>
        <v>0</v>
      </c>
      <c r="R393" s="163">
        <f t="shared" si="278"/>
        <v>0</v>
      </c>
      <c r="S393" s="163">
        <f t="shared" si="278"/>
        <v>0</v>
      </c>
      <c r="T393" s="163">
        <f t="shared" si="278"/>
        <v>0</v>
      </c>
      <c r="U393" s="163">
        <f t="shared" si="278"/>
        <v>0</v>
      </c>
      <c r="V393" s="164"/>
    </row>
    <row r="394" spans="3:22" s="57" customFormat="1" hidden="1">
      <c r="J394" s="163">
        <f t="shared" ref="J394:U394" si="279">SUMIF(J56,$B$345,$G$56)</f>
        <v>0</v>
      </c>
      <c r="K394" s="163">
        <f t="shared" si="279"/>
        <v>0</v>
      </c>
      <c r="L394" s="163">
        <f t="shared" si="279"/>
        <v>0</v>
      </c>
      <c r="M394" s="163">
        <f t="shared" si="279"/>
        <v>0</v>
      </c>
      <c r="N394" s="163">
        <f t="shared" si="279"/>
        <v>0</v>
      </c>
      <c r="O394" s="163">
        <f t="shared" si="279"/>
        <v>0</v>
      </c>
      <c r="P394" s="163">
        <f t="shared" si="279"/>
        <v>0</v>
      </c>
      <c r="Q394" s="163">
        <f t="shared" si="279"/>
        <v>0</v>
      </c>
      <c r="R394" s="163">
        <f t="shared" si="279"/>
        <v>0</v>
      </c>
      <c r="S394" s="163">
        <f t="shared" si="279"/>
        <v>0</v>
      </c>
      <c r="T394" s="163">
        <f t="shared" si="279"/>
        <v>0</v>
      </c>
      <c r="U394" s="163">
        <f t="shared" si="279"/>
        <v>0</v>
      </c>
      <c r="V394" s="164"/>
    </row>
    <row r="395" spans="3:22" s="57" customFormat="1" hidden="1">
      <c r="J395" s="163">
        <f t="shared" ref="J395:U395" si="280">SUMIF(J57,$B$345,$G$57)</f>
        <v>0</v>
      </c>
      <c r="K395" s="163">
        <f t="shared" si="280"/>
        <v>0</v>
      </c>
      <c r="L395" s="163">
        <f t="shared" si="280"/>
        <v>0</v>
      </c>
      <c r="M395" s="163">
        <f t="shared" si="280"/>
        <v>0</v>
      </c>
      <c r="N395" s="163">
        <f t="shared" si="280"/>
        <v>0</v>
      </c>
      <c r="O395" s="163">
        <f t="shared" si="280"/>
        <v>0</v>
      </c>
      <c r="P395" s="163">
        <f t="shared" si="280"/>
        <v>0</v>
      </c>
      <c r="Q395" s="163">
        <f t="shared" si="280"/>
        <v>0</v>
      </c>
      <c r="R395" s="163">
        <f t="shared" si="280"/>
        <v>0</v>
      </c>
      <c r="S395" s="163">
        <f t="shared" si="280"/>
        <v>0</v>
      </c>
      <c r="T395" s="163">
        <f t="shared" si="280"/>
        <v>0</v>
      </c>
      <c r="U395" s="163">
        <f t="shared" si="280"/>
        <v>0</v>
      </c>
      <c r="V395" s="164"/>
    </row>
    <row r="396" spans="3:22" s="57" customFormat="1" hidden="1">
      <c r="J396" s="163">
        <f t="shared" ref="J396:U396" si="281">SUMIF(J58,$B$345,$G$58)</f>
        <v>0</v>
      </c>
      <c r="K396" s="163">
        <f t="shared" si="281"/>
        <v>0</v>
      </c>
      <c r="L396" s="163">
        <f t="shared" si="281"/>
        <v>0</v>
      </c>
      <c r="M396" s="163">
        <f t="shared" si="281"/>
        <v>0</v>
      </c>
      <c r="N396" s="163">
        <f t="shared" si="281"/>
        <v>0</v>
      </c>
      <c r="O396" s="163">
        <f t="shared" si="281"/>
        <v>0</v>
      </c>
      <c r="P396" s="163">
        <f t="shared" si="281"/>
        <v>0</v>
      </c>
      <c r="Q396" s="163">
        <f t="shared" si="281"/>
        <v>0</v>
      </c>
      <c r="R396" s="163">
        <f t="shared" si="281"/>
        <v>0</v>
      </c>
      <c r="S396" s="163">
        <f t="shared" si="281"/>
        <v>0</v>
      </c>
      <c r="T396" s="163">
        <f t="shared" si="281"/>
        <v>0</v>
      </c>
      <c r="U396" s="163">
        <f t="shared" si="281"/>
        <v>0</v>
      </c>
      <c r="V396" s="164"/>
    </row>
    <row r="397" spans="3:22" s="57" customFormat="1" hidden="1">
      <c r="J397" s="163">
        <f t="shared" ref="J397:U397" si="282">SUMIF(J59,$B$345,$G$59)</f>
        <v>0</v>
      </c>
      <c r="K397" s="163">
        <f t="shared" si="282"/>
        <v>0</v>
      </c>
      <c r="L397" s="163">
        <f t="shared" si="282"/>
        <v>0</v>
      </c>
      <c r="M397" s="163">
        <f t="shared" si="282"/>
        <v>0</v>
      </c>
      <c r="N397" s="163">
        <f t="shared" si="282"/>
        <v>0</v>
      </c>
      <c r="O397" s="163">
        <f t="shared" si="282"/>
        <v>0</v>
      </c>
      <c r="P397" s="163">
        <f t="shared" si="282"/>
        <v>0</v>
      </c>
      <c r="Q397" s="163">
        <f t="shared" si="282"/>
        <v>0</v>
      </c>
      <c r="R397" s="163">
        <f t="shared" si="282"/>
        <v>0</v>
      </c>
      <c r="S397" s="163">
        <f t="shared" si="282"/>
        <v>0</v>
      </c>
      <c r="T397" s="163">
        <f t="shared" si="282"/>
        <v>0</v>
      </c>
      <c r="U397" s="163">
        <f t="shared" si="282"/>
        <v>0</v>
      </c>
      <c r="V397" s="164"/>
    </row>
    <row r="398" spans="3:22" s="57" customFormat="1" hidden="1">
      <c r="J398" s="163">
        <f t="shared" ref="J398:U398" si="283">SUMIF(J60,$B$345,$G$60)</f>
        <v>0</v>
      </c>
      <c r="K398" s="163">
        <f t="shared" si="283"/>
        <v>0</v>
      </c>
      <c r="L398" s="163">
        <f t="shared" si="283"/>
        <v>0</v>
      </c>
      <c r="M398" s="163">
        <f t="shared" si="283"/>
        <v>0</v>
      </c>
      <c r="N398" s="163">
        <f t="shared" si="283"/>
        <v>0</v>
      </c>
      <c r="O398" s="163">
        <f t="shared" si="283"/>
        <v>0</v>
      </c>
      <c r="P398" s="163">
        <f t="shared" si="283"/>
        <v>0</v>
      </c>
      <c r="Q398" s="163">
        <f t="shared" si="283"/>
        <v>0</v>
      </c>
      <c r="R398" s="163">
        <f t="shared" si="283"/>
        <v>0</v>
      </c>
      <c r="S398" s="163">
        <f t="shared" si="283"/>
        <v>0</v>
      </c>
      <c r="T398" s="163">
        <f t="shared" si="283"/>
        <v>0</v>
      </c>
      <c r="U398" s="163">
        <f t="shared" si="283"/>
        <v>0</v>
      </c>
      <c r="V398" s="164"/>
    </row>
    <row r="399" spans="3:22" s="57" customFormat="1" hidden="1"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4"/>
    </row>
    <row r="400" spans="3:22" s="57" customFormat="1" hidden="1">
      <c r="J400" s="57" t="s">
        <v>42</v>
      </c>
      <c r="V400" s="102"/>
    </row>
    <row r="401" spans="10:22" s="57" customFormat="1" hidden="1">
      <c r="J401" s="163">
        <f t="shared" ref="J401:U401" si="284">SUMIF(J67,$B$345,$G$67)</f>
        <v>0</v>
      </c>
      <c r="K401" s="163">
        <f t="shared" si="284"/>
        <v>0</v>
      </c>
      <c r="L401" s="163">
        <f t="shared" si="284"/>
        <v>0</v>
      </c>
      <c r="M401" s="163">
        <f t="shared" si="284"/>
        <v>0</v>
      </c>
      <c r="N401" s="163">
        <f t="shared" si="284"/>
        <v>6000</v>
      </c>
      <c r="O401" s="163">
        <f t="shared" si="284"/>
        <v>0</v>
      </c>
      <c r="P401" s="163">
        <f t="shared" si="284"/>
        <v>0</v>
      </c>
      <c r="Q401" s="163">
        <f t="shared" si="284"/>
        <v>0</v>
      </c>
      <c r="R401" s="163">
        <f t="shared" si="284"/>
        <v>0</v>
      </c>
      <c r="S401" s="163">
        <f t="shared" si="284"/>
        <v>0</v>
      </c>
      <c r="T401" s="163">
        <f t="shared" si="284"/>
        <v>6000</v>
      </c>
      <c r="U401" s="163">
        <f t="shared" si="284"/>
        <v>0</v>
      </c>
      <c r="V401" s="164"/>
    </row>
    <row r="402" spans="10:22" s="57" customFormat="1" hidden="1">
      <c r="J402" s="163">
        <f t="shared" ref="J402:U402" si="285">SUMIF(J68,$B$345,$G$68)</f>
        <v>0</v>
      </c>
      <c r="K402" s="163">
        <f t="shared" si="285"/>
        <v>0</v>
      </c>
      <c r="L402" s="163">
        <f t="shared" si="285"/>
        <v>0</v>
      </c>
      <c r="M402" s="163">
        <f t="shared" si="285"/>
        <v>0</v>
      </c>
      <c r="N402" s="163">
        <f t="shared" si="285"/>
        <v>0</v>
      </c>
      <c r="O402" s="163">
        <f t="shared" si="285"/>
        <v>0</v>
      </c>
      <c r="P402" s="163">
        <f t="shared" si="285"/>
        <v>0</v>
      </c>
      <c r="Q402" s="163">
        <f t="shared" si="285"/>
        <v>0</v>
      </c>
      <c r="R402" s="163">
        <f t="shared" si="285"/>
        <v>0</v>
      </c>
      <c r="S402" s="163">
        <f t="shared" si="285"/>
        <v>0</v>
      </c>
      <c r="T402" s="163">
        <f t="shared" si="285"/>
        <v>0</v>
      </c>
      <c r="U402" s="163">
        <f t="shared" si="285"/>
        <v>0</v>
      </c>
      <c r="V402" s="164"/>
    </row>
    <row r="403" spans="10:22" s="57" customFormat="1" hidden="1">
      <c r="J403" s="163">
        <f t="shared" ref="J403:U403" si="286">SUMIF(J69,$B$345,$G$69)</f>
        <v>0</v>
      </c>
      <c r="K403" s="163">
        <f t="shared" si="286"/>
        <v>0</v>
      </c>
      <c r="L403" s="163">
        <f t="shared" si="286"/>
        <v>0</v>
      </c>
      <c r="M403" s="163">
        <f t="shared" si="286"/>
        <v>0</v>
      </c>
      <c r="N403" s="163">
        <f t="shared" si="286"/>
        <v>0</v>
      </c>
      <c r="O403" s="163">
        <f t="shared" si="286"/>
        <v>0</v>
      </c>
      <c r="P403" s="163">
        <f t="shared" si="286"/>
        <v>0</v>
      </c>
      <c r="Q403" s="163">
        <f t="shared" si="286"/>
        <v>0</v>
      </c>
      <c r="R403" s="163">
        <f t="shared" si="286"/>
        <v>0</v>
      </c>
      <c r="S403" s="163">
        <f t="shared" si="286"/>
        <v>0</v>
      </c>
      <c r="T403" s="163">
        <f t="shared" si="286"/>
        <v>0</v>
      </c>
      <c r="U403" s="163">
        <f t="shared" si="286"/>
        <v>0</v>
      </c>
      <c r="V403" s="164"/>
    </row>
    <row r="404" spans="10:22" s="57" customFormat="1" hidden="1">
      <c r="J404" s="163">
        <f t="shared" ref="J404:U404" si="287">SUMIF(J70,$B$345,$G$70)</f>
        <v>0</v>
      </c>
      <c r="K404" s="163">
        <f t="shared" si="287"/>
        <v>0</v>
      </c>
      <c r="L404" s="163">
        <f t="shared" si="287"/>
        <v>0</v>
      </c>
      <c r="M404" s="163">
        <f t="shared" si="287"/>
        <v>0</v>
      </c>
      <c r="N404" s="163">
        <f t="shared" si="287"/>
        <v>0</v>
      </c>
      <c r="O404" s="163">
        <f t="shared" si="287"/>
        <v>0</v>
      </c>
      <c r="P404" s="163">
        <f t="shared" si="287"/>
        <v>0</v>
      </c>
      <c r="Q404" s="163">
        <f t="shared" si="287"/>
        <v>0</v>
      </c>
      <c r="R404" s="163">
        <f t="shared" si="287"/>
        <v>0</v>
      </c>
      <c r="S404" s="163">
        <f t="shared" si="287"/>
        <v>0</v>
      </c>
      <c r="T404" s="163">
        <f t="shared" si="287"/>
        <v>0</v>
      </c>
      <c r="U404" s="163">
        <f t="shared" si="287"/>
        <v>0</v>
      </c>
      <c r="V404" s="164"/>
    </row>
    <row r="405" spans="10:22" s="57" customFormat="1" hidden="1">
      <c r="J405" s="163">
        <f t="shared" ref="J405:U405" si="288">SUMIF(J71,$B$345,$G$71)</f>
        <v>0</v>
      </c>
      <c r="K405" s="163">
        <f t="shared" si="288"/>
        <v>0</v>
      </c>
      <c r="L405" s="163">
        <f t="shared" si="288"/>
        <v>0</v>
      </c>
      <c r="M405" s="163">
        <f t="shared" si="288"/>
        <v>0</v>
      </c>
      <c r="N405" s="163">
        <f t="shared" si="288"/>
        <v>0</v>
      </c>
      <c r="O405" s="163">
        <f t="shared" si="288"/>
        <v>0</v>
      </c>
      <c r="P405" s="163">
        <f t="shared" si="288"/>
        <v>0</v>
      </c>
      <c r="Q405" s="163">
        <f t="shared" si="288"/>
        <v>0</v>
      </c>
      <c r="R405" s="163">
        <f t="shared" si="288"/>
        <v>0</v>
      </c>
      <c r="S405" s="163">
        <f t="shared" si="288"/>
        <v>0</v>
      </c>
      <c r="T405" s="163">
        <f t="shared" si="288"/>
        <v>0</v>
      </c>
      <c r="U405" s="163">
        <f t="shared" si="288"/>
        <v>0</v>
      </c>
      <c r="V405" s="164"/>
    </row>
    <row r="406" spans="10:22" s="57" customFormat="1" hidden="1">
      <c r="J406" s="163">
        <f t="shared" ref="J406:U406" si="289">SUMIF(J72,$B$345,$G$72)</f>
        <v>0</v>
      </c>
      <c r="K406" s="163">
        <f t="shared" si="289"/>
        <v>0</v>
      </c>
      <c r="L406" s="163">
        <f t="shared" si="289"/>
        <v>0</v>
      </c>
      <c r="M406" s="163">
        <f t="shared" si="289"/>
        <v>0</v>
      </c>
      <c r="N406" s="163">
        <f t="shared" si="289"/>
        <v>0</v>
      </c>
      <c r="O406" s="163">
        <f t="shared" si="289"/>
        <v>0</v>
      </c>
      <c r="P406" s="163">
        <f t="shared" si="289"/>
        <v>0</v>
      </c>
      <c r="Q406" s="163">
        <f t="shared" si="289"/>
        <v>0</v>
      </c>
      <c r="R406" s="163">
        <f t="shared" si="289"/>
        <v>0</v>
      </c>
      <c r="S406" s="163">
        <f t="shared" si="289"/>
        <v>0</v>
      </c>
      <c r="T406" s="163">
        <f t="shared" si="289"/>
        <v>0</v>
      </c>
      <c r="U406" s="163">
        <f t="shared" si="289"/>
        <v>0</v>
      </c>
      <c r="V406" s="164"/>
    </row>
    <row r="407" spans="10:22" s="57" customFormat="1" hidden="1">
      <c r="J407" s="163">
        <f t="shared" ref="J407:U407" si="290">SUMIF(J73,$B$345,$G$73)</f>
        <v>0</v>
      </c>
      <c r="K407" s="163">
        <f t="shared" si="290"/>
        <v>0</v>
      </c>
      <c r="L407" s="163">
        <f t="shared" si="290"/>
        <v>0</v>
      </c>
      <c r="M407" s="163">
        <f t="shared" si="290"/>
        <v>0</v>
      </c>
      <c r="N407" s="163">
        <f t="shared" si="290"/>
        <v>0</v>
      </c>
      <c r="O407" s="163">
        <f t="shared" si="290"/>
        <v>0</v>
      </c>
      <c r="P407" s="163">
        <f t="shared" si="290"/>
        <v>0</v>
      </c>
      <c r="Q407" s="163">
        <f t="shared" si="290"/>
        <v>0</v>
      </c>
      <c r="R407" s="163">
        <f t="shared" si="290"/>
        <v>0</v>
      </c>
      <c r="S407" s="163">
        <f t="shared" si="290"/>
        <v>0</v>
      </c>
      <c r="T407" s="163">
        <f t="shared" si="290"/>
        <v>0</v>
      </c>
      <c r="U407" s="163">
        <f t="shared" si="290"/>
        <v>0</v>
      </c>
      <c r="V407" s="164"/>
    </row>
    <row r="408" spans="10:22" s="57" customFormat="1" hidden="1">
      <c r="J408" s="163">
        <f t="shared" ref="J408:U408" si="291">SUMIF(J74,$B$345,$G$74)</f>
        <v>0</v>
      </c>
      <c r="K408" s="163">
        <f t="shared" si="291"/>
        <v>0</v>
      </c>
      <c r="L408" s="163">
        <f t="shared" si="291"/>
        <v>0</v>
      </c>
      <c r="M408" s="163">
        <f t="shared" si="291"/>
        <v>0</v>
      </c>
      <c r="N408" s="163">
        <f t="shared" si="291"/>
        <v>0</v>
      </c>
      <c r="O408" s="163">
        <f t="shared" si="291"/>
        <v>0</v>
      </c>
      <c r="P408" s="163">
        <f t="shared" si="291"/>
        <v>0</v>
      </c>
      <c r="Q408" s="163">
        <f t="shared" si="291"/>
        <v>0</v>
      </c>
      <c r="R408" s="163">
        <f t="shared" si="291"/>
        <v>0</v>
      </c>
      <c r="S408" s="163">
        <f t="shared" si="291"/>
        <v>0</v>
      </c>
      <c r="T408" s="163">
        <f t="shared" si="291"/>
        <v>0</v>
      </c>
      <c r="U408" s="163">
        <f t="shared" si="291"/>
        <v>0</v>
      </c>
      <c r="V408" s="164"/>
    </row>
    <row r="409" spans="10:22" s="57" customFormat="1" hidden="1">
      <c r="V409" s="102"/>
    </row>
    <row r="410" spans="10:22" s="57" customFormat="1" hidden="1">
      <c r="V410" s="102"/>
    </row>
    <row r="411" spans="10:22" s="57" customFormat="1" hidden="1">
      <c r="V411" s="102"/>
    </row>
    <row r="412" spans="10:22" s="57" customFormat="1" hidden="1">
      <c r="J412" s="57" t="s">
        <v>47</v>
      </c>
      <c r="V412" s="102"/>
    </row>
    <row r="413" spans="10:22" s="57" customFormat="1" hidden="1">
      <c r="J413" s="163">
        <f t="shared" ref="J413:U413" si="292">SUMIF(J79,$B$345,$G$79)</f>
        <v>0</v>
      </c>
      <c r="K413" s="163">
        <f t="shared" si="292"/>
        <v>0</v>
      </c>
      <c r="L413" s="163">
        <f t="shared" si="292"/>
        <v>0</v>
      </c>
      <c r="M413" s="163">
        <f t="shared" si="292"/>
        <v>0</v>
      </c>
      <c r="N413" s="163">
        <f t="shared" si="292"/>
        <v>0</v>
      </c>
      <c r="O413" s="163">
        <f t="shared" si="292"/>
        <v>0</v>
      </c>
      <c r="P413" s="163">
        <f t="shared" si="292"/>
        <v>0</v>
      </c>
      <c r="Q413" s="163">
        <f t="shared" si="292"/>
        <v>0</v>
      </c>
      <c r="R413" s="163">
        <f t="shared" si="292"/>
        <v>0</v>
      </c>
      <c r="S413" s="163">
        <f t="shared" si="292"/>
        <v>0</v>
      </c>
      <c r="T413" s="163">
        <f t="shared" si="292"/>
        <v>0</v>
      </c>
      <c r="U413" s="163">
        <f t="shared" si="292"/>
        <v>0</v>
      </c>
      <c r="V413" s="164"/>
    </row>
    <row r="414" spans="10:22" s="57" customFormat="1" hidden="1">
      <c r="J414" s="163">
        <f t="shared" ref="J414:U414" si="293">SUMIF(J80,$B$345,$G$80)</f>
        <v>0</v>
      </c>
      <c r="K414" s="163">
        <f t="shared" si="293"/>
        <v>0</v>
      </c>
      <c r="L414" s="163">
        <f t="shared" si="293"/>
        <v>0</v>
      </c>
      <c r="M414" s="163">
        <f t="shared" si="293"/>
        <v>0</v>
      </c>
      <c r="N414" s="163">
        <f t="shared" si="293"/>
        <v>0</v>
      </c>
      <c r="O414" s="163">
        <f t="shared" si="293"/>
        <v>0</v>
      </c>
      <c r="P414" s="163">
        <f t="shared" si="293"/>
        <v>0</v>
      </c>
      <c r="Q414" s="163">
        <f t="shared" si="293"/>
        <v>0</v>
      </c>
      <c r="R414" s="163">
        <f t="shared" si="293"/>
        <v>0</v>
      </c>
      <c r="S414" s="163">
        <f t="shared" si="293"/>
        <v>0</v>
      </c>
      <c r="T414" s="163">
        <f t="shared" si="293"/>
        <v>0</v>
      </c>
      <c r="U414" s="163">
        <f t="shared" si="293"/>
        <v>0</v>
      </c>
      <c r="V414" s="164"/>
    </row>
    <row r="415" spans="10:22" s="57" customFormat="1" hidden="1">
      <c r="J415" s="163">
        <f t="shared" ref="J415:U415" si="294">SUMIF(J81,$B$345,$G$81)</f>
        <v>0</v>
      </c>
      <c r="K415" s="163">
        <f t="shared" si="294"/>
        <v>0</v>
      </c>
      <c r="L415" s="163">
        <f t="shared" si="294"/>
        <v>0</v>
      </c>
      <c r="M415" s="163">
        <f t="shared" si="294"/>
        <v>0</v>
      </c>
      <c r="N415" s="163">
        <f t="shared" si="294"/>
        <v>0</v>
      </c>
      <c r="O415" s="163">
        <f t="shared" si="294"/>
        <v>0</v>
      </c>
      <c r="P415" s="163">
        <f t="shared" si="294"/>
        <v>0</v>
      </c>
      <c r="Q415" s="163">
        <f t="shared" si="294"/>
        <v>0</v>
      </c>
      <c r="R415" s="163">
        <f t="shared" si="294"/>
        <v>0</v>
      </c>
      <c r="S415" s="163">
        <f t="shared" si="294"/>
        <v>0</v>
      </c>
      <c r="T415" s="163">
        <f t="shared" si="294"/>
        <v>0</v>
      </c>
      <c r="U415" s="163">
        <f t="shared" si="294"/>
        <v>0</v>
      </c>
      <c r="V415" s="164"/>
    </row>
    <row r="416" spans="10:22" s="57" customFormat="1" hidden="1">
      <c r="J416" s="163">
        <f t="shared" ref="J416:U416" si="295">SUMIF(J82,$B$345,$G$82)</f>
        <v>0</v>
      </c>
      <c r="K416" s="163">
        <f t="shared" si="295"/>
        <v>0</v>
      </c>
      <c r="L416" s="163">
        <f t="shared" si="295"/>
        <v>0</v>
      </c>
      <c r="M416" s="163">
        <f t="shared" si="295"/>
        <v>0</v>
      </c>
      <c r="N416" s="163">
        <f t="shared" si="295"/>
        <v>0</v>
      </c>
      <c r="O416" s="163">
        <f t="shared" si="295"/>
        <v>0</v>
      </c>
      <c r="P416" s="163">
        <f t="shared" si="295"/>
        <v>0</v>
      </c>
      <c r="Q416" s="163">
        <f t="shared" si="295"/>
        <v>0</v>
      </c>
      <c r="R416" s="163">
        <f t="shared" si="295"/>
        <v>0</v>
      </c>
      <c r="S416" s="163">
        <f t="shared" si="295"/>
        <v>0</v>
      </c>
      <c r="T416" s="163">
        <f t="shared" si="295"/>
        <v>0</v>
      </c>
      <c r="U416" s="163">
        <f t="shared" si="295"/>
        <v>0</v>
      </c>
      <c r="V416" s="164"/>
    </row>
    <row r="417" spans="10:22" s="57" customFormat="1" hidden="1">
      <c r="J417" s="163">
        <f t="shared" ref="J417:U417" si="296">SUMIF(J83,$B$345,$G$83)</f>
        <v>0</v>
      </c>
      <c r="K417" s="163">
        <f t="shared" si="296"/>
        <v>0</v>
      </c>
      <c r="L417" s="163">
        <f t="shared" si="296"/>
        <v>0</v>
      </c>
      <c r="M417" s="163">
        <f t="shared" si="296"/>
        <v>0</v>
      </c>
      <c r="N417" s="163">
        <f t="shared" si="296"/>
        <v>0</v>
      </c>
      <c r="O417" s="163">
        <f t="shared" si="296"/>
        <v>0</v>
      </c>
      <c r="P417" s="163">
        <f t="shared" si="296"/>
        <v>0</v>
      </c>
      <c r="Q417" s="163">
        <f t="shared" si="296"/>
        <v>0</v>
      </c>
      <c r="R417" s="163">
        <f t="shared" si="296"/>
        <v>0</v>
      </c>
      <c r="S417" s="163">
        <f t="shared" si="296"/>
        <v>0</v>
      </c>
      <c r="T417" s="163">
        <f t="shared" si="296"/>
        <v>0</v>
      </c>
      <c r="U417" s="163">
        <f t="shared" si="296"/>
        <v>0</v>
      </c>
      <c r="V417" s="164"/>
    </row>
    <row r="418" spans="10:22" s="57" customFormat="1" hidden="1">
      <c r="J418" s="163">
        <f t="shared" ref="J418:U418" si="297">SUMIF(J84,$B$345,$G$84)</f>
        <v>0</v>
      </c>
      <c r="K418" s="163">
        <f t="shared" si="297"/>
        <v>0</v>
      </c>
      <c r="L418" s="163">
        <f t="shared" si="297"/>
        <v>0</v>
      </c>
      <c r="M418" s="163">
        <f t="shared" si="297"/>
        <v>0</v>
      </c>
      <c r="N418" s="163">
        <f t="shared" si="297"/>
        <v>0</v>
      </c>
      <c r="O418" s="163">
        <f t="shared" si="297"/>
        <v>0</v>
      </c>
      <c r="P418" s="163">
        <f t="shared" si="297"/>
        <v>0</v>
      </c>
      <c r="Q418" s="163">
        <f t="shared" si="297"/>
        <v>0</v>
      </c>
      <c r="R418" s="163">
        <f t="shared" si="297"/>
        <v>0</v>
      </c>
      <c r="S418" s="163">
        <f t="shared" si="297"/>
        <v>0</v>
      </c>
      <c r="T418" s="163">
        <f t="shared" si="297"/>
        <v>0</v>
      </c>
      <c r="U418" s="163">
        <f t="shared" si="297"/>
        <v>0</v>
      </c>
      <c r="V418" s="164"/>
    </row>
    <row r="419" spans="10:22" s="57" customFormat="1" hidden="1">
      <c r="J419" s="163">
        <f t="shared" ref="J419:U419" si="298">SUMIF(J85,$B$345,$G$85)</f>
        <v>0</v>
      </c>
      <c r="K419" s="163">
        <f t="shared" si="298"/>
        <v>0</v>
      </c>
      <c r="L419" s="163">
        <f t="shared" si="298"/>
        <v>0</v>
      </c>
      <c r="M419" s="163">
        <f t="shared" si="298"/>
        <v>0</v>
      </c>
      <c r="N419" s="163">
        <f t="shared" si="298"/>
        <v>0</v>
      </c>
      <c r="O419" s="163">
        <f t="shared" si="298"/>
        <v>0</v>
      </c>
      <c r="P419" s="163">
        <f t="shared" si="298"/>
        <v>0</v>
      </c>
      <c r="Q419" s="163">
        <f t="shared" si="298"/>
        <v>0</v>
      </c>
      <c r="R419" s="163">
        <f t="shared" si="298"/>
        <v>0</v>
      </c>
      <c r="S419" s="163">
        <f t="shared" si="298"/>
        <v>0</v>
      </c>
      <c r="T419" s="163">
        <f t="shared" si="298"/>
        <v>0</v>
      </c>
      <c r="U419" s="163">
        <f t="shared" si="298"/>
        <v>0</v>
      </c>
      <c r="V419" s="164"/>
    </row>
    <row r="420" spans="10:22" s="57" customFormat="1" hidden="1">
      <c r="J420" s="163">
        <f t="shared" ref="J420:U420" si="299">SUMIF(J86,$B$345,$G$86)</f>
        <v>0</v>
      </c>
      <c r="K420" s="163">
        <f t="shared" si="299"/>
        <v>0</v>
      </c>
      <c r="L420" s="163">
        <f t="shared" si="299"/>
        <v>0</v>
      </c>
      <c r="M420" s="163">
        <f t="shared" si="299"/>
        <v>0</v>
      </c>
      <c r="N420" s="163">
        <f t="shared" si="299"/>
        <v>0</v>
      </c>
      <c r="O420" s="163">
        <f t="shared" si="299"/>
        <v>0</v>
      </c>
      <c r="P420" s="163">
        <f t="shared" si="299"/>
        <v>0</v>
      </c>
      <c r="Q420" s="163">
        <f t="shared" si="299"/>
        <v>0</v>
      </c>
      <c r="R420" s="163">
        <f t="shared" si="299"/>
        <v>0</v>
      </c>
      <c r="S420" s="163">
        <f t="shared" si="299"/>
        <v>0</v>
      </c>
      <c r="T420" s="163">
        <f t="shared" si="299"/>
        <v>0</v>
      </c>
      <c r="U420" s="163">
        <f t="shared" si="299"/>
        <v>0</v>
      </c>
      <c r="V420" s="164"/>
    </row>
    <row r="421" spans="10:22" s="57" customFormat="1" hidden="1">
      <c r="V421" s="102"/>
    </row>
    <row r="422" spans="10:22" s="57" customFormat="1" hidden="1">
      <c r="V422" s="102"/>
    </row>
    <row r="423" spans="10:22" s="57" customFormat="1" hidden="1">
      <c r="V423" s="102"/>
    </row>
    <row r="424" spans="10:22" s="57" customFormat="1" hidden="1">
      <c r="J424" s="57" t="s">
        <v>49</v>
      </c>
      <c r="V424" s="102"/>
    </row>
    <row r="425" spans="10:22" s="57" customFormat="1" hidden="1">
      <c r="J425" s="163">
        <f t="shared" ref="J425:U425" si="300">SUMIF(J91,$B$345,$G$91)</f>
        <v>0</v>
      </c>
      <c r="K425" s="163">
        <f t="shared" si="300"/>
        <v>0</v>
      </c>
      <c r="L425" s="163">
        <f t="shared" si="300"/>
        <v>0</v>
      </c>
      <c r="M425" s="163">
        <f t="shared" si="300"/>
        <v>0</v>
      </c>
      <c r="N425" s="163">
        <f t="shared" si="300"/>
        <v>0</v>
      </c>
      <c r="O425" s="163">
        <f t="shared" si="300"/>
        <v>0</v>
      </c>
      <c r="P425" s="163">
        <f t="shared" si="300"/>
        <v>0</v>
      </c>
      <c r="Q425" s="163">
        <f t="shared" si="300"/>
        <v>0</v>
      </c>
      <c r="R425" s="163">
        <f t="shared" si="300"/>
        <v>0</v>
      </c>
      <c r="S425" s="163">
        <f t="shared" si="300"/>
        <v>0</v>
      </c>
      <c r="T425" s="163">
        <f t="shared" si="300"/>
        <v>0</v>
      </c>
      <c r="U425" s="163">
        <f t="shared" si="300"/>
        <v>0</v>
      </c>
      <c r="V425" s="164"/>
    </row>
    <row r="426" spans="10:22" s="57" customFormat="1" hidden="1">
      <c r="J426" s="163">
        <f t="shared" ref="J426:U426" si="301">SUMIF(J92,$B$345,$G$92)</f>
        <v>0</v>
      </c>
      <c r="K426" s="163">
        <f t="shared" si="301"/>
        <v>0</v>
      </c>
      <c r="L426" s="163">
        <f t="shared" si="301"/>
        <v>0</v>
      </c>
      <c r="M426" s="163">
        <f t="shared" si="301"/>
        <v>0</v>
      </c>
      <c r="N426" s="163">
        <f t="shared" si="301"/>
        <v>0</v>
      </c>
      <c r="O426" s="163">
        <f t="shared" si="301"/>
        <v>0</v>
      </c>
      <c r="P426" s="163">
        <f t="shared" si="301"/>
        <v>0</v>
      </c>
      <c r="Q426" s="163">
        <f t="shared" si="301"/>
        <v>0</v>
      </c>
      <c r="R426" s="163">
        <f t="shared" si="301"/>
        <v>0</v>
      </c>
      <c r="S426" s="163">
        <f t="shared" si="301"/>
        <v>0</v>
      </c>
      <c r="T426" s="163">
        <f t="shared" si="301"/>
        <v>0</v>
      </c>
      <c r="U426" s="163">
        <f t="shared" si="301"/>
        <v>0</v>
      </c>
      <c r="V426" s="164"/>
    </row>
    <row r="427" spans="10:22" s="57" customFormat="1" hidden="1">
      <c r="J427" s="163">
        <f t="shared" ref="J427:U427" si="302">SUMIF(J93,$B$345,$G$93)</f>
        <v>0</v>
      </c>
      <c r="K427" s="163">
        <f t="shared" si="302"/>
        <v>0</v>
      </c>
      <c r="L427" s="163">
        <f t="shared" si="302"/>
        <v>0</v>
      </c>
      <c r="M427" s="163">
        <f t="shared" si="302"/>
        <v>0</v>
      </c>
      <c r="N427" s="163">
        <f t="shared" si="302"/>
        <v>0</v>
      </c>
      <c r="O427" s="163">
        <f t="shared" si="302"/>
        <v>0</v>
      </c>
      <c r="P427" s="163">
        <f t="shared" si="302"/>
        <v>0</v>
      </c>
      <c r="Q427" s="163">
        <f t="shared" si="302"/>
        <v>0</v>
      </c>
      <c r="R427" s="163">
        <f t="shared" si="302"/>
        <v>0</v>
      </c>
      <c r="S427" s="163">
        <f t="shared" si="302"/>
        <v>0</v>
      </c>
      <c r="T427" s="163">
        <f t="shared" si="302"/>
        <v>0</v>
      </c>
      <c r="U427" s="163">
        <f t="shared" si="302"/>
        <v>0</v>
      </c>
      <c r="V427" s="164"/>
    </row>
    <row r="428" spans="10:22" s="57" customFormat="1" hidden="1">
      <c r="J428" s="163">
        <f t="shared" ref="J428:U428" si="303">SUMIF(J94,$B$345,$G$94)</f>
        <v>0</v>
      </c>
      <c r="K428" s="163">
        <f t="shared" si="303"/>
        <v>0</v>
      </c>
      <c r="L428" s="163">
        <f t="shared" si="303"/>
        <v>0</v>
      </c>
      <c r="M428" s="163">
        <f t="shared" si="303"/>
        <v>0</v>
      </c>
      <c r="N428" s="163">
        <f t="shared" si="303"/>
        <v>0</v>
      </c>
      <c r="O428" s="163">
        <f t="shared" si="303"/>
        <v>0</v>
      </c>
      <c r="P428" s="163">
        <f t="shared" si="303"/>
        <v>0</v>
      </c>
      <c r="Q428" s="163">
        <f t="shared" si="303"/>
        <v>0</v>
      </c>
      <c r="R428" s="163">
        <f t="shared" si="303"/>
        <v>0</v>
      </c>
      <c r="S428" s="163">
        <f t="shared" si="303"/>
        <v>0</v>
      </c>
      <c r="T428" s="163">
        <f t="shared" si="303"/>
        <v>0</v>
      </c>
      <c r="U428" s="163">
        <f t="shared" si="303"/>
        <v>0</v>
      </c>
      <c r="V428" s="164"/>
    </row>
    <row r="429" spans="10:22" s="57" customFormat="1" hidden="1">
      <c r="J429" s="163">
        <f t="shared" ref="J429:U429" si="304">SUMIF(J95,$B$345,$G$95)</f>
        <v>0</v>
      </c>
      <c r="K429" s="163">
        <f t="shared" si="304"/>
        <v>0</v>
      </c>
      <c r="L429" s="163">
        <f t="shared" si="304"/>
        <v>0</v>
      </c>
      <c r="M429" s="163">
        <f t="shared" si="304"/>
        <v>0</v>
      </c>
      <c r="N429" s="163">
        <f t="shared" si="304"/>
        <v>0</v>
      </c>
      <c r="O429" s="163">
        <f t="shared" si="304"/>
        <v>0</v>
      </c>
      <c r="P429" s="163">
        <f t="shared" si="304"/>
        <v>0</v>
      </c>
      <c r="Q429" s="163">
        <f t="shared" si="304"/>
        <v>0</v>
      </c>
      <c r="R429" s="163">
        <f t="shared" si="304"/>
        <v>0</v>
      </c>
      <c r="S429" s="163">
        <f t="shared" si="304"/>
        <v>0</v>
      </c>
      <c r="T429" s="163">
        <f t="shared" si="304"/>
        <v>0</v>
      </c>
      <c r="U429" s="163">
        <f t="shared" si="304"/>
        <v>0</v>
      </c>
      <c r="V429" s="164"/>
    </row>
    <row r="430" spans="10:22" s="57" customFormat="1" hidden="1">
      <c r="J430" s="163">
        <f t="shared" ref="J430:U430" si="305">SUMIF(J96,$B$345,$G$96)</f>
        <v>0</v>
      </c>
      <c r="K430" s="163">
        <f t="shared" si="305"/>
        <v>0</v>
      </c>
      <c r="L430" s="163">
        <f t="shared" si="305"/>
        <v>0</v>
      </c>
      <c r="M430" s="163">
        <f t="shared" si="305"/>
        <v>0</v>
      </c>
      <c r="N430" s="163">
        <f t="shared" si="305"/>
        <v>0</v>
      </c>
      <c r="O430" s="163">
        <f t="shared" si="305"/>
        <v>0</v>
      </c>
      <c r="P430" s="163">
        <f t="shared" si="305"/>
        <v>0</v>
      </c>
      <c r="Q430" s="163">
        <f t="shared" si="305"/>
        <v>0</v>
      </c>
      <c r="R430" s="163">
        <f t="shared" si="305"/>
        <v>0</v>
      </c>
      <c r="S430" s="163">
        <f t="shared" si="305"/>
        <v>0</v>
      </c>
      <c r="T430" s="163">
        <f t="shared" si="305"/>
        <v>0</v>
      </c>
      <c r="U430" s="163">
        <f t="shared" si="305"/>
        <v>0</v>
      </c>
      <c r="V430" s="164"/>
    </row>
    <row r="431" spans="10:22" s="57" customFormat="1" hidden="1">
      <c r="J431" s="163">
        <f t="shared" ref="J431:U431" si="306">SUMIF(J97,$B$345,$G$97)</f>
        <v>0</v>
      </c>
      <c r="K431" s="163">
        <f t="shared" si="306"/>
        <v>0</v>
      </c>
      <c r="L431" s="163">
        <f t="shared" si="306"/>
        <v>0</v>
      </c>
      <c r="M431" s="163">
        <f t="shared" si="306"/>
        <v>0</v>
      </c>
      <c r="N431" s="163">
        <f t="shared" si="306"/>
        <v>0</v>
      </c>
      <c r="O431" s="163">
        <f t="shared" si="306"/>
        <v>0</v>
      </c>
      <c r="P431" s="163">
        <f t="shared" si="306"/>
        <v>0</v>
      </c>
      <c r="Q431" s="163">
        <f t="shared" si="306"/>
        <v>0</v>
      </c>
      <c r="R431" s="163">
        <f t="shared" si="306"/>
        <v>0</v>
      </c>
      <c r="S431" s="163">
        <f t="shared" si="306"/>
        <v>0</v>
      </c>
      <c r="T431" s="163">
        <f t="shared" si="306"/>
        <v>0</v>
      </c>
      <c r="U431" s="163">
        <f t="shared" si="306"/>
        <v>0</v>
      </c>
      <c r="V431" s="164"/>
    </row>
    <row r="432" spans="10:22" s="57" customFormat="1" hidden="1">
      <c r="J432" s="163">
        <f t="shared" ref="J432:U432" si="307">SUMIF(J98,$B$345,$G$98)</f>
        <v>0</v>
      </c>
      <c r="K432" s="163">
        <f t="shared" si="307"/>
        <v>0</v>
      </c>
      <c r="L432" s="163">
        <f t="shared" si="307"/>
        <v>0</v>
      </c>
      <c r="M432" s="163">
        <f t="shared" si="307"/>
        <v>0</v>
      </c>
      <c r="N432" s="163">
        <f t="shared" si="307"/>
        <v>0</v>
      </c>
      <c r="O432" s="163">
        <f t="shared" si="307"/>
        <v>0</v>
      </c>
      <c r="P432" s="163">
        <f t="shared" si="307"/>
        <v>0</v>
      </c>
      <c r="Q432" s="163">
        <f t="shared" si="307"/>
        <v>0</v>
      </c>
      <c r="R432" s="163">
        <f t="shared" si="307"/>
        <v>0</v>
      </c>
      <c r="S432" s="163">
        <f t="shared" si="307"/>
        <v>0</v>
      </c>
      <c r="T432" s="163">
        <f t="shared" si="307"/>
        <v>0</v>
      </c>
      <c r="U432" s="163">
        <f t="shared" si="307"/>
        <v>0</v>
      </c>
      <c r="V432" s="164"/>
    </row>
    <row r="433" spans="10:22" s="57" customFormat="1" hidden="1">
      <c r="J433" s="163">
        <f t="shared" ref="J433:U433" si="308">SUMIF(J99,$B$345,$G$99)</f>
        <v>0</v>
      </c>
      <c r="K433" s="163">
        <f t="shared" si="308"/>
        <v>0</v>
      </c>
      <c r="L433" s="163">
        <f t="shared" si="308"/>
        <v>0</v>
      </c>
      <c r="M433" s="163">
        <f t="shared" si="308"/>
        <v>0</v>
      </c>
      <c r="N433" s="163">
        <f t="shared" si="308"/>
        <v>0</v>
      </c>
      <c r="O433" s="163">
        <f t="shared" si="308"/>
        <v>0</v>
      </c>
      <c r="P433" s="163">
        <f t="shared" si="308"/>
        <v>0</v>
      </c>
      <c r="Q433" s="163">
        <f t="shared" si="308"/>
        <v>0</v>
      </c>
      <c r="R433" s="163">
        <f t="shared" si="308"/>
        <v>0</v>
      </c>
      <c r="S433" s="163">
        <f t="shared" si="308"/>
        <v>0</v>
      </c>
      <c r="T433" s="163">
        <f t="shared" si="308"/>
        <v>0</v>
      </c>
      <c r="U433" s="163">
        <f t="shared" si="308"/>
        <v>0</v>
      </c>
      <c r="V433" s="164"/>
    </row>
    <row r="434" spans="10:22" s="57" customFormat="1" hidden="1">
      <c r="J434" s="163">
        <f t="shared" ref="J434:U434" si="309">SUMIF(J100,$B$345,$G$100)</f>
        <v>0</v>
      </c>
      <c r="K434" s="163">
        <f t="shared" si="309"/>
        <v>0</v>
      </c>
      <c r="L434" s="163">
        <f t="shared" si="309"/>
        <v>0</v>
      </c>
      <c r="M434" s="163">
        <f t="shared" si="309"/>
        <v>0</v>
      </c>
      <c r="N434" s="163">
        <f t="shared" si="309"/>
        <v>0</v>
      </c>
      <c r="O434" s="163">
        <f t="shared" si="309"/>
        <v>0</v>
      </c>
      <c r="P434" s="163">
        <f t="shared" si="309"/>
        <v>0</v>
      </c>
      <c r="Q434" s="163">
        <f t="shared" si="309"/>
        <v>0</v>
      </c>
      <c r="R434" s="163">
        <f t="shared" si="309"/>
        <v>0</v>
      </c>
      <c r="S434" s="163">
        <f t="shared" si="309"/>
        <v>0</v>
      </c>
      <c r="T434" s="163">
        <f t="shared" si="309"/>
        <v>0</v>
      </c>
      <c r="U434" s="163">
        <f t="shared" si="309"/>
        <v>0</v>
      </c>
      <c r="V434" s="164"/>
    </row>
    <row r="435" spans="10:22" s="57" customFormat="1" hidden="1">
      <c r="J435" s="163">
        <f t="shared" ref="J435:U435" si="310">SUMIF(J101,$B$345,$G$101)</f>
        <v>0</v>
      </c>
      <c r="K435" s="163">
        <f t="shared" si="310"/>
        <v>0</v>
      </c>
      <c r="L435" s="163">
        <f t="shared" si="310"/>
        <v>0</v>
      </c>
      <c r="M435" s="163">
        <f t="shared" si="310"/>
        <v>0</v>
      </c>
      <c r="N435" s="163">
        <f t="shared" si="310"/>
        <v>0</v>
      </c>
      <c r="O435" s="163">
        <f t="shared" si="310"/>
        <v>0</v>
      </c>
      <c r="P435" s="163">
        <f t="shared" si="310"/>
        <v>0</v>
      </c>
      <c r="Q435" s="163">
        <f t="shared" si="310"/>
        <v>0</v>
      </c>
      <c r="R435" s="163">
        <f t="shared" si="310"/>
        <v>0</v>
      </c>
      <c r="S435" s="163">
        <f t="shared" si="310"/>
        <v>0</v>
      </c>
      <c r="T435" s="163">
        <f t="shared" si="310"/>
        <v>0</v>
      </c>
      <c r="U435" s="163">
        <f t="shared" si="310"/>
        <v>0</v>
      </c>
      <c r="V435" s="164"/>
    </row>
    <row r="436" spans="10:22" s="57" customFormat="1" hidden="1">
      <c r="J436" s="163">
        <f t="shared" ref="J436:U436" si="311">SUMIF(J102,$B$345,$G$102)</f>
        <v>0</v>
      </c>
      <c r="K436" s="163">
        <f t="shared" si="311"/>
        <v>0</v>
      </c>
      <c r="L436" s="163">
        <f t="shared" si="311"/>
        <v>0</v>
      </c>
      <c r="M436" s="163">
        <f t="shared" si="311"/>
        <v>0</v>
      </c>
      <c r="N436" s="163">
        <f t="shared" si="311"/>
        <v>0</v>
      </c>
      <c r="O436" s="163">
        <f t="shared" si="311"/>
        <v>0</v>
      </c>
      <c r="P436" s="163">
        <f t="shared" si="311"/>
        <v>0</v>
      </c>
      <c r="Q436" s="163">
        <f t="shared" si="311"/>
        <v>0</v>
      </c>
      <c r="R436" s="163">
        <f t="shared" si="311"/>
        <v>0</v>
      </c>
      <c r="S436" s="163">
        <f t="shared" si="311"/>
        <v>0</v>
      </c>
      <c r="T436" s="163">
        <f t="shared" si="311"/>
        <v>0</v>
      </c>
      <c r="U436" s="163">
        <f t="shared" si="311"/>
        <v>0</v>
      </c>
      <c r="V436" s="164"/>
    </row>
    <row r="437" spans="10:22" s="57" customFormat="1" hidden="1">
      <c r="J437" s="163">
        <f t="shared" ref="J437:U437" si="312">SUMIF(J103,$B$345,$G$103)</f>
        <v>0</v>
      </c>
      <c r="K437" s="163">
        <f t="shared" si="312"/>
        <v>0</v>
      </c>
      <c r="L437" s="163">
        <f t="shared" si="312"/>
        <v>0</v>
      </c>
      <c r="M437" s="163">
        <f t="shared" si="312"/>
        <v>0</v>
      </c>
      <c r="N437" s="163">
        <f t="shared" si="312"/>
        <v>0</v>
      </c>
      <c r="O437" s="163">
        <f t="shared" si="312"/>
        <v>0</v>
      </c>
      <c r="P437" s="163">
        <f t="shared" si="312"/>
        <v>0</v>
      </c>
      <c r="Q437" s="163">
        <f t="shared" si="312"/>
        <v>0</v>
      </c>
      <c r="R437" s="163">
        <f t="shared" si="312"/>
        <v>0</v>
      </c>
      <c r="S437" s="163">
        <f t="shared" si="312"/>
        <v>0</v>
      </c>
      <c r="T437" s="163">
        <f t="shared" si="312"/>
        <v>0</v>
      </c>
      <c r="U437" s="163">
        <f t="shared" si="312"/>
        <v>0</v>
      </c>
      <c r="V437" s="164"/>
    </row>
    <row r="438" spans="10:22" s="57" customFormat="1" hidden="1">
      <c r="J438" s="163">
        <f t="shared" ref="J438:U438" si="313">SUMIF(J104,$B$345,$G$104)</f>
        <v>0</v>
      </c>
      <c r="K438" s="163">
        <f t="shared" si="313"/>
        <v>0</v>
      </c>
      <c r="L438" s="163">
        <f t="shared" si="313"/>
        <v>0</v>
      </c>
      <c r="M438" s="163">
        <f t="shared" si="313"/>
        <v>0</v>
      </c>
      <c r="N438" s="163">
        <f t="shared" si="313"/>
        <v>0</v>
      </c>
      <c r="O438" s="163">
        <f t="shared" si="313"/>
        <v>0</v>
      </c>
      <c r="P438" s="163">
        <f t="shared" si="313"/>
        <v>0</v>
      </c>
      <c r="Q438" s="163">
        <f t="shared" si="313"/>
        <v>0</v>
      </c>
      <c r="R438" s="163">
        <f t="shared" si="313"/>
        <v>0</v>
      </c>
      <c r="S438" s="163">
        <f t="shared" si="313"/>
        <v>0</v>
      </c>
      <c r="T438" s="163">
        <f t="shared" si="313"/>
        <v>0</v>
      </c>
      <c r="U438" s="163">
        <f t="shared" si="313"/>
        <v>0</v>
      </c>
      <c r="V438" s="164"/>
    </row>
    <row r="439" spans="10:22" s="57" customFormat="1" hidden="1">
      <c r="J439" s="163">
        <f t="shared" ref="J439:U439" si="314">SUMIF(J105,$B$345,$G$105)</f>
        <v>0</v>
      </c>
      <c r="K439" s="163">
        <f t="shared" si="314"/>
        <v>0</v>
      </c>
      <c r="L439" s="163">
        <f t="shared" si="314"/>
        <v>0</v>
      </c>
      <c r="M439" s="163">
        <f t="shared" si="314"/>
        <v>0</v>
      </c>
      <c r="N439" s="163">
        <f t="shared" si="314"/>
        <v>0</v>
      </c>
      <c r="O439" s="163">
        <f t="shared" si="314"/>
        <v>0</v>
      </c>
      <c r="P439" s="163">
        <f t="shared" si="314"/>
        <v>0</v>
      </c>
      <c r="Q439" s="163">
        <f t="shared" si="314"/>
        <v>0</v>
      </c>
      <c r="R439" s="163">
        <f t="shared" si="314"/>
        <v>0</v>
      </c>
      <c r="S439" s="163">
        <f t="shared" si="314"/>
        <v>0</v>
      </c>
      <c r="T439" s="163">
        <f t="shared" si="314"/>
        <v>0</v>
      </c>
      <c r="U439" s="163">
        <f t="shared" si="314"/>
        <v>0</v>
      </c>
      <c r="V439" s="164"/>
    </row>
    <row r="440" spans="10:22" s="57" customFormat="1" hidden="1">
      <c r="V440" s="102"/>
    </row>
    <row r="441" spans="10:22" s="57" customFormat="1" hidden="1">
      <c r="V441" s="102"/>
    </row>
    <row r="442" spans="10:22" s="57" customFormat="1" hidden="1">
      <c r="V442" s="102"/>
    </row>
    <row r="443" spans="10:22" s="57" customFormat="1" hidden="1">
      <c r="J443" s="57" t="s">
        <v>50</v>
      </c>
      <c r="V443" s="102"/>
    </row>
    <row r="444" spans="10:22" s="57" customFormat="1" hidden="1">
      <c r="J444" s="163">
        <f t="shared" ref="J444:U444" si="315">SUMIF(J110,$B$345,$G$110)</f>
        <v>0</v>
      </c>
      <c r="K444" s="163">
        <f t="shared" si="315"/>
        <v>0</v>
      </c>
      <c r="L444" s="163">
        <f t="shared" si="315"/>
        <v>0</v>
      </c>
      <c r="M444" s="163">
        <f t="shared" si="315"/>
        <v>0</v>
      </c>
      <c r="N444" s="163">
        <f t="shared" si="315"/>
        <v>0</v>
      </c>
      <c r="O444" s="163">
        <f t="shared" si="315"/>
        <v>0</v>
      </c>
      <c r="P444" s="163">
        <f t="shared" si="315"/>
        <v>0</v>
      </c>
      <c r="Q444" s="163">
        <f t="shared" si="315"/>
        <v>0</v>
      </c>
      <c r="R444" s="163">
        <f t="shared" si="315"/>
        <v>0</v>
      </c>
      <c r="S444" s="163">
        <f t="shared" si="315"/>
        <v>0</v>
      </c>
      <c r="T444" s="163">
        <f t="shared" si="315"/>
        <v>0</v>
      </c>
      <c r="U444" s="163">
        <f t="shared" si="315"/>
        <v>0</v>
      </c>
      <c r="V444" s="164"/>
    </row>
    <row r="445" spans="10:22" s="57" customFormat="1" hidden="1">
      <c r="J445" s="163">
        <f t="shared" ref="J445:U445" si="316">SUMIF(J111,$B$345,$G$111)</f>
        <v>0</v>
      </c>
      <c r="K445" s="163">
        <f t="shared" si="316"/>
        <v>0</v>
      </c>
      <c r="L445" s="163">
        <f t="shared" si="316"/>
        <v>0</v>
      </c>
      <c r="M445" s="163">
        <f t="shared" si="316"/>
        <v>0</v>
      </c>
      <c r="N445" s="163">
        <f t="shared" si="316"/>
        <v>0</v>
      </c>
      <c r="O445" s="163">
        <f t="shared" si="316"/>
        <v>0</v>
      </c>
      <c r="P445" s="163">
        <f t="shared" si="316"/>
        <v>0</v>
      </c>
      <c r="Q445" s="163">
        <f t="shared" si="316"/>
        <v>0</v>
      </c>
      <c r="R445" s="163">
        <f t="shared" si="316"/>
        <v>0</v>
      </c>
      <c r="S445" s="163">
        <f t="shared" si="316"/>
        <v>0</v>
      </c>
      <c r="T445" s="163">
        <f t="shared" si="316"/>
        <v>0</v>
      </c>
      <c r="U445" s="163">
        <f t="shared" si="316"/>
        <v>0</v>
      </c>
      <c r="V445" s="164"/>
    </row>
    <row r="446" spans="10:22" s="57" customFormat="1" hidden="1">
      <c r="J446" s="163">
        <f t="shared" ref="J446:U446" si="317">SUMIF(J112,$B$345,$G$112)</f>
        <v>0</v>
      </c>
      <c r="K446" s="163">
        <f t="shared" si="317"/>
        <v>0</v>
      </c>
      <c r="L446" s="163">
        <f t="shared" si="317"/>
        <v>0</v>
      </c>
      <c r="M446" s="163">
        <f t="shared" si="317"/>
        <v>0</v>
      </c>
      <c r="N446" s="163">
        <f t="shared" si="317"/>
        <v>0</v>
      </c>
      <c r="O446" s="163">
        <f t="shared" si="317"/>
        <v>0</v>
      </c>
      <c r="P446" s="163">
        <f t="shared" si="317"/>
        <v>0</v>
      </c>
      <c r="Q446" s="163">
        <f t="shared" si="317"/>
        <v>0</v>
      </c>
      <c r="R446" s="163">
        <f t="shared" si="317"/>
        <v>0</v>
      </c>
      <c r="S446" s="163">
        <f t="shared" si="317"/>
        <v>0</v>
      </c>
      <c r="T446" s="163">
        <f t="shared" si="317"/>
        <v>0</v>
      </c>
      <c r="U446" s="163">
        <f t="shared" si="317"/>
        <v>0</v>
      </c>
      <c r="V446" s="164"/>
    </row>
    <row r="447" spans="10:22" s="57" customFormat="1" hidden="1">
      <c r="J447" s="163">
        <f t="shared" ref="J447:U447" si="318">SUMIF(J113,$B$345,$G$113)</f>
        <v>0</v>
      </c>
      <c r="K447" s="163">
        <f t="shared" si="318"/>
        <v>0</v>
      </c>
      <c r="L447" s="163">
        <f t="shared" si="318"/>
        <v>0</v>
      </c>
      <c r="M447" s="163">
        <f t="shared" si="318"/>
        <v>0</v>
      </c>
      <c r="N447" s="163">
        <f t="shared" si="318"/>
        <v>0</v>
      </c>
      <c r="O447" s="163">
        <f t="shared" si="318"/>
        <v>0</v>
      </c>
      <c r="P447" s="163">
        <f t="shared" si="318"/>
        <v>0</v>
      </c>
      <c r="Q447" s="163">
        <f t="shared" si="318"/>
        <v>0</v>
      </c>
      <c r="R447" s="163">
        <f t="shared" si="318"/>
        <v>0</v>
      </c>
      <c r="S447" s="163">
        <f t="shared" si="318"/>
        <v>0</v>
      </c>
      <c r="T447" s="163">
        <f t="shared" si="318"/>
        <v>0</v>
      </c>
      <c r="U447" s="163">
        <f t="shared" si="318"/>
        <v>0</v>
      </c>
      <c r="V447" s="164"/>
    </row>
    <row r="448" spans="10:22" s="57" customFormat="1" hidden="1">
      <c r="J448" s="163">
        <f t="shared" ref="J448:U448" si="319">SUMIF(J114,$B$345,$G$114)</f>
        <v>0</v>
      </c>
      <c r="K448" s="163">
        <f t="shared" si="319"/>
        <v>0</v>
      </c>
      <c r="L448" s="163">
        <f t="shared" si="319"/>
        <v>0</v>
      </c>
      <c r="M448" s="163">
        <f t="shared" si="319"/>
        <v>0</v>
      </c>
      <c r="N448" s="163">
        <f t="shared" si="319"/>
        <v>0</v>
      </c>
      <c r="O448" s="163">
        <f t="shared" si="319"/>
        <v>0</v>
      </c>
      <c r="P448" s="163">
        <f t="shared" si="319"/>
        <v>0</v>
      </c>
      <c r="Q448" s="163">
        <f t="shared" si="319"/>
        <v>0</v>
      </c>
      <c r="R448" s="163">
        <f t="shared" si="319"/>
        <v>0</v>
      </c>
      <c r="S448" s="163">
        <f t="shared" si="319"/>
        <v>0</v>
      </c>
      <c r="T448" s="163">
        <f t="shared" si="319"/>
        <v>0</v>
      </c>
      <c r="U448" s="163">
        <f t="shared" si="319"/>
        <v>0</v>
      </c>
      <c r="V448" s="164"/>
    </row>
    <row r="449" spans="10:22" s="57" customFormat="1" hidden="1">
      <c r="J449" s="163">
        <f t="shared" ref="J449:U449" si="320">SUMIF(J115,$B$345,$G$115)</f>
        <v>0</v>
      </c>
      <c r="K449" s="163">
        <f t="shared" si="320"/>
        <v>0</v>
      </c>
      <c r="L449" s="163">
        <f t="shared" si="320"/>
        <v>0</v>
      </c>
      <c r="M449" s="163">
        <f t="shared" si="320"/>
        <v>0</v>
      </c>
      <c r="N449" s="163">
        <f t="shared" si="320"/>
        <v>0</v>
      </c>
      <c r="O449" s="163">
        <f t="shared" si="320"/>
        <v>0</v>
      </c>
      <c r="P449" s="163">
        <f t="shared" si="320"/>
        <v>0</v>
      </c>
      <c r="Q449" s="163">
        <f t="shared" si="320"/>
        <v>0</v>
      </c>
      <c r="R449" s="163">
        <f t="shared" si="320"/>
        <v>0</v>
      </c>
      <c r="S449" s="163">
        <f t="shared" si="320"/>
        <v>0</v>
      </c>
      <c r="T449" s="163">
        <f t="shared" si="320"/>
        <v>0</v>
      </c>
      <c r="U449" s="163">
        <f t="shared" si="320"/>
        <v>0</v>
      </c>
      <c r="V449" s="164"/>
    </row>
    <row r="450" spans="10:22" s="57" customFormat="1" hidden="1">
      <c r="J450" s="163">
        <f>SUMIF(J116,$B$345,G116)</f>
        <v>0</v>
      </c>
      <c r="K450" s="163">
        <f t="shared" ref="K450:U450" si="321">SUMIF(K116,$B$345,$G$116)</f>
        <v>0</v>
      </c>
      <c r="L450" s="163">
        <f t="shared" si="321"/>
        <v>0</v>
      </c>
      <c r="M450" s="163">
        <f t="shared" si="321"/>
        <v>0</v>
      </c>
      <c r="N450" s="163">
        <f t="shared" si="321"/>
        <v>0</v>
      </c>
      <c r="O450" s="163">
        <f t="shared" si="321"/>
        <v>0</v>
      </c>
      <c r="P450" s="163">
        <f t="shared" si="321"/>
        <v>0</v>
      </c>
      <c r="Q450" s="163">
        <f t="shared" si="321"/>
        <v>0</v>
      </c>
      <c r="R450" s="163">
        <f t="shared" si="321"/>
        <v>0</v>
      </c>
      <c r="S450" s="163">
        <f t="shared" si="321"/>
        <v>0</v>
      </c>
      <c r="T450" s="163">
        <f t="shared" si="321"/>
        <v>0</v>
      </c>
      <c r="U450" s="163">
        <f t="shared" si="321"/>
        <v>0</v>
      </c>
      <c r="V450" s="164"/>
    </row>
    <row r="451" spans="10:22" s="57" customFormat="1" hidden="1">
      <c r="J451" s="163">
        <f t="shared" ref="J451:U451" si="322">SUMIF(J117,$B$345,$G$117)</f>
        <v>0</v>
      </c>
      <c r="K451" s="163">
        <f t="shared" si="322"/>
        <v>0</v>
      </c>
      <c r="L451" s="163">
        <f t="shared" si="322"/>
        <v>0</v>
      </c>
      <c r="M451" s="163">
        <f t="shared" si="322"/>
        <v>0</v>
      </c>
      <c r="N451" s="163">
        <f t="shared" si="322"/>
        <v>0</v>
      </c>
      <c r="O451" s="163">
        <f t="shared" si="322"/>
        <v>0</v>
      </c>
      <c r="P451" s="163">
        <f t="shared" si="322"/>
        <v>0</v>
      </c>
      <c r="Q451" s="163">
        <f t="shared" si="322"/>
        <v>0</v>
      </c>
      <c r="R451" s="163">
        <f t="shared" si="322"/>
        <v>0</v>
      </c>
      <c r="S451" s="163">
        <f t="shared" si="322"/>
        <v>0</v>
      </c>
      <c r="T451" s="163">
        <f t="shared" si="322"/>
        <v>0</v>
      </c>
      <c r="U451" s="163">
        <f t="shared" si="322"/>
        <v>0</v>
      </c>
      <c r="V451" s="164"/>
    </row>
    <row r="452" spans="10:22" s="57" customFormat="1" hidden="1">
      <c r="J452" s="163">
        <f t="shared" ref="J452:U452" si="323">SUMIF(J118,$B$345,$G$118)</f>
        <v>0</v>
      </c>
      <c r="K452" s="163">
        <f t="shared" si="323"/>
        <v>0</v>
      </c>
      <c r="L452" s="163">
        <f t="shared" si="323"/>
        <v>0</v>
      </c>
      <c r="M452" s="163">
        <f t="shared" si="323"/>
        <v>0</v>
      </c>
      <c r="N452" s="163">
        <f t="shared" si="323"/>
        <v>0</v>
      </c>
      <c r="O452" s="163">
        <f t="shared" si="323"/>
        <v>0</v>
      </c>
      <c r="P452" s="163">
        <f t="shared" si="323"/>
        <v>0</v>
      </c>
      <c r="Q452" s="163">
        <f t="shared" si="323"/>
        <v>0</v>
      </c>
      <c r="R452" s="163">
        <f t="shared" si="323"/>
        <v>0</v>
      </c>
      <c r="S452" s="163">
        <f t="shared" si="323"/>
        <v>0</v>
      </c>
      <c r="T452" s="163">
        <f t="shared" si="323"/>
        <v>0</v>
      </c>
      <c r="U452" s="163">
        <f t="shared" si="323"/>
        <v>0</v>
      </c>
      <c r="V452" s="164"/>
    </row>
    <row r="453" spans="10:22" s="57" customFormat="1" hidden="1">
      <c r="J453" s="163">
        <f t="shared" ref="J453:U453" si="324">SUMIF(J119,$B$345,$G$119)</f>
        <v>0</v>
      </c>
      <c r="K453" s="163">
        <f t="shared" si="324"/>
        <v>0</v>
      </c>
      <c r="L453" s="163">
        <f t="shared" si="324"/>
        <v>0</v>
      </c>
      <c r="M453" s="163">
        <f t="shared" si="324"/>
        <v>0</v>
      </c>
      <c r="N453" s="163">
        <f t="shared" si="324"/>
        <v>0</v>
      </c>
      <c r="O453" s="163">
        <f t="shared" si="324"/>
        <v>0</v>
      </c>
      <c r="P453" s="163">
        <f t="shared" si="324"/>
        <v>0</v>
      </c>
      <c r="Q453" s="163">
        <f t="shared" si="324"/>
        <v>0</v>
      </c>
      <c r="R453" s="163">
        <f t="shared" si="324"/>
        <v>0</v>
      </c>
      <c r="S453" s="163">
        <f t="shared" si="324"/>
        <v>0</v>
      </c>
      <c r="T453" s="163">
        <f t="shared" si="324"/>
        <v>0</v>
      </c>
      <c r="U453" s="163">
        <f t="shared" si="324"/>
        <v>0</v>
      </c>
      <c r="V453" s="164"/>
    </row>
    <row r="454" spans="10:22" s="57" customFormat="1" hidden="1">
      <c r="J454" s="163">
        <f t="shared" ref="J454:U454" si="325">SUMIF(J120,$B$345,$G$120)</f>
        <v>0</v>
      </c>
      <c r="K454" s="163">
        <f t="shared" si="325"/>
        <v>0</v>
      </c>
      <c r="L454" s="163">
        <f t="shared" si="325"/>
        <v>0</v>
      </c>
      <c r="M454" s="163">
        <f t="shared" si="325"/>
        <v>0</v>
      </c>
      <c r="N454" s="163">
        <f t="shared" si="325"/>
        <v>0</v>
      </c>
      <c r="O454" s="163">
        <f t="shared" si="325"/>
        <v>0</v>
      </c>
      <c r="P454" s="163">
        <f t="shared" si="325"/>
        <v>0</v>
      </c>
      <c r="Q454" s="163">
        <f t="shared" si="325"/>
        <v>0</v>
      </c>
      <c r="R454" s="163">
        <f t="shared" si="325"/>
        <v>0</v>
      </c>
      <c r="S454" s="163">
        <f t="shared" si="325"/>
        <v>0</v>
      </c>
      <c r="T454" s="163">
        <f t="shared" si="325"/>
        <v>0</v>
      </c>
      <c r="U454" s="163">
        <f t="shared" si="325"/>
        <v>0</v>
      </c>
      <c r="V454" s="164"/>
    </row>
    <row r="455" spans="10:22" s="57" customFormat="1" hidden="1">
      <c r="J455" s="163">
        <f t="shared" ref="J455:U455" si="326">SUMIF(J121,$B$345,$G$121)</f>
        <v>0</v>
      </c>
      <c r="K455" s="163">
        <f t="shared" si="326"/>
        <v>0</v>
      </c>
      <c r="L455" s="163">
        <f t="shared" si="326"/>
        <v>0</v>
      </c>
      <c r="M455" s="163">
        <f t="shared" si="326"/>
        <v>0</v>
      </c>
      <c r="N455" s="163">
        <f t="shared" si="326"/>
        <v>0</v>
      </c>
      <c r="O455" s="163">
        <f t="shared" si="326"/>
        <v>0</v>
      </c>
      <c r="P455" s="163">
        <f t="shared" si="326"/>
        <v>0</v>
      </c>
      <c r="Q455" s="163">
        <f t="shared" si="326"/>
        <v>0</v>
      </c>
      <c r="R455" s="163">
        <f t="shared" si="326"/>
        <v>0</v>
      </c>
      <c r="S455" s="163">
        <f t="shared" si="326"/>
        <v>0</v>
      </c>
      <c r="T455" s="163">
        <f t="shared" si="326"/>
        <v>0</v>
      </c>
      <c r="U455" s="163">
        <f t="shared" si="326"/>
        <v>0</v>
      </c>
      <c r="V455" s="164"/>
    </row>
    <row r="456" spans="10:22" s="57" customFormat="1" hidden="1">
      <c r="V456" s="102"/>
    </row>
    <row r="457" spans="10:22" s="57" customFormat="1" hidden="1">
      <c r="V457" s="102"/>
    </row>
    <row r="458" spans="10:22" s="57" customFormat="1" hidden="1">
      <c r="J458" s="57" t="s">
        <v>51</v>
      </c>
      <c r="V458" s="102"/>
    </row>
    <row r="459" spans="10:22" s="57" customFormat="1" hidden="1">
      <c r="J459" s="163">
        <f t="shared" ref="J459:U459" si="327">SUMIF(J126,$B$345,$G$126)</f>
        <v>0</v>
      </c>
      <c r="K459" s="163">
        <f t="shared" si="327"/>
        <v>0</v>
      </c>
      <c r="L459" s="163">
        <f t="shared" si="327"/>
        <v>0</v>
      </c>
      <c r="M459" s="163">
        <f t="shared" si="327"/>
        <v>0</v>
      </c>
      <c r="N459" s="163">
        <f t="shared" si="327"/>
        <v>0</v>
      </c>
      <c r="O459" s="163">
        <f t="shared" si="327"/>
        <v>0</v>
      </c>
      <c r="P459" s="163">
        <f t="shared" si="327"/>
        <v>0</v>
      </c>
      <c r="Q459" s="163">
        <f t="shared" si="327"/>
        <v>0</v>
      </c>
      <c r="R459" s="163">
        <f t="shared" si="327"/>
        <v>0</v>
      </c>
      <c r="S459" s="163">
        <f t="shared" si="327"/>
        <v>0</v>
      </c>
      <c r="T459" s="163">
        <f t="shared" si="327"/>
        <v>0</v>
      </c>
      <c r="U459" s="163">
        <f t="shared" si="327"/>
        <v>0</v>
      </c>
      <c r="V459" s="164"/>
    </row>
    <row r="460" spans="10:22" s="57" customFormat="1" hidden="1">
      <c r="J460" s="163">
        <f t="shared" ref="J460:U460" si="328">SUMIF(J127,$B$345,$G$127)</f>
        <v>0</v>
      </c>
      <c r="K460" s="163">
        <f t="shared" si="328"/>
        <v>0</v>
      </c>
      <c r="L460" s="163">
        <f t="shared" si="328"/>
        <v>0</v>
      </c>
      <c r="M460" s="163">
        <f t="shared" si="328"/>
        <v>0</v>
      </c>
      <c r="N460" s="163">
        <f t="shared" si="328"/>
        <v>0</v>
      </c>
      <c r="O460" s="163">
        <f t="shared" si="328"/>
        <v>0</v>
      </c>
      <c r="P460" s="163">
        <f t="shared" si="328"/>
        <v>0</v>
      </c>
      <c r="Q460" s="163">
        <f t="shared" si="328"/>
        <v>0</v>
      </c>
      <c r="R460" s="163">
        <f t="shared" si="328"/>
        <v>0</v>
      </c>
      <c r="S460" s="163">
        <f t="shared" si="328"/>
        <v>0</v>
      </c>
      <c r="T460" s="163">
        <f t="shared" si="328"/>
        <v>0</v>
      </c>
      <c r="U460" s="163">
        <f t="shared" si="328"/>
        <v>0</v>
      </c>
      <c r="V460" s="164"/>
    </row>
    <row r="461" spans="10:22" s="57" customFormat="1" hidden="1">
      <c r="J461" s="163">
        <f t="shared" ref="J461:U461" si="329">SUMIF(J128,$B$345,$G$128)</f>
        <v>0</v>
      </c>
      <c r="K461" s="163">
        <f t="shared" si="329"/>
        <v>0</v>
      </c>
      <c r="L461" s="163">
        <f t="shared" si="329"/>
        <v>0</v>
      </c>
      <c r="M461" s="163">
        <f t="shared" si="329"/>
        <v>0</v>
      </c>
      <c r="N461" s="163">
        <f t="shared" si="329"/>
        <v>0</v>
      </c>
      <c r="O461" s="163">
        <f t="shared" si="329"/>
        <v>0</v>
      </c>
      <c r="P461" s="163">
        <f t="shared" si="329"/>
        <v>0</v>
      </c>
      <c r="Q461" s="163">
        <f t="shared" si="329"/>
        <v>0</v>
      </c>
      <c r="R461" s="163">
        <f t="shared" si="329"/>
        <v>0</v>
      </c>
      <c r="S461" s="163">
        <f t="shared" si="329"/>
        <v>0</v>
      </c>
      <c r="T461" s="163">
        <f t="shared" si="329"/>
        <v>0</v>
      </c>
      <c r="U461" s="163">
        <f t="shared" si="329"/>
        <v>0</v>
      </c>
      <c r="V461" s="164"/>
    </row>
    <row r="462" spans="10:22" s="57" customFormat="1" hidden="1">
      <c r="J462" s="163">
        <f t="shared" ref="J462:U462" si="330">SUMIF(J129,$B$345,$G$129)</f>
        <v>0</v>
      </c>
      <c r="K462" s="163">
        <f t="shared" si="330"/>
        <v>0</v>
      </c>
      <c r="L462" s="163">
        <f t="shared" si="330"/>
        <v>0</v>
      </c>
      <c r="M462" s="163">
        <f t="shared" si="330"/>
        <v>0</v>
      </c>
      <c r="N462" s="163">
        <f t="shared" si="330"/>
        <v>0</v>
      </c>
      <c r="O462" s="163">
        <f t="shared" si="330"/>
        <v>0</v>
      </c>
      <c r="P462" s="163">
        <f t="shared" si="330"/>
        <v>0</v>
      </c>
      <c r="Q462" s="163">
        <f t="shared" si="330"/>
        <v>0</v>
      </c>
      <c r="R462" s="163">
        <f t="shared" si="330"/>
        <v>0</v>
      </c>
      <c r="S462" s="163">
        <f t="shared" si="330"/>
        <v>0</v>
      </c>
      <c r="T462" s="163">
        <f t="shared" si="330"/>
        <v>0</v>
      </c>
      <c r="U462" s="163">
        <f t="shared" si="330"/>
        <v>0</v>
      </c>
      <c r="V462" s="164"/>
    </row>
    <row r="463" spans="10:22" s="57" customFormat="1" hidden="1">
      <c r="J463" s="163">
        <f t="shared" ref="J463:U463" si="331">SUMIF(J130,$B$345,$G$130)</f>
        <v>0</v>
      </c>
      <c r="K463" s="163">
        <f t="shared" si="331"/>
        <v>0</v>
      </c>
      <c r="L463" s="163">
        <f t="shared" si="331"/>
        <v>0</v>
      </c>
      <c r="M463" s="163">
        <f t="shared" si="331"/>
        <v>0</v>
      </c>
      <c r="N463" s="163">
        <f t="shared" si="331"/>
        <v>0</v>
      </c>
      <c r="O463" s="163">
        <f t="shared" si="331"/>
        <v>0</v>
      </c>
      <c r="P463" s="163">
        <f t="shared" si="331"/>
        <v>0</v>
      </c>
      <c r="Q463" s="163">
        <f t="shared" si="331"/>
        <v>0</v>
      </c>
      <c r="R463" s="163">
        <f t="shared" si="331"/>
        <v>0</v>
      </c>
      <c r="S463" s="163">
        <f t="shared" si="331"/>
        <v>0</v>
      </c>
      <c r="T463" s="163">
        <f t="shared" si="331"/>
        <v>0</v>
      </c>
      <c r="U463" s="163">
        <f t="shared" si="331"/>
        <v>0</v>
      </c>
      <c r="V463" s="164"/>
    </row>
    <row r="464" spans="10:22" s="57" customFormat="1" hidden="1">
      <c r="J464" s="163">
        <f t="shared" ref="J464:U464" si="332">SUMIF(J131,$B$345,$G$131)</f>
        <v>0</v>
      </c>
      <c r="K464" s="163">
        <f t="shared" si="332"/>
        <v>0</v>
      </c>
      <c r="L464" s="163">
        <f t="shared" si="332"/>
        <v>0</v>
      </c>
      <c r="M464" s="163">
        <f t="shared" si="332"/>
        <v>0</v>
      </c>
      <c r="N464" s="163">
        <f t="shared" si="332"/>
        <v>0</v>
      </c>
      <c r="O464" s="163">
        <f t="shared" si="332"/>
        <v>0</v>
      </c>
      <c r="P464" s="163">
        <f t="shared" si="332"/>
        <v>0</v>
      </c>
      <c r="Q464" s="163">
        <f t="shared" si="332"/>
        <v>0</v>
      </c>
      <c r="R464" s="163">
        <f t="shared" si="332"/>
        <v>0</v>
      </c>
      <c r="S464" s="163">
        <f t="shared" si="332"/>
        <v>0</v>
      </c>
      <c r="T464" s="163">
        <f t="shared" si="332"/>
        <v>0</v>
      </c>
      <c r="U464" s="163">
        <f t="shared" si="332"/>
        <v>0</v>
      </c>
      <c r="V464" s="164"/>
    </row>
    <row r="465" spans="10:22" s="57" customFormat="1" hidden="1">
      <c r="J465" s="163">
        <f t="shared" ref="J465:U465" si="333">SUMIF(J132,$B$345,$G$132)</f>
        <v>0</v>
      </c>
      <c r="K465" s="163">
        <f t="shared" si="333"/>
        <v>0</v>
      </c>
      <c r="L465" s="163">
        <f t="shared" si="333"/>
        <v>0</v>
      </c>
      <c r="M465" s="163">
        <f t="shared" si="333"/>
        <v>0</v>
      </c>
      <c r="N465" s="163">
        <f t="shared" si="333"/>
        <v>0</v>
      </c>
      <c r="O465" s="163">
        <f t="shared" si="333"/>
        <v>0</v>
      </c>
      <c r="P465" s="163">
        <f t="shared" si="333"/>
        <v>0</v>
      </c>
      <c r="Q465" s="163">
        <f t="shared" si="333"/>
        <v>0</v>
      </c>
      <c r="R465" s="163">
        <f t="shared" si="333"/>
        <v>0</v>
      </c>
      <c r="S465" s="163">
        <f t="shared" si="333"/>
        <v>0</v>
      </c>
      <c r="T465" s="163">
        <f t="shared" si="333"/>
        <v>0</v>
      </c>
      <c r="U465" s="163">
        <f t="shared" si="333"/>
        <v>0</v>
      </c>
      <c r="V465" s="164"/>
    </row>
    <row r="466" spans="10:22" s="57" customFormat="1" hidden="1">
      <c r="J466" s="163">
        <f t="shared" ref="J466:U466" si="334">SUMIF(J133,$B$345,$G$133)</f>
        <v>0</v>
      </c>
      <c r="K466" s="163">
        <f t="shared" si="334"/>
        <v>0</v>
      </c>
      <c r="L466" s="163">
        <f t="shared" si="334"/>
        <v>0</v>
      </c>
      <c r="M466" s="163">
        <f t="shared" si="334"/>
        <v>0</v>
      </c>
      <c r="N466" s="163">
        <f t="shared" si="334"/>
        <v>0</v>
      </c>
      <c r="O466" s="163">
        <f t="shared" si="334"/>
        <v>0</v>
      </c>
      <c r="P466" s="163">
        <f t="shared" si="334"/>
        <v>0</v>
      </c>
      <c r="Q466" s="163">
        <f t="shared" si="334"/>
        <v>0</v>
      </c>
      <c r="R466" s="163">
        <f t="shared" si="334"/>
        <v>0</v>
      </c>
      <c r="S466" s="163">
        <f t="shared" si="334"/>
        <v>0</v>
      </c>
      <c r="T466" s="163">
        <f t="shared" si="334"/>
        <v>0</v>
      </c>
      <c r="U466" s="163">
        <f t="shared" si="334"/>
        <v>0</v>
      </c>
      <c r="V466" s="164"/>
    </row>
    <row r="467" spans="10:22" s="57" customFormat="1" hidden="1">
      <c r="J467" s="163">
        <f t="shared" ref="J467:U467" si="335">SUMIF(J134,$B$345,$G$134)</f>
        <v>0</v>
      </c>
      <c r="K467" s="163">
        <f t="shared" si="335"/>
        <v>0</v>
      </c>
      <c r="L467" s="163">
        <f t="shared" si="335"/>
        <v>0</v>
      </c>
      <c r="M467" s="163">
        <f t="shared" si="335"/>
        <v>0</v>
      </c>
      <c r="N467" s="163">
        <f t="shared" si="335"/>
        <v>0</v>
      </c>
      <c r="O467" s="163">
        <f t="shared" si="335"/>
        <v>0</v>
      </c>
      <c r="P467" s="163">
        <f t="shared" si="335"/>
        <v>0</v>
      </c>
      <c r="Q467" s="163">
        <f t="shared" si="335"/>
        <v>0</v>
      </c>
      <c r="R467" s="163">
        <f t="shared" si="335"/>
        <v>0</v>
      </c>
      <c r="S467" s="163">
        <f t="shared" si="335"/>
        <v>0</v>
      </c>
      <c r="T467" s="163">
        <f t="shared" si="335"/>
        <v>0</v>
      </c>
      <c r="U467" s="163">
        <f t="shared" si="335"/>
        <v>0</v>
      </c>
      <c r="V467" s="164"/>
    </row>
    <row r="468" spans="10:22" s="57" customFormat="1" hidden="1">
      <c r="J468" s="163">
        <f t="shared" ref="J468:U468" si="336">SUMIF(J135,$B$345,$G$135)</f>
        <v>0</v>
      </c>
      <c r="K468" s="163">
        <f t="shared" si="336"/>
        <v>0</v>
      </c>
      <c r="L468" s="163">
        <f t="shared" si="336"/>
        <v>0</v>
      </c>
      <c r="M468" s="163">
        <f t="shared" si="336"/>
        <v>0</v>
      </c>
      <c r="N468" s="163">
        <f t="shared" si="336"/>
        <v>0</v>
      </c>
      <c r="O468" s="163">
        <f t="shared" si="336"/>
        <v>0</v>
      </c>
      <c r="P468" s="163">
        <f t="shared" si="336"/>
        <v>0</v>
      </c>
      <c r="Q468" s="163">
        <f t="shared" si="336"/>
        <v>0</v>
      </c>
      <c r="R468" s="163">
        <f t="shared" si="336"/>
        <v>0</v>
      </c>
      <c r="S468" s="163">
        <f t="shared" si="336"/>
        <v>0</v>
      </c>
      <c r="T468" s="163">
        <f t="shared" si="336"/>
        <v>0</v>
      </c>
      <c r="U468" s="163">
        <f t="shared" si="336"/>
        <v>0</v>
      </c>
      <c r="V468" s="164"/>
    </row>
    <row r="469" spans="10:22" s="57" customFormat="1" hidden="1">
      <c r="J469" s="163">
        <f t="shared" ref="J469:U469" si="337">SUMIF(J136,$B$345,$G$136)</f>
        <v>0</v>
      </c>
      <c r="K469" s="163">
        <f t="shared" si="337"/>
        <v>0</v>
      </c>
      <c r="L469" s="163">
        <f t="shared" si="337"/>
        <v>0</v>
      </c>
      <c r="M469" s="163">
        <f t="shared" si="337"/>
        <v>0</v>
      </c>
      <c r="N469" s="163">
        <f t="shared" si="337"/>
        <v>0</v>
      </c>
      <c r="O469" s="163">
        <f t="shared" si="337"/>
        <v>0</v>
      </c>
      <c r="P469" s="163">
        <f t="shared" si="337"/>
        <v>0</v>
      </c>
      <c r="Q469" s="163">
        <f t="shared" si="337"/>
        <v>0</v>
      </c>
      <c r="R469" s="163">
        <f t="shared" si="337"/>
        <v>0</v>
      </c>
      <c r="S469" s="163">
        <f t="shared" si="337"/>
        <v>0</v>
      </c>
      <c r="T469" s="163">
        <f t="shared" si="337"/>
        <v>0</v>
      </c>
      <c r="U469" s="163">
        <f t="shared" si="337"/>
        <v>0</v>
      </c>
      <c r="V469" s="164"/>
    </row>
    <row r="470" spans="10:22" s="57" customFormat="1" hidden="1">
      <c r="J470" s="163">
        <f>SUMIF(J137,$B$345,G137)</f>
        <v>0</v>
      </c>
      <c r="K470" s="163">
        <f t="shared" ref="K470:U470" si="338">SUMIF(K137,$B$345,$G$137)</f>
        <v>0</v>
      </c>
      <c r="L470" s="163">
        <f t="shared" si="338"/>
        <v>0</v>
      </c>
      <c r="M470" s="163">
        <f t="shared" si="338"/>
        <v>0</v>
      </c>
      <c r="N470" s="163">
        <f t="shared" si="338"/>
        <v>0</v>
      </c>
      <c r="O470" s="163">
        <f t="shared" si="338"/>
        <v>0</v>
      </c>
      <c r="P470" s="163">
        <f t="shared" si="338"/>
        <v>0</v>
      </c>
      <c r="Q470" s="163">
        <f t="shared" si="338"/>
        <v>0</v>
      </c>
      <c r="R470" s="163">
        <f t="shared" si="338"/>
        <v>0</v>
      </c>
      <c r="S470" s="163">
        <f t="shared" si="338"/>
        <v>0</v>
      </c>
      <c r="T470" s="163">
        <f t="shared" si="338"/>
        <v>0</v>
      </c>
      <c r="U470" s="163">
        <f t="shared" si="338"/>
        <v>0</v>
      </c>
      <c r="V470" s="164"/>
    </row>
    <row r="471" spans="10:22" s="57" customFormat="1" hidden="1">
      <c r="J471" s="163">
        <f t="shared" ref="J471:U471" si="339">SUMIF(J138,$B$345,$G$138)</f>
        <v>0</v>
      </c>
      <c r="K471" s="163">
        <f t="shared" si="339"/>
        <v>0</v>
      </c>
      <c r="L471" s="163">
        <f t="shared" si="339"/>
        <v>0</v>
      </c>
      <c r="M471" s="163">
        <f t="shared" si="339"/>
        <v>0</v>
      </c>
      <c r="N471" s="163">
        <f t="shared" si="339"/>
        <v>0</v>
      </c>
      <c r="O471" s="163">
        <f t="shared" si="339"/>
        <v>0</v>
      </c>
      <c r="P471" s="163">
        <f t="shared" si="339"/>
        <v>0</v>
      </c>
      <c r="Q471" s="163">
        <f t="shared" si="339"/>
        <v>0</v>
      </c>
      <c r="R471" s="163">
        <f t="shared" si="339"/>
        <v>0</v>
      </c>
      <c r="S471" s="163">
        <f t="shared" si="339"/>
        <v>0</v>
      </c>
      <c r="T471" s="163">
        <f t="shared" si="339"/>
        <v>0</v>
      </c>
      <c r="U471" s="163">
        <f t="shared" si="339"/>
        <v>0</v>
      </c>
      <c r="V471" s="164"/>
    </row>
    <row r="472" spans="10:22" s="57" customFormat="1" hidden="1">
      <c r="J472" s="163">
        <f t="shared" ref="J472:U472" si="340">SUMIF(J139,$B$345,$G$139)</f>
        <v>0</v>
      </c>
      <c r="K472" s="163">
        <f t="shared" si="340"/>
        <v>0</v>
      </c>
      <c r="L472" s="163">
        <f t="shared" si="340"/>
        <v>0</v>
      </c>
      <c r="M472" s="163">
        <f t="shared" si="340"/>
        <v>0</v>
      </c>
      <c r="N472" s="163">
        <f t="shared" si="340"/>
        <v>0</v>
      </c>
      <c r="O472" s="163">
        <f t="shared" si="340"/>
        <v>0</v>
      </c>
      <c r="P472" s="163">
        <f t="shared" si="340"/>
        <v>0</v>
      </c>
      <c r="Q472" s="163">
        <f t="shared" si="340"/>
        <v>0</v>
      </c>
      <c r="R472" s="163">
        <f t="shared" si="340"/>
        <v>0</v>
      </c>
      <c r="S472" s="163">
        <f t="shared" si="340"/>
        <v>0</v>
      </c>
      <c r="T472" s="163">
        <f t="shared" si="340"/>
        <v>0</v>
      </c>
      <c r="U472" s="163">
        <f t="shared" si="340"/>
        <v>0</v>
      </c>
      <c r="V472" s="164"/>
    </row>
    <row r="473" spans="10:22" s="57" customFormat="1" hidden="1">
      <c r="J473" s="163">
        <f t="shared" ref="J473:U473" si="341">SUMIF(J140,$B$345,$G$140)</f>
        <v>0</v>
      </c>
      <c r="K473" s="163">
        <f t="shared" si="341"/>
        <v>0</v>
      </c>
      <c r="L473" s="163">
        <f t="shared" si="341"/>
        <v>0</v>
      </c>
      <c r="M473" s="163">
        <f t="shared" si="341"/>
        <v>0</v>
      </c>
      <c r="N473" s="163">
        <f t="shared" si="341"/>
        <v>0</v>
      </c>
      <c r="O473" s="163">
        <f t="shared" si="341"/>
        <v>0</v>
      </c>
      <c r="P473" s="163">
        <f t="shared" si="341"/>
        <v>0</v>
      </c>
      <c r="Q473" s="163">
        <f t="shared" si="341"/>
        <v>0</v>
      </c>
      <c r="R473" s="163">
        <f t="shared" si="341"/>
        <v>0</v>
      </c>
      <c r="S473" s="163">
        <f t="shared" si="341"/>
        <v>0</v>
      </c>
      <c r="T473" s="163">
        <f t="shared" si="341"/>
        <v>0</v>
      </c>
      <c r="U473" s="163">
        <f t="shared" si="341"/>
        <v>0</v>
      </c>
      <c r="V473" s="164"/>
    </row>
    <row r="474" spans="10:22" s="57" customFormat="1" hidden="1">
      <c r="J474" s="163">
        <f t="shared" ref="J474:U474" si="342">SUMIF(J141,$B$345,$G$141)</f>
        <v>0</v>
      </c>
      <c r="K474" s="163">
        <f t="shared" si="342"/>
        <v>0</v>
      </c>
      <c r="L474" s="163">
        <f t="shared" si="342"/>
        <v>0</v>
      </c>
      <c r="M474" s="163">
        <f t="shared" si="342"/>
        <v>0</v>
      </c>
      <c r="N474" s="163">
        <f t="shared" si="342"/>
        <v>0</v>
      </c>
      <c r="O474" s="163">
        <f t="shared" si="342"/>
        <v>0</v>
      </c>
      <c r="P474" s="163">
        <f t="shared" si="342"/>
        <v>0</v>
      </c>
      <c r="Q474" s="163">
        <f t="shared" si="342"/>
        <v>0</v>
      </c>
      <c r="R474" s="163">
        <f t="shared" si="342"/>
        <v>0</v>
      </c>
      <c r="S474" s="163">
        <f t="shared" si="342"/>
        <v>0</v>
      </c>
      <c r="T474" s="163">
        <f t="shared" si="342"/>
        <v>0</v>
      </c>
      <c r="U474" s="163">
        <f t="shared" si="342"/>
        <v>0</v>
      </c>
      <c r="V474" s="164"/>
    </row>
    <row r="475" spans="10:22" s="57" customFormat="1" hidden="1">
      <c r="J475" s="165">
        <f>SUMIF(J142,$B$345,G142)</f>
        <v>0</v>
      </c>
      <c r="K475" s="165">
        <f>SUMIF(K142,$B$345,G142)</f>
        <v>0</v>
      </c>
      <c r="L475" s="165">
        <f>SUMIF(L142,$B$345,G142)</f>
        <v>0</v>
      </c>
      <c r="M475" s="165">
        <f>SUMIF(M142,$B$345,G142)</f>
        <v>0</v>
      </c>
      <c r="N475" s="165">
        <f>SUMIF(N142,$B$345,G142)</f>
        <v>0</v>
      </c>
      <c r="O475" s="165">
        <f>SUMIF(O142,$B$345,G142)</f>
        <v>0</v>
      </c>
      <c r="P475" s="165">
        <f>SUMIF(P142,$B$345,G142)</f>
        <v>0</v>
      </c>
      <c r="Q475" s="165">
        <f>SUMIF(Q142,$B$345,G142)</f>
        <v>0</v>
      </c>
      <c r="R475" s="165">
        <f>SUMIF(R142,$B$345,G142)</f>
        <v>0</v>
      </c>
      <c r="S475" s="165">
        <f>SUMIF(S142,$B$345,G142)</f>
        <v>0</v>
      </c>
      <c r="T475" s="165">
        <f>SUMIF(T142,$B$345,G142)</f>
        <v>0</v>
      </c>
      <c r="U475" s="165">
        <f>SUMIF(U142,$B$345,G142)</f>
        <v>0</v>
      </c>
      <c r="V475" s="164"/>
    </row>
    <row r="476" spans="10:22" s="57" customFormat="1" hidden="1">
      <c r="J476" s="165">
        <f t="shared" ref="J476:U476" si="343">SUMIF(J143,$B$345,$G$143)</f>
        <v>0</v>
      </c>
      <c r="K476" s="165">
        <f t="shared" si="343"/>
        <v>0</v>
      </c>
      <c r="L476" s="165">
        <f t="shared" si="343"/>
        <v>0</v>
      </c>
      <c r="M476" s="165">
        <f t="shared" si="343"/>
        <v>0</v>
      </c>
      <c r="N476" s="165">
        <f t="shared" si="343"/>
        <v>0</v>
      </c>
      <c r="O476" s="165">
        <f t="shared" si="343"/>
        <v>0</v>
      </c>
      <c r="P476" s="165">
        <f t="shared" si="343"/>
        <v>0</v>
      </c>
      <c r="Q476" s="165">
        <f t="shared" si="343"/>
        <v>0</v>
      </c>
      <c r="R476" s="165">
        <f t="shared" si="343"/>
        <v>0</v>
      </c>
      <c r="S476" s="165">
        <f t="shared" si="343"/>
        <v>0</v>
      </c>
      <c r="T476" s="165">
        <f t="shared" si="343"/>
        <v>0</v>
      </c>
      <c r="U476" s="165">
        <f t="shared" si="343"/>
        <v>0</v>
      </c>
      <c r="V476" s="164"/>
    </row>
    <row r="477" spans="10:22" s="57" customFormat="1" hidden="1">
      <c r="J477" s="165">
        <f t="shared" ref="J477:U477" si="344">SUMIF(J144,$B$345,$G$144)</f>
        <v>0</v>
      </c>
      <c r="K477" s="165">
        <f t="shared" si="344"/>
        <v>0</v>
      </c>
      <c r="L477" s="165">
        <f t="shared" si="344"/>
        <v>0</v>
      </c>
      <c r="M477" s="165">
        <f t="shared" si="344"/>
        <v>0</v>
      </c>
      <c r="N477" s="165">
        <f t="shared" si="344"/>
        <v>0</v>
      </c>
      <c r="O477" s="165">
        <f t="shared" si="344"/>
        <v>0</v>
      </c>
      <c r="P477" s="165">
        <f t="shared" si="344"/>
        <v>0</v>
      </c>
      <c r="Q477" s="165">
        <f t="shared" si="344"/>
        <v>0</v>
      </c>
      <c r="R477" s="165">
        <f t="shared" si="344"/>
        <v>0</v>
      </c>
      <c r="S477" s="165">
        <f t="shared" si="344"/>
        <v>0</v>
      </c>
      <c r="T477" s="165">
        <f t="shared" si="344"/>
        <v>0</v>
      </c>
      <c r="U477" s="165">
        <f t="shared" si="344"/>
        <v>0</v>
      </c>
      <c r="V477" s="164"/>
    </row>
    <row r="478" spans="10:22" s="57" customFormat="1" hidden="1">
      <c r="J478" s="165">
        <f t="shared" ref="J478:U478" si="345">SUMIF(J145,$B$345,$G$145)</f>
        <v>0</v>
      </c>
      <c r="K478" s="165">
        <f t="shared" si="345"/>
        <v>0</v>
      </c>
      <c r="L478" s="165">
        <f t="shared" si="345"/>
        <v>0</v>
      </c>
      <c r="M478" s="165">
        <f t="shared" si="345"/>
        <v>0</v>
      </c>
      <c r="N478" s="165">
        <f t="shared" si="345"/>
        <v>0</v>
      </c>
      <c r="O478" s="165">
        <f t="shared" si="345"/>
        <v>0</v>
      </c>
      <c r="P478" s="165">
        <f t="shared" si="345"/>
        <v>0</v>
      </c>
      <c r="Q478" s="165">
        <f t="shared" si="345"/>
        <v>0</v>
      </c>
      <c r="R478" s="165">
        <f t="shared" si="345"/>
        <v>0</v>
      </c>
      <c r="S478" s="165">
        <f t="shared" si="345"/>
        <v>0</v>
      </c>
      <c r="T478" s="165">
        <f t="shared" si="345"/>
        <v>0</v>
      </c>
      <c r="U478" s="165">
        <f t="shared" si="345"/>
        <v>0</v>
      </c>
      <c r="V478" s="164"/>
    </row>
    <row r="479" spans="10:22" s="57" customFormat="1" hidden="1">
      <c r="J479" s="165">
        <f t="shared" ref="J479:U479" si="346">SUMIF(J146,$B$345,$G$146)</f>
        <v>0</v>
      </c>
      <c r="K479" s="165">
        <f t="shared" si="346"/>
        <v>0</v>
      </c>
      <c r="L479" s="165">
        <f t="shared" si="346"/>
        <v>0</v>
      </c>
      <c r="M479" s="165">
        <f t="shared" si="346"/>
        <v>0</v>
      </c>
      <c r="N479" s="165">
        <f t="shared" si="346"/>
        <v>0</v>
      </c>
      <c r="O479" s="165">
        <f t="shared" si="346"/>
        <v>0</v>
      </c>
      <c r="P479" s="165">
        <f t="shared" si="346"/>
        <v>0</v>
      </c>
      <c r="Q479" s="165">
        <f t="shared" si="346"/>
        <v>0</v>
      </c>
      <c r="R479" s="165">
        <f t="shared" si="346"/>
        <v>0</v>
      </c>
      <c r="S479" s="165">
        <f t="shared" si="346"/>
        <v>0</v>
      </c>
      <c r="T479" s="165">
        <f t="shared" si="346"/>
        <v>0</v>
      </c>
      <c r="U479" s="165">
        <f t="shared" si="346"/>
        <v>0</v>
      </c>
      <c r="V479" s="164"/>
    </row>
    <row r="480" spans="10:22" s="57" customFormat="1" hidden="1">
      <c r="J480" s="165">
        <f t="shared" ref="J480:U480" si="347">SUMIF(J147,$B$345,$G$147)</f>
        <v>0</v>
      </c>
      <c r="K480" s="165">
        <f t="shared" si="347"/>
        <v>0</v>
      </c>
      <c r="L480" s="165">
        <f t="shared" si="347"/>
        <v>0</v>
      </c>
      <c r="M480" s="165">
        <f t="shared" si="347"/>
        <v>0</v>
      </c>
      <c r="N480" s="165">
        <f t="shared" si="347"/>
        <v>0</v>
      </c>
      <c r="O480" s="165">
        <f t="shared" si="347"/>
        <v>0</v>
      </c>
      <c r="P480" s="165">
        <f t="shared" si="347"/>
        <v>0</v>
      </c>
      <c r="Q480" s="165">
        <f t="shared" si="347"/>
        <v>0</v>
      </c>
      <c r="R480" s="165">
        <f t="shared" si="347"/>
        <v>0</v>
      </c>
      <c r="S480" s="165">
        <f t="shared" si="347"/>
        <v>0</v>
      </c>
      <c r="T480" s="165">
        <f t="shared" si="347"/>
        <v>0</v>
      </c>
      <c r="U480" s="165">
        <f t="shared" si="347"/>
        <v>0</v>
      </c>
      <c r="V480" s="164"/>
    </row>
    <row r="481" spans="10:22" s="57" customFormat="1" hidden="1">
      <c r="J481" s="165">
        <f t="shared" ref="J481:U481" si="348">SUMIF(J148,$B$345,$G$148)</f>
        <v>0</v>
      </c>
      <c r="K481" s="165">
        <f t="shared" si="348"/>
        <v>0</v>
      </c>
      <c r="L481" s="165">
        <f t="shared" si="348"/>
        <v>0</v>
      </c>
      <c r="M481" s="165">
        <f t="shared" si="348"/>
        <v>0</v>
      </c>
      <c r="N481" s="165">
        <f t="shared" si="348"/>
        <v>0</v>
      </c>
      <c r="O481" s="165">
        <f t="shared" si="348"/>
        <v>0</v>
      </c>
      <c r="P481" s="165">
        <f t="shared" si="348"/>
        <v>0</v>
      </c>
      <c r="Q481" s="165">
        <f t="shared" si="348"/>
        <v>0</v>
      </c>
      <c r="R481" s="165">
        <f t="shared" si="348"/>
        <v>0</v>
      </c>
      <c r="S481" s="165">
        <f t="shared" si="348"/>
        <v>0</v>
      </c>
      <c r="T481" s="165">
        <f t="shared" si="348"/>
        <v>0</v>
      </c>
      <c r="U481" s="165">
        <f t="shared" si="348"/>
        <v>0</v>
      </c>
      <c r="V481" s="164"/>
    </row>
    <row r="482" spans="10:22" s="57" customFormat="1" hidden="1">
      <c r="J482" s="165">
        <f t="shared" ref="J482:U482" si="349">SUMIF(J149,$B$345,$G$149)</f>
        <v>0</v>
      </c>
      <c r="K482" s="165">
        <f t="shared" si="349"/>
        <v>0</v>
      </c>
      <c r="L482" s="165">
        <f t="shared" si="349"/>
        <v>0</v>
      </c>
      <c r="M482" s="165">
        <f t="shared" si="349"/>
        <v>0</v>
      </c>
      <c r="N482" s="165">
        <f t="shared" si="349"/>
        <v>0</v>
      </c>
      <c r="O482" s="165">
        <f t="shared" si="349"/>
        <v>0</v>
      </c>
      <c r="P482" s="165">
        <f t="shared" si="349"/>
        <v>0</v>
      </c>
      <c r="Q482" s="165">
        <f t="shared" si="349"/>
        <v>0</v>
      </c>
      <c r="R482" s="165">
        <f t="shared" si="349"/>
        <v>0</v>
      </c>
      <c r="S482" s="165">
        <f t="shared" si="349"/>
        <v>0</v>
      </c>
      <c r="T482" s="165">
        <f t="shared" si="349"/>
        <v>0</v>
      </c>
      <c r="U482" s="165">
        <f t="shared" si="349"/>
        <v>0</v>
      </c>
      <c r="V482" s="164"/>
    </row>
    <row r="483" spans="10:22" s="57" customFormat="1" hidden="1">
      <c r="V483" s="102"/>
    </row>
    <row r="484" spans="10:22" s="57" customFormat="1" hidden="1">
      <c r="J484" s="57" t="s">
        <v>52</v>
      </c>
      <c r="V484" s="102"/>
    </row>
    <row r="485" spans="10:22" s="57" customFormat="1" hidden="1">
      <c r="J485" s="163">
        <f t="shared" ref="J485:U485" si="350">SUMIF(J154,$B$345,$G$154)</f>
        <v>0</v>
      </c>
      <c r="K485" s="163">
        <f t="shared" si="350"/>
        <v>0</v>
      </c>
      <c r="L485" s="163">
        <f t="shared" si="350"/>
        <v>0</v>
      </c>
      <c r="M485" s="163">
        <f t="shared" si="350"/>
        <v>0</v>
      </c>
      <c r="N485" s="163">
        <f t="shared" si="350"/>
        <v>0</v>
      </c>
      <c r="O485" s="163">
        <f t="shared" si="350"/>
        <v>0</v>
      </c>
      <c r="P485" s="163">
        <f t="shared" si="350"/>
        <v>0</v>
      </c>
      <c r="Q485" s="163">
        <f t="shared" si="350"/>
        <v>0</v>
      </c>
      <c r="R485" s="163">
        <f t="shared" si="350"/>
        <v>0</v>
      </c>
      <c r="S485" s="163">
        <f t="shared" si="350"/>
        <v>0</v>
      </c>
      <c r="T485" s="163">
        <f t="shared" si="350"/>
        <v>0</v>
      </c>
      <c r="U485" s="163">
        <f t="shared" si="350"/>
        <v>0</v>
      </c>
      <c r="V485" s="164"/>
    </row>
    <row r="486" spans="10:22" s="57" customFormat="1" hidden="1">
      <c r="J486" s="163">
        <f t="shared" ref="J486:U486" si="351">SUMIF(J155,$B$345,$G$155)</f>
        <v>0</v>
      </c>
      <c r="K486" s="163">
        <f t="shared" si="351"/>
        <v>0</v>
      </c>
      <c r="L486" s="163">
        <f t="shared" si="351"/>
        <v>0</v>
      </c>
      <c r="M486" s="163">
        <f t="shared" si="351"/>
        <v>0</v>
      </c>
      <c r="N486" s="163">
        <f t="shared" si="351"/>
        <v>0</v>
      </c>
      <c r="O486" s="163">
        <f t="shared" si="351"/>
        <v>0</v>
      </c>
      <c r="P486" s="163">
        <f t="shared" si="351"/>
        <v>0</v>
      </c>
      <c r="Q486" s="163">
        <f t="shared" si="351"/>
        <v>0</v>
      </c>
      <c r="R486" s="163">
        <f t="shared" si="351"/>
        <v>0</v>
      </c>
      <c r="S486" s="163">
        <f t="shared" si="351"/>
        <v>0</v>
      </c>
      <c r="T486" s="163">
        <f t="shared" si="351"/>
        <v>0</v>
      </c>
      <c r="U486" s="163">
        <f t="shared" si="351"/>
        <v>0</v>
      </c>
      <c r="V486" s="164"/>
    </row>
    <row r="487" spans="10:22" s="57" customFormat="1" hidden="1">
      <c r="J487" s="163">
        <f t="shared" ref="J487:U487" si="352">SUMIF(J156,$B$345,$G$156)</f>
        <v>0</v>
      </c>
      <c r="K487" s="163">
        <f t="shared" si="352"/>
        <v>0</v>
      </c>
      <c r="L487" s="163">
        <f t="shared" si="352"/>
        <v>0</v>
      </c>
      <c r="M487" s="163">
        <f t="shared" si="352"/>
        <v>0</v>
      </c>
      <c r="N487" s="163">
        <f t="shared" si="352"/>
        <v>0</v>
      </c>
      <c r="O487" s="163">
        <f t="shared" si="352"/>
        <v>0</v>
      </c>
      <c r="P487" s="163">
        <f t="shared" si="352"/>
        <v>0</v>
      </c>
      <c r="Q487" s="163">
        <f t="shared" si="352"/>
        <v>0</v>
      </c>
      <c r="R487" s="163">
        <f t="shared" si="352"/>
        <v>0</v>
      </c>
      <c r="S487" s="163">
        <f t="shared" si="352"/>
        <v>0</v>
      </c>
      <c r="T487" s="163">
        <f t="shared" si="352"/>
        <v>0</v>
      </c>
      <c r="U487" s="163">
        <f t="shared" si="352"/>
        <v>0</v>
      </c>
      <c r="V487" s="164"/>
    </row>
    <row r="488" spans="10:22" s="57" customFormat="1" hidden="1">
      <c r="J488" s="163">
        <f t="shared" ref="J488:U488" si="353">SUMIF(J157,$B$345,$G$157)</f>
        <v>0</v>
      </c>
      <c r="K488" s="163">
        <f t="shared" si="353"/>
        <v>0</v>
      </c>
      <c r="L488" s="163">
        <f t="shared" si="353"/>
        <v>0</v>
      </c>
      <c r="M488" s="163">
        <f t="shared" si="353"/>
        <v>0</v>
      </c>
      <c r="N488" s="163">
        <f t="shared" si="353"/>
        <v>0</v>
      </c>
      <c r="O488" s="163">
        <f t="shared" si="353"/>
        <v>0</v>
      </c>
      <c r="P488" s="163">
        <f t="shared" si="353"/>
        <v>0</v>
      </c>
      <c r="Q488" s="163">
        <f t="shared" si="353"/>
        <v>0</v>
      </c>
      <c r="R488" s="163">
        <f t="shared" si="353"/>
        <v>0</v>
      </c>
      <c r="S488" s="163">
        <f t="shared" si="353"/>
        <v>0</v>
      </c>
      <c r="T488" s="163">
        <f t="shared" si="353"/>
        <v>0</v>
      </c>
      <c r="U488" s="163">
        <f t="shared" si="353"/>
        <v>0</v>
      </c>
      <c r="V488" s="164"/>
    </row>
    <row r="489" spans="10:22" s="57" customFormat="1" hidden="1">
      <c r="J489" s="163">
        <f t="shared" ref="J489:U489" si="354">SUMIF(J158,$B$345,$G$158)</f>
        <v>0</v>
      </c>
      <c r="K489" s="163">
        <f t="shared" si="354"/>
        <v>0</v>
      </c>
      <c r="L489" s="163">
        <f t="shared" si="354"/>
        <v>0</v>
      </c>
      <c r="M489" s="163">
        <f t="shared" si="354"/>
        <v>0</v>
      </c>
      <c r="N489" s="163">
        <f t="shared" si="354"/>
        <v>0</v>
      </c>
      <c r="O489" s="163">
        <f t="shared" si="354"/>
        <v>0</v>
      </c>
      <c r="P489" s="163">
        <f t="shared" si="354"/>
        <v>0</v>
      </c>
      <c r="Q489" s="163">
        <f t="shared" si="354"/>
        <v>0</v>
      </c>
      <c r="R489" s="163">
        <f t="shared" si="354"/>
        <v>0</v>
      </c>
      <c r="S489" s="163">
        <f t="shared" si="354"/>
        <v>0</v>
      </c>
      <c r="T489" s="163">
        <f t="shared" si="354"/>
        <v>0</v>
      </c>
      <c r="U489" s="163">
        <f t="shared" si="354"/>
        <v>0</v>
      </c>
      <c r="V489" s="164"/>
    </row>
    <row r="490" spans="10:22" s="57" customFormat="1" hidden="1">
      <c r="J490" s="163">
        <f t="shared" ref="J490:U490" si="355">SUMIF(J159,$B$345,$G$159)</f>
        <v>0</v>
      </c>
      <c r="K490" s="163">
        <f t="shared" si="355"/>
        <v>0</v>
      </c>
      <c r="L490" s="163">
        <f t="shared" si="355"/>
        <v>0</v>
      </c>
      <c r="M490" s="163">
        <f t="shared" si="355"/>
        <v>0</v>
      </c>
      <c r="N490" s="163">
        <f t="shared" si="355"/>
        <v>0</v>
      </c>
      <c r="O490" s="163">
        <f t="shared" si="355"/>
        <v>0</v>
      </c>
      <c r="P490" s="163">
        <f t="shared" si="355"/>
        <v>0</v>
      </c>
      <c r="Q490" s="163">
        <f t="shared" si="355"/>
        <v>0</v>
      </c>
      <c r="R490" s="163">
        <f t="shared" si="355"/>
        <v>0</v>
      </c>
      <c r="S490" s="163">
        <f t="shared" si="355"/>
        <v>0</v>
      </c>
      <c r="T490" s="163">
        <f t="shared" si="355"/>
        <v>0</v>
      </c>
      <c r="U490" s="163">
        <f t="shared" si="355"/>
        <v>0</v>
      </c>
      <c r="V490" s="164"/>
    </row>
    <row r="491" spans="10:22" s="57" customFormat="1" hidden="1">
      <c r="J491" s="163">
        <f t="shared" ref="J491:U491" si="356">SUMIF(J160,$B$345,$G$160)</f>
        <v>0</v>
      </c>
      <c r="K491" s="163">
        <f t="shared" si="356"/>
        <v>0</v>
      </c>
      <c r="L491" s="163">
        <f t="shared" si="356"/>
        <v>0</v>
      </c>
      <c r="M491" s="163">
        <f t="shared" si="356"/>
        <v>0</v>
      </c>
      <c r="N491" s="163">
        <f t="shared" si="356"/>
        <v>0</v>
      </c>
      <c r="O491" s="163">
        <f t="shared" si="356"/>
        <v>0</v>
      </c>
      <c r="P491" s="163">
        <f t="shared" si="356"/>
        <v>0</v>
      </c>
      <c r="Q491" s="163">
        <f t="shared" si="356"/>
        <v>0</v>
      </c>
      <c r="R491" s="163">
        <f t="shared" si="356"/>
        <v>0</v>
      </c>
      <c r="S491" s="163">
        <f t="shared" si="356"/>
        <v>0</v>
      </c>
      <c r="T491" s="163">
        <f t="shared" si="356"/>
        <v>0</v>
      </c>
      <c r="U491" s="163">
        <f t="shared" si="356"/>
        <v>0</v>
      </c>
      <c r="V491" s="164"/>
    </row>
    <row r="492" spans="10:22" s="57" customFormat="1" hidden="1">
      <c r="V492" s="102"/>
    </row>
    <row r="493" spans="10:22" s="57" customFormat="1" hidden="1">
      <c r="V493" s="102"/>
    </row>
    <row r="494" spans="10:22" s="57" customFormat="1" hidden="1">
      <c r="V494" s="102"/>
    </row>
    <row r="495" spans="10:22" s="57" customFormat="1" hidden="1">
      <c r="J495" s="57" t="s">
        <v>53</v>
      </c>
      <c r="V495" s="102"/>
    </row>
    <row r="496" spans="10:22" s="57" customFormat="1" hidden="1">
      <c r="J496" s="163">
        <f t="shared" ref="J496:U496" si="357">SUMIF(J165,$B$345,$G$165)</f>
        <v>0</v>
      </c>
      <c r="K496" s="163">
        <f t="shared" si="357"/>
        <v>0</v>
      </c>
      <c r="L496" s="163">
        <f t="shared" si="357"/>
        <v>0</v>
      </c>
      <c r="M496" s="163">
        <f t="shared" si="357"/>
        <v>0</v>
      </c>
      <c r="N496" s="163">
        <f t="shared" si="357"/>
        <v>0</v>
      </c>
      <c r="O496" s="163">
        <f t="shared" si="357"/>
        <v>0</v>
      </c>
      <c r="P496" s="163">
        <f t="shared" si="357"/>
        <v>0</v>
      </c>
      <c r="Q496" s="163">
        <f t="shared" si="357"/>
        <v>0</v>
      </c>
      <c r="R496" s="163">
        <f t="shared" si="357"/>
        <v>0</v>
      </c>
      <c r="S496" s="163">
        <f t="shared" si="357"/>
        <v>0</v>
      </c>
      <c r="T496" s="163">
        <f t="shared" si="357"/>
        <v>0</v>
      </c>
      <c r="U496" s="163">
        <f t="shared" si="357"/>
        <v>0</v>
      </c>
      <c r="V496" s="164"/>
    </row>
    <row r="497" spans="10:22" s="57" customFormat="1" hidden="1">
      <c r="J497" s="163">
        <f t="shared" ref="J497:U497" si="358">SUMIF(J166,$B$345,$G$166)</f>
        <v>0</v>
      </c>
      <c r="K497" s="163">
        <f t="shared" si="358"/>
        <v>0</v>
      </c>
      <c r="L497" s="163">
        <f t="shared" si="358"/>
        <v>0</v>
      </c>
      <c r="M497" s="163">
        <f t="shared" si="358"/>
        <v>0</v>
      </c>
      <c r="N497" s="163">
        <f t="shared" si="358"/>
        <v>0</v>
      </c>
      <c r="O497" s="163">
        <f t="shared" si="358"/>
        <v>0</v>
      </c>
      <c r="P497" s="163">
        <f t="shared" si="358"/>
        <v>0</v>
      </c>
      <c r="Q497" s="163">
        <f t="shared" si="358"/>
        <v>0</v>
      </c>
      <c r="R497" s="163">
        <f t="shared" si="358"/>
        <v>0</v>
      </c>
      <c r="S497" s="163">
        <f t="shared" si="358"/>
        <v>0</v>
      </c>
      <c r="T497" s="163">
        <f t="shared" si="358"/>
        <v>0</v>
      </c>
      <c r="U497" s="163">
        <f t="shared" si="358"/>
        <v>0</v>
      </c>
      <c r="V497" s="164"/>
    </row>
    <row r="498" spans="10:22" s="57" customFormat="1" hidden="1">
      <c r="J498" s="163">
        <f t="shared" ref="J498:U498" si="359">SUMIF(J167,$B$345,$G$167)</f>
        <v>0</v>
      </c>
      <c r="K498" s="163">
        <f t="shared" si="359"/>
        <v>0</v>
      </c>
      <c r="L498" s="163">
        <f t="shared" si="359"/>
        <v>0</v>
      </c>
      <c r="M498" s="163">
        <f t="shared" si="359"/>
        <v>0</v>
      </c>
      <c r="N498" s="163">
        <f t="shared" si="359"/>
        <v>0</v>
      </c>
      <c r="O498" s="163">
        <f t="shared" si="359"/>
        <v>0</v>
      </c>
      <c r="P498" s="163">
        <f t="shared" si="359"/>
        <v>0</v>
      </c>
      <c r="Q498" s="163">
        <f t="shared" si="359"/>
        <v>0</v>
      </c>
      <c r="R498" s="163">
        <f t="shared" si="359"/>
        <v>0</v>
      </c>
      <c r="S498" s="163">
        <f t="shared" si="359"/>
        <v>0</v>
      </c>
      <c r="T498" s="163">
        <f t="shared" si="359"/>
        <v>0</v>
      </c>
      <c r="U498" s="163">
        <f t="shared" si="359"/>
        <v>0</v>
      </c>
      <c r="V498" s="164"/>
    </row>
    <row r="499" spans="10:22" s="57" customFormat="1" hidden="1">
      <c r="J499" s="163">
        <f t="shared" ref="J499:U499" si="360">SUMIF(J168,$B$345,$G$168)</f>
        <v>0</v>
      </c>
      <c r="K499" s="163">
        <f t="shared" si="360"/>
        <v>0</v>
      </c>
      <c r="L499" s="163">
        <f t="shared" si="360"/>
        <v>0</v>
      </c>
      <c r="M499" s="163">
        <f t="shared" si="360"/>
        <v>0</v>
      </c>
      <c r="N499" s="163">
        <f t="shared" si="360"/>
        <v>0</v>
      </c>
      <c r="O499" s="163">
        <f t="shared" si="360"/>
        <v>0</v>
      </c>
      <c r="P499" s="163">
        <f t="shared" si="360"/>
        <v>0</v>
      </c>
      <c r="Q499" s="163">
        <f t="shared" si="360"/>
        <v>0</v>
      </c>
      <c r="R499" s="163">
        <f t="shared" si="360"/>
        <v>0</v>
      </c>
      <c r="S499" s="163">
        <f t="shared" si="360"/>
        <v>0</v>
      </c>
      <c r="T499" s="163">
        <f t="shared" si="360"/>
        <v>0</v>
      </c>
      <c r="U499" s="163">
        <f t="shared" si="360"/>
        <v>0</v>
      </c>
      <c r="V499" s="164"/>
    </row>
    <row r="500" spans="10:22" s="57" customFormat="1" hidden="1">
      <c r="J500" s="163">
        <f t="shared" ref="J500:U500" si="361">SUMIF(J169,$B$345,$G$169)</f>
        <v>0</v>
      </c>
      <c r="K500" s="163">
        <f t="shared" si="361"/>
        <v>0</v>
      </c>
      <c r="L500" s="163">
        <f t="shared" si="361"/>
        <v>0</v>
      </c>
      <c r="M500" s="163">
        <f t="shared" si="361"/>
        <v>0</v>
      </c>
      <c r="N500" s="163">
        <f t="shared" si="361"/>
        <v>0</v>
      </c>
      <c r="O500" s="163">
        <f t="shared" si="361"/>
        <v>0</v>
      </c>
      <c r="P500" s="163">
        <f t="shared" si="361"/>
        <v>0</v>
      </c>
      <c r="Q500" s="163">
        <f t="shared" si="361"/>
        <v>0</v>
      </c>
      <c r="R500" s="163">
        <f t="shared" si="361"/>
        <v>0</v>
      </c>
      <c r="S500" s="163">
        <f t="shared" si="361"/>
        <v>0</v>
      </c>
      <c r="T500" s="163">
        <f t="shared" si="361"/>
        <v>0</v>
      </c>
      <c r="U500" s="163">
        <f t="shared" si="361"/>
        <v>0</v>
      </c>
      <c r="V500" s="164"/>
    </row>
    <row r="501" spans="10:22" s="57" customFormat="1" hidden="1">
      <c r="J501" s="163">
        <f t="shared" ref="J501:U501" si="362">SUMIF(J170,$B$345,$G$170)</f>
        <v>0</v>
      </c>
      <c r="K501" s="163">
        <f t="shared" si="362"/>
        <v>0</v>
      </c>
      <c r="L501" s="163">
        <f t="shared" si="362"/>
        <v>0</v>
      </c>
      <c r="M501" s="163">
        <f t="shared" si="362"/>
        <v>0</v>
      </c>
      <c r="N501" s="163">
        <f t="shared" si="362"/>
        <v>0</v>
      </c>
      <c r="O501" s="163">
        <f t="shared" si="362"/>
        <v>0</v>
      </c>
      <c r="P501" s="163">
        <f t="shared" si="362"/>
        <v>0</v>
      </c>
      <c r="Q501" s="163">
        <f t="shared" si="362"/>
        <v>0</v>
      </c>
      <c r="R501" s="163">
        <f t="shared" si="362"/>
        <v>0</v>
      </c>
      <c r="S501" s="163">
        <f t="shared" si="362"/>
        <v>0</v>
      </c>
      <c r="T501" s="163">
        <f t="shared" si="362"/>
        <v>0</v>
      </c>
      <c r="U501" s="163">
        <f t="shared" si="362"/>
        <v>0</v>
      </c>
      <c r="V501" s="164"/>
    </row>
    <row r="502" spans="10:22" s="57" customFormat="1" hidden="1">
      <c r="J502" s="163">
        <f t="shared" ref="J502:U502" si="363">SUMIF(J171,$B$345,$G$171)</f>
        <v>0</v>
      </c>
      <c r="K502" s="163">
        <f t="shared" si="363"/>
        <v>0</v>
      </c>
      <c r="L502" s="163">
        <f t="shared" si="363"/>
        <v>0</v>
      </c>
      <c r="M502" s="163">
        <f t="shared" si="363"/>
        <v>0</v>
      </c>
      <c r="N502" s="163">
        <f t="shared" si="363"/>
        <v>0</v>
      </c>
      <c r="O502" s="163">
        <f t="shared" si="363"/>
        <v>0</v>
      </c>
      <c r="P502" s="163">
        <f t="shared" si="363"/>
        <v>0</v>
      </c>
      <c r="Q502" s="163">
        <f t="shared" si="363"/>
        <v>0</v>
      </c>
      <c r="R502" s="163">
        <f t="shared" si="363"/>
        <v>0</v>
      </c>
      <c r="S502" s="163">
        <f t="shared" si="363"/>
        <v>0</v>
      </c>
      <c r="T502" s="163">
        <f t="shared" si="363"/>
        <v>0</v>
      </c>
      <c r="U502" s="163">
        <f t="shared" si="363"/>
        <v>0</v>
      </c>
      <c r="V502" s="164"/>
    </row>
    <row r="503" spans="10:22" s="57" customFormat="1" hidden="1">
      <c r="J503" s="163">
        <f t="shared" ref="J503:U503" si="364">SUMIF(J172,$B$345,$G$172)</f>
        <v>0</v>
      </c>
      <c r="K503" s="163">
        <f t="shared" si="364"/>
        <v>0</v>
      </c>
      <c r="L503" s="163">
        <f t="shared" si="364"/>
        <v>0</v>
      </c>
      <c r="M503" s="163">
        <f t="shared" si="364"/>
        <v>0</v>
      </c>
      <c r="N503" s="163">
        <f t="shared" si="364"/>
        <v>0</v>
      </c>
      <c r="O503" s="163">
        <f t="shared" si="364"/>
        <v>0</v>
      </c>
      <c r="P503" s="163">
        <f t="shared" si="364"/>
        <v>0</v>
      </c>
      <c r="Q503" s="163">
        <f t="shared" si="364"/>
        <v>0</v>
      </c>
      <c r="R503" s="163">
        <f t="shared" si="364"/>
        <v>0</v>
      </c>
      <c r="S503" s="163">
        <f t="shared" si="364"/>
        <v>0</v>
      </c>
      <c r="T503" s="163">
        <f t="shared" si="364"/>
        <v>0</v>
      </c>
      <c r="U503" s="163">
        <f t="shared" si="364"/>
        <v>0</v>
      </c>
      <c r="V503" s="164"/>
    </row>
    <row r="504" spans="10:22" s="57" customFormat="1" hidden="1">
      <c r="J504" s="163">
        <f t="shared" ref="J504:U504" si="365">SUMIF(J173,$B$345,$G$173)</f>
        <v>0</v>
      </c>
      <c r="K504" s="163">
        <f t="shared" si="365"/>
        <v>0</v>
      </c>
      <c r="L504" s="163">
        <f t="shared" si="365"/>
        <v>0</v>
      </c>
      <c r="M504" s="163">
        <f t="shared" si="365"/>
        <v>0</v>
      </c>
      <c r="N504" s="163">
        <f t="shared" si="365"/>
        <v>0</v>
      </c>
      <c r="O504" s="163">
        <f t="shared" si="365"/>
        <v>0</v>
      </c>
      <c r="P504" s="163">
        <f t="shared" si="365"/>
        <v>0</v>
      </c>
      <c r="Q504" s="163">
        <f t="shared" si="365"/>
        <v>0</v>
      </c>
      <c r="R504" s="163">
        <f t="shared" si="365"/>
        <v>0</v>
      </c>
      <c r="S504" s="163">
        <f t="shared" si="365"/>
        <v>0</v>
      </c>
      <c r="T504" s="163">
        <f t="shared" si="365"/>
        <v>0</v>
      </c>
      <c r="U504" s="163">
        <f t="shared" si="365"/>
        <v>0</v>
      </c>
      <c r="V504" s="164"/>
    </row>
    <row r="505" spans="10:22" s="57" customFormat="1" hidden="1">
      <c r="J505" s="163">
        <f t="shared" ref="J505:U505" si="366">SUMIF(J174,$B$345,$G$174)</f>
        <v>0</v>
      </c>
      <c r="K505" s="163">
        <f t="shared" si="366"/>
        <v>0</v>
      </c>
      <c r="L505" s="163">
        <f t="shared" si="366"/>
        <v>0</v>
      </c>
      <c r="M505" s="163">
        <f t="shared" si="366"/>
        <v>0</v>
      </c>
      <c r="N505" s="163">
        <f t="shared" si="366"/>
        <v>0</v>
      </c>
      <c r="O505" s="163">
        <f t="shared" si="366"/>
        <v>0</v>
      </c>
      <c r="P505" s="163">
        <f t="shared" si="366"/>
        <v>0</v>
      </c>
      <c r="Q505" s="163">
        <f t="shared" si="366"/>
        <v>0</v>
      </c>
      <c r="R505" s="163">
        <f t="shared" si="366"/>
        <v>0</v>
      </c>
      <c r="S505" s="163">
        <f t="shared" si="366"/>
        <v>0</v>
      </c>
      <c r="T505" s="163">
        <f t="shared" si="366"/>
        <v>0</v>
      </c>
      <c r="U505" s="163">
        <f t="shared" si="366"/>
        <v>0</v>
      </c>
      <c r="V505" s="164"/>
    </row>
    <row r="506" spans="10:22" s="57" customFormat="1" hidden="1">
      <c r="V506" s="102"/>
    </row>
    <row r="507" spans="10:22" s="57" customFormat="1" hidden="1">
      <c r="V507" s="102"/>
    </row>
    <row r="508" spans="10:22" s="57" customFormat="1" hidden="1">
      <c r="V508" s="102"/>
    </row>
    <row r="509" spans="10:22" s="57" customFormat="1" hidden="1">
      <c r="J509" s="57" t="s">
        <v>54</v>
      </c>
      <c r="V509" s="102"/>
    </row>
    <row r="510" spans="10:22" s="57" customFormat="1" hidden="1">
      <c r="J510" s="163">
        <f t="shared" ref="J510:U510" si="367">SUMIF(J179,$B$345,$G$179)</f>
        <v>0</v>
      </c>
      <c r="K510" s="163">
        <f t="shared" si="367"/>
        <v>0</v>
      </c>
      <c r="L510" s="163">
        <f t="shared" si="367"/>
        <v>0</v>
      </c>
      <c r="M510" s="163">
        <f t="shared" si="367"/>
        <v>0</v>
      </c>
      <c r="N510" s="163">
        <f t="shared" si="367"/>
        <v>0</v>
      </c>
      <c r="O510" s="163">
        <f t="shared" si="367"/>
        <v>0</v>
      </c>
      <c r="P510" s="163">
        <f t="shared" si="367"/>
        <v>0</v>
      </c>
      <c r="Q510" s="163">
        <f t="shared" si="367"/>
        <v>0</v>
      </c>
      <c r="R510" s="163">
        <f t="shared" si="367"/>
        <v>0</v>
      </c>
      <c r="S510" s="163">
        <f t="shared" si="367"/>
        <v>0</v>
      </c>
      <c r="T510" s="163">
        <f t="shared" si="367"/>
        <v>0</v>
      </c>
      <c r="U510" s="163">
        <f t="shared" si="367"/>
        <v>0</v>
      </c>
      <c r="V510" s="164"/>
    </row>
    <row r="511" spans="10:22" s="57" customFormat="1" hidden="1">
      <c r="J511" s="163">
        <f t="shared" ref="J511:U511" si="368">SUMIF(J180,$B$345,$G$180)</f>
        <v>0</v>
      </c>
      <c r="K511" s="163">
        <f t="shared" si="368"/>
        <v>0</v>
      </c>
      <c r="L511" s="163">
        <f t="shared" si="368"/>
        <v>0</v>
      </c>
      <c r="M511" s="163">
        <f t="shared" si="368"/>
        <v>0</v>
      </c>
      <c r="N511" s="163">
        <f t="shared" si="368"/>
        <v>0</v>
      </c>
      <c r="O511" s="163">
        <f t="shared" si="368"/>
        <v>0</v>
      </c>
      <c r="P511" s="163">
        <f t="shared" si="368"/>
        <v>0</v>
      </c>
      <c r="Q511" s="163">
        <f t="shared" si="368"/>
        <v>0</v>
      </c>
      <c r="R511" s="163">
        <f t="shared" si="368"/>
        <v>0</v>
      </c>
      <c r="S511" s="163">
        <f t="shared" si="368"/>
        <v>0</v>
      </c>
      <c r="T511" s="163">
        <f t="shared" si="368"/>
        <v>0</v>
      </c>
      <c r="U511" s="163">
        <f t="shared" si="368"/>
        <v>0</v>
      </c>
      <c r="V511" s="164"/>
    </row>
    <row r="512" spans="10:22" s="57" customFormat="1" hidden="1">
      <c r="J512" s="163">
        <f t="shared" ref="J512:U512" si="369">SUMIF(J181,$B$345,$G$181)</f>
        <v>0</v>
      </c>
      <c r="K512" s="163">
        <f t="shared" si="369"/>
        <v>0</v>
      </c>
      <c r="L512" s="163">
        <f t="shared" si="369"/>
        <v>0</v>
      </c>
      <c r="M512" s="163">
        <f t="shared" si="369"/>
        <v>0</v>
      </c>
      <c r="N512" s="163">
        <f t="shared" si="369"/>
        <v>0</v>
      </c>
      <c r="O512" s="163">
        <f t="shared" si="369"/>
        <v>0</v>
      </c>
      <c r="P512" s="163">
        <f t="shared" si="369"/>
        <v>0</v>
      </c>
      <c r="Q512" s="163">
        <f t="shared" si="369"/>
        <v>0</v>
      </c>
      <c r="R512" s="163">
        <f t="shared" si="369"/>
        <v>0</v>
      </c>
      <c r="S512" s="163">
        <f t="shared" si="369"/>
        <v>0</v>
      </c>
      <c r="T512" s="163">
        <f t="shared" si="369"/>
        <v>0</v>
      </c>
      <c r="U512" s="163">
        <f t="shared" si="369"/>
        <v>0</v>
      </c>
      <c r="V512" s="164"/>
    </row>
    <row r="513" spans="10:22" s="57" customFormat="1" hidden="1">
      <c r="J513" s="163">
        <f t="shared" ref="J513:U513" si="370">SUMIF(J182,$B$345,$G$182)</f>
        <v>0</v>
      </c>
      <c r="K513" s="163">
        <f t="shared" si="370"/>
        <v>0</v>
      </c>
      <c r="L513" s="163">
        <f t="shared" si="370"/>
        <v>0</v>
      </c>
      <c r="M513" s="163">
        <f t="shared" si="370"/>
        <v>0</v>
      </c>
      <c r="N513" s="163">
        <f t="shared" si="370"/>
        <v>0</v>
      </c>
      <c r="O513" s="163">
        <f t="shared" si="370"/>
        <v>0</v>
      </c>
      <c r="P513" s="163">
        <f t="shared" si="370"/>
        <v>0</v>
      </c>
      <c r="Q513" s="163">
        <f t="shared" si="370"/>
        <v>0</v>
      </c>
      <c r="R513" s="163">
        <f t="shared" si="370"/>
        <v>0</v>
      </c>
      <c r="S513" s="163">
        <f t="shared" si="370"/>
        <v>0</v>
      </c>
      <c r="T513" s="163">
        <f t="shared" si="370"/>
        <v>0</v>
      </c>
      <c r="U513" s="163">
        <f t="shared" si="370"/>
        <v>0</v>
      </c>
      <c r="V513" s="164"/>
    </row>
    <row r="514" spans="10:22" s="57" customFormat="1" hidden="1">
      <c r="J514" s="163">
        <f t="shared" ref="J514:U514" si="371">SUMIF(J183,$B$345,$G$183)</f>
        <v>0</v>
      </c>
      <c r="K514" s="163">
        <f t="shared" si="371"/>
        <v>0</v>
      </c>
      <c r="L514" s="163">
        <f t="shared" si="371"/>
        <v>0</v>
      </c>
      <c r="M514" s="163">
        <f t="shared" si="371"/>
        <v>0</v>
      </c>
      <c r="N514" s="163">
        <f t="shared" si="371"/>
        <v>0</v>
      </c>
      <c r="O514" s="163">
        <f t="shared" si="371"/>
        <v>0</v>
      </c>
      <c r="P514" s="163">
        <f t="shared" si="371"/>
        <v>0</v>
      </c>
      <c r="Q514" s="163">
        <f t="shared" si="371"/>
        <v>0</v>
      </c>
      <c r="R514" s="163">
        <f t="shared" si="371"/>
        <v>0</v>
      </c>
      <c r="S514" s="163">
        <f t="shared" si="371"/>
        <v>0</v>
      </c>
      <c r="T514" s="163">
        <f t="shared" si="371"/>
        <v>0</v>
      </c>
      <c r="U514" s="163">
        <f t="shared" si="371"/>
        <v>0</v>
      </c>
      <c r="V514" s="164"/>
    </row>
    <row r="515" spans="10:22" s="57" customFormat="1" hidden="1">
      <c r="J515" s="163">
        <f t="shared" ref="J515:U515" si="372">SUMIF(J184,$B$345,$G$184)</f>
        <v>0</v>
      </c>
      <c r="K515" s="163">
        <f t="shared" si="372"/>
        <v>0</v>
      </c>
      <c r="L515" s="163">
        <f t="shared" si="372"/>
        <v>0</v>
      </c>
      <c r="M515" s="163">
        <f t="shared" si="372"/>
        <v>0</v>
      </c>
      <c r="N515" s="163">
        <f t="shared" si="372"/>
        <v>0</v>
      </c>
      <c r="O515" s="163">
        <f t="shared" si="372"/>
        <v>0</v>
      </c>
      <c r="P515" s="163">
        <f t="shared" si="372"/>
        <v>0</v>
      </c>
      <c r="Q515" s="163">
        <f t="shared" si="372"/>
        <v>0</v>
      </c>
      <c r="R515" s="163">
        <f t="shared" si="372"/>
        <v>0</v>
      </c>
      <c r="S515" s="163">
        <f t="shared" si="372"/>
        <v>0</v>
      </c>
      <c r="T515" s="163">
        <f t="shared" si="372"/>
        <v>0</v>
      </c>
      <c r="U515" s="163">
        <f t="shared" si="372"/>
        <v>0</v>
      </c>
      <c r="V515" s="164"/>
    </row>
    <row r="516" spans="10:22" s="57" customFormat="1" hidden="1">
      <c r="J516" s="163">
        <f t="shared" ref="J516:U516" si="373">SUMIF(J185,$B$345,$G$185)</f>
        <v>0</v>
      </c>
      <c r="K516" s="163">
        <f t="shared" si="373"/>
        <v>0</v>
      </c>
      <c r="L516" s="163">
        <f t="shared" si="373"/>
        <v>0</v>
      </c>
      <c r="M516" s="163">
        <f t="shared" si="373"/>
        <v>0</v>
      </c>
      <c r="N516" s="163">
        <f t="shared" si="373"/>
        <v>0</v>
      </c>
      <c r="O516" s="163">
        <f t="shared" si="373"/>
        <v>0</v>
      </c>
      <c r="P516" s="163">
        <f t="shared" si="373"/>
        <v>0</v>
      </c>
      <c r="Q516" s="163">
        <f t="shared" si="373"/>
        <v>0</v>
      </c>
      <c r="R516" s="163">
        <f t="shared" si="373"/>
        <v>0</v>
      </c>
      <c r="S516" s="163">
        <f t="shared" si="373"/>
        <v>0</v>
      </c>
      <c r="T516" s="163">
        <f t="shared" si="373"/>
        <v>0</v>
      </c>
      <c r="U516" s="163">
        <f t="shared" si="373"/>
        <v>0</v>
      </c>
      <c r="V516" s="164"/>
    </row>
    <row r="517" spans="10:22" s="57" customFormat="1" hidden="1">
      <c r="J517" s="165">
        <f t="shared" ref="J517:U517" si="374">SUMIF(J186,$B$345,$G$186)</f>
        <v>0</v>
      </c>
      <c r="K517" s="165">
        <f t="shared" si="374"/>
        <v>0</v>
      </c>
      <c r="L517" s="165">
        <f t="shared" si="374"/>
        <v>0</v>
      </c>
      <c r="M517" s="165">
        <f t="shared" si="374"/>
        <v>0</v>
      </c>
      <c r="N517" s="165">
        <f t="shared" si="374"/>
        <v>0</v>
      </c>
      <c r="O517" s="165">
        <f t="shared" si="374"/>
        <v>0</v>
      </c>
      <c r="P517" s="165">
        <f t="shared" si="374"/>
        <v>0</v>
      </c>
      <c r="Q517" s="165">
        <f t="shared" si="374"/>
        <v>0</v>
      </c>
      <c r="R517" s="165">
        <f t="shared" si="374"/>
        <v>0</v>
      </c>
      <c r="S517" s="165">
        <f t="shared" si="374"/>
        <v>0</v>
      </c>
      <c r="T517" s="165">
        <f t="shared" si="374"/>
        <v>0</v>
      </c>
      <c r="U517" s="165">
        <f t="shared" si="374"/>
        <v>0</v>
      </c>
      <c r="V517" s="164"/>
    </row>
    <row r="518" spans="10:22" s="57" customFormat="1" hidden="1">
      <c r="J518" s="165">
        <f t="shared" ref="J518:U518" si="375">SUMIF(J187,$B$345,$G$187)</f>
        <v>0</v>
      </c>
      <c r="K518" s="165">
        <f t="shared" si="375"/>
        <v>0</v>
      </c>
      <c r="L518" s="165">
        <f t="shared" si="375"/>
        <v>0</v>
      </c>
      <c r="M518" s="165">
        <f t="shared" si="375"/>
        <v>0</v>
      </c>
      <c r="N518" s="165">
        <f t="shared" si="375"/>
        <v>0</v>
      </c>
      <c r="O518" s="165">
        <f t="shared" si="375"/>
        <v>0</v>
      </c>
      <c r="P518" s="165">
        <f t="shared" si="375"/>
        <v>0</v>
      </c>
      <c r="Q518" s="165">
        <f t="shared" si="375"/>
        <v>0</v>
      </c>
      <c r="R518" s="165">
        <f t="shared" si="375"/>
        <v>0</v>
      </c>
      <c r="S518" s="165">
        <f t="shared" si="375"/>
        <v>0</v>
      </c>
      <c r="T518" s="165">
        <f t="shared" si="375"/>
        <v>0</v>
      </c>
      <c r="U518" s="165">
        <f t="shared" si="375"/>
        <v>0</v>
      </c>
      <c r="V518" s="164"/>
    </row>
    <row r="519" spans="10:22" s="57" customFormat="1" hidden="1">
      <c r="J519" s="165">
        <f t="shared" ref="J519:U519" si="376">SUMIF(J188,$B$345,$G$188)</f>
        <v>0</v>
      </c>
      <c r="K519" s="165">
        <f t="shared" si="376"/>
        <v>0</v>
      </c>
      <c r="L519" s="165">
        <f t="shared" si="376"/>
        <v>0</v>
      </c>
      <c r="M519" s="165">
        <f t="shared" si="376"/>
        <v>0</v>
      </c>
      <c r="N519" s="165">
        <f t="shared" si="376"/>
        <v>0</v>
      </c>
      <c r="O519" s="165">
        <f t="shared" si="376"/>
        <v>0</v>
      </c>
      <c r="P519" s="165">
        <f t="shared" si="376"/>
        <v>0</v>
      </c>
      <c r="Q519" s="165">
        <f t="shared" si="376"/>
        <v>0</v>
      </c>
      <c r="R519" s="165">
        <f t="shared" si="376"/>
        <v>0</v>
      </c>
      <c r="S519" s="165">
        <f t="shared" si="376"/>
        <v>0</v>
      </c>
      <c r="T519" s="165">
        <f t="shared" si="376"/>
        <v>0</v>
      </c>
      <c r="U519" s="165">
        <f t="shared" si="376"/>
        <v>0</v>
      </c>
      <c r="V519" s="164"/>
    </row>
    <row r="520" spans="10:22" s="57" customFormat="1" hidden="1">
      <c r="J520" s="165">
        <f t="shared" ref="J520:U520" si="377">SUMIF(J189,$B$345,$G$189)</f>
        <v>0</v>
      </c>
      <c r="K520" s="165">
        <f t="shared" si="377"/>
        <v>0</v>
      </c>
      <c r="L520" s="165">
        <f t="shared" si="377"/>
        <v>0</v>
      </c>
      <c r="M520" s="165">
        <f t="shared" si="377"/>
        <v>0</v>
      </c>
      <c r="N520" s="165">
        <f t="shared" si="377"/>
        <v>0</v>
      </c>
      <c r="O520" s="165">
        <f t="shared" si="377"/>
        <v>0</v>
      </c>
      <c r="P520" s="165">
        <f t="shared" si="377"/>
        <v>0</v>
      </c>
      <c r="Q520" s="165">
        <f t="shared" si="377"/>
        <v>0</v>
      </c>
      <c r="R520" s="165">
        <f t="shared" si="377"/>
        <v>0</v>
      </c>
      <c r="S520" s="165">
        <f t="shared" si="377"/>
        <v>0</v>
      </c>
      <c r="T520" s="165">
        <f t="shared" si="377"/>
        <v>0</v>
      </c>
      <c r="U520" s="165">
        <f t="shared" si="377"/>
        <v>0</v>
      </c>
      <c r="V520" s="164"/>
    </row>
    <row r="521" spans="10:22" s="57" customFormat="1" hidden="1">
      <c r="J521" s="165">
        <f t="shared" ref="J521:U521" si="378">SUMIF(J190,$B$345,$G$190)</f>
        <v>0</v>
      </c>
      <c r="K521" s="165">
        <f t="shared" si="378"/>
        <v>0</v>
      </c>
      <c r="L521" s="165">
        <f t="shared" si="378"/>
        <v>0</v>
      </c>
      <c r="M521" s="165">
        <f t="shared" si="378"/>
        <v>0</v>
      </c>
      <c r="N521" s="165">
        <f t="shared" si="378"/>
        <v>0</v>
      </c>
      <c r="O521" s="165">
        <f t="shared" si="378"/>
        <v>0</v>
      </c>
      <c r="P521" s="165">
        <f t="shared" si="378"/>
        <v>0</v>
      </c>
      <c r="Q521" s="165">
        <f t="shared" si="378"/>
        <v>0</v>
      </c>
      <c r="R521" s="165">
        <f t="shared" si="378"/>
        <v>0</v>
      </c>
      <c r="S521" s="165">
        <f t="shared" si="378"/>
        <v>0</v>
      </c>
      <c r="T521" s="165">
        <f t="shared" si="378"/>
        <v>0</v>
      </c>
      <c r="U521" s="165">
        <f t="shared" si="378"/>
        <v>0</v>
      </c>
      <c r="V521" s="164"/>
    </row>
    <row r="522" spans="10:22" s="57" customFormat="1" hidden="1">
      <c r="J522" s="165">
        <f t="shared" ref="J522:U522" si="379">SUMIF(J191,$B$345,$G$191)</f>
        <v>0</v>
      </c>
      <c r="K522" s="165">
        <f t="shared" si="379"/>
        <v>0</v>
      </c>
      <c r="L522" s="165">
        <f t="shared" si="379"/>
        <v>0</v>
      </c>
      <c r="M522" s="165">
        <f t="shared" si="379"/>
        <v>0</v>
      </c>
      <c r="N522" s="165">
        <f t="shared" si="379"/>
        <v>0</v>
      </c>
      <c r="O522" s="165">
        <f t="shared" si="379"/>
        <v>0</v>
      </c>
      <c r="P522" s="165">
        <f t="shared" si="379"/>
        <v>0</v>
      </c>
      <c r="Q522" s="165">
        <f t="shared" si="379"/>
        <v>0</v>
      </c>
      <c r="R522" s="165">
        <f t="shared" si="379"/>
        <v>0</v>
      </c>
      <c r="S522" s="165">
        <f t="shared" si="379"/>
        <v>0</v>
      </c>
      <c r="T522" s="165">
        <f t="shared" si="379"/>
        <v>0</v>
      </c>
      <c r="U522" s="165">
        <f t="shared" si="379"/>
        <v>0</v>
      </c>
      <c r="V522" s="164"/>
    </row>
    <row r="523" spans="10:22" s="57" customFormat="1" hidden="1">
      <c r="V523" s="102"/>
    </row>
    <row r="524" spans="10:22" s="57" customFormat="1" hidden="1">
      <c r="J524" s="57" t="s">
        <v>56</v>
      </c>
      <c r="V524" s="102"/>
    </row>
    <row r="525" spans="10:22" s="57" customFormat="1" hidden="1">
      <c r="J525" s="163">
        <f t="shared" ref="J525:U525" si="380">SUMIF(J196,$B$345,$G$196)</f>
        <v>0</v>
      </c>
      <c r="K525" s="163">
        <f t="shared" si="380"/>
        <v>0</v>
      </c>
      <c r="L525" s="163">
        <f t="shared" si="380"/>
        <v>0</v>
      </c>
      <c r="M525" s="163">
        <f t="shared" si="380"/>
        <v>0</v>
      </c>
      <c r="N525" s="163">
        <f t="shared" si="380"/>
        <v>0</v>
      </c>
      <c r="O525" s="163">
        <f t="shared" si="380"/>
        <v>0</v>
      </c>
      <c r="P525" s="163">
        <f t="shared" si="380"/>
        <v>0</v>
      </c>
      <c r="Q525" s="163">
        <f t="shared" si="380"/>
        <v>0</v>
      </c>
      <c r="R525" s="163">
        <f t="shared" si="380"/>
        <v>0</v>
      </c>
      <c r="S525" s="163">
        <f t="shared" si="380"/>
        <v>0</v>
      </c>
      <c r="T525" s="163">
        <f t="shared" si="380"/>
        <v>0</v>
      </c>
      <c r="U525" s="163">
        <f t="shared" si="380"/>
        <v>0</v>
      </c>
      <c r="V525" s="164"/>
    </row>
    <row r="526" spans="10:22" s="57" customFormat="1" hidden="1">
      <c r="J526" s="163">
        <f t="shared" ref="J526:U526" si="381">SUMIF(J197,$B$345,$G$197)</f>
        <v>0</v>
      </c>
      <c r="K526" s="163">
        <f t="shared" si="381"/>
        <v>0</v>
      </c>
      <c r="L526" s="163">
        <f t="shared" si="381"/>
        <v>0</v>
      </c>
      <c r="M526" s="163">
        <f t="shared" si="381"/>
        <v>0</v>
      </c>
      <c r="N526" s="163">
        <f t="shared" si="381"/>
        <v>0</v>
      </c>
      <c r="O526" s="163">
        <f t="shared" si="381"/>
        <v>0</v>
      </c>
      <c r="P526" s="163">
        <f t="shared" si="381"/>
        <v>0</v>
      </c>
      <c r="Q526" s="163">
        <f t="shared" si="381"/>
        <v>0</v>
      </c>
      <c r="R526" s="163">
        <f t="shared" si="381"/>
        <v>0</v>
      </c>
      <c r="S526" s="163">
        <f t="shared" si="381"/>
        <v>0</v>
      </c>
      <c r="T526" s="163">
        <f t="shared" si="381"/>
        <v>0</v>
      </c>
      <c r="U526" s="163">
        <f t="shared" si="381"/>
        <v>0</v>
      </c>
      <c r="V526" s="164"/>
    </row>
    <row r="527" spans="10:22" s="57" customFormat="1" hidden="1">
      <c r="J527" s="163">
        <f t="shared" ref="J527:U527" si="382">SUMIF(J198,$B$345,$G$198)</f>
        <v>0</v>
      </c>
      <c r="K527" s="163">
        <f t="shared" si="382"/>
        <v>0</v>
      </c>
      <c r="L527" s="163">
        <f t="shared" si="382"/>
        <v>0</v>
      </c>
      <c r="M527" s="163">
        <f t="shared" si="382"/>
        <v>0</v>
      </c>
      <c r="N527" s="163">
        <f t="shared" si="382"/>
        <v>0</v>
      </c>
      <c r="O527" s="163">
        <f t="shared" si="382"/>
        <v>0</v>
      </c>
      <c r="P527" s="163">
        <f t="shared" si="382"/>
        <v>0</v>
      </c>
      <c r="Q527" s="163">
        <f t="shared" si="382"/>
        <v>0</v>
      </c>
      <c r="R527" s="163">
        <f t="shared" si="382"/>
        <v>0</v>
      </c>
      <c r="S527" s="163">
        <f t="shared" si="382"/>
        <v>0</v>
      </c>
      <c r="T527" s="163">
        <f t="shared" si="382"/>
        <v>0</v>
      </c>
      <c r="U527" s="163">
        <f t="shared" si="382"/>
        <v>0</v>
      </c>
      <c r="V527" s="164"/>
    </row>
    <row r="528" spans="10:22" s="57" customFormat="1" hidden="1">
      <c r="J528" s="163">
        <f t="shared" ref="J528:U528" si="383">SUMIF(J199,$B$345,$G$199)</f>
        <v>0</v>
      </c>
      <c r="K528" s="163">
        <f t="shared" si="383"/>
        <v>0</v>
      </c>
      <c r="L528" s="163">
        <f t="shared" si="383"/>
        <v>0</v>
      </c>
      <c r="M528" s="163">
        <f t="shared" si="383"/>
        <v>0</v>
      </c>
      <c r="N528" s="163">
        <f t="shared" si="383"/>
        <v>0</v>
      </c>
      <c r="O528" s="163">
        <f t="shared" si="383"/>
        <v>0</v>
      </c>
      <c r="P528" s="163">
        <f t="shared" si="383"/>
        <v>0</v>
      </c>
      <c r="Q528" s="163">
        <f t="shared" si="383"/>
        <v>0</v>
      </c>
      <c r="R528" s="163">
        <f t="shared" si="383"/>
        <v>0</v>
      </c>
      <c r="S528" s="163">
        <f t="shared" si="383"/>
        <v>0</v>
      </c>
      <c r="T528" s="163">
        <f t="shared" si="383"/>
        <v>0</v>
      </c>
      <c r="U528" s="163">
        <f t="shared" si="383"/>
        <v>0</v>
      </c>
      <c r="V528" s="164"/>
    </row>
    <row r="529" spans="10:22" s="57" customFormat="1" hidden="1">
      <c r="J529" s="163">
        <f t="shared" ref="J529:U529" si="384">SUMIF(J200,$B$345,$G$200)</f>
        <v>0</v>
      </c>
      <c r="K529" s="163">
        <f t="shared" si="384"/>
        <v>0</v>
      </c>
      <c r="L529" s="163">
        <f t="shared" si="384"/>
        <v>0</v>
      </c>
      <c r="M529" s="163">
        <f t="shared" si="384"/>
        <v>0</v>
      </c>
      <c r="N529" s="163">
        <f t="shared" si="384"/>
        <v>0</v>
      </c>
      <c r="O529" s="163">
        <f t="shared" si="384"/>
        <v>0</v>
      </c>
      <c r="P529" s="163">
        <f t="shared" si="384"/>
        <v>0</v>
      </c>
      <c r="Q529" s="163">
        <f t="shared" si="384"/>
        <v>0</v>
      </c>
      <c r="R529" s="163">
        <f t="shared" si="384"/>
        <v>0</v>
      </c>
      <c r="S529" s="163">
        <f t="shared" si="384"/>
        <v>0</v>
      </c>
      <c r="T529" s="163">
        <f t="shared" si="384"/>
        <v>0</v>
      </c>
      <c r="U529" s="163">
        <f t="shared" si="384"/>
        <v>0</v>
      </c>
      <c r="V529" s="164"/>
    </row>
    <row r="530" spans="10:22" s="57" customFormat="1" hidden="1">
      <c r="J530" s="163">
        <f t="shared" ref="J530:U530" si="385">SUMIF(J201,$B$345,$G$201)</f>
        <v>0</v>
      </c>
      <c r="K530" s="163">
        <f t="shared" si="385"/>
        <v>0</v>
      </c>
      <c r="L530" s="163">
        <f t="shared" si="385"/>
        <v>0</v>
      </c>
      <c r="M530" s="163">
        <f t="shared" si="385"/>
        <v>0</v>
      </c>
      <c r="N530" s="163">
        <f t="shared" si="385"/>
        <v>0</v>
      </c>
      <c r="O530" s="163">
        <f t="shared" si="385"/>
        <v>0</v>
      </c>
      <c r="P530" s="163">
        <f t="shared" si="385"/>
        <v>0</v>
      </c>
      <c r="Q530" s="163">
        <f t="shared" si="385"/>
        <v>0</v>
      </c>
      <c r="R530" s="163">
        <f t="shared" si="385"/>
        <v>0</v>
      </c>
      <c r="S530" s="163">
        <f t="shared" si="385"/>
        <v>0</v>
      </c>
      <c r="T530" s="163">
        <f t="shared" si="385"/>
        <v>0</v>
      </c>
      <c r="U530" s="163">
        <f t="shared" si="385"/>
        <v>0</v>
      </c>
      <c r="V530" s="164"/>
    </row>
    <row r="531" spans="10:22" s="57" customFormat="1" hidden="1">
      <c r="J531" s="163">
        <f t="shared" ref="J531:U531" si="386">SUMIF(J202,$B$345,$G$202)</f>
        <v>0</v>
      </c>
      <c r="K531" s="163">
        <f t="shared" si="386"/>
        <v>0</v>
      </c>
      <c r="L531" s="163">
        <f t="shared" si="386"/>
        <v>0</v>
      </c>
      <c r="M531" s="163">
        <f t="shared" si="386"/>
        <v>0</v>
      </c>
      <c r="N531" s="163">
        <f t="shared" si="386"/>
        <v>0</v>
      </c>
      <c r="O531" s="163">
        <f t="shared" si="386"/>
        <v>0</v>
      </c>
      <c r="P531" s="163">
        <f t="shared" si="386"/>
        <v>0</v>
      </c>
      <c r="Q531" s="163">
        <f t="shared" si="386"/>
        <v>0</v>
      </c>
      <c r="R531" s="163">
        <f t="shared" si="386"/>
        <v>0</v>
      </c>
      <c r="S531" s="163">
        <f t="shared" si="386"/>
        <v>0</v>
      </c>
      <c r="T531" s="163">
        <f t="shared" si="386"/>
        <v>0</v>
      </c>
      <c r="U531" s="163">
        <f t="shared" si="386"/>
        <v>0</v>
      </c>
      <c r="V531" s="164"/>
    </row>
    <row r="532" spans="10:22" s="57" customFormat="1" hidden="1">
      <c r="J532" s="163">
        <f t="shared" ref="J532:U532" si="387">SUMIF(J203,$B$345,$G$203)</f>
        <v>0</v>
      </c>
      <c r="K532" s="163">
        <f t="shared" si="387"/>
        <v>0</v>
      </c>
      <c r="L532" s="163">
        <f t="shared" si="387"/>
        <v>0</v>
      </c>
      <c r="M532" s="163">
        <f t="shared" si="387"/>
        <v>0</v>
      </c>
      <c r="N532" s="163">
        <f t="shared" si="387"/>
        <v>0</v>
      </c>
      <c r="O532" s="163">
        <f t="shared" si="387"/>
        <v>0</v>
      </c>
      <c r="P532" s="163">
        <f t="shared" si="387"/>
        <v>0</v>
      </c>
      <c r="Q532" s="163">
        <f t="shared" si="387"/>
        <v>0</v>
      </c>
      <c r="R532" s="163">
        <f t="shared" si="387"/>
        <v>0</v>
      </c>
      <c r="S532" s="163">
        <f t="shared" si="387"/>
        <v>0</v>
      </c>
      <c r="T532" s="163">
        <f t="shared" si="387"/>
        <v>0</v>
      </c>
      <c r="U532" s="163">
        <f t="shared" si="387"/>
        <v>0</v>
      </c>
      <c r="V532" s="164"/>
    </row>
    <row r="533" spans="10:22" s="57" customFormat="1" hidden="1">
      <c r="J533" s="163">
        <f t="shared" ref="J533:U533" si="388">SUMIF(J204,$B$345,$G$204)</f>
        <v>0</v>
      </c>
      <c r="K533" s="163">
        <f t="shared" si="388"/>
        <v>0</v>
      </c>
      <c r="L533" s="163">
        <f t="shared" si="388"/>
        <v>0</v>
      </c>
      <c r="M533" s="163">
        <f t="shared" si="388"/>
        <v>0</v>
      </c>
      <c r="N533" s="163">
        <f t="shared" si="388"/>
        <v>0</v>
      </c>
      <c r="O533" s="163">
        <f t="shared" si="388"/>
        <v>0</v>
      </c>
      <c r="P533" s="163">
        <f t="shared" si="388"/>
        <v>0</v>
      </c>
      <c r="Q533" s="163">
        <f t="shared" si="388"/>
        <v>0</v>
      </c>
      <c r="R533" s="163">
        <f t="shared" si="388"/>
        <v>0</v>
      </c>
      <c r="S533" s="163">
        <f t="shared" si="388"/>
        <v>0</v>
      </c>
      <c r="T533" s="163">
        <f t="shared" si="388"/>
        <v>0</v>
      </c>
      <c r="U533" s="163">
        <f t="shared" si="388"/>
        <v>0</v>
      </c>
      <c r="V533" s="164"/>
    </row>
    <row r="534" spans="10:22" s="57" customFormat="1" hidden="1">
      <c r="J534" s="163">
        <f t="shared" ref="J534:U534" si="389">SUMIF(J205,$B$345,$G$205)</f>
        <v>0</v>
      </c>
      <c r="K534" s="163">
        <f t="shared" si="389"/>
        <v>0</v>
      </c>
      <c r="L534" s="163">
        <f t="shared" si="389"/>
        <v>0</v>
      </c>
      <c r="M534" s="163">
        <f t="shared" si="389"/>
        <v>0</v>
      </c>
      <c r="N534" s="163">
        <f t="shared" si="389"/>
        <v>0</v>
      </c>
      <c r="O534" s="163">
        <f t="shared" si="389"/>
        <v>0</v>
      </c>
      <c r="P534" s="163">
        <f t="shared" si="389"/>
        <v>0</v>
      </c>
      <c r="Q534" s="163">
        <f t="shared" si="389"/>
        <v>0</v>
      </c>
      <c r="R534" s="163">
        <f t="shared" si="389"/>
        <v>0</v>
      </c>
      <c r="S534" s="163">
        <f t="shared" si="389"/>
        <v>0</v>
      </c>
      <c r="T534" s="163">
        <f t="shared" si="389"/>
        <v>0</v>
      </c>
      <c r="U534" s="163">
        <f t="shared" si="389"/>
        <v>0</v>
      </c>
      <c r="V534" s="164"/>
    </row>
    <row r="535" spans="10:22" s="57" customFormat="1" hidden="1">
      <c r="J535" s="163">
        <f t="shared" ref="J535:U535" si="390">SUMIF(J206,$B$345,$G$206)</f>
        <v>0</v>
      </c>
      <c r="K535" s="163">
        <f t="shared" si="390"/>
        <v>0</v>
      </c>
      <c r="L535" s="163">
        <f t="shared" si="390"/>
        <v>0</v>
      </c>
      <c r="M535" s="163">
        <f t="shared" si="390"/>
        <v>0</v>
      </c>
      <c r="N535" s="163">
        <f t="shared" si="390"/>
        <v>0</v>
      </c>
      <c r="O535" s="163">
        <f t="shared" si="390"/>
        <v>0</v>
      </c>
      <c r="P535" s="163">
        <f t="shared" si="390"/>
        <v>0</v>
      </c>
      <c r="Q535" s="163">
        <f t="shared" si="390"/>
        <v>0</v>
      </c>
      <c r="R535" s="163">
        <f t="shared" si="390"/>
        <v>0</v>
      </c>
      <c r="S535" s="163">
        <f t="shared" si="390"/>
        <v>0</v>
      </c>
      <c r="T535" s="163">
        <f t="shared" si="390"/>
        <v>0</v>
      </c>
      <c r="U535" s="163">
        <f t="shared" si="390"/>
        <v>0</v>
      </c>
      <c r="V535" s="164"/>
    </row>
    <row r="536" spans="10:22" s="57" customFormat="1" hidden="1">
      <c r="J536" s="163">
        <f>SUMIF(J207,$B$345,G207)</f>
        <v>0</v>
      </c>
      <c r="K536" s="163">
        <f t="shared" ref="K536:U536" si="391">SUMIF(K207,$B$345,$G$207)</f>
        <v>0</v>
      </c>
      <c r="L536" s="163">
        <f t="shared" si="391"/>
        <v>0</v>
      </c>
      <c r="M536" s="163">
        <f t="shared" si="391"/>
        <v>0</v>
      </c>
      <c r="N536" s="163">
        <f t="shared" si="391"/>
        <v>0</v>
      </c>
      <c r="O536" s="163">
        <f t="shared" si="391"/>
        <v>0</v>
      </c>
      <c r="P536" s="163">
        <f t="shared" si="391"/>
        <v>0</v>
      </c>
      <c r="Q536" s="163">
        <f t="shared" si="391"/>
        <v>0</v>
      </c>
      <c r="R536" s="163">
        <f t="shared" si="391"/>
        <v>0</v>
      </c>
      <c r="S536" s="163">
        <f t="shared" si="391"/>
        <v>0</v>
      </c>
      <c r="T536" s="163">
        <f t="shared" si="391"/>
        <v>0</v>
      </c>
      <c r="U536" s="163">
        <f t="shared" si="391"/>
        <v>0</v>
      </c>
      <c r="V536" s="164"/>
    </row>
    <row r="537" spans="10:22" s="57" customFormat="1" hidden="1">
      <c r="J537" s="163">
        <f t="shared" ref="J537:U537" si="392">SUMIF(J208,$B$345,$G$208)</f>
        <v>0</v>
      </c>
      <c r="K537" s="163">
        <f t="shared" si="392"/>
        <v>0</v>
      </c>
      <c r="L537" s="163">
        <f t="shared" si="392"/>
        <v>0</v>
      </c>
      <c r="M537" s="163">
        <f t="shared" si="392"/>
        <v>0</v>
      </c>
      <c r="N537" s="163">
        <f t="shared" si="392"/>
        <v>0</v>
      </c>
      <c r="O537" s="163">
        <f t="shared" si="392"/>
        <v>0</v>
      </c>
      <c r="P537" s="163">
        <f t="shared" si="392"/>
        <v>0</v>
      </c>
      <c r="Q537" s="163">
        <f t="shared" si="392"/>
        <v>0</v>
      </c>
      <c r="R537" s="163">
        <f t="shared" si="392"/>
        <v>0</v>
      </c>
      <c r="S537" s="163">
        <f t="shared" si="392"/>
        <v>0</v>
      </c>
      <c r="T537" s="163">
        <f t="shared" si="392"/>
        <v>0</v>
      </c>
      <c r="U537" s="163">
        <f t="shared" si="392"/>
        <v>0</v>
      </c>
      <c r="V537" s="164"/>
    </row>
    <row r="538" spans="10:22" s="57" customFormat="1" hidden="1">
      <c r="J538" s="163">
        <f t="shared" ref="J538:U538" si="393">SUMIF(J209,$B$345,$G$209)</f>
        <v>0</v>
      </c>
      <c r="K538" s="163">
        <f t="shared" si="393"/>
        <v>0</v>
      </c>
      <c r="L538" s="163">
        <f t="shared" si="393"/>
        <v>0</v>
      </c>
      <c r="M538" s="163">
        <f t="shared" si="393"/>
        <v>0</v>
      </c>
      <c r="N538" s="163">
        <f t="shared" si="393"/>
        <v>0</v>
      </c>
      <c r="O538" s="163">
        <f t="shared" si="393"/>
        <v>0</v>
      </c>
      <c r="P538" s="163">
        <f t="shared" si="393"/>
        <v>0</v>
      </c>
      <c r="Q538" s="163">
        <f t="shared" si="393"/>
        <v>0</v>
      </c>
      <c r="R538" s="163">
        <f t="shared" si="393"/>
        <v>0</v>
      </c>
      <c r="S538" s="163">
        <f t="shared" si="393"/>
        <v>0</v>
      </c>
      <c r="T538" s="163">
        <f t="shared" si="393"/>
        <v>0</v>
      </c>
      <c r="U538" s="163">
        <f t="shared" si="393"/>
        <v>0</v>
      </c>
      <c r="V538" s="164"/>
    </row>
    <row r="539" spans="10:22" s="57" customFormat="1" hidden="1">
      <c r="J539" s="163">
        <f t="shared" ref="J539:U539" si="394">SUMIF(J210,$B$345,$G$210)</f>
        <v>0</v>
      </c>
      <c r="K539" s="163">
        <f t="shared" si="394"/>
        <v>0</v>
      </c>
      <c r="L539" s="163">
        <f t="shared" si="394"/>
        <v>0</v>
      </c>
      <c r="M539" s="163">
        <f t="shared" si="394"/>
        <v>0</v>
      </c>
      <c r="N539" s="163">
        <f t="shared" si="394"/>
        <v>0</v>
      </c>
      <c r="O539" s="163">
        <f t="shared" si="394"/>
        <v>0</v>
      </c>
      <c r="P539" s="163">
        <f t="shared" si="394"/>
        <v>0</v>
      </c>
      <c r="Q539" s="163">
        <f t="shared" si="394"/>
        <v>0</v>
      </c>
      <c r="R539" s="163">
        <f t="shared" si="394"/>
        <v>0</v>
      </c>
      <c r="S539" s="163">
        <f t="shared" si="394"/>
        <v>0</v>
      </c>
      <c r="T539" s="163">
        <f t="shared" si="394"/>
        <v>0</v>
      </c>
      <c r="U539" s="163">
        <f t="shared" si="394"/>
        <v>0</v>
      </c>
      <c r="V539" s="164"/>
    </row>
    <row r="540" spans="10:22" s="57" customFormat="1" hidden="1">
      <c r="J540" s="165">
        <f t="shared" ref="J540:U540" si="395">SUMIF(J211,$B$345,$G$211)</f>
        <v>0</v>
      </c>
      <c r="K540" s="165">
        <f t="shared" si="395"/>
        <v>0</v>
      </c>
      <c r="L540" s="165">
        <f t="shared" si="395"/>
        <v>0</v>
      </c>
      <c r="M540" s="165">
        <f t="shared" si="395"/>
        <v>0</v>
      </c>
      <c r="N540" s="165">
        <f t="shared" si="395"/>
        <v>0</v>
      </c>
      <c r="O540" s="165">
        <f t="shared" si="395"/>
        <v>0</v>
      </c>
      <c r="P540" s="165">
        <f t="shared" si="395"/>
        <v>0</v>
      </c>
      <c r="Q540" s="165">
        <f t="shared" si="395"/>
        <v>0</v>
      </c>
      <c r="R540" s="165">
        <f t="shared" si="395"/>
        <v>0</v>
      </c>
      <c r="S540" s="165">
        <f t="shared" si="395"/>
        <v>0</v>
      </c>
      <c r="T540" s="165">
        <f t="shared" si="395"/>
        <v>0</v>
      </c>
      <c r="U540" s="165">
        <f t="shared" si="395"/>
        <v>0</v>
      </c>
      <c r="V540" s="164"/>
    </row>
    <row r="541" spans="10:22" s="57" customFormat="1" hidden="1">
      <c r="J541" s="165">
        <f t="shared" ref="J541:U541" si="396">SUMIF(J212,$B$345,$G$212)</f>
        <v>0</v>
      </c>
      <c r="K541" s="165">
        <f t="shared" si="396"/>
        <v>0</v>
      </c>
      <c r="L541" s="165">
        <f t="shared" si="396"/>
        <v>0</v>
      </c>
      <c r="M541" s="165">
        <f t="shared" si="396"/>
        <v>0</v>
      </c>
      <c r="N541" s="165">
        <f t="shared" si="396"/>
        <v>0</v>
      </c>
      <c r="O541" s="165">
        <f t="shared" si="396"/>
        <v>0</v>
      </c>
      <c r="P541" s="165">
        <f t="shared" si="396"/>
        <v>0</v>
      </c>
      <c r="Q541" s="165">
        <f t="shared" si="396"/>
        <v>0</v>
      </c>
      <c r="R541" s="165">
        <f t="shared" si="396"/>
        <v>0</v>
      </c>
      <c r="S541" s="165">
        <f t="shared" si="396"/>
        <v>0</v>
      </c>
      <c r="T541" s="165">
        <f t="shared" si="396"/>
        <v>0</v>
      </c>
      <c r="U541" s="165">
        <f t="shared" si="396"/>
        <v>0</v>
      </c>
      <c r="V541" s="164"/>
    </row>
    <row r="542" spans="10:22" s="57" customFormat="1" hidden="1">
      <c r="J542" s="165">
        <f t="shared" ref="J542:U542" si="397">SUMIF(J213,$B$345,$G$213)</f>
        <v>0</v>
      </c>
      <c r="K542" s="165">
        <f t="shared" si="397"/>
        <v>0</v>
      </c>
      <c r="L542" s="165">
        <f t="shared" si="397"/>
        <v>0</v>
      </c>
      <c r="M542" s="165">
        <f t="shared" si="397"/>
        <v>0</v>
      </c>
      <c r="N542" s="165">
        <f t="shared" si="397"/>
        <v>0</v>
      </c>
      <c r="O542" s="165">
        <f t="shared" si="397"/>
        <v>0</v>
      </c>
      <c r="P542" s="165">
        <f t="shared" si="397"/>
        <v>0</v>
      </c>
      <c r="Q542" s="165">
        <f t="shared" si="397"/>
        <v>0</v>
      </c>
      <c r="R542" s="165">
        <f t="shared" si="397"/>
        <v>0</v>
      </c>
      <c r="S542" s="165">
        <f t="shared" si="397"/>
        <v>0</v>
      </c>
      <c r="T542" s="165">
        <f t="shared" si="397"/>
        <v>0</v>
      </c>
      <c r="U542" s="165">
        <f t="shared" si="397"/>
        <v>0</v>
      </c>
      <c r="V542" s="164"/>
    </row>
    <row r="543" spans="10:22" s="57" customFormat="1" hidden="1">
      <c r="J543" s="165">
        <f t="shared" ref="J543:U543" si="398">SUMIF(J214,$B$345,$G$214)</f>
        <v>0</v>
      </c>
      <c r="K543" s="165">
        <f t="shared" si="398"/>
        <v>0</v>
      </c>
      <c r="L543" s="165">
        <f t="shared" si="398"/>
        <v>0</v>
      </c>
      <c r="M543" s="165">
        <f t="shared" si="398"/>
        <v>0</v>
      </c>
      <c r="N543" s="165">
        <f t="shared" si="398"/>
        <v>0</v>
      </c>
      <c r="O543" s="165">
        <f t="shared" si="398"/>
        <v>0</v>
      </c>
      <c r="P543" s="165">
        <f t="shared" si="398"/>
        <v>0</v>
      </c>
      <c r="Q543" s="165">
        <f t="shared" si="398"/>
        <v>0</v>
      </c>
      <c r="R543" s="165">
        <f t="shared" si="398"/>
        <v>0</v>
      </c>
      <c r="S543" s="165">
        <f t="shared" si="398"/>
        <v>0</v>
      </c>
      <c r="T543" s="165">
        <f t="shared" si="398"/>
        <v>0</v>
      </c>
      <c r="U543" s="165">
        <f t="shared" si="398"/>
        <v>0</v>
      </c>
      <c r="V543" s="164"/>
    </row>
    <row r="544" spans="10:22" s="57" customFormat="1" hidden="1">
      <c r="J544" s="165">
        <f t="shared" ref="J544:U544" si="399">SUMIF(J215,$B$345,$G$215)</f>
        <v>0</v>
      </c>
      <c r="K544" s="165">
        <f t="shared" si="399"/>
        <v>0</v>
      </c>
      <c r="L544" s="165">
        <f t="shared" si="399"/>
        <v>0</v>
      </c>
      <c r="M544" s="165">
        <f t="shared" si="399"/>
        <v>0</v>
      </c>
      <c r="N544" s="165">
        <f t="shared" si="399"/>
        <v>0</v>
      </c>
      <c r="O544" s="165">
        <f t="shared" si="399"/>
        <v>0</v>
      </c>
      <c r="P544" s="165">
        <f t="shared" si="399"/>
        <v>0</v>
      </c>
      <c r="Q544" s="165">
        <f t="shared" si="399"/>
        <v>0</v>
      </c>
      <c r="R544" s="165">
        <f t="shared" si="399"/>
        <v>0</v>
      </c>
      <c r="S544" s="165">
        <f t="shared" si="399"/>
        <v>0</v>
      </c>
      <c r="T544" s="165">
        <f t="shared" si="399"/>
        <v>0</v>
      </c>
      <c r="U544" s="165">
        <f t="shared" si="399"/>
        <v>0</v>
      </c>
      <c r="V544" s="164"/>
    </row>
    <row r="545" spans="10:22" s="57" customFormat="1" hidden="1">
      <c r="J545" s="165">
        <f t="shared" ref="J545:U545" si="400">SUMIF(J216,$B$345,$G$216)</f>
        <v>0</v>
      </c>
      <c r="K545" s="165">
        <f t="shared" si="400"/>
        <v>0</v>
      </c>
      <c r="L545" s="165">
        <f t="shared" si="400"/>
        <v>0</v>
      </c>
      <c r="M545" s="165">
        <f t="shared" si="400"/>
        <v>0</v>
      </c>
      <c r="N545" s="165">
        <f t="shared" si="400"/>
        <v>0</v>
      </c>
      <c r="O545" s="165">
        <f t="shared" si="400"/>
        <v>0</v>
      </c>
      <c r="P545" s="165">
        <f t="shared" si="400"/>
        <v>0</v>
      </c>
      <c r="Q545" s="165">
        <f t="shared" si="400"/>
        <v>0</v>
      </c>
      <c r="R545" s="165">
        <f t="shared" si="400"/>
        <v>0</v>
      </c>
      <c r="S545" s="165">
        <f t="shared" si="400"/>
        <v>0</v>
      </c>
      <c r="T545" s="165">
        <f t="shared" si="400"/>
        <v>0</v>
      </c>
      <c r="U545" s="165">
        <f t="shared" si="400"/>
        <v>0</v>
      </c>
      <c r="V545" s="164"/>
    </row>
    <row r="546" spans="10:22" s="57" customFormat="1" hidden="1">
      <c r="V546" s="102"/>
    </row>
    <row r="547" spans="10:22" s="57" customFormat="1" hidden="1">
      <c r="V547" s="102"/>
    </row>
    <row r="548" spans="10:22" s="57" customFormat="1" hidden="1">
      <c r="V548" s="102"/>
    </row>
    <row r="549" spans="10:22" s="57" customFormat="1" hidden="1">
      <c r="J549" s="57" t="s">
        <v>57</v>
      </c>
      <c r="V549" s="102"/>
    </row>
    <row r="550" spans="10:22" s="57" customFormat="1" hidden="1">
      <c r="J550" s="163">
        <f t="shared" ref="J550:U550" si="401">SUMIF(J221,$B$345,$G$221)</f>
        <v>0</v>
      </c>
      <c r="K550" s="163">
        <f t="shared" si="401"/>
        <v>0</v>
      </c>
      <c r="L550" s="163">
        <f t="shared" si="401"/>
        <v>0</v>
      </c>
      <c r="M550" s="163">
        <f t="shared" si="401"/>
        <v>0</v>
      </c>
      <c r="N550" s="163">
        <f t="shared" si="401"/>
        <v>0</v>
      </c>
      <c r="O550" s="163">
        <f t="shared" si="401"/>
        <v>0</v>
      </c>
      <c r="P550" s="163">
        <f t="shared" si="401"/>
        <v>0</v>
      </c>
      <c r="Q550" s="163">
        <f t="shared" si="401"/>
        <v>0</v>
      </c>
      <c r="R550" s="163">
        <f t="shared" si="401"/>
        <v>0</v>
      </c>
      <c r="S550" s="163">
        <f t="shared" si="401"/>
        <v>0</v>
      </c>
      <c r="T550" s="163">
        <f t="shared" si="401"/>
        <v>0</v>
      </c>
      <c r="U550" s="163">
        <f t="shared" si="401"/>
        <v>0</v>
      </c>
      <c r="V550" s="164"/>
    </row>
    <row r="551" spans="10:22" s="57" customFormat="1" hidden="1">
      <c r="J551" s="163">
        <f t="shared" ref="J551:U551" si="402">SUMIF(J222,$B$345,$G$222)</f>
        <v>0</v>
      </c>
      <c r="K551" s="163">
        <f t="shared" si="402"/>
        <v>0</v>
      </c>
      <c r="L551" s="163">
        <f t="shared" si="402"/>
        <v>0</v>
      </c>
      <c r="M551" s="163">
        <f t="shared" si="402"/>
        <v>0</v>
      </c>
      <c r="N551" s="163">
        <f t="shared" si="402"/>
        <v>0</v>
      </c>
      <c r="O551" s="163">
        <f t="shared" si="402"/>
        <v>0</v>
      </c>
      <c r="P551" s="163">
        <f t="shared" si="402"/>
        <v>0</v>
      </c>
      <c r="Q551" s="163">
        <f t="shared" si="402"/>
        <v>0</v>
      </c>
      <c r="R551" s="163">
        <f t="shared" si="402"/>
        <v>0</v>
      </c>
      <c r="S551" s="163">
        <f t="shared" si="402"/>
        <v>0</v>
      </c>
      <c r="T551" s="163">
        <f t="shared" si="402"/>
        <v>0</v>
      </c>
      <c r="U551" s="163">
        <f t="shared" si="402"/>
        <v>0</v>
      </c>
      <c r="V551" s="164"/>
    </row>
    <row r="552" spans="10:22" s="57" customFormat="1" hidden="1">
      <c r="J552" s="163">
        <f t="shared" ref="J552:U552" si="403">SUMIF(J223,$B$345,$G$223)</f>
        <v>0</v>
      </c>
      <c r="K552" s="163">
        <f t="shared" si="403"/>
        <v>0</v>
      </c>
      <c r="L552" s="163">
        <f t="shared" si="403"/>
        <v>0</v>
      </c>
      <c r="M552" s="163">
        <f t="shared" si="403"/>
        <v>0</v>
      </c>
      <c r="N552" s="163">
        <f t="shared" si="403"/>
        <v>0</v>
      </c>
      <c r="O552" s="163">
        <f t="shared" si="403"/>
        <v>0</v>
      </c>
      <c r="P552" s="163">
        <f t="shared" si="403"/>
        <v>0</v>
      </c>
      <c r="Q552" s="163">
        <f t="shared" si="403"/>
        <v>0</v>
      </c>
      <c r="R552" s="163">
        <f t="shared" si="403"/>
        <v>0</v>
      </c>
      <c r="S552" s="163">
        <f t="shared" si="403"/>
        <v>0</v>
      </c>
      <c r="T552" s="163">
        <f t="shared" si="403"/>
        <v>0</v>
      </c>
      <c r="U552" s="163">
        <f t="shared" si="403"/>
        <v>0</v>
      </c>
      <c r="V552" s="164"/>
    </row>
    <row r="553" spans="10:22" s="57" customFormat="1" hidden="1">
      <c r="J553" s="163">
        <f t="shared" ref="J553:U553" si="404">SUMIF(J224,$B$345,$G$224)</f>
        <v>0</v>
      </c>
      <c r="K553" s="163">
        <f t="shared" si="404"/>
        <v>0</v>
      </c>
      <c r="L553" s="163">
        <f t="shared" si="404"/>
        <v>0</v>
      </c>
      <c r="M553" s="163">
        <f t="shared" si="404"/>
        <v>0</v>
      </c>
      <c r="N553" s="163">
        <f t="shared" si="404"/>
        <v>0</v>
      </c>
      <c r="O553" s="163">
        <f t="shared" si="404"/>
        <v>0</v>
      </c>
      <c r="P553" s="163">
        <f t="shared" si="404"/>
        <v>0</v>
      </c>
      <c r="Q553" s="163">
        <f t="shared" si="404"/>
        <v>0</v>
      </c>
      <c r="R553" s="163">
        <f t="shared" si="404"/>
        <v>0</v>
      </c>
      <c r="S553" s="163">
        <f t="shared" si="404"/>
        <v>0</v>
      </c>
      <c r="T553" s="163">
        <f t="shared" si="404"/>
        <v>0</v>
      </c>
      <c r="U553" s="163">
        <f t="shared" si="404"/>
        <v>0</v>
      </c>
      <c r="V553" s="164"/>
    </row>
    <row r="554" spans="10:22" s="57" customFormat="1" hidden="1">
      <c r="J554" s="163">
        <f t="shared" ref="J554:U554" si="405">SUMIF(J225,$B$345,$G$225)</f>
        <v>0</v>
      </c>
      <c r="K554" s="163">
        <f t="shared" si="405"/>
        <v>0</v>
      </c>
      <c r="L554" s="163">
        <f t="shared" si="405"/>
        <v>0</v>
      </c>
      <c r="M554" s="163">
        <f t="shared" si="405"/>
        <v>0</v>
      </c>
      <c r="N554" s="163">
        <f t="shared" si="405"/>
        <v>0</v>
      </c>
      <c r="O554" s="163">
        <f t="shared" si="405"/>
        <v>0</v>
      </c>
      <c r="P554" s="163">
        <f t="shared" si="405"/>
        <v>0</v>
      </c>
      <c r="Q554" s="163">
        <f t="shared" si="405"/>
        <v>0</v>
      </c>
      <c r="R554" s="163">
        <f t="shared" si="405"/>
        <v>0</v>
      </c>
      <c r="S554" s="163">
        <f t="shared" si="405"/>
        <v>0</v>
      </c>
      <c r="T554" s="163">
        <f t="shared" si="405"/>
        <v>0</v>
      </c>
      <c r="U554" s="163">
        <f t="shared" si="405"/>
        <v>0</v>
      </c>
      <c r="V554" s="164"/>
    </row>
    <row r="555" spans="10:22" s="57" customFormat="1" hidden="1">
      <c r="J555" s="163">
        <f t="shared" ref="J555:U555" si="406">SUMIF(J226,$B$345,$G$226)</f>
        <v>0</v>
      </c>
      <c r="K555" s="163">
        <f t="shared" si="406"/>
        <v>0</v>
      </c>
      <c r="L555" s="163">
        <f t="shared" si="406"/>
        <v>0</v>
      </c>
      <c r="M555" s="163">
        <f t="shared" si="406"/>
        <v>0</v>
      </c>
      <c r="N555" s="163">
        <f t="shared" si="406"/>
        <v>0</v>
      </c>
      <c r="O555" s="163">
        <f t="shared" si="406"/>
        <v>0</v>
      </c>
      <c r="P555" s="163">
        <f t="shared" si="406"/>
        <v>0</v>
      </c>
      <c r="Q555" s="163">
        <f t="shared" si="406"/>
        <v>0</v>
      </c>
      <c r="R555" s="163">
        <f t="shared" si="406"/>
        <v>0</v>
      </c>
      <c r="S555" s="163">
        <f t="shared" si="406"/>
        <v>0</v>
      </c>
      <c r="T555" s="163">
        <f t="shared" si="406"/>
        <v>0</v>
      </c>
      <c r="U555" s="163">
        <f t="shared" si="406"/>
        <v>0</v>
      </c>
      <c r="V555" s="164"/>
    </row>
    <row r="556" spans="10:22" s="57" customFormat="1" hidden="1">
      <c r="J556" s="163">
        <f t="shared" ref="J556:U556" si="407">SUMIF(J227,$B$345,$G$227)</f>
        <v>0</v>
      </c>
      <c r="K556" s="163">
        <f t="shared" si="407"/>
        <v>0</v>
      </c>
      <c r="L556" s="163">
        <f t="shared" si="407"/>
        <v>0</v>
      </c>
      <c r="M556" s="163">
        <f t="shared" si="407"/>
        <v>0</v>
      </c>
      <c r="N556" s="163">
        <f t="shared" si="407"/>
        <v>0</v>
      </c>
      <c r="O556" s="163">
        <f t="shared" si="407"/>
        <v>0</v>
      </c>
      <c r="P556" s="163">
        <f t="shared" si="407"/>
        <v>0</v>
      </c>
      <c r="Q556" s="163">
        <f t="shared" si="407"/>
        <v>0</v>
      </c>
      <c r="R556" s="163">
        <f t="shared" si="407"/>
        <v>0</v>
      </c>
      <c r="S556" s="163">
        <f t="shared" si="407"/>
        <v>0</v>
      </c>
      <c r="T556" s="163">
        <f t="shared" si="407"/>
        <v>0</v>
      </c>
      <c r="U556" s="163">
        <f t="shared" si="407"/>
        <v>0</v>
      </c>
      <c r="V556" s="164"/>
    </row>
    <row r="557" spans="10:22" s="57" customFormat="1" hidden="1">
      <c r="V557" s="102"/>
    </row>
    <row r="558" spans="10:22" s="57" customFormat="1" hidden="1">
      <c r="V558" s="102"/>
    </row>
    <row r="559" spans="10:22" s="57" customFormat="1" hidden="1">
      <c r="V559" s="102"/>
    </row>
    <row r="560" spans="10:22" s="57" customFormat="1" hidden="1">
      <c r="J560" s="57" t="s">
        <v>20</v>
      </c>
      <c r="V560" s="102"/>
    </row>
    <row r="561" spans="10:22" s="57" customFormat="1" hidden="1">
      <c r="J561" s="163">
        <f t="shared" ref="J561:U561" si="408">SUMIF(J232,$B$345,$G$232)</f>
        <v>0</v>
      </c>
      <c r="K561" s="163">
        <f t="shared" si="408"/>
        <v>0</v>
      </c>
      <c r="L561" s="163">
        <f t="shared" si="408"/>
        <v>0</v>
      </c>
      <c r="M561" s="163">
        <f t="shared" si="408"/>
        <v>0</v>
      </c>
      <c r="N561" s="163">
        <f t="shared" si="408"/>
        <v>0</v>
      </c>
      <c r="O561" s="163">
        <f t="shared" si="408"/>
        <v>0</v>
      </c>
      <c r="P561" s="163">
        <f t="shared" si="408"/>
        <v>0</v>
      </c>
      <c r="Q561" s="163">
        <f t="shared" si="408"/>
        <v>0</v>
      </c>
      <c r="R561" s="163">
        <f t="shared" si="408"/>
        <v>0</v>
      </c>
      <c r="S561" s="163">
        <f t="shared" si="408"/>
        <v>0</v>
      </c>
      <c r="T561" s="163">
        <f t="shared" si="408"/>
        <v>0</v>
      </c>
      <c r="U561" s="163">
        <f t="shared" si="408"/>
        <v>0</v>
      </c>
      <c r="V561" s="164"/>
    </row>
    <row r="562" spans="10:22" s="57" customFormat="1" hidden="1">
      <c r="J562" s="163">
        <f t="shared" ref="J562:U562" si="409">SUMIF(J233,$B$345,$G$233)</f>
        <v>0</v>
      </c>
      <c r="K562" s="163">
        <f t="shared" si="409"/>
        <v>0</v>
      </c>
      <c r="L562" s="163">
        <f t="shared" si="409"/>
        <v>0</v>
      </c>
      <c r="M562" s="163">
        <f t="shared" si="409"/>
        <v>0</v>
      </c>
      <c r="N562" s="163">
        <f t="shared" si="409"/>
        <v>0</v>
      </c>
      <c r="O562" s="163">
        <f t="shared" si="409"/>
        <v>0</v>
      </c>
      <c r="P562" s="163">
        <f t="shared" si="409"/>
        <v>0</v>
      </c>
      <c r="Q562" s="163">
        <f t="shared" si="409"/>
        <v>0</v>
      </c>
      <c r="R562" s="163">
        <f t="shared" si="409"/>
        <v>0</v>
      </c>
      <c r="S562" s="163">
        <f t="shared" si="409"/>
        <v>0</v>
      </c>
      <c r="T562" s="163">
        <f t="shared" si="409"/>
        <v>0</v>
      </c>
      <c r="U562" s="163">
        <f t="shared" si="409"/>
        <v>0</v>
      </c>
      <c r="V562" s="164"/>
    </row>
    <row r="563" spans="10:22" s="57" customFormat="1" hidden="1">
      <c r="J563" s="163">
        <f t="shared" ref="J563:U563" si="410">SUMIF(J234,$B$345,$G$234)</f>
        <v>0</v>
      </c>
      <c r="K563" s="163">
        <f t="shared" si="410"/>
        <v>0</v>
      </c>
      <c r="L563" s="163">
        <f t="shared" si="410"/>
        <v>0</v>
      </c>
      <c r="M563" s="163">
        <f t="shared" si="410"/>
        <v>0</v>
      </c>
      <c r="N563" s="163">
        <f t="shared" si="410"/>
        <v>0</v>
      </c>
      <c r="O563" s="163">
        <f t="shared" si="410"/>
        <v>0</v>
      </c>
      <c r="P563" s="163">
        <f t="shared" si="410"/>
        <v>0</v>
      </c>
      <c r="Q563" s="163">
        <f t="shared" si="410"/>
        <v>0</v>
      </c>
      <c r="R563" s="163">
        <f t="shared" si="410"/>
        <v>0</v>
      </c>
      <c r="S563" s="163">
        <f t="shared" si="410"/>
        <v>0</v>
      </c>
      <c r="T563" s="163">
        <f t="shared" si="410"/>
        <v>0</v>
      </c>
      <c r="U563" s="163">
        <f t="shared" si="410"/>
        <v>0</v>
      </c>
      <c r="V563" s="164"/>
    </row>
    <row r="564" spans="10:22" s="57" customFormat="1" hidden="1">
      <c r="J564" s="163">
        <f t="shared" ref="J564:U564" si="411">SUMIF(J235,$B$345,$G$235)</f>
        <v>0</v>
      </c>
      <c r="K564" s="163">
        <f t="shared" si="411"/>
        <v>0</v>
      </c>
      <c r="L564" s="163">
        <f t="shared" si="411"/>
        <v>0</v>
      </c>
      <c r="M564" s="163">
        <f t="shared" si="411"/>
        <v>0</v>
      </c>
      <c r="N564" s="163">
        <f t="shared" si="411"/>
        <v>0</v>
      </c>
      <c r="O564" s="163">
        <f t="shared" si="411"/>
        <v>0</v>
      </c>
      <c r="P564" s="163">
        <f t="shared" si="411"/>
        <v>0</v>
      </c>
      <c r="Q564" s="163">
        <f t="shared" si="411"/>
        <v>0</v>
      </c>
      <c r="R564" s="163">
        <f t="shared" si="411"/>
        <v>0</v>
      </c>
      <c r="S564" s="163">
        <f t="shared" si="411"/>
        <v>0</v>
      </c>
      <c r="T564" s="163">
        <f t="shared" si="411"/>
        <v>0</v>
      </c>
      <c r="U564" s="163">
        <f t="shared" si="411"/>
        <v>0</v>
      </c>
      <c r="V564" s="164"/>
    </row>
    <row r="565" spans="10:22" s="57" customFormat="1" hidden="1">
      <c r="J565" s="163">
        <f t="shared" ref="J565:U565" si="412">SUMIF(J236,$B$345,$G$236)</f>
        <v>0</v>
      </c>
      <c r="K565" s="163">
        <f t="shared" si="412"/>
        <v>0</v>
      </c>
      <c r="L565" s="163">
        <f t="shared" si="412"/>
        <v>0</v>
      </c>
      <c r="M565" s="163">
        <f t="shared" si="412"/>
        <v>0</v>
      </c>
      <c r="N565" s="163">
        <f t="shared" si="412"/>
        <v>0</v>
      </c>
      <c r="O565" s="163">
        <f t="shared" si="412"/>
        <v>0</v>
      </c>
      <c r="P565" s="163">
        <f t="shared" si="412"/>
        <v>0</v>
      </c>
      <c r="Q565" s="163">
        <f t="shared" si="412"/>
        <v>0</v>
      </c>
      <c r="R565" s="163">
        <f t="shared" si="412"/>
        <v>0</v>
      </c>
      <c r="S565" s="163">
        <f t="shared" si="412"/>
        <v>0</v>
      </c>
      <c r="T565" s="163">
        <f t="shared" si="412"/>
        <v>0</v>
      </c>
      <c r="U565" s="163">
        <f t="shared" si="412"/>
        <v>0</v>
      </c>
      <c r="V565" s="164"/>
    </row>
    <row r="566" spans="10:22" s="57" customFormat="1" hidden="1">
      <c r="J566" s="163">
        <f t="shared" ref="J566:U566" si="413">SUMIF(J237,$B$345,$G$237)</f>
        <v>0</v>
      </c>
      <c r="K566" s="163">
        <f t="shared" si="413"/>
        <v>0</v>
      </c>
      <c r="L566" s="163">
        <f t="shared" si="413"/>
        <v>0</v>
      </c>
      <c r="M566" s="163">
        <f t="shared" si="413"/>
        <v>0</v>
      </c>
      <c r="N566" s="163">
        <f t="shared" si="413"/>
        <v>0</v>
      </c>
      <c r="O566" s="163">
        <f t="shared" si="413"/>
        <v>0</v>
      </c>
      <c r="P566" s="163">
        <f t="shared" si="413"/>
        <v>0</v>
      </c>
      <c r="Q566" s="163">
        <f t="shared" si="413"/>
        <v>0</v>
      </c>
      <c r="R566" s="163">
        <f t="shared" si="413"/>
        <v>0</v>
      </c>
      <c r="S566" s="163">
        <f t="shared" si="413"/>
        <v>0</v>
      </c>
      <c r="T566" s="163">
        <f t="shared" si="413"/>
        <v>0</v>
      </c>
      <c r="U566" s="163">
        <f t="shared" si="413"/>
        <v>0</v>
      </c>
      <c r="V566" s="164"/>
    </row>
    <row r="567" spans="10:22" s="57" customFormat="1" hidden="1">
      <c r="J567" s="163">
        <f t="shared" ref="J567:U567" si="414">SUMIF(J238,$B$345,$G$238)</f>
        <v>0</v>
      </c>
      <c r="K567" s="163">
        <f t="shared" si="414"/>
        <v>0</v>
      </c>
      <c r="L567" s="163">
        <f t="shared" si="414"/>
        <v>0</v>
      </c>
      <c r="M567" s="163">
        <f t="shared" si="414"/>
        <v>0</v>
      </c>
      <c r="N567" s="163">
        <f t="shared" si="414"/>
        <v>0</v>
      </c>
      <c r="O567" s="163">
        <f t="shared" si="414"/>
        <v>0</v>
      </c>
      <c r="P567" s="163">
        <f t="shared" si="414"/>
        <v>0</v>
      </c>
      <c r="Q567" s="163">
        <f t="shared" si="414"/>
        <v>0</v>
      </c>
      <c r="R567" s="163">
        <f t="shared" si="414"/>
        <v>0</v>
      </c>
      <c r="S567" s="163">
        <f t="shared" si="414"/>
        <v>0</v>
      </c>
      <c r="T567" s="163">
        <f t="shared" si="414"/>
        <v>0</v>
      </c>
      <c r="U567" s="163">
        <f t="shared" si="414"/>
        <v>0</v>
      </c>
      <c r="V567" s="164"/>
    </row>
    <row r="568" spans="10:22" s="57" customFormat="1" hidden="1">
      <c r="J568" s="163">
        <f t="shared" ref="J568:U568" si="415">SUMIF(J239,$B$345,$G$239)</f>
        <v>0</v>
      </c>
      <c r="K568" s="163">
        <f t="shared" si="415"/>
        <v>0</v>
      </c>
      <c r="L568" s="163">
        <f t="shared" si="415"/>
        <v>0</v>
      </c>
      <c r="M568" s="163">
        <f t="shared" si="415"/>
        <v>0</v>
      </c>
      <c r="N568" s="163">
        <f t="shared" si="415"/>
        <v>0</v>
      </c>
      <c r="O568" s="163">
        <f t="shared" si="415"/>
        <v>0</v>
      </c>
      <c r="P568" s="163">
        <f t="shared" si="415"/>
        <v>0</v>
      </c>
      <c r="Q568" s="163">
        <f t="shared" si="415"/>
        <v>0</v>
      </c>
      <c r="R568" s="163">
        <f t="shared" si="415"/>
        <v>0</v>
      </c>
      <c r="S568" s="163">
        <f t="shared" si="415"/>
        <v>0</v>
      </c>
      <c r="T568" s="163">
        <f t="shared" si="415"/>
        <v>0</v>
      </c>
      <c r="U568" s="163">
        <f t="shared" si="415"/>
        <v>0</v>
      </c>
      <c r="V568" s="164"/>
    </row>
    <row r="569" spans="10:22" s="57" customFormat="1" hidden="1">
      <c r="J569" s="163">
        <f t="shared" ref="J569:U569" si="416">SUMIF(J240,$B$345,$G$240)</f>
        <v>0</v>
      </c>
      <c r="K569" s="163">
        <f t="shared" si="416"/>
        <v>0</v>
      </c>
      <c r="L569" s="163">
        <f t="shared" si="416"/>
        <v>0</v>
      </c>
      <c r="M569" s="163">
        <f t="shared" si="416"/>
        <v>0</v>
      </c>
      <c r="N569" s="163">
        <f t="shared" si="416"/>
        <v>0</v>
      </c>
      <c r="O569" s="163">
        <f t="shared" si="416"/>
        <v>0</v>
      </c>
      <c r="P569" s="163">
        <f t="shared" si="416"/>
        <v>0</v>
      </c>
      <c r="Q569" s="163">
        <f t="shared" si="416"/>
        <v>0</v>
      </c>
      <c r="R569" s="163">
        <f t="shared" si="416"/>
        <v>0</v>
      </c>
      <c r="S569" s="163">
        <f t="shared" si="416"/>
        <v>0</v>
      </c>
      <c r="T569" s="163">
        <f t="shared" si="416"/>
        <v>0</v>
      </c>
      <c r="U569" s="163">
        <f t="shared" si="416"/>
        <v>0</v>
      </c>
      <c r="V569" s="164"/>
    </row>
    <row r="570" spans="10:22" s="57" customFormat="1" hidden="1">
      <c r="J570" s="163">
        <f t="shared" ref="J570:U570" si="417">SUMIF(J241,$B$345,$G$241)</f>
        <v>0</v>
      </c>
      <c r="K570" s="163">
        <f t="shared" si="417"/>
        <v>0</v>
      </c>
      <c r="L570" s="163">
        <f t="shared" si="417"/>
        <v>0</v>
      </c>
      <c r="M570" s="163">
        <f t="shared" si="417"/>
        <v>0</v>
      </c>
      <c r="N570" s="163">
        <f t="shared" si="417"/>
        <v>0</v>
      </c>
      <c r="O570" s="163">
        <f t="shared" si="417"/>
        <v>0</v>
      </c>
      <c r="P570" s="163">
        <f t="shared" si="417"/>
        <v>0</v>
      </c>
      <c r="Q570" s="163">
        <f t="shared" si="417"/>
        <v>0</v>
      </c>
      <c r="R570" s="163">
        <f t="shared" si="417"/>
        <v>0</v>
      </c>
      <c r="S570" s="163">
        <f t="shared" si="417"/>
        <v>0</v>
      </c>
      <c r="T570" s="163">
        <f t="shared" si="417"/>
        <v>0</v>
      </c>
      <c r="U570" s="163">
        <f t="shared" si="417"/>
        <v>0</v>
      </c>
      <c r="V570" s="164"/>
    </row>
    <row r="571" spans="10:22" s="57" customFormat="1" hidden="1">
      <c r="J571" s="163">
        <f t="shared" ref="J571:U571" si="418">SUMIF(J242,$B$345,$G$242)</f>
        <v>0</v>
      </c>
      <c r="K571" s="163">
        <f t="shared" si="418"/>
        <v>0</v>
      </c>
      <c r="L571" s="163">
        <f t="shared" si="418"/>
        <v>0</v>
      </c>
      <c r="M571" s="163">
        <f t="shared" si="418"/>
        <v>0</v>
      </c>
      <c r="N571" s="163">
        <f t="shared" si="418"/>
        <v>0</v>
      </c>
      <c r="O571" s="163">
        <f t="shared" si="418"/>
        <v>0</v>
      </c>
      <c r="P571" s="163">
        <f t="shared" si="418"/>
        <v>0</v>
      </c>
      <c r="Q571" s="163">
        <f t="shared" si="418"/>
        <v>0</v>
      </c>
      <c r="R571" s="163">
        <f t="shared" si="418"/>
        <v>0</v>
      </c>
      <c r="S571" s="163">
        <f t="shared" si="418"/>
        <v>0</v>
      </c>
      <c r="T571" s="163">
        <f t="shared" si="418"/>
        <v>0</v>
      </c>
      <c r="U571" s="163">
        <f t="shared" si="418"/>
        <v>0</v>
      </c>
      <c r="V571" s="164"/>
    </row>
    <row r="572" spans="10:22" s="57" customFormat="1" hidden="1">
      <c r="V572" s="102"/>
    </row>
    <row r="573" spans="10:22" s="57" customFormat="1" hidden="1">
      <c r="V573" s="102"/>
    </row>
    <row r="574" spans="10:22" s="57" customFormat="1" hidden="1">
      <c r="V574" s="102"/>
    </row>
    <row r="575" spans="10:22" s="57" customFormat="1" hidden="1">
      <c r="V575" s="102"/>
    </row>
    <row r="576" spans="10:22" s="57" customFormat="1" hidden="1">
      <c r="V576" s="102"/>
    </row>
    <row r="577" spans="10:22" s="57" customFormat="1" hidden="1">
      <c r="V577" s="102"/>
    </row>
    <row r="578" spans="10:22" s="57" customFormat="1" hidden="1">
      <c r="J578" s="57" t="str">
        <f>B246</f>
        <v>EDUCACIÓN</v>
      </c>
      <c r="V578" s="102"/>
    </row>
    <row r="579" spans="10:22" s="57" customFormat="1" hidden="1">
      <c r="J579" s="163">
        <f t="shared" ref="J579:U579" si="419">SUMIF(J248,$B$345,$G$248)</f>
        <v>0</v>
      </c>
      <c r="K579" s="163">
        <f t="shared" si="419"/>
        <v>0</v>
      </c>
      <c r="L579" s="163">
        <f t="shared" si="419"/>
        <v>0</v>
      </c>
      <c r="M579" s="163">
        <f t="shared" si="419"/>
        <v>0</v>
      </c>
      <c r="N579" s="163">
        <f t="shared" si="419"/>
        <v>0</v>
      </c>
      <c r="O579" s="163">
        <f t="shared" si="419"/>
        <v>0</v>
      </c>
      <c r="P579" s="163">
        <f t="shared" si="419"/>
        <v>0</v>
      </c>
      <c r="Q579" s="163">
        <f t="shared" si="419"/>
        <v>0</v>
      </c>
      <c r="R579" s="163">
        <f t="shared" si="419"/>
        <v>0</v>
      </c>
      <c r="S579" s="163">
        <f t="shared" si="419"/>
        <v>0</v>
      </c>
      <c r="T579" s="163">
        <f t="shared" si="419"/>
        <v>0</v>
      </c>
      <c r="U579" s="163">
        <f t="shared" si="419"/>
        <v>0</v>
      </c>
      <c r="V579" s="164"/>
    </row>
    <row r="580" spans="10:22" s="57" customFormat="1" hidden="1">
      <c r="J580" s="163">
        <f t="shared" ref="J580:U580" si="420">SUMIF(J249,$B$345,$G$249)</f>
        <v>0</v>
      </c>
      <c r="K580" s="163">
        <f t="shared" si="420"/>
        <v>0</v>
      </c>
      <c r="L580" s="163">
        <f t="shared" si="420"/>
        <v>0</v>
      </c>
      <c r="M580" s="163">
        <f t="shared" si="420"/>
        <v>0</v>
      </c>
      <c r="N580" s="163">
        <f t="shared" si="420"/>
        <v>0</v>
      </c>
      <c r="O580" s="163">
        <f t="shared" si="420"/>
        <v>0</v>
      </c>
      <c r="P580" s="163">
        <f t="shared" si="420"/>
        <v>0</v>
      </c>
      <c r="Q580" s="163">
        <f t="shared" si="420"/>
        <v>0</v>
      </c>
      <c r="R580" s="163">
        <f t="shared" si="420"/>
        <v>0</v>
      </c>
      <c r="S580" s="163">
        <f t="shared" si="420"/>
        <v>0</v>
      </c>
      <c r="T580" s="163">
        <f t="shared" si="420"/>
        <v>0</v>
      </c>
      <c r="U580" s="163">
        <f t="shared" si="420"/>
        <v>0</v>
      </c>
      <c r="V580" s="164"/>
    </row>
    <row r="581" spans="10:22" s="57" customFormat="1" hidden="1">
      <c r="J581" s="163">
        <f t="shared" ref="J581:U581" si="421">SUMIF(J250,$B$345,$G$250)</f>
        <v>0</v>
      </c>
      <c r="K581" s="163">
        <f t="shared" si="421"/>
        <v>0</v>
      </c>
      <c r="L581" s="163">
        <f t="shared" si="421"/>
        <v>0</v>
      </c>
      <c r="M581" s="163">
        <f t="shared" si="421"/>
        <v>0</v>
      </c>
      <c r="N581" s="163">
        <f t="shared" si="421"/>
        <v>0</v>
      </c>
      <c r="O581" s="163">
        <f t="shared" si="421"/>
        <v>0</v>
      </c>
      <c r="P581" s="163">
        <f t="shared" si="421"/>
        <v>0</v>
      </c>
      <c r="Q581" s="163">
        <f t="shared" si="421"/>
        <v>0</v>
      </c>
      <c r="R581" s="163">
        <f t="shared" si="421"/>
        <v>0</v>
      </c>
      <c r="S581" s="163">
        <f t="shared" si="421"/>
        <v>0</v>
      </c>
      <c r="T581" s="163">
        <f t="shared" si="421"/>
        <v>0</v>
      </c>
      <c r="U581" s="163">
        <f t="shared" si="421"/>
        <v>0</v>
      </c>
      <c r="V581" s="164"/>
    </row>
    <row r="582" spans="10:22" s="57" customFormat="1" hidden="1">
      <c r="J582" s="163">
        <f>SUMIF(J251,$B$345,G251)</f>
        <v>0</v>
      </c>
      <c r="K582" s="163">
        <f t="shared" ref="K582:U582" si="422">SUMIF(K251,$B$345,$G$251)</f>
        <v>0</v>
      </c>
      <c r="L582" s="163">
        <f t="shared" si="422"/>
        <v>0</v>
      </c>
      <c r="M582" s="163">
        <f t="shared" si="422"/>
        <v>0</v>
      </c>
      <c r="N582" s="163">
        <f t="shared" si="422"/>
        <v>0</v>
      </c>
      <c r="O582" s="163">
        <f t="shared" si="422"/>
        <v>0</v>
      </c>
      <c r="P582" s="163">
        <f t="shared" si="422"/>
        <v>0</v>
      </c>
      <c r="Q582" s="163">
        <f t="shared" si="422"/>
        <v>0</v>
      </c>
      <c r="R582" s="163">
        <f t="shared" si="422"/>
        <v>0</v>
      </c>
      <c r="S582" s="163">
        <f t="shared" si="422"/>
        <v>0</v>
      </c>
      <c r="T582" s="163">
        <f t="shared" si="422"/>
        <v>0</v>
      </c>
      <c r="U582" s="163">
        <f t="shared" si="422"/>
        <v>0</v>
      </c>
      <c r="V582" s="164"/>
    </row>
    <row r="583" spans="10:22" s="57" customFormat="1" hidden="1">
      <c r="J583" s="163">
        <f t="shared" ref="J583:U583" si="423">SUMIF(J252,$B$345,$G$252)</f>
        <v>0</v>
      </c>
      <c r="K583" s="163">
        <f t="shared" si="423"/>
        <v>0</v>
      </c>
      <c r="L583" s="163">
        <f t="shared" si="423"/>
        <v>0</v>
      </c>
      <c r="M583" s="163">
        <f t="shared" si="423"/>
        <v>0</v>
      </c>
      <c r="N583" s="163">
        <f t="shared" si="423"/>
        <v>0</v>
      </c>
      <c r="O583" s="163">
        <f t="shared" si="423"/>
        <v>0</v>
      </c>
      <c r="P583" s="163">
        <f t="shared" si="423"/>
        <v>0</v>
      </c>
      <c r="Q583" s="163">
        <f t="shared" si="423"/>
        <v>0</v>
      </c>
      <c r="R583" s="163">
        <f t="shared" si="423"/>
        <v>0</v>
      </c>
      <c r="S583" s="163">
        <f t="shared" si="423"/>
        <v>0</v>
      </c>
      <c r="T583" s="163">
        <f t="shared" si="423"/>
        <v>0</v>
      </c>
      <c r="U583" s="163">
        <f t="shared" si="423"/>
        <v>0</v>
      </c>
      <c r="V583" s="164"/>
    </row>
    <row r="584" spans="10:22" s="57" customFormat="1" hidden="1">
      <c r="J584" s="163">
        <f t="shared" ref="J584:U584" si="424">SUMIF(J253,$B$345,$G$253)</f>
        <v>0</v>
      </c>
      <c r="K584" s="163">
        <f t="shared" si="424"/>
        <v>0</v>
      </c>
      <c r="L584" s="163">
        <f t="shared" si="424"/>
        <v>0</v>
      </c>
      <c r="M584" s="163">
        <f t="shared" si="424"/>
        <v>0</v>
      </c>
      <c r="N584" s="163">
        <f t="shared" si="424"/>
        <v>0</v>
      </c>
      <c r="O584" s="163">
        <f t="shared" si="424"/>
        <v>0</v>
      </c>
      <c r="P584" s="163">
        <f t="shared" si="424"/>
        <v>0</v>
      </c>
      <c r="Q584" s="163">
        <f t="shared" si="424"/>
        <v>0</v>
      </c>
      <c r="R584" s="163">
        <f t="shared" si="424"/>
        <v>0</v>
      </c>
      <c r="S584" s="163">
        <f t="shared" si="424"/>
        <v>0</v>
      </c>
      <c r="T584" s="163">
        <f t="shared" si="424"/>
        <v>0</v>
      </c>
      <c r="U584" s="163">
        <f t="shared" si="424"/>
        <v>0</v>
      </c>
      <c r="V584" s="164"/>
    </row>
    <row r="585" spans="10:22" s="57" customFormat="1" hidden="1">
      <c r="V585" s="102"/>
    </row>
    <row r="586" spans="10:22" s="57" customFormat="1" hidden="1">
      <c r="V586" s="102"/>
    </row>
    <row r="587" spans="10:22" s="57" customFormat="1" hidden="1">
      <c r="V587" s="102"/>
    </row>
    <row r="588" spans="10:22" s="57" customFormat="1" hidden="1">
      <c r="J588" s="57" t="str">
        <f>B256</f>
        <v xml:space="preserve">DONACIONES </v>
      </c>
      <c r="V588" s="102"/>
    </row>
    <row r="589" spans="10:22" s="57" customFormat="1" hidden="1">
      <c r="J589" s="163">
        <f t="shared" ref="J589:U589" si="425">SUMIF(J258,$B$345,$G$258)</f>
        <v>0</v>
      </c>
      <c r="K589" s="163">
        <f t="shared" si="425"/>
        <v>0</v>
      </c>
      <c r="L589" s="163">
        <f t="shared" si="425"/>
        <v>0</v>
      </c>
      <c r="M589" s="163">
        <f t="shared" si="425"/>
        <v>0</v>
      </c>
      <c r="N589" s="163">
        <f t="shared" si="425"/>
        <v>0</v>
      </c>
      <c r="O589" s="163">
        <f t="shared" si="425"/>
        <v>0</v>
      </c>
      <c r="P589" s="163">
        <f t="shared" si="425"/>
        <v>0</v>
      </c>
      <c r="Q589" s="163">
        <f t="shared" si="425"/>
        <v>0</v>
      </c>
      <c r="R589" s="163">
        <f t="shared" si="425"/>
        <v>0</v>
      </c>
      <c r="S589" s="163">
        <f t="shared" si="425"/>
        <v>0</v>
      </c>
      <c r="T589" s="163">
        <f t="shared" si="425"/>
        <v>0</v>
      </c>
      <c r="U589" s="163">
        <f t="shared" si="425"/>
        <v>0</v>
      </c>
      <c r="V589" s="164"/>
    </row>
    <row r="590" spans="10:22" s="57" customFormat="1" hidden="1">
      <c r="J590" s="163">
        <f t="shared" ref="J590:U590" si="426">SUMIF(J259,$B$345,$G$259)</f>
        <v>0</v>
      </c>
      <c r="K590" s="163">
        <f t="shared" si="426"/>
        <v>0</v>
      </c>
      <c r="L590" s="163">
        <f t="shared" si="426"/>
        <v>0</v>
      </c>
      <c r="M590" s="163">
        <f t="shared" si="426"/>
        <v>0</v>
      </c>
      <c r="N590" s="163">
        <f t="shared" si="426"/>
        <v>0</v>
      </c>
      <c r="O590" s="163">
        <f t="shared" si="426"/>
        <v>0</v>
      </c>
      <c r="P590" s="163">
        <f t="shared" si="426"/>
        <v>0</v>
      </c>
      <c r="Q590" s="163">
        <f t="shared" si="426"/>
        <v>0</v>
      </c>
      <c r="R590" s="163">
        <f t="shared" si="426"/>
        <v>0</v>
      </c>
      <c r="S590" s="163">
        <f t="shared" si="426"/>
        <v>0</v>
      </c>
      <c r="T590" s="163">
        <f t="shared" si="426"/>
        <v>0</v>
      </c>
      <c r="U590" s="163">
        <f t="shared" si="426"/>
        <v>0</v>
      </c>
      <c r="V590" s="164"/>
    </row>
    <row r="591" spans="10:22" s="57" customFormat="1" hidden="1">
      <c r="J591" s="163">
        <f t="shared" ref="J591:U591" si="427">SUMIF(J260,$B$345,$G$260)</f>
        <v>0</v>
      </c>
      <c r="K591" s="163">
        <f t="shared" si="427"/>
        <v>0</v>
      </c>
      <c r="L591" s="163">
        <f t="shared" si="427"/>
        <v>0</v>
      </c>
      <c r="M591" s="163">
        <f t="shared" si="427"/>
        <v>0</v>
      </c>
      <c r="N591" s="163">
        <f t="shared" si="427"/>
        <v>0</v>
      </c>
      <c r="O591" s="163">
        <f t="shared" si="427"/>
        <v>0</v>
      </c>
      <c r="P591" s="163">
        <f t="shared" si="427"/>
        <v>0</v>
      </c>
      <c r="Q591" s="163">
        <f t="shared" si="427"/>
        <v>0</v>
      </c>
      <c r="R591" s="163">
        <f t="shared" si="427"/>
        <v>0</v>
      </c>
      <c r="S591" s="163">
        <f t="shared" si="427"/>
        <v>0</v>
      </c>
      <c r="T591" s="163">
        <f t="shared" si="427"/>
        <v>0</v>
      </c>
      <c r="U591" s="163">
        <f t="shared" si="427"/>
        <v>0</v>
      </c>
      <c r="V591" s="164"/>
    </row>
    <row r="592" spans="10:22" s="57" customFormat="1" hidden="1">
      <c r="J592" s="163">
        <f>SUMIF(J261,$B$345,G261)</f>
        <v>0</v>
      </c>
      <c r="K592" s="163">
        <f t="shared" ref="K592:U592" si="428">SUMIF(K261,$B$345,$G$261)</f>
        <v>0</v>
      </c>
      <c r="L592" s="163">
        <f t="shared" si="428"/>
        <v>0</v>
      </c>
      <c r="M592" s="163">
        <f t="shared" si="428"/>
        <v>0</v>
      </c>
      <c r="N592" s="163">
        <f t="shared" si="428"/>
        <v>0</v>
      </c>
      <c r="O592" s="163">
        <f t="shared" si="428"/>
        <v>0</v>
      </c>
      <c r="P592" s="163">
        <f t="shared" si="428"/>
        <v>0</v>
      </c>
      <c r="Q592" s="163">
        <f t="shared" si="428"/>
        <v>0</v>
      </c>
      <c r="R592" s="163">
        <f t="shared" si="428"/>
        <v>0</v>
      </c>
      <c r="S592" s="163">
        <f t="shared" si="428"/>
        <v>0</v>
      </c>
      <c r="T592" s="163">
        <f t="shared" si="428"/>
        <v>0</v>
      </c>
      <c r="U592" s="163">
        <f t="shared" si="428"/>
        <v>0</v>
      </c>
      <c r="V592" s="164"/>
    </row>
    <row r="593" spans="7:22" s="57" customFormat="1" hidden="1">
      <c r="J593" s="163">
        <f t="shared" ref="J593:U593" si="429">SUMIF(J262,$B$345,$G$262)</f>
        <v>0</v>
      </c>
      <c r="K593" s="163">
        <f t="shared" si="429"/>
        <v>0</v>
      </c>
      <c r="L593" s="163">
        <f t="shared" si="429"/>
        <v>0</v>
      </c>
      <c r="M593" s="163">
        <f t="shared" si="429"/>
        <v>0</v>
      </c>
      <c r="N593" s="163">
        <f t="shared" si="429"/>
        <v>0</v>
      </c>
      <c r="O593" s="163">
        <f t="shared" si="429"/>
        <v>0</v>
      </c>
      <c r="P593" s="163">
        <f t="shared" si="429"/>
        <v>0</v>
      </c>
      <c r="Q593" s="163">
        <f t="shared" si="429"/>
        <v>0</v>
      </c>
      <c r="R593" s="163">
        <f t="shared" si="429"/>
        <v>0</v>
      </c>
      <c r="S593" s="163">
        <f t="shared" si="429"/>
        <v>0</v>
      </c>
      <c r="T593" s="163">
        <f t="shared" si="429"/>
        <v>0</v>
      </c>
      <c r="U593" s="163">
        <f t="shared" si="429"/>
        <v>0</v>
      </c>
      <c r="V593" s="164"/>
    </row>
    <row r="594" spans="7:22" s="57" customFormat="1" hidden="1">
      <c r="J594" s="163">
        <f t="shared" ref="J594:U594" si="430">SUMIF(J263,$B$345,$G$263)</f>
        <v>0</v>
      </c>
      <c r="K594" s="163">
        <f t="shared" si="430"/>
        <v>0</v>
      </c>
      <c r="L594" s="163">
        <f t="shared" si="430"/>
        <v>0</v>
      </c>
      <c r="M594" s="163">
        <f t="shared" si="430"/>
        <v>0</v>
      </c>
      <c r="N594" s="163">
        <f t="shared" si="430"/>
        <v>0</v>
      </c>
      <c r="O594" s="163">
        <f t="shared" si="430"/>
        <v>0</v>
      </c>
      <c r="P594" s="163">
        <f t="shared" si="430"/>
        <v>0</v>
      </c>
      <c r="Q594" s="163">
        <f t="shared" si="430"/>
        <v>0</v>
      </c>
      <c r="R594" s="163">
        <f t="shared" si="430"/>
        <v>0</v>
      </c>
      <c r="S594" s="163">
        <f t="shared" si="430"/>
        <v>0</v>
      </c>
      <c r="T594" s="163">
        <f t="shared" si="430"/>
        <v>0</v>
      </c>
      <c r="U594" s="163">
        <f t="shared" si="430"/>
        <v>0</v>
      </c>
      <c r="V594" s="164"/>
    </row>
    <row r="595" spans="7:22" s="57" customFormat="1" hidden="1">
      <c r="V595" s="102"/>
    </row>
    <row r="596" spans="7:22" s="57" customFormat="1" hidden="1">
      <c r="V596" s="102"/>
    </row>
    <row r="597" spans="7:22" s="57" customFormat="1" hidden="1">
      <c r="V597" s="102"/>
    </row>
    <row r="598" spans="7:22" s="57" customFormat="1" hidden="1">
      <c r="J598" s="57" t="str">
        <f>B266</f>
        <v>REGALOS</v>
      </c>
      <c r="V598" s="102"/>
    </row>
    <row r="599" spans="7:22" s="57" customFormat="1" hidden="1">
      <c r="G599" s="57">
        <v>1</v>
      </c>
      <c r="J599" s="163">
        <f t="shared" ref="J599:U599" si="431">SUMIF(J268,$B$345,$G$268)</f>
        <v>0</v>
      </c>
      <c r="K599" s="163">
        <f t="shared" si="431"/>
        <v>0</v>
      </c>
      <c r="L599" s="163">
        <f t="shared" si="431"/>
        <v>0</v>
      </c>
      <c r="M599" s="163">
        <f t="shared" si="431"/>
        <v>0</v>
      </c>
      <c r="N599" s="163">
        <f t="shared" si="431"/>
        <v>200</v>
      </c>
      <c r="O599" s="163">
        <f t="shared" si="431"/>
        <v>0</v>
      </c>
      <c r="P599" s="163">
        <f t="shared" si="431"/>
        <v>0</v>
      </c>
      <c r="Q599" s="163">
        <f t="shared" si="431"/>
        <v>0</v>
      </c>
      <c r="R599" s="163">
        <f t="shared" si="431"/>
        <v>0</v>
      </c>
      <c r="S599" s="163">
        <f t="shared" si="431"/>
        <v>0</v>
      </c>
      <c r="T599" s="163">
        <f t="shared" si="431"/>
        <v>0</v>
      </c>
      <c r="U599" s="163">
        <f t="shared" si="431"/>
        <v>0</v>
      </c>
      <c r="V599" s="164"/>
    </row>
    <row r="600" spans="7:22" s="57" customFormat="1" hidden="1">
      <c r="G600" s="57">
        <v>2</v>
      </c>
      <c r="J600" s="163">
        <f t="shared" ref="J600:U600" si="432">SUMIF(J269,$B$345,$G$269)</f>
        <v>0</v>
      </c>
      <c r="K600" s="163">
        <f t="shared" si="432"/>
        <v>0</v>
      </c>
      <c r="L600" s="163">
        <f t="shared" si="432"/>
        <v>0</v>
      </c>
      <c r="M600" s="163">
        <f t="shared" si="432"/>
        <v>0</v>
      </c>
      <c r="N600" s="163">
        <f t="shared" si="432"/>
        <v>0</v>
      </c>
      <c r="O600" s="163">
        <f t="shared" si="432"/>
        <v>400</v>
      </c>
      <c r="P600" s="163">
        <f t="shared" si="432"/>
        <v>0</v>
      </c>
      <c r="Q600" s="163">
        <f t="shared" si="432"/>
        <v>0</v>
      </c>
      <c r="R600" s="163">
        <f t="shared" si="432"/>
        <v>0</v>
      </c>
      <c r="S600" s="163">
        <f t="shared" si="432"/>
        <v>0</v>
      </c>
      <c r="T600" s="163">
        <f t="shared" si="432"/>
        <v>0</v>
      </c>
      <c r="U600" s="163">
        <f t="shared" si="432"/>
        <v>0</v>
      </c>
      <c r="V600" s="164"/>
    </row>
    <row r="601" spans="7:22" s="57" customFormat="1" hidden="1">
      <c r="G601" s="57">
        <v>3</v>
      </c>
      <c r="J601" s="163">
        <f t="shared" ref="J601:U601" si="433">SUMIF(J270,$B$345,$G$270)</f>
        <v>0</v>
      </c>
      <c r="K601" s="163">
        <f t="shared" si="433"/>
        <v>0</v>
      </c>
      <c r="L601" s="163">
        <f t="shared" si="433"/>
        <v>0</v>
      </c>
      <c r="M601" s="163">
        <f t="shared" si="433"/>
        <v>0</v>
      </c>
      <c r="N601" s="163">
        <f t="shared" si="433"/>
        <v>0</v>
      </c>
      <c r="O601" s="163">
        <f t="shared" si="433"/>
        <v>0</v>
      </c>
      <c r="P601" s="163">
        <f t="shared" si="433"/>
        <v>0</v>
      </c>
      <c r="Q601" s="163">
        <f t="shared" si="433"/>
        <v>0</v>
      </c>
      <c r="R601" s="163">
        <f t="shared" si="433"/>
        <v>0</v>
      </c>
      <c r="S601" s="163">
        <f t="shared" si="433"/>
        <v>0</v>
      </c>
      <c r="T601" s="163">
        <f t="shared" si="433"/>
        <v>0</v>
      </c>
      <c r="U601" s="163">
        <f t="shared" si="433"/>
        <v>800</v>
      </c>
      <c r="V601" s="164"/>
    </row>
    <row r="602" spans="7:22" s="57" customFormat="1" hidden="1">
      <c r="G602" s="57">
        <v>4</v>
      </c>
      <c r="J602" s="163">
        <f t="shared" ref="J602:U602" si="434">SUMIF(J271,$B$345,$G$271)</f>
        <v>0</v>
      </c>
      <c r="K602" s="163">
        <f t="shared" si="434"/>
        <v>0</v>
      </c>
      <c r="L602" s="163">
        <f t="shared" si="434"/>
        <v>0</v>
      </c>
      <c r="M602" s="163">
        <f t="shared" si="434"/>
        <v>0</v>
      </c>
      <c r="N602" s="163">
        <f t="shared" si="434"/>
        <v>0</v>
      </c>
      <c r="O602" s="163">
        <f t="shared" si="434"/>
        <v>0</v>
      </c>
      <c r="P602" s="163">
        <f t="shared" si="434"/>
        <v>0</v>
      </c>
      <c r="Q602" s="163">
        <f t="shared" si="434"/>
        <v>0</v>
      </c>
      <c r="R602" s="163">
        <f t="shared" si="434"/>
        <v>0</v>
      </c>
      <c r="S602" s="163">
        <f t="shared" si="434"/>
        <v>0</v>
      </c>
      <c r="T602" s="163">
        <f t="shared" si="434"/>
        <v>0</v>
      </c>
      <c r="U602" s="163">
        <f t="shared" si="434"/>
        <v>0</v>
      </c>
      <c r="V602" s="164"/>
    </row>
    <row r="603" spans="7:22" s="57" customFormat="1" hidden="1">
      <c r="G603" s="57">
        <v>5</v>
      </c>
      <c r="J603" s="163">
        <f t="shared" ref="J603:U603" si="435">SUMIF(J272,$B$345,$G$272)</f>
        <v>0</v>
      </c>
      <c r="K603" s="163">
        <f t="shared" si="435"/>
        <v>0</v>
      </c>
      <c r="L603" s="163">
        <f t="shared" si="435"/>
        <v>0</v>
      </c>
      <c r="M603" s="163">
        <f t="shared" si="435"/>
        <v>0</v>
      </c>
      <c r="N603" s="163">
        <f t="shared" si="435"/>
        <v>0</v>
      </c>
      <c r="O603" s="163">
        <f t="shared" si="435"/>
        <v>0</v>
      </c>
      <c r="P603" s="163">
        <f t="shared" si="435"/>
        <v>0</v>
      </c>
      <c r="Q603" s="163">
        <f t="shared" si="435"/>
        <v>0</v>
      </c>
      <c r="R603" s="163">
        <f t="shared" si="435"/>
        <v>0</v>
      </c>
      <c r="S603" s="163">
        <f t="shared" si="435"/>
        <v>0</v>
      </c>
      <c r="T603" s="163">
        <f t="shared" si="435"/>
        <v>0</v>
      </c>
      <c r="U603" s="163">
        <f t="shared" si="435"/>
        <v>0</v>
      </c>
      <c r="V603" s="164"/>
    </row>
    <row r="604" spans="7:22" s="57" customFormat="1" hidden="1">
      <c r="G604" s="57">
        <v>6</v>
      </c>
      <c r="J604" s="163">
        <f t="shared" ref="J604:U604" si="436">SUMIF(J273,$B$345,$G$273)</f>
        <v>0</v>
      </c>
      <c r="K604" s="163">
        <f t="shared" si="436"/>
        <v>0</v>
      </c>
      <c r="L604" s="163">
        <f t="shared" si="436"/>
        <v>0</v>
      </c>
      <c r="M604" s="163">
        <f t="shared" si="436"/>
        <v>0</v>
      </c>
      <c r="N604" s="163">
        <f t="shared" si="436"/>
        <v>0</v>
      </c>
      <c r="O604" s="163">
        <f t="shared" si="436"/>
        <v>0</v>
      </c>
      <c r="P604" s="163">
        <f t="shared" si="436"/>
        <v>0</v>
      </c>
      <c r="Q604" s="163">
        <f t="shared" si="436"/>
        <v>0</v>
      </c>
      <c r="R604" s="163">
        <f t="shared" si="436"/>
        <v>0</v>
      </c>
      <c r="S604" s="163">
        <f t="shared" si="436"/>
        <v>0</v>
      </c>
      <c r="T604" s="163">
        <f t="shared" si="436"/>
        <v>0</v>
      </c>
      <c r="U604" s="163">
        <f t="shared" si="436"/>
        <v>0</v>
      </c>
      <c r="V604" s="164"/>
    </row>
    <row r="605" spans="7:22" s="57" customFormat="1" hidden="1">
      <c r="G605" s="57">
        <v>7</v>
      </c>
      <c r="J605" s="163">
        <f t="shared" ref="J605:U605" si="437">SUMIF(J274,$B$345,$G$274)</f>
        <v>0</v>
      </c>
      <c r="K605" s="163">
        <f t="shared" si="437"/>
        <v>0</v>
      </c>
      <c r="L605" s="163">
        <f t="shared" si="437"/>
        <v>0</v>
      </c>
      <c r="M605" s="163">
        <f t="shared" si="437"/>
        <v>0</v>
      </c>
      <c r="N605" s="163">
        <f t="shared" si="437"/>
        <v>0</v>
      </c>
      <c r="O605" s="163">
        <f t="shared" si="437"/>
        <v>0</v>
      </c>
      <c r="P605" s="163">
        <f t="shared" si="437"/>
        <v>0</v>
      </c>
      <c r="Q605" s="163">
        <f t="shared" si="437"/>
        <v>0</v>
      </c>
      <c r="R605" s="163">
        <f t="shared" si="437"/>
        <v>0</v>
      </c>
      <c r="S605" s="163">
        <f t="shared" si="437"/>
        <v>0</v>
      </c>
      <c r="T605" s="163">
        <f t="shared" si="437"/>
        <v>0</v>
      </c>
      <c r="U605" s="163">
        <f t="shared" si="437"/>
        <v>0</v>
      </c>
      <c r="V605" s="164"/>
    </row>
    <row r="606" spans="7:22" s="57" customFormat="1" hidden="1">
      <c r="G606" s="57">
        <v>8</v>
      </c>
      <c r="J606" s="163">
        <f t="shared" ref="J606:U606" si="438">SUMIF(J275,$B$345,$G$275)</f>
        <v>0</v>
      </c>
      <c r="K606" s="163">
        <f t="shared" si="438"/>
        <v>0</v>
      </c>
      <c r="L606" s="163">
        <f t="shared" si="438"/>
        <v>0</v>
      </c>
      <c r="M606" s="163">
        <f t="shared" si="438"/>
        <v>0</v>
      </c>
      <c r="N606" s="163">
        <f t="shared" si="438"/>
        <v>0</v>
      </c>
      <c r="O606" s="163">
        <f t="shared" si="438"/>
        <v>0</v>
      </c>
      <c r="P606" s="163">
        <f t="shared" si="438"/>
        <v>0</v>
      </c>
      <c r="Q606" s="163">
        <f t="shared" si="438"/>
        <v>0</v>
      </c>
      <c r="R606" s="163">
        <f t="shared" si="438"/>
        <v>0</v>
      </c>
      <c r="S606" s="163">
        <f t="shared" si="438"/>
        <v>0</v>
      </c>
      <c r="T606" s="163">
        <f t="shared" si="438"/>
        <v>0</v>
      </c>
      <c r="U606" s="163">
        <f t="shared" si="438"/>
        <v>0</v>
      </c>
      <c r="V606" s="164"/>
    </row>
    <row r="607" spans="7:22" s="57" customFormat="1" hidden="1">
      <c r="G607" s="57">
        <v>9</v>
      </c>
      <c r="J607" s="163">
        <f t="shared" ref="J607:U607" si="439">SUMIF(J276,$B$345,$G$276)</f>
        <v>0</v>
      </c>
      <c r="K607" s="163">
        <f t="shared" si="439"/>
        <v>0</v>
      </c>
      <c r="L607" s="163">
        <f t="shared" si="439"/>
        <v>0</v>
      </c>
      <c r="M607" s="163">
        <f t="shared" si="439"/>
        <v>0</v>
      </c>
      <c r="N607" s="163">
        <f t="shared" si="439"/>
        <v>0</v>
      </c>
      <c r="O607" s="163">
        <f t="shared" si="439"/>
        <v>0</v>
      </c>
      <c r="P607" s="163">
        <f t="shared" si="439"/>
        <v>0</v>
      </c>
      <c r="Q607" s="163">
        <f t="shared" si="439"/>
        <v>0</v>
      </c>
      <c r="R607" s="163">
        <f t="shared" si="439"/>
        <v>0</v>
      </c>
      <c r="S607" s="163">
        <f t="shared" si="439"/>
        <v>0</v>
      </c>
      <c r="T607" s="163">
        <f t="shared" si="439"/>
        <v>0</v>
      </c>
      <c r="U607" s="163">
        <f t="shared" si="439"/>
        <v>0</v>
      </c>
      <c r="V607" s="164"/>
    </row>
    <row r="608" spans="7:22" s="57" customFormat="1" hidden="1">
      <c r="G608" s="57">
        <v>10</v>
      </c>
      <c r="J608" s="163">
        <f t="shared" ref="J608:U608" si="440">SUMIF(J277,$B$345,$G$277)</f>
        <v>0</v>
      </c>
      <c r="K608" s="163">
        <f t="shared" si="440"/>
        <v>0</v>
      </c>
      <c r="L608" s="163">
        <f t="shared" si="440"/>
        <v>0</v>
      </c>
      <c r="M608" s="163">
        <f t="shared" si="440"/>
        <v>0</v>
      </c>
      <c r="N608" s="163">
        <f t="shared" si="440"/>
        <v>0</v>
      </c>
      <c r="O608" s="163">
        <f t="shared" si="440"/>
        <v>0</v>
      </c>
      <c r="P608" s="163">
        <f t="shared" si="440"/>
        <v>0</v>
      </c>
      <c r="Q608" s="163">
        <f t="shared" si="440"/>
        <v>0</v>
      </c>
      <c r="R608" s="163">
        <f t="shared" si="440"/>
        <v>0</v>
      </c>
      <c r="S608" s="163">
        <f t="shared" si="440"/>
        <v>0</v>
      </c>
      <c r="T608" s="163">
        <f t="shared" si="440"/>
        <v>0</v>
      </c>
      <c r="U608" s="163">
        <f t="shared" si="440"/>
        <v>0</v>
      </c>
      <c r="V608" s="164"/>
    </row>
    <row r="609" spans="7:22" s="57" customFormat="1" hidden="1">
      <c r="G609" s="57">
        <v>11</v>
      </c>
      <c r="J609" s="163">
        <f t="shared" ref="J609:U609" si="441">SUMIF(J278,$B$345,$G$278)</f>
        <v>0</v>
      </c>
      <c r="K609" s="163">
        <f t="shared" si="441"/>
        <v>0</v>
      </c>
      <c r="L609" s="163">
        <f t="shared" si="441"/>
        <v>0</v>
      </c>
      <c r="M609" s="163">
        <f t="shared" si="441"/>
        <v>0</v>
      </c>
      <c r="N609" s="163">
        <f t="shared" si="441"/>
        <v>0</v>
      </c>
      <c r="O609" s="163">
        <f t="shared" si="441"/>
        <v>0</v>
      </c>
      <c r="P609" s="163">
        <f t="shared" si="441"/>
        <v>0</v>
      </c>
      <c r="Q609" s="163">
        <f t="shared" si="441"/>
        <v>0</v>
      </c>
      <c r="R609" s="163">
        <f t="shared" si="441"/>
        <v>0</v>
      </c>
      <c r="S609" s="163">
        <f t="shared" si="441"/>
        <v>0</v>
      </c>
      <c r="T609" s="163">
        <f t="shared" si="441"/>
        <v>0</v>
      </c>
      <c r="U609" s="163">
        <f t="shared" si="441"/>
        <v>0</v>
      </c>
      <c r="V609" s="164"/>
    </row>
    <row r="610" spans="7:22" s="57" customFormat="1" hidden="1">
      <c r="G610" s="57">
        <v>12</v>
      </c>
      <c r="J610" s="163">
        <f t="shared" ref="J610:U610" si="442">SUMIF(J279,$B$345,$G$279)</f>
        <v>0</v>
      </c>
      <c r="K610" s="163">
        <f t="shared" si="442"/>
        <v>0</v>
      </c>
      <c r="L610" s="163">
        <f t="shared" si="442"/>
        <v>0</v>
      </c>
      <c r="M610" s="163">
        <f t="shared" si="442"/>
        <v>0</v>
      </c>
      <c r="N610" s="163">
        <f t="shared" si="442"/>
        <v>0</v>
      </c>
      <c r="O610" s="163">
        <f t="shared" si="442"/>
        <v>0</v>
      </c>
      <c r="P610" s="163">
        <f t="shared" si="442"/>
        <v>0</v>
      </c>
      <c r="Q610" s="163">
        <f t="shared" si="442"/>
        <v>0</v>
      </c>
      <c r="R610" s="163">
        <f t="shared" si="442"/>
        <v>0</v>
      </c>
      <c r="S610" s="163">
        <f t="shared" si="442"/>
        <v>0</v>
      </c>
      <c r="T610" s="163">
        <f t="shared" si="442"/>
        <v>0</v>
      </c>
      <c r="U610" s="163">
        <f t="shared" si="442"/>
        <v>0</v>
      </c>
      <c r="V610" s="164"/>
    </row>
    <row r="611" spans="7:22" s="57" customFormat="1" hidden="1">
      <c r="G611" s="57">
        <v>13</v>
      </c>
      <c r="J611" s="163">
        <f t="shared" ref="J611:U611" si="443">SUMIF(J280,$B$345,$G$280)</f>
        <v>0</v>
      </c>
      <c r="K611" s="163">
        <f t="shared" si="443"/>
        <v>0</v>
      </c>
      <c r="L611" s="163">
        <f t="shared" si="443"/>
        <v>0</v>
      </c>
      <c r="M611" s="163">
        <f t="shared" si="443"/>
        <v>0</v>
      </c>
      <c r="N611" s="163">
        <f t="shared" si="443"/>
        <v>0</v>
      </c>
      <c r="O611" s="163">
        <f t="shared" si="443"/>
        <v>0</v>
      </c>
      <c r="P611" s="163">
        <f t="shared" si="443"/>
        <v>0</v>
      </c>
      <c r="Q611" s="163">
        <f t="shared" si="443"/>
        <v>0</v>
      </c>
      <c r="R611" s="163">
        <f t="shared" si="443"/>
        <v>0</v>
      </c>
      <c r="S611" s="163">
        <f t="shared" si="443"/>
        <v>0</v>
      </c>
      <c r="T611" s="163">
        <f t="shared" si="443"/>
        <v>0</v>
      </c>
      <c r="U611" s="163">
        <f t="shared" si="443"/>
        <v>0</v>
      </c>
      <c r="V611" s="164"/>
    </row>
    <row r="612" spans="7:22" s="57" customFormat="1" hidden="1">
      <c r="G612" s="57">
        <v>14</v>
      </c>
      <c r="J612" s="163">
        <f t="shared" ref="J612:U612" si="444">SUMIF(J281,$B$345,$G$281)</f>
        <v>0</v>
      </c>
      <c r="K612" s="163">
        <f t="shared" si="444"/>
        <v>0</v>
      </c>
      <c r="L612" s="163">
        <f t="shared" si="444"/>
        <v>0</v>
      </c>
      <c r="M612" s="163">
        <f t="shared" si="444"/>
        <v>0</v>
      </c>
      <c r="N612" s="163">
        <f t="shared" si="444"/>
        <v>0</v>
      </c>
      <c r="O612" s="163">
        <f t="shared" si="444"/>
        <v>0</v>
      </c>
      <c r="P612" s="163">
        <f t="shared" si="444"/>
        <v>0</v>
      </c>
      <c r="Q612" s="163">
        <f t="shared" si="444"/>
        <v>0</v>
      </c>
      <c r="R612" s="163">
        <f t="shared" si="444"/>
        <v>0</v>
      </c>
      <c r="S612" s="163">
        <f t="shared" si="444"/>
        <v>0</v>
      </c>
      <c r="T612" s="163">
        <f t="shared" si="444"/>
        <v>0</v>
      </c>
      <c r="U612" s="163">
        <f t="shared" si="444"/>
        <v>0</v>
      </c>
      <c r="V612" s="164"/>
    </row>
    <row r="613" spans="7:22" s="57" customFormat="1" hidden="1">
      <c r="G613" s="57">
        <v>15</v>
      </c>
      <c r="J613" s="163">
        <f t="shared" ref="J613:U613" si="445">SUMIF(J282,$B$345,$G$282)</f>
        <v>0</v>
      </c>
      <c r="K613" s="163">
        <f t="shared" si="445"/>
        <v>0</v>
      </c>
      <c r="L613" s="163">
        <f t="shared" si="445"/>
        <v>0</v>
      </c>
      <c r="M613" s="163">
        <f t="shared" si="445"/>
        <v>0</v>
      </c>
      <c r="N613" s="163">
        <f t="shared" si="445"/>
        <v>0</v>
      </c>
      <c r="O613" s="163">
        <f t="shared" si="445"/>
        <v>0</v>
      </c>
      <c r="P613" s="163">
        <f t="shared" si="445"/>
        <v>0</v>
      </c>
      <c r="Q613" s="163">
        <f t="shared" si="445"/>
        <v>0</v>
      </c>
      <c r="R613" s="163">
        <f t="shared" si="445"/>
        <v>0</v>
      </c>
      <c r="S613" s="163">
        <f t="shared" si="445"/>
        <v>0</v>
      </c>
      <c r="T613" s="163">
        <f t="shared" si="445"/>
        <v>0</v>
      </c>
      <c r="U613" s="163">
        <f t="shared" si="445"/>
        <v>0</v>
      </c>
      <c r="V613" s="164"/>
    </row>
    <row r="614" spans="7:22" s="57" customFormat="1" hidden="1">
      <c r="G614" s="57">
        <v>16</v>
      </c>
      <c r="J614" s="163">
        <f t="shared" ref="J614:U614" si="446">SUMIF(J283,$B$345,$G$283)</f>
        <v>0</v>
      </c>
      <c r="K614" s="163">
        <f t="shared" si="446"/>
        <v>0</v>
      </c>
      <c r="L614" s="163">
        <f t="shared" si="446"/>
        <v>0</v>
      </c>
      <c r="M614" s="163">
        <f t="shared" si="446"/>
        <v>0</v>
      </c>
      <c r="N614" s="163">
        <f t="shared" si="446"/>
        <v>0</v>
      </c>
      <c r="O614" s="163">
        <f t="shared" si="446"/>
        <v>0</v>
      </c>
      <c r="P614" s="163">
        <f t="shared" si="446"/>
        <v>0</v>
      </c>
      <c r="Q614" s="163">
        <f t="shared" si="446"/>
        <v>0</v>
      </c>
      <c r="R614" s="163">
        <f t="shared" si="446"/>
        <v>0</v>
      </c>
      <c r="S614" s="163">
        <f t="shared" si="446"/>
        <v>0</v>
      </c>
      <c r="T614" s="163">
        <f t="shared" si="446"/>
        <v>0</v>
      </c>
      <c r="U614" s="163">
        <f t="shared" si="446"/>
        <v>0</v>
      </c>
      <c r="V614" s="164"/>
    </row>
    <row r="615" spans="7:22" s="57" customFormat="1" hidden="1">
      <c r="G615" s="57">
        <v>17</v>
      </c>
      <c r="J615" s="163">
        <f t="shared" ref="J615:U615" si="447">SUMIF(J284,$B$345,$G$284)</f>
        <v>0</v>
      </c>
      <c r="K615" s="163">
        <f t="shared" si="447"/>
        <v>0</v>
      </c>
      <c r="L615" s="163">
        <f t="shared" si="447"/>
        <v>0</v>
      </c>
      <c r="M615" s="163">
        <f t="shared" si="447"/>
        <v>0</v>
      </c>
      <c r="N615" s="163">
        <f t="shared" si="447"/>
        <v>0</v>
      </c>
      <c r="O615" s="163">
        <f t="shared" si="447"/>
        <v>0</v>
      </c>
      <c r="P615" s="163">
        <f t="shared" si="447"/>
        <v>0</v>
      </c>
      <c r="Q615" s="163">
        <f t="shared" si="447"/>
        <v>0</v>
      </c>
      <c r="R615" s="163">
        <f t="shared" si="447"/>
        <v>0</v>
      </c>
      <c r="S615" s="163">
        <f t="shared" si="447"/>
        <v>0</v>
      </c>
      <c r="T615" s="163">
        <f t="shared" si="447"/>
        <v>0</v>
      </c>
      <c r="U615" s="163">
        <f t="shared" si="447"/>
        <v>0</v>
      </c>
      <c r="V615" s="164"/>
    </row>
    <row r="616" spans="7:22" s="57" customFormat="1" hidden="1">
      <c r="G616" s="57">
        <v>18</v>
      </c>
      <c r="J616" s="163">
        <f t="shared" ref="J616:U616" si="448">SUMIF(J285,$B$345,$G$285)</f>
        <v>0</v>
      </c>
      <c r="K616" s="163">
        <f t="shared" si="448"/>
        <v>0</v>
      </c>
      <c r="L616" s="163">
        <f t="shared" si="448"/>
        <v>0</v>
      </c>
      <c r="M616" s="163">
        <f t="shared" si="448"/>
        <v>0</v>
      </c>
      <c r="N616" s="163">
        <f t="shared" si="448"/>
        <v>0</v>
      </c>
      <c r="O616" s="163">
        <f t="shared" si="448"/>
        <v>0</v>
      </c>
      <c r="P616" s="163">
        <f t="shared" si="448"/>
        <v>0</v>
      </c>
      <c r="Q616" s="163">
        <f t="shared" si="448"/>
        <v>0</v>
      </c>
      <c r="R616" s="163">
        <f t="shared" si="448"/>
        <v>0</v>
      </c>
      <c r="S616" s="163">
        <f t="shared" si="448"/>
        <v>0</v>
      </c>
      <c r="T616" s="163">
        <f t="shared" si="448"/>
        <v>0</v>
      </c>
      <c r="U616" s="163">
        <f t="shared" si="448"/>
        <v>0</v>
      </c>
      <c r="V616" s="164"/>
    </row>
    <row r="617" spans="7:22" s="57" customFormat="1" hidden="1">
      <c r="G617" s="57">
        <v>19</v>
      </c>
      <c r="J617" s="163">
        <f t="shared" ref="J617:U617" si="449">SUMIF(J286,$B$345,$G$286)</f>
        <v>0</v>
      </c>
      <c r="K617" s="163">
        <f t="shared" si="449"/>
        <v>0</v>
      </c>
      <c r="L617" s="163">
        <f t="shared" si="449"/>
        <v>0</v>
      </c>
      <c r="M617" s="163">
        <f t="shared" si="449"/>
        <v>0</v>
      </c>
      <c r="N617" s="163">
        <f t="shared" si="449"/>
        <v>0</v>
      </c>
      <c r="O617" s="163">
        <f t="shared" si="449"/>
        <v>0</v>
      </c>
      <c r="P617" s="163">
        <f t="shared" si="449"/>
        <v>0</v>
      </c>
      <c r="Q617" s="163">
        <f t="shared" si="449"/>
        <v>0</v>
      </c>
      <c r="R617" s="163">
        <f t="shared" si="449"/>
        <v>0</v>
      </c>
      <c r="S617" s="163">
        <f t="shared" si="449"/>
        <v>0</v>
      </c>
      <c r="T617" s="163">
        <f t="shared" si="449"/>
        <v>0</v>
      </c>
      <c r="U617" s="163">
        <f t="shared" si="449"/>
        <v>0</v>
      </c>
      <c r="V617" s="164"/>
    </row>
    <row r="618" spans="7:22" s="57" customFormat="1" hidden="1">
      <c r="G618" s="57">
        <v>20</v>
      </c>
      <c r="J618" s="163">
        <f t="shared" ref="J618:U618" si="450">SUMIF(J287,$B$345,$G$287)</f>
        <v>0</v>
      </c>
      <c r="K618" s="163">
        <f t="shared" si="450"/>
        <v>0</v>
      </c>
      <c r="L618" s="163">
        <f t="shared" si="450"/>
        <v>0</v>
      </c>
      <c r="M618" s="163">
        <f t="shared" si="450"/>
        <v>0</v>
      </c>
      <c r="N618" s="163">
        <f t="shared" si="450"/>
        <v>0</v>
      </c>
      <c r="O618" s="163">
        <f t="shared" si="450"/>
        <v>0</v>
      </c>
      <c r="P618" s="163">
        <f t="shared" si="450"/>
        <v>0</v>
      </c>
      <c r="Q618" s="163">
        <f t="shared" si="450"/>
        <v>0</v>
      </c>
      <c r="R618" s="163">
        <f t="shared" si="450"/>
        <v>0</v>
      </c>
      <c r="S618" s="163">
        <f t="shared" si="450"/>
        <v>0</v>
      </c>
      <c r="T618" s="163">
        <f t="shared" si="450"/>
        <v>0</v>
      </c>
      <c r="U618" s="163">
        <f t="shared" si="450"/>
        <v>0</v>
      </c>
      <c r="V618" s="164"/>
    </row>
    <row r="619" spans="7:22" s="57" customFormat="1" hidden="1">
      <c r="G619" s="57">
        <v>21</v>
      </c>
      <c r="J619" s="57">
        <f t="shared" ref="J619:U619" si="451">IF(J288=$B$345,$G$288,0)</f>
        <v>0</v>
      </c>
      <c r="K619" s="57">
        <f t="shared" si="451"/>
        <v>0</v>
      </c>
      <c r="L619" s="57">
        <f t="shared" si="451"/>
        <v>0</v>
      </c>
      <c r="M619" s="57">
        <f t="shared" si="451"/>
        <v>0</v>
      </c>
      <c r="N619" s="57">
        <f t="shared" si="451"/>
        <v>0</v>
      </c>
      <c r="O619" s="57">
        <f t="shared" si="451"/>
        <v>0</v>
      </c>
      <c r="P619" s="57">
        <f t="shared" si="451"/>
        <v>0</v>
      </c>
      <c r="Q619" s="57">
        <f t="shared" si="451"/>
        <v>0</v>
      </c>
      <c r="R619" s="57">
        <f t="shared" si="451"/>
        <v>0</v>
      </c>
      <c r="S619" s="57">
        <f t="shared" si="451"/>
        <v>0</v>
      </c>
      <c r="T619" s="57">
        <f t="shared" si="451"/>
        <v>0</v>
      </c>
      <c r="U619" s="57">
        <f t="shared" si="451"/>
        <v>0</v>
      </c>
      <c r="V619" s="102"/>
    </row>
    <row r="620" spans="7:22" s="57" customFormat="1" hidden="1">
      <c r="G620" s="57">
        <v>22</v>
      </c>
      <c r="J620" s="57">
        <f t="shared" ref="J620:U620" si="452">IF(J289=$B$345,$G$289,0)</f>
        <v>0</v>
      </c>
      <c r="K620" s="57">
        <f t="shared" si="452"/>
        <v>0</v>
      </c>
      <c r="L620" s="57">
        <f t="shared" si="452"/>
        <v>0</v>
      </c>
      <c r="M620" s="57">
        <f t="shared" si="452"/>
        <v>0</v>
      </c>
      <c r="N620" s="57">
        <f t="shared" si="452"/>
        <v>0</v>
      </c>
      <c r="O620" s="57">
        <f t="shared" si="452"/>
        <v>0</v>
      </c>
      <c r="P620" s="57">
        <f t="shared" si="452"/>
        <v>0</v>
      </c>
      <c r="Q620" s="57">
        <f t="shared" si="452"/>
        <v>0</v>
      </c>
      <c r="R620" s="57">
        <f t="shared" si="452"/>
        <v>0</v>
      </c>
      <c r="S620" s="57">
        <f t="shared" si="452"/>
        <v>0</v>
      </c>
      <c r="T620" s="57">
        <f t="shared" si="452"/>
        <v>0</v>
      </c>
      <c r="U620" s="57">
        <f t="shared" si="452"/>
        <v>0</v>
      </c>
      <c r="V620" s="102"/>
    </row>
    <row r="621" spans="7:22" s="57" customFormat="1" hidden="1">
      <c r="G621" s="57">
        <v>23</v>
      </c>
      <c r="J621" s="57">
        <f t="shared" ref="J621:U621" si="453">IF(J290=$B$345,$G$290,0)</f>
        <v>0</v>
      </c>
      <c r="K621" s="57">
        <f t="shared" si="453"/>
        <v>0</v>
      </c>
      <c r="L621" s="57">
        <f t="shared" si="453"/>
        <v>0</v>
      </c>
      <c r="M621" s="57">
        <f t="shared" si="453"/>
        <v>0</v>
      </c>
      <c r="N621" s="57">
        <f t="shared" si="453"/>
        <v>0</v>
      </c>
      <c r="O621" s="57">
        <f t="shared" si="453"/>
        <v>0</v>
      </c>
      <c r="P621" s="57">
        <f t="shared" si="453"/>
        <v>0</v>
      </c>
      <c r="Q621" s="57">
        <f t="shared" si="453"/>
        <v>0</v>
      </c>
      <c r="R621" s="57">
        <f t="shared" si="453"/>
        <v>0</v>
      </c>
      <c r="S621" s="57">
        <f t="shared" si="453"/>
        <v>0</v>
      </c>
      <c r="T621" s="57">
        <f t="shared" si="453"/>
        <v>0</v>
      </c>
      <c r="U621" s="57">
        <f t="shared" si="453"/>
        <v>0</v>
      </c>
      <c r="V621" s="102"/>
    </row>
    <row r="622" spans="7:22" s="57" customFormat="1" hidden="1">
      <c r="G622" s="57">
        <v>24</v>
      </c>
      <c r="J622" s="57">
        <f t="shared" ref="J622:U622" si="454">IF(J291=$B$345,$G$291,0)</f>
        <v>0</v>
      </c>
      <c r="K622" s="57">
        <f t="shared" si="454"/>
        <v>0</v>
      </c>
      <c r="L622" s="57">
        <f t="shared" si="454"/>
        <v>0</v>
      </c>
      <c r="M622" s="57">
        <f t="shared" si="454"/>
        <v>0</v>
      </c>
      <c r="N622" s="57">
        <f t="shared" si="454"/>
        <v>0</v>
      </c>
      <c r="O622" s="57">
        <f t="shared" si="454"/>
        <v>0</v>
      </c>
      <c r="P622" s="57">
        <f t="shared" si="454"/>
        <v>0</v>
      </c>
      <c r="Q622" s="57">
        <f t="shared" si="454"/>
        <v>0</v>
      </c>
      <c r="R622" s="57">
        <f t="shared" si="454"/>
        <v>0</v>
      </c>
      <c r="S622" s="57">
        <f t="shared" si="454"/>
        <v>0</v>
      </c>
      <c r="T622" s="57">
        <f t="shared" si="454"/>
        <v>0</v>
      </c>
      <c r="U622" s="57">
        <f t="shared" si="454"/>
        <v>0</v>
      </c>
      <c r="V622" s="102"/>
    </row>
    <row r="623" spans="7:22" s="57" customFormat="1" hidden="1">
      <c r="G623" s="57">
        <v>25</v>
      </c>
      <c r="J623" s="57">
        <f t="shared" ref="J623:U623" si="455">IF(J292=$B$345,$G$292,0)</f>
        <v>0</v>
      </c>
      <c r="K623" s="57">
        <f t="shared" si="455"/>
        <v>0</v>
      </c>
      <c r="L623" s="57">
        <f t="shared" si="455"/>
        <v>0</v>
      </c>
      <c r="M623" s="57">
        <f t="shared" si="455"/>
        <v>0</v>
      </c>
      <c r="N623" s="57">
        <f t="shared" si="455"/>
        <v>0</v>
      </c>
      <c r="O623" s="57">
        <f t="shared" si="455"/>
        <v>0</v>
      </c>
      <c r="P623" s="57">
        <f t="shared" si="455"/>
        <v>0</v>
      </c>
      <c r="Q623" s="57">
        <f t="shared" si="455"/>
        <v>0</v>
      </c>
      <c r="R623" s="57">
        <f t="shared" si="455"/>
        <v>0</v>
      </c>
      <c r="S623" s="57">
        <f t="shared" si="455"/>
        <v>0</v>
      </c>
      <c r="T623" s="57">
        <f t="shared" si="455"/>
        <v>0</v>
      </c>
      <c r="U623" s="57">
        <f t="shared" si="455"/>
        <v>0</v>
      </c>
      <c r="V623" s="102"/>
    </row>
    <row r="624" spans="7:22" s="57" customFormat="1" hidden="1">
      <c r="G624" s="57">
        <v>26</v>
      </c>
      <c r="J624" s="57">
        <f t="shared" ref="J624:U624" si="456">IF(J293=$B$345,$G$293,0)</f>
        <v>0</v>
      </c>
      <c r="K624" s="57">
        <f t="shared" si="456"/>
        <v>0</v>
      </c>
      <c r="L624" s="57">
        <f t="shared" si="456"/>
        <v>0</v>
      </c>
      <c r="M624" s="57">
        <f t="shared" si="456"/>
        <v>0</v>
      </c>
      <c r="N624" s="57">
        <f t="shared" si="456"/>
        <v>0</v>
      </c>
      <c r="O624" s="57">
        <f t="shared" si="456"/>
        <v>0</v>
      </c>
      <c r="P624" s="57">
        <f t="shared" si="456"/>
        <v>0</v>
      </c>
      <c r="Q624" s="57">
        <f t="shared" si="456"/>
        <v>0</v>
      </c>
      <c r="R624" s="57">
        <f t="shared" si="456"/>
        <v>0</v>
      </c>
      <c r="S624" s="57">
        <f t="shared" si="456"/>
        <v>0</v>
      </c>
      <c r="T624" s="57">
        <f t="shared" si="456"/>
        <v>0</v>
      </c>
      <c r="U624" s="57">
        <f t="shared" si="456"/>
        <v>0</v>
      </c>
      <c r="V624" s="102"/>
    </row>
    <row r="625" spans="7:22" s="57" customFormat="1" hidden="1">
      <c r="G625" s="57">
        <v>27</v>
      </c>
      <c r="J625" s="57">
        <f t="shared" ref="J625:U625" si="457">IF(J294=$B$345,$G$294,0)</f>
        <v>0</v>
      </c>
      <c r="K625" s="57">
        <f t="shared" si="457"/>
        <v>0</v>
      </c>
      <c r="L625" s="57">
        <f t="shared" si="457"/>
        <v>0</v>
      </c>
      <c r="M625" s="57">
        <f t="shared" si="457"/>
        <v>0</v>
      </c>
      <c r="N625" s="57">
        <f t="shared" si="457"/>
        <v>0</v>
      </c>
      <c r="O625" s="57">
        <f t="shared" si="457"/>
        <v>0</v>
      </c>
      <c r="P625" s="57">
        <f t="shared" si="457"/>
        <v>0</v>
      </c>
      <c r="Q625" s="57">
        <f t="shared" si="457"/>
        <v>0</v>
      </c>
      <c r="R625" s="57">
        <f t="shared" si="457"/>
        <v>0</v>
      </c>
      <c r="S625" s="57">
        <f t="shared" si="457"/>
        <v>0</v>
      </c>
      <c r="T625" s="57">
        <f t="shared" si="457"/>
        <v>0</v>
      </c>
      <c r="U625" s="57">
        <f t="shared" si="457"/>
        <v>0</v>
      </c>
      <c r="V625" s="102"/>
    </row>
    <row r="626" spans="7:22" s="57" customFormat="1" hidden="1">
      <c r="G626" s="57">
        <v>28</v>
      </c>
      <c r="J626" s="57">
        <f t="shared" ref="J626:U626" si="458">IF(J295=$B$345,$G$295,0)</f>
        <v>0</v>
      </c>
      <c r="K626" s="57">
        <f t="shared" si="458"/>
        <v>0</v>
      </c>
      <c r="L626" s="57">
        <f t="shared" si="458"/>
        <v>0</v>
      </c>
      <c r="M626" s="57">
        <f t="shared" si="458"/>
        <v>0</v>
      </c>
      <c r="N626" s="57">
        <f t="shared" si="458"/>
        <v>0</v>
      </c>
      <c r="O626" s="57">
        <f t="shared" si="458"/>
        <v>0</v>
      </c>
      <c r="P626" s="57">
        <f t="shared" si="458"/>
        <v>0</v>
      </c>
      <c r="Q626" s="57">
        <f t="shared" si="458"/>
        <v>0</v>
      </c>
      <c r="R626" s="57">
        <f t="shared" si="458"/>
        <v>0</v>
      </c>
      <c r="S626" s="57">
        <f t="shared" si="458"/>
        <v>0</v>
      </c>
      <c r="T626" s="57">
        <f t="shared" si="458"/>
        <v>0</v>
      </c>
      <c r="U626" s="57">
        <f t="shared" si="458"/>
        <v>0</v>
      </c>
      <c r="V626" s="102"/>
    </row>
    <row r="627" spans="7:22" s="57" customFormat="1" hidden="1">
      <c r="G627" s="57">
        <v>29</v>
      </c>
      <c r="J627" s="57">
        <f t="shared" ref="J627:U627" si="459">IF(J296=$B$345,$G$296,0)</f>
        <v>0</v>
      </c>
      <c r="K627" s="57">
        <f t="shared" si="459"/>
        <v>0</v>
      </c>
      <c r="L627" s="57">
        <f t="shared" si="459"/>
        <v>0</v>
      </c>
      <c r="M627" s="57">
        <f t="shared" si="459"/>
        <v>0</v>
      </c>
      <c r="N627" s="57">
        <f t="shared" si="459"/>
        <v>0</v>
      </c>
      <c r="O627" s="57">
        <f t="shared" si="459"/>
        <v>0</v>
      </c>
      <c r="P627" s="57">
        <f t="shared" si="459"/>
        <v>0</v>
      </c>
      <c r="Q627" s="57">
        <f t="shared" si="459"/>
        <v>0</v>
      </c>
      <c r="R627" s="57">
        <f t="shared" si="459"/>
        <v>0</v>
      </c>
      <c r="S627" s="57">
        <f t="shared" si="459"/>
        <v>0</v>
      </c>
      <c r="T627" s="57">
        <f t="shared" si="459"/>
        <v>0</v>
      </c>
      <c r="U627" s="57">
        <f t="shared" si="459"/>
        <v>0</v>
      </c>
      <c r="V627" s="102"/>
    </row>
    <row r="628" spans="7:22" s="57" customFormat="1" hidden="1">
      <c r="G628" s="57">
        <v>30</v>
      </c>
      <c r="J628" s="57">
        <f t="shared" ref="J628:U628" si="460">IF(J297=$B$345,$G$297,0)</f>
        <v>0</v>
      </c>
      <c r="K628" s="57">
        <f t="shared" si="460"/>
        <v>0</v>
      </c>
      <c r="L628" s="57">
        <f t="shared" si="460"/>
        <v>0</v>
      </c>
      <c r="M628" s="57">
        <f t="shared" si="460"/>
        <v>0</v>
      </c>
      <c r="N628" s="57">
        <f t="shared" si="460"/>
        <v>0</v>
      </c>
      <c r="O628" s="57">
        <f t="shared" si="460"/>
        <v>0</v>
      </c>
      <c r="P628" s="57">
        <f t="shared" si="460"/>
        <v>0</v>
      </c>
      <c r="Q628" s="57">
        <f t="shared" si="460"/>
        <v>0</v>
      </c>
      <c r="R628" s="57">
        <f t="shared" si="460"/>
        <v>0</v>
      </c>
      <c r="S628" s="57">
        <f t="shared" si="460"/>
        <v>0</v>
      </c>
      <c r="T628" s="57">
        <f t="shared" si="460"/>
        <v>0</v>
      </c>
      <c r="U628" s="57">
        <f t="shared" si="460"/>
        <v>0</v>
      </c>
      <c r="V628" s="102"/>
    </row>
    <row r="629" spans="7:22" s="57" customFormat="1" hidden="1">
      <c r="V629" s="102"/>
    </row>
    <row r="630" spans="7:22" s="57" customFormat="1" hidden="1">
      <c r="J630" s="57" t="s">
        <v>61</v>
      </c>
      <c r="V630" s="102"/>
    </row>
    <row r="631" spans="7:22" s="57" customFormat="1" hidden="1">
      <c r="J631" s="163">
        <f t="shared" ref="J631:U631" si="461">SUMIF(J302,$B$345,$G$302)</f>
        <v>0</v>
      </c>
      <c r="K631" s="163">
        <f t="shared" si="461"/>
        <v>0</v>
      </c>
      <c r="L631" s="163">
        <f t="shared" si="461"/>
        <v>0</v>
      </c>
      <c r="M631" s="163">
        <f t="shared" si="461"/>
        <v>0</v>
      </c>
      <c r="N631" s="163">
        <f t="shared" si="461"/>
        <v>0</v>
      </c>
      <c r="O631" s="163">
        <f t="shared" si="461"/>
        <v>0</v>
      </c>
      <c r="P631" s="163">
        <f t="shared" si="461"/>
        <v>0</v>
      </c>
      <c r="Q631" s="163">
        <f t="shared" si="461"/>
        <v>0</v>
      </c>
      <c r="R631" s="163">
        <f t="shared" si="461"/>
        <v>0</v>
      </c>
      <c r="S631" s="163">
        <f t="shared" si="461"/>
        <v>0</v>
      </c>
      <c r="T631" s="163">
        <f t="shared" si="461"/>
        <v>0</v>
      </c>
      <c r="U631" s="163">
        <f t="shared" si="461"/>
        <v>0</v>
      </c>
      <c r="V631" s="164"/>
    </row>
    <row r="632" spans="7:22" s="57" customFormat="1" hidden="1">
      <c r="J632" s="163">
        <f t="shared" ref="J632:U632" si="462">SUMIF(J303,$B$345,$G$303)</f>
        <v>0</v>
      </c>
      <c r="K632" s="163">
        <f t="shared" si="462"/>
        <v>0</v>
      </c>
      <c r="L632" s="163">
        <f t="shared" si="462"/>
        <v>0</v>
      </c>
      <c r="M632" s="163">
        <f t="shared" si="462"/>
        <v>0</v>
      </c>
      <c r="N632" s="163">
        <f t="shared" si="462"/>
        <v>0</v>
      </c>
      <c r="O632" s="163">
        <f t="shared" si="462"/>
        <v>0</v>
      </c>
      <c r="P632" s="163">
        <f t="shared" si="462"/>
        <v>0</v>
      </c>
      <c r="Q632" s="163">
        <f t="shared" si="462"/>
        <v>0</v>
      </c>
      <c r="R632" s="163">
        <f t="shared" si="462"/>
        <v>0</v>
      </c>
      <c r="S632" s="163">
        <f t="shared" si="462"/>
        <v>0</v>
      </c>
      <c r="T632" s="163">
        <f t="shared" si="462"/>
        <v>0</v>
      </c>
      <c r="U632" s="163">
        <f t="shared" si="462"/>
        <v>0</v>
      </c>
      <c r="V632" s="164"/>
    </row>
    <row r="633" spans="7:22" s="57" customFormat="1" hidden="1">
      <c r="J633" s="163">
        <f t="shared" ref="J633:U633" si="463">SUMIF(J304,$B$345,$G$304)</f>
        <v>0</v>
      </c>
      <c r="K633" s="163">
        <f t="shared" si="463"/>
        <v>0</v>
      </c>
      <c r="L633" s="163">
        <f t="shared" si="463"/>
        <v>0</v>
      </c>
      <c r="M633" s="163">
        <f t="shared" si="463"/>
        <v>0</v>
      </c>
      <c r="N633" s="163">
        <f t="shared" si="463"/>
        <v>0</v>
      </c>
      <c r="O633" s="163">
        <f t="shared" si="463"/>
        <v>0</v>
      </c>
      <c r="P633" s="163">
        <f t="shared" si="463"/>
        <v>0</v>
      </c>
      <c r="Q633" s="163">
        <f t="shared" si="463"/>
        <v>0</v>
      </c>
      <c r="R633" s="163">
        <f t="shared" si="463"/>
        <v>0</v>
      </c>
      <c r="S633" s="163">
        <f t="shared" si="463"/>
        <v>0</v>
      </c>
      <c r="T633" s="163">
        <f t="shared" si="463"/>
        <v>0</v>
      </c>
      <c r="U633" s="163">
        <f t="shared" si="463"/>
        <v>0</v>
      </c>
      <c r="V633" s="164"/>
    </row>
    <row r="634" spans="7:22" s="57" customFormat="1" hidden="1">
      <c r="J634" s="163">
        <f t="shared" ref="J634:U634" si="464">SUMIF(J305,$B$345,$G$305)</f>
        <v>0</v>
      </c>
      <c r="K634" s="163">
        <f t="shared" si="464"/>
        <v>0</v>
      </c>
      <c r="L634" s="163">
        <f t="shared" si="464"/>
        <v>0</v>
      </c>
      <c r="M634" s="163">
        <f t="shared" si="464"/>
        <v>0</v>
      </c>
      <c r="N634" s="163">
        <f t="shared" si="464"/>
        <v>0</v>
      </c>
      <c r="O634" s="163">
        <f t="shared" si="464"/>
        <v>0</v>
      </c>
      <c r="P634" s="163">
        <f t="shared" si="464"/>
        <v>0</v>
      </c>
      <c r="Q634" s="163">
        <f t="shared" si="464"/>
        <v>0</v>
      </c>
      <c r="R634" s="163">
        <f t="shared" si="464"/>
        <v>0</v>
      </c>
      <c r="S634" s="163">
        <f t="shared" si="464"/>
        <v>0</v>
      </c>
      <c r="T634" s="163">
        <f t="shared" si="464"/>
        <v>0</v>
      </c>
      <c r="U634" s="163">
        <f t="shared" si="464"/>
        <v>0</v>
      </c>
      <c r="V634" s="164"/>
    </row>
    <row r="635" spans="7:22" s="57" customFormat="1" hidden="1">
      <c r="J635" s="163">
        <f t="shared" ref="J635:U635" si="465">SUMIF(J306,$B$345,$G$306)</f>
        <v>0</v>
      </c>
      <c r="K635" s="163">
        <f t="shared" si="465"/>
        <v>0</v>
      </c>
      <c r="L635" s="163">
        <f t="shared" si="465"/>
        <v>0</v>
      </c>
      <c r="M635" s="163">
        <f t="shared" si="465"/>
        <v>0</v>
      </c>
      <c r="N635" s="163">
        <f t="shared" si="465"/>
        <v>0</v>
      </c>
      <c r="O635" s="163">
        <f t="shared" si="465"/>
        <v>0</v>
      </c>
      <c r="P635" s="163">
        <f t="shared" si="465"/>
        <v>0</v>
      </c>
      <c r="Q635" s="163">
        <f t="shared" si="465"/>
        <v>0</v>
      </c>
      <c r="R635" s="163">
        <f t="shared" si="465"/>
        <v>0</v>
      </c>
      <c r="S635" s="163">
        <f t="shared" si="465"/>
        <v>0</v>
      </c>
      <c r="T635" s="163">
        <f t="shared" si="465"/>
        <v>0</v>
      </c>
      <c r="U635" s="163">
        <f t="shared" si="465"/>
        <v>0</v>
      </c>
      <c r="V635" s="164"/>
    </row>
    <row r="636" spans="7:22" s="57" customFormat="1" hidden="1">
      <c r="J636" s="163">
        <f t="shared" ref="J636:U636" si="466">SUMIF(J307,$B$345,$G$307)</f>
        <v>0</v>
      </c>
      <c r="K636" s="163">
        <f t="shared" si="466"/>
        <v>0</v>
      </c>
      <c r="L636" s="163">
        <f t="shared" si="466"/>
        <v>0</v>
      </c>
      <c r="M636" s="163">
        <f t="shared" si="466"/>
        <v>0</v>
      </c>
      <c r="N636" s="163">
        <f t="shared" si="466"/>
        <v>0</v>
      </c>
      <c r="O636" s="163">
        <f t="shared" si="466"/>
        <v>0</v>
      </c>
      <c r="P636" s="163">
        <f t="shared" si="466"/>
        <v>0</v>
      </c>
      <c r="Q636" s="163">
        <f t="shared" si="466"/>
        <v>0</v>
      </c>
      <c r="R636" s="163">
        <f t="shared" si="466"/>
        <v>0</v>
      </c>
      <c r="S636" s="163">
        <f t="shared" si="466"/>
        <v>0</v>
      </c>
      <c r="T636" s="163">
        <f t="shared" si="466"/>
        <v>0</v>
      </c>
      <c r="U636" s="163">
        <f t="shared" si="466"/>
        <v>0</v>
      </c>
      <c r="V636" s="164"/>
    </row>
    <row r="637" spans="7:22" s="57" customFormat="1" hidden="1">
      <c r="V637" s="102"/>
    </row>
    <row r="638" spans="7:22" s="57" customFormat="1" hidden="1">
      <c r="V638" s="102"/>
    </row>
    <row r="639" spans="7:22" s="57" customFormat="1" hidden="1">
      <c r="V639" s="102"/>
    </row>
  </sheetData>
  <sheetProtection algorithmName="SHA-512" hashValue="fBIiTINRHYMSvgS+7AqStvVCOKyU43OTfwvO14LgKhKdo9NUHUmUMLUVpKQHpRerh+MEHyD/ZRBJ2DbF4QCGpA==" saltValue="+CozSjMM6ftOI3crD83AyQ==" spinCount="100000" sheet="1" formatCells="0" formatColumns="0" formatRows="0" sort="0" autoFilter="0" pivotTables="0"/>
  <mergeCells count="31">
    <mergeCell ref="B194:C194"/>
    <mergeCell ref="B163:C163"/>
    <mergeCell ref="B152:C152"/>
    <mergeCell ref="B124:C124"/>
    <mergeCell ref="B108:C108"/>
    <mergeCell ref="B177:C177"/>
    <mergeCell ref="B300:C300"/>
    <mergeCell ref="B266:C266"/>
    <mergeCell ref="B256:C256"/>
    <mergeCell ref="B246:C246"/>
    <mergeCell ref="B219:C219"/>
    <mergeCell ref="B45:U45"/>
    <mergeCell ref="B15:U15"/>
    <mergeCell ref="B13:C13"/>
    <mergeCell ref="B11:D12"/>
    <mergeCell ref="B63:U63"/>
    <mergeCell ref="B77:C77"/>
    <mergeCell ref="B89:C89"/>
    <mergeCell ref="B47:C47"/>
    <mergeCell ref="B65:C65"/>
    <mergeCell ref="B61:C61"/>
    <mergeCell ref="C6:T6"/>
    <mergeCell ref="C8:T8"/>
    <mergeCell ref="C9:T9"/>
    <mergeCell ref="B2:U2"/>
    <mergeCell ref="B17:C17"/>
    <mergeCell ref="B4:U4"/>
    <mergeCell ref="H13:U13"/>
    <mergeCell ref="F11:U12"/>
    <mergeCell ref="C5:T5"/>
    <mergeCell ref="C7:S7"/>
  </mergeCells>
  <dataValidations count="1">
    <dataValidation type="list" allowBlank="1" showInputMessage="1" showErrorMessage="1" sqref="J302:V307 J126:V149 J110:V121 J49:V60 J67:V74 J79:V86 J91:V105 J268:V297 J248:V253 J154:V160 J165:V174 J19:V42 J258:V263 J221:V227 J232:V243 J179:V191 J196:V216" xr:uid="{46EEB245-B618-3849-B75E-BA9DF3CC8184}">
      <formula1>$B$345:$B$346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7092-3E63-BC4B-8EC8-EDAC3E068369}">
  <dimension ref="A1:Y84"/>
  <sheetViews>
    <sheetView showGridLines="0" zoomScaleNormal="100" workbookViewId="0">
      <selection activeCell="I10" sqref="I10"/>
    </sheetView>
  </sheetViews>
  <sheetFormatPr baseColWidth="10" defaultRowHeight="16"/>
  <cols>
    <col min="1" max="1" width="2.83203125" style="2" customWidth="1"/>
    <col min="2" max="3" width="18.83203125" style="2" customWidth="1"/>
    <col min="4" max="4" width="1.1640625" style="2" customWidth="1"/>
    <col min="5" max="6" width="18.83203125" style="2" customWidth="1"/>
    <col min="7" max="7" width="1.1640625" style="2" customWidth="1"/>
    <col min="8" max="9" width="18.83203125" style="2" customWidth="1"/>
    <col min="10" max="10" width="1.1640625" style="2" customWidth="1"/>
    <col min="11" max="12" width="18" style="3" bestFit="1" customWidth="1"/>
    <col min="13" max="13" width="13.5" style="3" bestFit="1" customWidth="1"/>
    <col min="14" max="23" width="10.83203125" style="3"/>
    <col min="24" max="16384" width="10.83203125" style="9"/>
  </cols>
  <sheetData>
    <row r="1" spans="1:25">
      <c r="J1" s="130"/>
    </row>
    <row r="2" spans="1:25" s="54" customFormat="1" ht="43" customHeight="1">
      <c r="B2" s="271" t="s">
        <v>190</v>
      </c>
      <c r="C2" s="271"/>
      <c r="D2" s="271"/>
      <c r="E2" s="271"/>
      <c r="F2" s="271"/>
      <c r="G2" s="271"/>
      <c r="H2" s="271"/>
      <c r="I2" s="271"/>
      <c r="J2" s="139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5" s="4" customFormat="1" ht="5" customHeight="1">
      <c r="B3" s="127"/>
      <c r="C3" s="127"/>
      <c r="D3" s="127"/>
      <c r="E3" s="127"/>
      <c r="F3" s="127"/>
      <c r="G3" s="127"/>
      <c r="H3" s="127"/>
      <c r="I3" s="127"/>
      <c r="J3" s="127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</row>
    <row r="4" spans="1:25" s="54" customFormat="1" ht="21" customHeight="1">
      <c r="B4" s="277" t="s">
        <v>185</v>
      </c>
      <c r="C4" s="277"/>
      <c r="D4" s="277"/>
      <c r="E4" s="277"/>
      <c r="F4" s="277"/>
      <c r="G4" s="277"/>
      <c r="H4" s="277"/>
      <c r="I4" s="277"/>
      <c r="J4" s="131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5" s="54" customFormat="1" ht="5" customHeight="1">
      <c r="B5" s="100"/>
      <c r="C5" s="100"/>
      <c r="D5" s="100"/>
      <c r="E5" s="100"/>
      <c r="F5" s="100"/>
      <c r="G5" s="100"/>
      <c r="H5" s="100"/>
      <c r="I5" s="100"/>
      <c r="J5" s="56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5" ht="22" customHeight="1">
      <c r="B6" s="166" t="s">
        <v>199</v>
      </c>
      <c r="C6" s="167"/>
      <c r="D6" s="167"/>
      <c r="E6" s="167"/>
      <c r="F6" s="167"/>
      <c r="G6" s="167"/>
      <c r="H6" s="167"/>
      <c r="I6" s="168"/>
      <c r="J6" s="15"/>
      <c r="K6" s="50"/>
      <c r="L6" s="50"/>
    </row>
    <row r="7" spans="1:25" ht="4" customHeight="1"/>
    <row r="8" spans="1:25" ht="20">
      <c r="B8" s="275" t="s">
        <v>174</v>
      </c>
      <c r="C8" s="276"/>
      <c r="D8" s="15"/>
      <c r="E8" s="275" t="s">
        <v>175</v>
      </c>
      <c r="F8" s="276"/>
      <c r="G8" s="15"/>
      <c r="H8" s="278" t="str">
        <f>IF(H9&lt;0,"DÉFICIT ANUAL",IF(H9=0,"FLUJO DE EFECTIVO","SUPERÁVIT ANUAL"))</f>
        <v>SUPERÁVIT ANUAL</v>
      </c>
      <c r="I8" s="279"/>
      <c r="J8" s="15"/>
      <c r="K8" s="50"/>
      <c r="L8" s="50"/>
    </row>
    <row r="9" spans="1:25" ht="20" customHeight="1">
      <c r="B9" s="270">
        <f>PRESUPUESTO!D349*12</f>
        <v>59000</v>
      </c>
      <c r="C9" s="270"/>
      <c r="D9" s="16"/>
      <c r="E9" s="274">
        <f>PRESUPUESTO!D354*12</f>
        <v>33200</v>
      </c>
      <c r="F9" s="274"/>
      <c r="G9" s="16"/>
      <c r="H9" s="273">
        <f>B9-E9</f>
        <v>25800</v>
      </c>
      <c r="I9" s="273"/>
      <c r="J9" s="15"/>
      <c r="K9" s="112"/>
      <c r="L9" s="112"/>
    </row>
    <row r="10" spans="1:25" ht="20">
      <c r="B10" s="114" t="s">
        <v>187</v>
      </c>
      <c r="C10" s="115">
        <f>B9/12</f>
        <v>4916.666666666667</v>
      </c>
      <c r="D10" s="96"/>
      <c r="E10" s="114" t="s">
        <v>187</v>
      </c>
      <c r="F10" s="115">
        <f>E9/12</f>
        <v>2766.6666666666665</v>
      </c>
      <c r="G10" s="96"/>
      <c r="H10" s="114" t="s">
        <v>187</v>
      </c>
      <c r="I10" s="115">
        <f>H9/12</f>
        <v>2150</v>
      </c>
      <c r="J10" s="15"/>
      <c r="K10" s="50"/>
      <c r="L10" s="50"/>
    </row>
    <row r="11" spans="1:25" ht="33" customHeight="1">
      <c r="B11" s="86"/>
      <c r="C11" s="86"/>
      <c r="D11" s="86"/>
      <c r="E11" s="86"/>
      <c r="F11" s="113"/>
      <c r="G11" s="86"/>
      <c r="H11" s="86"/>
      <c r="I11" s="86"/>
      <c r="J11" s="15"/>
      <c r="K11" s="50"/>
      <c r="L11" s="50"/>
    </row>
    <row r="12" spans="1:25" s="3" customFormat="1" ht="25" customHeight="1">
      <c r="A12" s="2"/>
      <c r="B12" s="200" t="s">
        <v>218</v>
      </c>
      <c r="C12" s="201"/>
      <c r="D12" s="201"/>
      <c r="E12" s="201"/>
      <c r="F12" s="201"/>
      <c r="G12" s="201"/>
      <c r="H12" s="201"/>
      <c r="I12" s="202"/>
      <c r="J12" s="203"/>
      <c r="K12" s="186"/>
      <c r="L12" s="204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</row>
    <row r="13" spans="1:25" s="3" customFormat="1" ht="4" customHeight="1">
      <c r="A13" s="2"/>
      <c r="B13" s="205"/>
      <c r="C13" s="205"/>
      <c r="D13" s="205"/>
      <c r="E13" s="205"/>
      <c r="F13" s="205"/>
      <c r="G13" s="205"/>
      <c r="H13" s="205"/>
      <c r="I13" s="205"/>
      <c r="J13" s="15"/>
      <c r="K13" s="204"/>
      <c r="L13" s="204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</row>
    <row r="14" spans="1:25" s="3" customFormat="1" ht="20">
      <c r="A14" s="2"/>
      <c r="B14" s="275" t="s">
        <v>221</v>
      </c>
      <c r="C14" s="276"/>
      <c r="D14" s="205"/>
      <c r="E14" s="275" t="s">
        <v>219</v>
      </c>
      <c r="F14" s="276"/>
      <c r="G14" s="205"/>
      <c r="H14" s="275" t="s">
        <v>220</v>
      </c>
      <c r="I14" s="276"/>
      <c r="J14" s="15"/>
      <c r="K14" s="204"/>
      <c r="L14" s="204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</row>
    <row r="15" spans="1:25" s="3" customFormat="1" ht="20">
      <c r="A15" s="2"/>
      <c r="B15" s="280">
        <f>SUM(PRESUPUESTO!D232:D236)</f>
        <v>0</v>
      </c>
      <c r="C15" s="281"/>
      <c r="D15" s="205"/>
      <c r="E15" s="232">
        <f>B15/C10</f>
        <v>0</v>
      </c>
      <c r="F15" s="232"/>
      <c r="G15" s="205"/>
      <c r="H15" s="208" t="str">
        <f>IF(B54="SI",IF(B56="SI","SI","NO"),"NO")</f>
        <v>SI</v>
      </c>
      <c r="I15" s="206">
        <f>IF(H9&lt;=0,0,IF(H15="NO",0,IF(I10&gt;=C59,C59,I10)))</f>
        <v>1475</v>
      </c>
      <c r="J15" s="15"/>
      <c r="K15" s="207"/>
      <c r="L15" s="204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</row>
    <row r="16" spans="1:25" s="3" customFormat="1" ht="20">
      <c r="A16" s="2"/>
      <c r="B16" s="2"/>
      <c r="C16" s="2"/>
      <c r="D16" s="2"/>
      <c r="E16" s="282" t="s">
        <v>223</v>
      </c>
      <c r="F16" s="282"/>
      <c r="G16" s="209"/>
      <c r="H16" s="282" t="s">
        <v>222</v>
      </c>
      <c r="I16" s="282"/>
    </row>
    <row r="17" spans="1:10" s="3" customFormat="1">
      <c r="A17" s="2"/>
      <c r="D17" s="2"/>
      <c r="E17" s="2"/>
      <c r="F17" s="2"/>
      <c r="G17" s="2"/>
      <c r="I17" s="53"/>
    </row>
    <row r="18" spans="1:10" s="3" customFormat="1">
      <c r="A18" s="2"/>
      <c r="D18" s="2"/>
      <c r="E18" s="2"/>
      <c r="F18" s="2"/>
      <c r="G18" s="2"/>
      <c r="I18" s="53"/>
    </row>
    <row r="19" spans="1:10" s="3" customFormat="1">
      <c r="A19" s="2"/>
      <c r="D19" s="2"/>
      <c r="E19" s="2"/>
      <c r="F19" s="2"/>
      <c r="G19" s="2"/>
      <c r="H19" s="2"/>
      <c r="I19" s="6"/>
      <c r="J19" s="2"/>
    </row>
    <row r="20" spans="1:10" s="3" customFormat="1" ht="20" customHeight="1">
      <c r="A20" s="2"/>
      <c r="B20" s="2"/>
      <c r="C20" s="2"/>
      <c r="D20" s="2"/>
      <c r="E20" s="2"/>
      <c r="F20" s="2"/>
      <c r="G20" s="2"/>
      <c r="H20" s="272"/>
      <c r="I20" s="272"/>
      <c r="J20" s="2"/>
    </row>
    <row r="21" spans="1:10" s="3" customForma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s="3" customFormat="1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s="3" customFormat="1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s="3" customFormat="1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s="3" customFormat="1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s="3" customForma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s="3" customFormat="1">
      <c r="A27" s="2"/>
      <c r="B27" s="2"/>
      <c r="C27" s="2"/>
      <c r="D27" s="2"/>
      <c r="E27" s="2"/>
      <c r="F27" s="2"/>
      <c r="G27" s="2"/>
      <c r="H27" s="2"/>
      <c r="I27" s="6"/>
      <c r="J27" s="2"/>
    </row>
    <row r="28" spans="1:10" s="3" customFormat="1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s="3" customFormat="1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s="3" customFormat="1" ht="20">
      <c r="A30" s="2"/>
      <c r="B30" s="2"/>
      <c r="C30" s="15"/>
      <c r="D30" s="2"/>
      <c r="E30" s="2"/>
      <c r="F30" s="2"/>
      <c r="G30" s="2"/>
      <c r="H30" s="2"/>
      <c r="I30" s="2"/>
      <c r="J30" s="2"/>
    </row>
    <row r="31" spans="1:10" s="3" customFormat="1" ht="20">
      <c r="A31" s="2"/>
      <c r="B31" s="2"/>
      <c r="C31" s="15"/>
      <c r="D31" s="2"/>
      <c r="E31" s="2"/>
      <c r="F31" s="2"/>
      <c r="G31" s="2"/>
      <c r="H31" s="2"/>
      <c r="I31" s="2"/>
      <c r="J31" s="2"/>
    </row>
    <row r="32" spans="1:10" s="3" customForma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s="3" customForma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s="3" customForma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s="3" customFormat="1">
      <c r="A35" s="2"/>
      <c r="B35" s="2"/>
      <c r="D35" s="2"/>
      <c r="E35" s="2"/>
      <c r="F35" s="2"/>
      <c r="G35" s="2"/>
      <c r="H35" s="2"/>
      <c r="I35" s="2"/>
      <c r="J35" s="2"/>
    </row>
    <row r="36" spans="1:10" s="3" customFormat="1">
      <c r="A36" s="2"/>
      <c r="B36" s="2"/>
      <c r="D36" s="2"/>
      <c r="E36" s="2"/>
      <c r="F36" s="2"/>
      <c r="G36" s="2"/>
      <c r="H36" s="2"/>
      <c r="I36" s="2"/>
      <c r="J36" s="2"/>
    </row>
    <row r="37" spans="1:10" s="3" customFormat="1">
      <c r="A37" s="2"/>
      <c r="B37" s="2"/>
      <c r="D37" s="2"/>
      <c r="E37" s="2"/>
      <c r="F37" s="2"/>
      <c r="G37" s="2"/>
      <c r="H37" s="2"/>
      <c r="I37" s="2"/>
      <c r="J37" s="2"/>
    </row>
    <row r="38" spans="1:10" s="3" customFormat="1">
      <c r="A38" s="2"/>
      <c r="B38" s="2"/>
      <c r="D38" s="2"/>
      <c r="E38" s="2"/>
      <c r="F38" s="2"/>
      <c r="G38" s="2"/>
      <c r="H38" s="2"/>
      <c r="I38" s="2"/>
      <c r="J38" s="2"/>
    </row>
    <row r="39" spans="1:10" s="3" customForma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s="3" customFormat="1">
      <c r="A40" s="2"/>
      <c r="B40" s="2"/>
      <c r="C40" s="6"/>
      <c r="D40" s="2"/>
      <c r="E40" s="2"/>
      <c r="F40" s="2"/>
      <c r="G40" s="2"/>
      <c r="H40" s="2"/>
      <c r="I40" s="2"/>
      <c r="J40" s="2"/>
    </row>
    <row r="41" spans="1:10" s="3" customForma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s="3" customForma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s="3" customFormat="1">
      <c r="A43" s="2"/>
      <c r="B43" s="2"/>
      <c r="C43" s="11"/>
      <c r="D43" s="2"/>
      <c r="E43" s="2"/>
      <c r="F43" s="2"/>
      <c r="G43" s="2"/>
      <c r="H43" s="2"/>
      <c r="I43" s="2"/>
      <c r="J43" s="2"/>
    </row>
    <row r="44" spans="1:10" s="3" customFormat="1">
      <c r="A44" s="2"/>
      <c r="B44" s="2"/>
      <c r="C44" s="11"/>
      <c r="D44" s="2"/>
      <c r="E44" s="2"/>
      <c r="F44" s="2"/>
      <c r="G44" s="2"/>
      <c r="H44" s="2"/>
      <c r="I44" s="2"/>
      <c r="J44" s="2"/>
    </row>
    <row r="45" spans="1:10" s="3" customFormat="1">
      <c r="A45" s="2"/>
      <c r="B45" s="2"/>
      <c r="C45" s="11"/>
      <c r="D45" s="2"/>
      <c r="E45" s="2"/>
      <c r="F45" s="2"/>
      <c r="G45" s="2"/>
      <c r="H45" s="2"/>
      <c r="I45" s="2"/>
      <c r="J45" s="2"/>
    </row>
    <row r="46" spans="1:10" s="3" customFormat="1">
      <c r="A46" s="2"/>
      <c r="B46" s="2"/>
      <c r="C46" s="11"/>
      <c r="D46" s="2"/>
      <c r="E46" s="2"/>
      <c r="F46" s="2"/>
      <c r="G46" s="2"/>
      <c r="H46" s="2"/>
      <c r="I46" s="2"/>
      <c r="J46" s="2"/>
    </row>
    <row r="47" spans="1:10" s="3" customFormat="1">
      <c r="A47" s="2"/>
      <c r="B47" s="2"/>
      <c r="C47" s="11"/>
      <c r="D47" s="2"/>
      <c r="E47" s="2"/>
      <c r="F47" s="2"/>
      <c r="G47" s="2"/>
      <c r="H47" s="2"/>
      <c r="I47" s="2"/>
      <c r="J47" s="2"/>
    </row>
    <row r="48" spans="1:10" s="3" customFormat="1">
      <c r="A48" s="2"/>
      <c r="B48" s="2"/>
      <c r="C48" s="11"/>
      <c r="D48" s="2"/>
      <c r="E48" s="2"/>
      <c r="F48" s="2"/>
      <c r="G48" s="2"/>
      <c r="H48" s="2"/>
      <c r="I48" s="2"/>
      <c r="J48" s="2"/>
    </row>
    <row r="49" spans="1:13" s="3" customFormat="1">
      <c r="A49" s="2"/>
      <c r="B49" s="2"/>
      <c r="C49" s="11"/>
      <c r="D49" s="2"/>
      <c r="E49" s="2"/>
      <c r="F49" s="2"/>
      <c r="G49" s="2"/>
      <c r="H49" s="2"/>
      <c r="I49" s="2"/>
      <c r="J49" s="2"/>
    </row>
    <row r="50" spans="1:13" s="3" customFormat="1">
      <c r="A50" s="2"/>
      <c r="B50" s="2"/>
      <c r="C50" s="11"/>
      <c r="D50" s="2"/>
      <c r="E50" s="2"/>
      <c r="F50" s="2"/>
      <c r="G50" s="2"/>
      <c r="H50" s="2"/>
      <c r="I50" s="2"/>
      <c r="J50" s="2"/>
    </row>
    <row r="51" spans="1:13" s="3" customFormat="1">
      <c r="A51" s="2"/>
      <c r="B51" s="2"/>
      <c r="C51" s="11"/>
      <c r="D51" s="2"/>
      <c r="E51" s="2"/>
      <c r="F51" s="2"/>
      <c r="G51" s="2"/>
      <c r="H51" s="2"/>
      <c r="I51" s="2"/>
      <c r="J51" s="2"/>
    </row>
    <row r="52" spans="1:13" s="3" customFormat="1">
      <c r="A52" s="2"/>
      <c r="B52" s="2"/>
      <c r="C52" s="11"/>
      <c r="D52" s="2"/>
      <c r="E52" s="2"/>
      <c r="F52" s="2"/>
      <c r="G52" s="2"/>
      <c r="H52" s="2"/>
      <c r="I52" s="2"/>
      <c r="J52" s="2"/>
    </row>
    <row r="53" spans="1:13">
      <c r="C53" s="11"/>
    </row>
    <row r="54" spans="1:13" ht="20">
      <c r="B54" s="9" t="str">
        <f>IF(E15&gt;=30%,"NO","SI")</f>
        <v>SI</v>
      </c>
      <c r="C54" s="19"/>
      <c r="D54" s="87"/>
      <c r="E54" s="87"/>
      <c r="F54" s="87"/>
      <c r="G54" s="87"/>
      <c r="H54" s="87"/>
      <c r="I54" s="87"/>
      <c r="J54" s="87"/>
      <c r="K54" s="87"/>
      <c r="L54" s="87"/>
    </row>
    <row r="55" spans="1:13" ht="3" customHeight="1">
      <c r="B55" s="9"/>
      <c r="C55" s="19"/>
      <c r="D55" s="97"/>
      <c r="E55" s="97"/>
      <c r="F55" s="97"/>
      <c r="G55" s="97"/>
      <c r="H55" s="97"/>
      <c r="I55" s="97"/>
      <c r="J55" s="97"/>
      <c r="K55" s="111"/>
      <c r="L55" s="111"/>
    </row>
    <row r="56" spans="1:13" ht="20">
      <c r="B56" s="9" t="str">
        <f>IF(H9&lt;=0,"NO","SI")</f>
        <v>SI</v>
      </c>
      <c r="C56" s="19"/>
      <c r="D56" s="98"/>
      <c r="E56" s="88" t="s">
        <v>19</v>
      </c>
      <c r="F56" s="88" t="s">
        <v>23</v>
      </c>
      <c r="G56" s="98"/>
      <c r="H56" s="88" t="s">
        <v>24</v>
      </c>
      <c r="I56" s="88" t="s">
        <v>23</v>
      </c>
      <c r="J56" s="98"/>
      <c r="K56" s="109" t="s">
        <v>25</v>
      </c>
      <c r="L56" s="109" t="s">
        <v>23</v>
      </c>
    </row>
    <row r="57" spans="1:13" ht="20" customHeight="1">
      <c r="B57" s="9"/>
      <c r="C57" s="9"/>
      <c r="D57" s="17"/>
      <c r="G57" s="17"/>
      <c r="J57" s="17"/>
      <c r="M57" s="77"/>
    </row>
    <row r="58" spans="1:13">
      <c r="B58" s="2" t="s">
        <v>181</v>
      </c>
      <c r="C58" s="12">
        <f>(B9*30%)/12</f>
        <v>1475</v>
      </c>
    </row>
    <row r="59" spans="1:13">
      <c r="C59" s="13">
        <f>C58-B15</f>
        <v>1475</v>
      </c>
    </row>
    <row r="61" spans="1:13">
      <c r="C61" s="13"/>
    </row>
    <row r="62" spans="1:13">
      <c r="C62" s="13"/>
    </row>
    <row r="63" spans="1:13">
      <c r="C63" s="13"/>
    </row>
    <row r="64" spans="1:13">
      <c r="C64" s="13"/>
    </row>
    <row r="65" spans="2:4">
      <c r="C65" s="13"/>
    </row>
    <row r="66" spans="2:4">
      <c r="C66" s="13"/>
    </row>
    <row r="67" spans="2:4">
      <c r="C67" s="13"/>
    </row>
    <row r="69" spans="2:4">
      <c r="B69" s="2" t="s">
        <v>63</v>
      </c>
      <c r="C69" s="11">
        <f>'FLUJO DE CAJA'!C91</f>
        <v>0.23389830508474577</v>
      </c>
    </row>
    <row r="70" spans="2:4">
      <c r="B70" s="2" t="str">
        <f>'FLUJO DE CAJA'!B94</f>
        <v>HOGAR Y OTRAS PROPIEDADES</v>
      </c>
      <c r="C70" s="11">
        <f>'FLUJO DE CAJA'!C94</f>
        <v>0.30508474576271188</v>
      </c>
    </row>
    <row r="71" spans="2:4">
      <c r="B71" s="2" t="str">
        <f>'FLUJO DE CAJA'!B111</f>
        <v>MERCADO</v>
      </c>
      <c r="C71" s="11">
        <f>'FLUJO DE CAJA'!C111</f>
        <v>0</v>
      </c>
    </row>
    <row r="72" spans="2:4">
      <c r="B72" s="2" t="str">
        <f>'FLUJO DE CAJA'!B128</f>
        <v>SERVICIOS Y SUSCRIPCIONES</v>
      </c>
      <c r="C72" s="11">
        <f>'FLUJO DE CAJA'!C128</f>
        <v>0</v>
      </c>
    </row>
    <row r="73" spans="2:4">
      <c r="B73" s="2" t="str">
        <f>'FLUJO DE CAJA'!B159</f>
        <v>EMPLEADOS</v>
      </c>
      <c r="C73" s="11">
        <f>'FLUJO DE CAJA'!C159</f>
        <v>0</v>
      </c>
      <c r="D73" s="2">
        <f>'FLUJO DE CAJA'!D159</f>
        <v>0</v>
      </c>
    </row>
    <row r="74" spans="2:4">
      <c r="B74" s="2" t="str">
        <f>'FLUJO DE CAJA'!B184</f>
        <v>PERSONAL</v>
      </c>
      <c r="C74" s="11">
        <f>'FLUJO DE CAJA'!C184</f>
        <v>0</v>
      </c>
      <c r="D74" s="2">
        <f>'FLUJO DE CAJA'!D184</f>
        <v>0</v>
      </c>
    </row>
    <row r="75" spans="2:4">
      <c r="B75" s="2" t="str">
        <f>'FLUJO DE CAJA'!B233</f>
        <v>ENTRETENIMIENTO</v>
      </c>
      <c r="C75" s="11">
        <f>'FLUJO DE CAJA'!C233</f>
        <v>0</v>
      </c>
      <c r="D75" s="2">
        <f>'FLUJO DE CAJA'!D233</f>
        <v>0</v>
      </c>
    </row>
    <row r="76" spans="2:4">
      <c r="B76" s="2" t="str">
        <f>'FLUJO DE CAJA'!B248</f>
        <v>TRANSPORTE</v>
      </c>
      <c r="C76" s="11">
        <f>'FLUJO DE CAJA'!C248</f>
        <v>0</v>
      </c>
      <c r="D76" s="2">
        <f>'FLUJO DE CAJA'!D248</f>
        <v>0</v>
      </c>
    </row>
    <row r="77" spans="2:4">
      <c r="B77" s="2" t="str">
        <f>'FLUJO DE CAJA'!B269</f>
        <v>SALUD</v>
      </c>
      <c r="C77" s="11">
        <f>'FLUJO DE CAJA'!C269</f>
        <v>0</v>
      </c>
      <c r="D77" s="2">
        <f>'FLUJO DE CAJA'!D269</f>
        <v>0</v>
      </c>
    </row>
    <row r="78" spans="2:4">
      <c r="B78" s="2" t="str">
        <f>'FLUJO DE CAJA'!B296</f>
        <v>HIJOS / PERSONAS A CARGO</v>
      </c>
      <c r="C78" s="11">
        <f>'FLUJO DE CAJA'!C296</f>
        <v>0</v>
      </c>
      <c r="D78" s="2">
        <f>'FLUJO DE CAJA'!D296</f>
        <v>0</v>
      </c>
    </row>
    <row r="79" spans="2:4">
      <c r="B79" s="2" t="str">
        <f>'FLUJO DE CAJA'!B339</f>
        <v>MASCOTAS</v>
      </c>
      <c r="C79" s="11">
        <f>'FLUJO DE CAJA'!C339</f>
        <v>0</v>
      </c>
      <c r="D79" s="2">
        <f>'FLUJO DE CAJA'!D339</f>
        <v>0</v>
      </c>
    </row>
    <row r="80" spans="2:4">
      <c r="B80" s="2" t="str">
        <f>'FLUJO DE CAJA'!B354</f>
        <v>OBLIGACIONES FINANCIERAS</v>
      </c>
      <c r="C80" s="11">
        <f>'FLUJO DE CAJA'!C354</f>
        <v>0</v>
      </c>
      <c r="D80" s="2">
        <f>'FLUJO DE CAJA'!D354</f>
        <v>0</v>
      </c>
    </row>
    <row r="81" spans="2:4">
      <c r="B81" s="2" t="str">
        <f>'FLUJO DE CAJA'!B379</f>
        <v>EDUCACIÓN</v>
      </c>
      <c r="C81" s="11">
        <f>'FLUJO DE CAJA'!C379</f>
        <v>0</v>
      </c>
      <c r="D81" s="2">
        <f>'FLUJO DE CAJA'!D379</f>
        <v>0</v>
      </c>
    </row>
    <row r="82" spans="2:4">
      <c r="B82" s="2" t="str">
        <f>'FLUJO DE CAJA'!B392</f>
        <v xml:space="preserve">DONACIONES </v>
      </c>
      <c r="C82" s="11">
        <f>'FLUJO DE CAJA'!C392</f>
        <v>0</v>
      </c>
      <c r="D82" s="2">
        <f>'FLUJO DE CAJA'!D392</f>
        <v>0</v>
      </c>
    </row>
    <row r="83" spans="2:4">
      <c r="B83" s="2" t="str">
        <f>'FLUJO DE CAJA'!B405</f>
        <v>REGALOS</v>
      </c>
      <c r="C83" s="11">
        <f>'FLUJO DE CAJA'!C405</f>
        <v>2.3728813559322035E-2</v>
      </c>
      <c r="D83" s="2">
        <f>'FLUJO DE CAJA'!D405</f>
        <v>0</v>
      </c>
    </row>
    <row r="84" spans="2:4">
      <c r="B84" s="2" t="str">
        <f>'FLUJO DE CAJA'!B466</f>
        <v>IMPUESTOS Y APORTES LEGALES</v>
      </c>
      <c r="C84" s="11">
        <f>'FLUJO DE CAJA'!C466</f>
        <v>0</v>
      </c>
      <c r="D84" s="2">
        <f>'FLUJO DE CAJA'!D466</f>
        <v>0</v>
      </c>
    </row>
  </sheetData>
  <sheetProtection algorithmName="SHA-512" hashValue="b8fgJljS1khUDqjTavm8xIlDXqXUUQLo+UPPlQhd5JKAg/PZ6VRaawHDF/L8j/7eBLfhhdAW8VHPrBw5W2ipOQ==" saltValue="xC9P/bXOCUMbVBBnOYMslA==" spinCount="100000" sheet="1" formatCells="0" formatColumns="0" formatRows="0" sort="0" autoFilter="0" pivotTables="0"/>
  <mergeCells count="15">
    <mergeCell ref="B9:C9"/>
    <mergeCell ref="B2:I2"/>
    <mergeCell ref="H20:I20"/>
    <mergeCell ref="H9:I9"/>
    <mergeCell ref="E9:F9"/>
    <mergeCell ref="B8:C8"/>
    <mergeCell ref="B4:I4"/>
    <mergeCell ref="H8:I8"/>
    <mergeCell ref="E8:F8"/>
    <mergeCell ref="B15:C15"/>
    <mergeCell ref="E16:F16"/>
    <mergeCell ref="H16:I16"/>
    <mergeCell ref="B14:C14"/>
    <mergeCell ref="E14:F14"/>
    <mergeCell ref="H14:I14"/>
  </mergeCells>
  <conditionalFormatting sqref="H9">
    <cfRule type="expression" dxfId="15" priority="38">
      <formula>$H$9&gt;=0</formula>
    </cfRule>
    <cfRule type="expression" dxfId="14" priority="39">
      <formula>$H$9&lt;0</formula>
    </cfRule>
  </conditionalFormatting>
  <conditionalFormatting sqref="I15">
    <cfRule type="expression" dxfId="13" priority="13">
      <formula>$I$15&lt;=0</formula>
    </cfRule>
    <cfRule type="expression" dxfId="12" priority="14">
      <formula>$I$15&gt;0</formula>
    </cfRule>
  </conditionalFormatting>
  <conditionalFormatting sqref="H15">
    <cfRule type="expression" dxfId="11" priority="7">
      <formula>$H$15="NO"</formula>
    </cfRule>
    <cfRule type="expression" dxfId="10" priority="8">
      <formula>$H$15="SI"</formula>
    </cfRule>
  </conditionalFormatting>
  <conditionalFormatting sqref="E15">
    <cfRule type="expression" dxfId="9" priority="5">
      <formula>$E$20&gt;=30%</formula>
    </cfRule>
    <cfRule type="expression" dxfId="8" priority="6">
      <formula>$E$20&lt;30%</formula>
    </cfRule>
    <cfRule type="expression" dxfId="7" priority="2">
      <formula>$E$15&gt;=30%</formula>
    </cfRule>
  </conditionalFormatting>
  <conditionalFormatting sqref="F15">
    <cfRule type="expression" dxfId="6" priority="3">
      <formula>$E$20&gt;=30%</formula>
    </cfRule>
    <cfRule type="expression" dxfId="5" priority="4">
      <formula>$E$20&lt;30%</formula>
    </cfRule>
    <cfRule type="expression" dxfId="4" priority="1">
      <formula>$E$15&gt;=30%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72BAD-0B05-E84B-866B-80F609CAA2CC}">
  <dimension ref="B1:AJ577"/>
  <sheetViews>
    <sheetView showGridLines="0"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B10" sqref="B10"/>
    </sheetView>
  </sheetViews>
  <sheetFormatPr baseColWidth="10" defaultRowHeight="16"/>
  <cols>
    <col min="1" max="1" width="2.83203125" style="57" customWidth="1"/>
    <col min="2" max="2" width="38" style="57" bestFit="1" customWidth="1"/>
    <col min="3" max="3" width="13.6640625" style="58" customWidth="1"/>
    <col min="4" max="4" width="14.83203125" style="59" customWidth="1"/>
    <col min="5" max="15" width="14.83203125" style="57" customWidth="1"/>
    <col min="16" max="16" width="13.1640625" style="3" bestFit="1" customWidth="1"/>
    <col min="17" max="36" width="10.83203125" style="3"/>
    <col min="37" max="16384" width="10.83203125" style="57"/>
  </cols>
  <sheetData>
    <row r="1" spans="2:36" ht="17" thickBot="1"/>
    <row r="2" spans="2:36" ht="43" customHeight="1" thickBot="1">
      <c r="B2" s="125" t="s">
        <v>189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6"/>
      <c r="P2" s="55"/>
      <c r="Q2" s="55"/>
      <c r="R2" s="55"/>
      <c r="S2" s="55"/>
      <c r="T2" s="55"/>
      <c r="U2" s="55"/>
    </row>
    <row r="3" spans="2:36" ht="6" customHeight="1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55"/>
      <c r="Q3" s="55"/>
      <c r="R3" s="55"/>
      <c r="S3" s="55"/>
      <c r="T3" s="55"/>
      <c r="U3" s="55"/>
    </row>
    <row r="4" spans="2:36" ht="20" customHeight="1">
      <c r="B4" s="283" t="s">
        <v>184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55"/>
      <c r="Q4" s="55"/>
      <c r="R4" s="55"/>
      <c r="S4" s="55"/>
      <c r="T4" s="55"/>
      <c r="U4" s="55"/>
    </row>
    <row r="5" spans="2:36" ht="20" customHeight="1">
      <c r="B5" s="256" t="s">
        <v>231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78"/>
      <c r="Q5" s="78"/>
      <c r="R5" s="78"/>
      <c r="S5" s="78"/>
      <c r="T5" s="78"/>
      <c r="U5" s="78"/>
    </row>
    <row r="6" spans="2:36" ht="20" customHeight="1">
      <c r="B6" s="256" t="s">
        <v>232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78"/>
      <c r="Q6" s="78"/>
      <c r="R6" s="78"/>
      <c r="S6" s="78"/>
      <c r="T6" s="78"/>
      <c r="U6" s="78"/>
    </row>
    <row r="7" spans="2:36" ht="20" customHeight="1">
      <c r="B7" s="256" t="s">
        <v>233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78"/>
      <c r="Q7" s="78"/>
      <c r="R7" s="78"/>
      <c r="S7" s="78"/>
      <c r="T7" s="78"/>
      <c r="U7" s="78"/>
    </row>
    <row r="8" spans="2:36" ht="20" customHeight="1">
      <c r="B8" s="256" t="s">
        <v>234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78"/>
      <c r="Q8" s="78"/>
      <c r="R8" s="78"/>
      <c r="S8" s="78"/>
      <c r="T8" s="78"/>
      <c r="U8" s="78"/>
    </row>
    <row r="9" spans="2:36" ht="20" customHeight="1">
      <c r="B9" s="256" t="s">
        <v>235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78"/>
      <c r="Q9" s="78"/>
      <c r="R9" s="78"/>
      <c r="S9" s="78"/>
      <c r="T9" s="78"/>
      <c r="U9" s="78"/>
    </row>
    <row r="10" spans="2:36" ht="25" customHeight="1">
      <c r="B10" s="184" t="s">
        <v>195</v>
      </c>
    </row>
    <row r="11" spans="2:36" s="118" customFormat="1" ht="25" customHeight="1">
      <c r="B11" s="169" t="s">
        <v>71</v>
      </c>
      <c r="C11" s="170" t="s">
        <v>68</v>
      </c>
      <c r="D11" s="171" t="s">
        <v>72</v>
      </c>
      <c r="E11" s="170" t="s">
        <v>73</v>
      </c>
      <c r="F11" s="170" t="s">
        <v>74</v>
      </c>
      <c r="G11" s="170" t="s">
        <v>75</v>
      </c>
      <c r="H11" s="170" t="s">
        <v>76</v>
      </c>
      <c r="I11" s="170" t="s">
        <v>77</v>
      </c>
      <c r="J11" s="170" t="s">
        <v>78</v>
      </c>
      <c r="K11" s="170" t="s">
        <v>79</v>
      </c>
      <c r="L11" s="170" t="s">
        <v>80</v>
      </c>
      <c r="M11" s="170" t="s">
        <v>81</v>
      </c>
      <c r="N11" s="170" t="s">
        <v>82</v>
      </c>
      <c r="O11" s="172" t="s">
        <v>83</v>
      </c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</row>
    <row r="12" spans="2:36" ht="7" customHeight="1">
      <c r="B12" s="61">
        <v>0</v>
      </c>
    </row>
    <row r="13" spans="2:36" s="63" customFormat="1" ht="20" customHeight="1">
      <c r="B13" s="213" t="s">
        <v>208</v>
      </c>
      <c r="C13" s="214"/>
      <c r="D13" s="215">
        <v>0</v>
      </c>
      <c r="E13" s="215">
        <f>D484</f>
        <v>2350</v>
      </c>
      <c r="F13" s="215">
        <f t="shared" ref="F13:O13" si="0">E484</f>
        <v>4700</v>
      </c>
      <c r="G13" s="215">
        <f t="shared" si="0"/>
        <v>7050</v>
      </c>
      <c r="H13" s="215">
        <f t="shared" si="0"/>
        <v>9400</v>
      </c>
      <c r="I13" s="215">
        <f t="shared" si="0"/>
        <v>5550</v>
      </c>
      <c r="J13" s="215">
        <f t="shared" si="0"/>
        <v>9500</v>
      </c>
      <c r="K13" s="215">
        <f t="shared" si="0"/>
        <v>11850</v>
      </c>
      <c r="L13" s="215">
        <f t="shared" si="0"/>
        <v>21200</v>
      </c>
      <c r="M13" s="215">
        <f t="shared" si="0"/>
        <v>23550</v>
      </c>
      <c r="N13" s="215">
        <f t="shared" si="0"/>
        <v>25900</v>
      </c>
      <c r="O13" s="215">
        <f t="shared" si="0"/>
        <v>22250</v>
      </c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</row>
    <row r="14" spans="2:36" ht="7" customHeight="1">
      <c r="B14" s="61">
        <v>0</v>
      </c>
    </row>
    <row r="15" spans="2:36" s="117" customFormat="1" ht="25" customHeight="1">
      <c r="B15" s="216" t="s">
        <v>183</v>
      </c>
      <c r="C15" s="217"/>
      <c r="D15" s="218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9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</row>
    <row r="16" spans="2:36">
      <c r="B16" s="64" t="str">
        <f>IF(PRESUPUESTO!C19="","",PRESUPUESTO!C19)</f>
        <v>Salario (ejemplo)</v>
      </c>
      <c r="C16" s="65">
        <f t="shared" ref="C16:C63" si="1">SUM(D16:O16)/SUM($D$64:$O$64)</f>
        <v>0.81355932203389836</v>
      </c>
      <c r="D16" s="59">
        <f>PRESUPUESTO!D19</f>
        <v>4000</v>
      </c>
      <c r="E16" s="66">
        <f t="shared" ref="E16:E39" si="2">D16</f>
        <v>4000</v>
      </c>
      <c r="F16" s="66">
        <f t="shared" ref="F16:O16" si="3">E16</f>
        <v>4000</v>
      </c>
      <c r="G16" s="66">
        <f t="shared" si="3"/>
        <v>4000</v>
      </c>
      <c r="H16" s="66">
        <f t="shared" si="3"/>
        <v>4000</v>
      </c>
      <c r="I16" s="66">
        <f t="shared" si="3"/>
        <v>4000</v>
      </c>
      <c r="J16" s="66">
        <f t="shared" si="3"/>
        <v>4000</v>
      </c>
      <c r="K16" s="66">
        <f t="shared" si="3"/>
        <v>4000</v>
      </c>
      <c r="L16" s="66">
        <f t="shared" si="3"/>
        <v>4000</v>
      </c>
      <c r="M16" s="66">
        <f t="shared" si="3"/>
        <v>4000</v>
      </c>
      <c r="N16" s="66">
        <f t="shared" si="3"/>
        <v>4000</v>
      </c>
      <c r="O16" s="66">
        <f t="shared" si="3"/>
        <v>4000</v>
      </c>
    </row>
    <row r="17" spans="2:36">
      <c r="B17" s="64" t="str">
        <f>IF(PRESUPUESTO!C20="","",PRESUPUESTO!C20)</f>
        <v/>
      </c>
      <c r="C17" s="65">
        <f t="shared" si="1"/>
        <v>0</v>
      </c>
      <c r="D17" s="59">
        <f>PRESUPUESTO!D20</f>
        <v>0</v>
      </c>
      <c r="E17" s="66">
        <f t="shared" si="2"/>
        <v>0</v>
      </c>
      <c r="F17" s="66">
        <f t="shared" ref="F17:O22" si="4">E17</f>
        <v>0</v>
      </c>
      <c r="G17" s="66">
        <f t="shared" si="4"/>
        <v>0</v>
      </c>
      <c r="H17" s="66">
        <f t="shared" si="4"/>
        <v>0</v>
      </c>
      <c r="I17" s="66">
        <f t="shared" si="4"/>
        <v>0</v>
      </c>
      <c r="J17" s="66">
        <f t="shared" si="4"/>
        <v>0</v>
      </c>
      <c r="K17" s="66">
        <f t="shared" si="4"/>
        <v>0</v>
      </c>
      <c r="L17" s="66">
        <f t="shared" si="4"/>
        <v>0</v>
      </c>
      <c r="M17" s="66">
        <f t="shared" si="4"/>
        <v>0</v>
      </c>
      <c r="N17" s="66">
        <f t="shared" si="4"/>
        <v>0</v>
      </c>
      <c r="O17" s="66">
        <f t="shared" si="4"/>
        <v>0</v>
      </c>
    </row>
    <row r="18" spans="2:36">
      <c r="B18" s="64" t="str">
        <f>IF(PRESUPUESTO!C21="","",PRESUPUESTO!C21)</f>
        <v/>
      </c>
      <c r="C18" s="65">
        <f t="shared" si="1"/>
        <v>0</v>
      </c>
      <c r="D18" s="59">
        <f>PRESUPUESTO!D21</f>
        <v>0</v>
      </c>
      <c r="E18" s="66">
        <f t="shared" si="2"/>
        <v>0</v>
      </c>
      <c r="F18" s="66">
        <f t="shared" si="4"/>
        <v>0</v>
      </c>
      <c r="G18" s="66">
        <f t="shared" si="4"/>
        <v>0</v>
      </c>
      <c r="H18" s="66">
        <f t="shared" si="4"/>
        <v>0</v>
      </c>
      <c r="I18" s="66">
        <f t="shared" si="4"/>
        <v>0</v>
      </c>
      <c r="J18" s="66">
        <f t="shared" si="4"/>
        <v>0</v>
      </c>
      <c r="K18" s="66">
        <f t="shared" si="4"/>
        <v>0</v>
      </c>
      <c r="L18" s="66">
        <f t="shared" si="4"/>
        <v>0</v>
      </c>
      <c r="M18" s="66">
        <f t="shared" si="4"/>
        <v>0</v>
      </c>
      <c r="N18" s="66">
        <f t="shared" si="4"/>
        <v>0</v>
      </c>
      <c r="O18" s="66">
        <f t="shared" si="4"/>
        <v>0</v>
      </c>
    </row>
    <row r="19" spans="2:36">
      <c r="B19" s="64" t="str">
        <f>IF(PRESUPUESTO!C22="","",PRESUPUESTO!C22)</f>
        <v/>
      </c>
      <c r="C19" s="65">
        <f t="shared" si="1"/>
        <v>0</v>
      </c>
      <c r="D19" s="59">
        <f>PRESUPUESTO!D22</f>
        <v>0</v>
      </c>
      <c r="E19" s="66">
        <f t="shared" si="2"/>
        <v>0</v>
      </c>
      <c r="F19" s="66">
        <f t="shared" si="4"/>
        <v>0</v>
      </c>
      <c r="G19" s="66">
        <f t="shared" si="4"/>
        <v>0</v>
      </c>
      <c r="H19" s="66">
        <f t="shared" si="4"/>
        <v>0</v>
      </c>
      <c r="I19" s="66">
        <f t="shared" si="4"/>
        <v>0</v>
      </c>
      <c r="J19" s="66">
        <f t="shared" si="4"/>
        <v>0</v>
      </c>
      <c r="K19" s="66">
        <f t="shared" si="4"/>
        <v>0</v>
      </c>
      <c r="L19" s="66">
        <f t="shared" si="4"/>
        <v>0</v>
      </c>
      <c r="M19" s="66">
        <f t="shared" si="4"/>
        <v>0</v>
      </c>
      <c r="N19" s="66">
        <f t="shared" si="4"/>
        <v>0</v>
      </c>
      <c r="O19" s="66">
        <f t="shared" si="4"/>
        <v>0</v>
      </c>
    </row>
    <row r="20" spans="2:36">
      <c r="B20" s="64" t="str">
        <f>IF(PRESUPUESTO!C23="","",PRESUPUESTO!C23)</f>
        <v/>
      </c>
      <c r="C20" s="65">
        <f t="shared" si="1"/>
        <v>0</v>
      </c>
      <c r="D20" s="59">
        <f>PRESUPUESTO!D23</f>
        <v>0</v>
      </c>
      <c r="E20" s="66">
        <f t="shared" si="2"/>
        <v>0</v>
      </c>
      <c r="F20" s="66">
        <f t="shared" si="4"/>
        <v>0</v>
      </c>
      <c r="G20" s="66">
        <f t="shared" si="4"/>
        <v>0</v>
      </c>
      <c r="H20" s="66">
        <f t="shared" si="4"/>
        <v>0</v>
      </c>
      <c r="I20" s="66">
        <f t="shared" si="4"/>
        <v>0</v>
      </c>
      <c r="J20" s="66">
        <f t="shared" si="4"/>
        <v>0</v>
      </c>
      <c r="K20" s="66">
        <f t="shared" si="4"/>
        <v>0</v>
      </c>
      <c r="L20" s="66">
        <f t="shared" si="4"/>
        <v>0</v>
      </c>
      <c r="M20" s="66">
        <f t="shared" si="4"/>
        <v>0</v>
      </c>
      <c r="N20" s="66">
        <f t="shared" si="4"/>
        <v>0</v>
      </c>
      <c r="O20" s="66">
        <f t="shared" si="4"/>
        <v>0</v>
      </c>
    </row>
    <row r="21" spans="2:36">
      <c r="B21" s="64" t="str">
        <f>IF(PRESUPUESTO!C24="","",PRESUPUESTO!C24)</f>
        <v/>
      </c>
      <c r="C21" s="65">
        <f t="shared" si="1"/>
        <v>0</v>
      </c>
      <c r="D21" s="59">
        <f>PRESUPUESTO!D24</f>
        <v>0</v>
      </c>
      <c r="E21" s="66">
        <f t="shared" si="2"/>
        <v>0</v>
      </c>
      <c r="F21" s="66">
        <f t="shared" si="4"/>
        <v>0</v>
      </c>
      <c r="G21" s="66">
        <f t="shared" si="4"/>
        <v>0</v>
      </c>
      <c r="H21" s="66">
        <f t="shared" si="4"/>
        <v>0</v>
      </c>
      <c r="I21" s="66">
        <f t="shared" si="4"/>
        <v>0</v>
      </c>
      <c r="J21" s="66">
        <f t="shared" si="4"/>
        <v>0</v>
      </c>
      <c r="K21" s="66">
        <f t="shared" si="4"/>
        <v>0</v>
      </c>
      <c r="L21" s="66">
        <f t="shared" si="4"/>
        <v>0</v>
      </c>
      <c r="M21" s="66">
        <f t="shared" si="4"/>
        <v>0</v>
      </c>
      <c r="N21" s="66">
        <f t="shared" si="4"/>
        <v>0</v>
      </c>
      <c r="O21" s="66">
        <f t="shared" si="4"/>
        <v>0</v>
      </c>
    </row>
    <row r="22" spans="2:36">
      <c r="B22" s="64" t="str">
        <f>IF(PRESUPUESTO!C25="","",PRESUPUESTO!C25)</f>
        <v/>
      </c>
      <c r="C22" s="65">
        <f t="shared" si="1"/>
        <v>0</v>
      </c>
      <c r="D22" s="59">
        <f>PRESUPUESTO!D25</f>
        <v>0</v>
      </c>
      <c r="E22" s="66">
        <f t="shared" si="2"/>
        <v>0</v>
      </c>
      <c r="F22" s="66">
        <f t="shared" si="4"/>
        <v>0</v>
      </c>
      <c r="G22" s="66">
        <f t="shared" si="4"/>
        <v>0</v>
      </c>
      <c r="H22" s="66">
        <f t="shared" si="4"/>
        <v>0</v>
      </c>
      <c r="I22" s="66">
        <f t="shared" si="4"/>
        <v>0</v>
      </c>
      <c r="J22" s="66">
        <f t="shared" si="4"/>
        <v>0</v>
      </c>
      <c r="K22" s="66">
        <f t="shared" si="4"/>
        <v>0</v>
      </c>
      <c r="L22" s="66">
        <f t="shared" si="4"/>
        <v>0</v>
      </c>
      <c r="M22" s="66">
        <f t="shared" si="4"/>
        <v>0</v>
      </c>
      <c r="N22" s="66">
        <f t="shared" si="4"/>
        <v>0</v>
      </c>
      <c r="O22" s="66">
        <f t="shared" si="4"/>
        <v>0</v>
      </c>
    </row>
    <row r="23" spans="2:36">
      <c r="B23" s="64" t="str">
        <f>IF(PRESUPUESTO!C26="","",PRESUPUESTO!C26)</f>
        <v/>
      </c>
      <c r="C23" s="65">
        <f t="shared" si="1"/>
        <v>0</v>
      </c>
      <c r="D23" s="59">
        <f>PRESUPUESTO!D26</f>
        <v>0</v>
      </c>
      <c r="E23" s="66">
        <f t="shared" si="2"/>
        <v>0</v>
      </c>
      <c r="F23" s="66">
        <f t="shared" ref="F23:O33" si="5">E23</f>
        <v>0</v>
      </c>
      <c r="G23" s="66">
        <f t="shared" si="5"/>
        <v>0</v>
      </c>
      <c r="H23" s="66">
        <f t="shared" si="5"/>
        <v>0</v>
      </c>
      <c r="I23" s="66">
        <f t="shared" si="5"/>
        <v>0</v>
      </c>
      <c r="J23" s="66">
        <f t="shared" si="5"/>
        <v>0</v>
      </c>
      <c r="K23" s="66">
        <f t="shared" si="5"/>
        <v>0</v>
      </c>
      <c r="L23" s="66">
        <f t="shared" si="5"/>
        <v>0</v>
      </c>
      <c r="M23" s="66">
        <f t="shared" si="5"/>
        <v>0</v>
      </c>
      <c r="N23" s="66">
        <f t="shared" si="5"/>
        <v>0</v>
      </c>
      <c r="O23" s="66">
        <f t="shared" si="5"/>
        <v>0</v>
      </c>
    </row>
    <row r="24" spans="2:36">
      <c r="B24" s="64" t="str">
        <f>IF(PRESUPUESTO!C27="","",PRESUPUESTO!C27)</f>
        <v/>
      </c>
      <c r="C24" s="65">
        <f t="shared" si="1"/>
        <v>0</v>
      </c>
      <c r="D24" s="59">
        <f>PRESUPUESTO!D27</f>
        <v>0</v>
      </c>
      <c r="E24" s="66">
        <f t="shared" si="2"/>
        <v>0</v>
      </c>
      <c r="F24" s="66">
        <f t="shared" si="5"/>
        <v>0</v>
      </c>
      <c r="G24" s="66">
        <f t="shared" si="5"/>
        <v>0</v>
      </c>
      <c r="H24" s="66">
        <f t="shared" si="5"/>
        <v>0</v>
      </c>
      <c r="I24" s="66">
        <f t="shared" si="5"/>
        <v>0</v>
      </c>
      <c r="J24" s="66">
        <f t="shared" si="5"/>
        <v>0</v>
      </c>
      <c r="K24" s="66">
        <f t="shared" si="5"/>
        <v>0</v>
      </c>
      <c r="L24" s="66">
        <f t="shared" si="5"/>
        <v>0</v>
      </c>
      <c r="M24" s="66">
        <f t="shared" si="5"/>
        <v>0</v>
      </c>
      <c r="N24" s="66">
        <f t="shared" si="5"/>
        <v>0</v>
      </c>
      <c r="O24" s="66">
        <f t="shared" si="5"/>
        <v>0</v>
      </c>
    </row>
    <row r="25" spans="2:36">
      <c r="B25" s="64" t="str">
        <f>IF(PRESUPUESTO!C28="","",PRESUPUESTO!C28)</f>
        <v/>
      </c>
      <c r="C25" s="65">
        <f t="shared" si="1"/>
        <v>0</v>
      </c>
      <c r="D25" s="59">
        <f>PRESUPUESTO!D28</f>
        <v>0</v>
      </c>
      <c r="E25" s="66">
        <f t="shared" si="2"/>
        <v>0</v>
      </c>
      <c r="F25" s="66">
        <f t="shared" si="5"/>
        <v>0</v>
      </c>
      <c r="G25" s="66">
        <f t="shared" si="5"/>
        <v>0</v>
      </c>
      <c r="H25" s="66">
        <f t="shared" si="5"/>
        <v>0</v>
      </c>
      <c r="I25" s="66">
        <f t="shared" si="5"/>
        <v>0</v>
      </c>
      <c r="J25" s="66">
        <f t="shared" si="5"/>
        <v>0</v>
      </c>
      <c r="K25" s="66">
        <f t="shared" si="5"/>
        <v>0</v>
      </c>
      <c r="L25" s="66">
        <f t="shared" si="5"/>
        <v>0</v>
      </c>
      <c r="M25" s="66">
        <f t="shared" si="5"/>
        <v>0</v>
      </c>
      <c r="N25" s="66">
        <f t="shared" si="5"/>
        <v>0</v>
      </c>
      <c r="O25" s="66">
        <f t="shared" si="5"/>
        <v>0</v>
      </c>
    </row>
    <row r="26" spans="2:36">
      <c r="B26" s="64" t="str">
        <f>IF(PRESUPUESTO!C29="","",PRESUPUESTO!C29)</f>
        <v/>
      </c>
      <c r="C26" s="65">
        <f t="shared" si="1"/>
        <v>0</v>
      </c>
      <c r="D26" s="59">
        <f>PRESUPUESTO!D29</f>
        <v>0</v>
      </c>
      <c r="E26" s="66">
        <f t="shared" si="2"/>
        <v>0</v>
      </c>
      <c r="F26" s="66">
        <f t="shared" si="5"/>
        <v>0</v>
      </c>
      <c r="G26" s="66">
        <f t="shared" si="5"/>
        <v>0</v>
      </c>
      <c r="H26" s="66">
        <f t="shared" si="5"/>
        <v>0</v>
      </c>
      <c r="I26" s="66">
        <f t="shared" si="5"/>
        <v>0</v>
      </c>
      <c r="J26" s="66">
        <f t="shared" si="5"/>
        <v>0</v>
      </c>
      <c r="K26" s="66">
        <f t="shared" si="5"/>
        <v>0</v>
      </c>
      <c r="L26" s="66">
        <f t="shared" si="5"/>
        <v>0</v>
      </c>
      <c r="M26" s="66">
        <f t="shared" si="5"/>
        <v>0</v>
      </c>
      <c r="N26" s="66">
        <f t="shared" si="5"/>
        <v>0</v>
      </c>
      <c r="O26" s="66">
        <f t="shared" si="5"/>
        <v>0</v>
      </c>
    </row>
    <row r="27" spans="2:36">
      <c r="B27" s="64" t="str">
        <f>IF(PRESUPUESTO!C30="","",PRESUPUESTO!C30)</f>
        <v/>
      </c>
      <c r="C27" s="65">
        <f t="shared" si="1"/>
        <v>0</v>
      </c>
      <c r="D27" s="59">
        <f>PRESUPUESTO!D30</f>
        <v>0</v>
      </c>
      <c r="E27" s="66">
        <f t="shared" si="2"/>
        <v>0</v>
      </c>
      <c r="F27" s="66">
        <f t="shared" si="5"/>
        <v>0</v>
      </c>
      <c r="G27" s="66">
        <f t="shared" si="5"/>
        <v>0</v>
      </c>
      <c r="H27" s="66">
        <f t="shared" si="5"/>
        <v>0</v>
      </c>
      <c r="I27" s="66">
        <f t="shared" si="5"/>
        <v>0</v>
      </c>
      <c r="J27" s="66">
        <f t="shared" si="5"/>
        <v>0</v>
      </c>
      <c r="K27" s="66">
        <f t="shared" si="5"/>
        <v>0</v>
      </c>
      <c r="L27" s="66">
        <f t="shared" si="5"/>
        <v>0</v>
      </c>
      <c r="M27" s="66">
        <f t="shared" si="5"/>
        <v>0</v>
      </c>
      <c r="N27" s="66">
        <f t="shared" si="5"/>
        <v>0</v>
      </c>
      <c r="O27" s="66">
        <f t="shared" si="5"/>
        <v>0</v>
      </c>
    </row>
    <row r="28" spans="2:36">
      <c r="B28" s="64" t="str">
        <f>IF(PRESUPUESTO!C31="","",PRESUPUESTO!C31)</f>
        <v/>
      </c>
      <c r="C28" s="65">
        <f t="shared" si="1"/>
        <v>0</v>
      </c>
      <c r="D28" s="59">
        <f>PRESUPUESTO!D31</f>
        <v>0</v>
      </c>
      <c r="E28" s="66">
        <f t="shared" si="2"/>
        <v>0</v>
      </c>
      <c r="F28" s="66">
        <f t="shared" si="5"/>
        <v>0</v>
      </c>
      <c r="G28" s="66">
        <f t="shared" si="5"/>
        <v>0</v>
      </c>
      <c r="H28" s="66">
        <f t="shared" si="5"/>
        <v>0</v>
      </c>
      <c r="I28" s="66">
        <f t="shared" si="5"/>
        <v>0</v>
      </c>
      <c r="J28" s="66">
        <f t="shared" si="5"/>
        <v>0</v>
      </c>
      <c r="K28" s="66">
        <f t="shared" si="5"/>
        <v>0</v>
      </c>
      <c r="L28" s="66">
        <f t="shared" si="5"/>
        <v>0</v>
      </c>
      <c r="M28" s="66">
        <f t="shared" si="5"/>
        <v>0</v>
      </c>
      <c r="N28" s="66">
        <f t="shared" si="5"/>
        <v>0</v>
      </c>
      <c r="O28" s="66">
        <f t="shared" si="5"/>
        <v>0</v>
      </c>
    </row>
    <row r="29" spans="2:36">
      <c r="B29" s="64" t="str">
        <f>IF(PRESUPUESTO!C32="","",PRESUPUESTO!C32)</f>
        <v/>
      </c>
      <c r="C29" s="65">
        <f t="shared" si="1"/>
        <v>0</v>
      </c>
      <c r="D29" s="59">
        <f>PRESUPUESTO!D32</f>
        <v>0</v>
      </c>
      <c r="E29" s="66">
        <f t="shared" si="2"/>
        <v>0</v>
      </c>
      <c r="F29" s="66">
        <f t="shared" si="5"/>
        <v>0</v>
      </c>
      <c r="G29" s="66">
        <f t="shared" si="5"/>
        <v>0</v>
      </c>
      <c r="H29" s="66">
        <f t="shared" si="5"/>
        <v>0</v>
      </c>
      <c r="I29" s="66">
        <f t="shared" si="5"/>
        <v>0</v>
      </c>
      <c r="J29" s="66">
        <f t="shared" si="5"/>
        <v>0</v>
      </c>
      <c r="K29" s="66">
        <f t="shared" si="5"/>
        <v>0</v>
      </c>
      <c r="L29" s="66">
        <f t="shared" si="5"/>
        <v>0</v>
      </c>
      <c r="M29" s="66">
        <f t="shared" si="5"/>
        <v>0</v>
      </c>
      <c r="N29" s="66">
        <f t="shared" si="5"/>
        <v>0</v>
      </c>
      <c r="O29" s="66">
        <f t="shared" si="5"/>
        <v>0</v>
      </c>
    </row>
    <row r="30" spans="2:36" s="9" customFormat="1">
      <c r="B30" s="64" t="str">
        <f>IF(PRESUPUESTO!C33="","",PRESUPUESTO!C33)</f>
        <v/>
      </c>
      <c r="C30" s="65">
        <f t="shared" si="1"/>
        <v>0</v>
      </c>
      <c r="D30" s="59">
        <f>PRESUPUESTO!D33</f>
        <v>0</v>
      </c>
      <c r="E30" s="66">
        <f t="shared" si="2"/>
        <v>0</v>
      </c>
      <c r="F30" s="66">
        <f t="shared" ref="F30:F32" si="6">E30</f>
        <v>0</v>
      </c>
      <c r="G30" s="66">
        <f t="shared" ref="G30:G33" si="7">F30</f>
        <v>0</v>
      </c>
      <c r="H30" s="66">
        <f t="shared" ref="H30:H33" si="8">G30</f>
        <v>0</v>
      </c>
      <c r="I30" s="66">
        <f t="shared" ref="I30:I33" si="9">H30</f>
        <v>0</v>
      </c>
      <c r="J30" s="66">
        <f t="shared" ref="J30:J33" si="10">I30</f>
        <v>0</v>
      </c>
      <c r="K30" s="66">
        <f t="shared" ref="K30:K33" si="11">J30</f>
        <v>0</v>
      </c>
      <c r="L30" s="66">
        <f t="shared" ref="L30:L33" si="12">K30</f>
        <v>0</v>
      </c>
      <c r="M30" s="66">
        <f t="shared" ref="M30:M33" si="13">L30</f>
        <v>0</v>
      </c>
      <c r="N30" s="66">
        <f t="shared" ref="N30:N33" si="14">M30</f>
        <v>0</v>
      </c>
      <c r="O30" s="66">
        <f t="shared" si="5"/>
        <v>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2:36" s="9" customFormat="1">
      <c r="B31" s="64" t="str">
        <f>IF(PRESUPUESTO!C34="","",PRESUPUESTO!C34)</f>
        <v/>
      </c>
      <c r="C31" s="65">
        <f t="shared" si="1"/>
        <v>0</v>
      </c>
      <c r="D31" s="59">
        <f>PRESUPUESTO!D34</f>
        <v>0</v>
      </c>
      <c r="E31" s="66">
        <f t="shared" si="2"/>
        <v>0</v>
      </c>
      <c r="F31" s="66">
        <f t="shared" si="6"/>
        <v>0</v>
      </c>
      <c r="G31" s="66">
        <f t="shared" si="7"/>
        <v>0</v>
      </c>
      <c r="H31" s="66">
        <f t="shared" si="8"/>
        <v>0</v>
      </c>
      <c r="I31" s="66">
        <f t="shared" si="9"/>
        <v>0</v>
      </c>
      <c r="J31" s="66">
        <f t="shared" si="10"/>
        <v>0</v>
      </c>
      <c r="K31" s="66">
        <f t="shared" si="11"/>
        <v>0</v>
      </c>
      <c r="L31" s="66">
        <f t="shared" si="12"/>
        <v>0</v>
      </c>
      <c r="M31" s="66">
        <f t="shared" si="13"/>
        <v>0</v>
      </c>
      <c r="N31" s="66">
        <f t="shared" si="14"/>
        <v>0</v>
      </c>
      <c r="O31" s="66">
        <f t="shared" si="5"/>
        <v>0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2:36" s="9" customFormat="1">
      <c r="B32" s="64" t="str">
        <f>IF(PRESUPUESTO!C35="","",PRESUPUESTO!C35)</f>
        <v/>
      </c>
      <c r="C32" s="65">
        <f t="shared" si="1"/>
        <v>0</v>
      </c>
      <c r="D32" s="59">
        <f>PRESUPUESTO!D35</f>
        <v>0</v>
      </c>
      <c r="E32" s="66">
        <f t="shared" si="2"/>
        <v>0</v>
      </c>
      <c r="F32" s="66">
        <f t="shared" si="6"/>
        <v>0</v>
      </c>
      <c r="G32" s="66">
        <f t="shared" si="7"/>
        <v>0</v>
      </c>
      <c r="H32" s="66">
        <f t="shared" si="8"/>
        <v>0</v>
      </c>
      <c r="I32" s="66">
        <f t="shared" si="9"/>
        <v>0</v>
      </c>
      <c r="J32" s="66">
        <f t="shared" si="10"/>
        <v>0</v>
      </c>
      <c r="K32" s="66">
        <f t="shared" si="11"/>
        <v>0</v>
      </c>
      <c r="L32" s="66">
        <f t="shared" si="12"/>
        <v>0</v>
      </c>
      <c r="M32" s="66">
        <f t="shared" si="13"/>
        <v>0</v>
      </c>
      <c r="N32" s="66">
        <f t="shared" si="14"/>
        <v>0</v>
      </c>
      <c r="O32" s="66">
        <f t="shared" si="5"/>
        <v>0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2:36" s="9" customFormat="1">
      <c r="B33" s="64" t="str">
        <f>IF(PRESUPUESTO!C36="","",PRESUPUESTO!C36)</f>
        <v/>
      </c>
      <c r="C33" s="65">
        <f t="shared" si="1"/>
        <v>0</v>
      </c>
      <c r="D33" s="59">
        <f>PRESUPUESTO!D36</f>
        <v>0</v>
      </c>
      <c r="E33" s="66">
        <f t="shared" si="2"/>
        <v>0</v>
      </c>
      <c r="F33" s="66">
        <f>E33</f>
        <v>0</v>
      </c>
      <c r="G33" s="66">
        <f t="shared" si="7"/>
        <v>0</v>
      </c>
      <c r="H33" s="66">
        <f t="shared" si="8"/>
        <v>0</v>
      </c>
      <c r="I33" s="66">
        <f t="shared" si="9"/>
        <v>0</v>
      </c>
      <c r="J33" s="66">
        <f t="shared" si="10"/>
        <v>0</v>
      </c>
      <c r="K33" s="66">
        <f t="shared" si="11"/>
        <v>0</v>
      </c>
      <c r="L33" s="66">
        <f t="shared" si="12"/>
        <v>0</v>
      </c>
      <c r="M33" s="66">
        <f t="shared" si="13"/>
        <v>0</v>
      </c>
      <c r="N33" s="66">
        <f t="shared" si="14"/>
        <v>0</v>
      </c>
      <c r="O33" s="66">
        <f t="shared" si="5"/>
        <v>0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2:36" s="9" customFormat="1">
      <c r="B34" s="64" t="str">
        <f>IF(PRESUPUESTO!C37="","",PRESUPUESTO!C37)</f>
        <v/>
      </c>
      <c r="C34" s="65">
        <f t="shared" si="1"/>
        <v>0</v>
      </c>
      <c r="D34" s="59">
        <f>PRESUPUESTO!D37</f>
        <v>0</v>
      </c>
      <c r="E34" s="66">
        <f t="shared" si="2"/>
        <v>0</v>
      </c>
      <c r="F34" s="66">
        <f t="shared" ref="F34:F39" si="15">E34</f>
        <v>0</v>
      </c>
      <c r="G34" s="66">
        <f t="shared" ref="G34:G39" si="16">F34</f>
        <v>0</v>
      </c>
      <c r="H34" s="66">
        <f t="shared" ref="H34:H39" si="17">G34</f>
        <v>0</v>
      </c>
      <c r="I34" s="66">
        <f t="shared" ref="I34:I39" si="18">H34</f>
        <v>0</v>
      </c>
      <c r="J34" s="66">
        <f t="shared" ref="J34:J39" si="19">I34</f>
        <v>0</v>
      </c>
      <c r="K34" s="66">
        <f t="shared" ref="K34:K39" si="20">J34</f>
        <v>0</v>
      </c>
      <c r="L34" s="66">
        <f t="shared" ref="L34:L39" si="21">K34</f>
        <v>0</v>
      </c>
      <c r="M34" s="66">
        <f t="shared" ref="M34:M39" si="22">L34</f>
        <v>0</v>
      </c>
      <c r="N34" s="66">
        <f t="shared" ref="N34:N39" si="23">M34</f>
        <v>0</v>
      </c>
      <c r="O34" s="66">
        <f t="shared" ref="O34:O39" si="24">N34</f>
        <v>0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2:36" s="9" customFormat="1">
      <c r="B35" s="64" t="str">
        <f>IF(PRESUPUESTO!C38="","",PRESUPUESTO!C38)</f>
        <v/>
      </c>
      <c r="C35" s="65">
        <f t="shared" si="1"/>
        <v>0</v>
      </c>
      <c r="D35" s="59">
        <f>PRESUPUESTO!D38</f>
        <v>0</v>
      </c>
      <c r="E35" s="66">
        <f t="shared" si="2"/>
        <v>0</v>
      </c>
      <c r="F35" s="66">
        <f t="shared" si="15"/>
        <v>0</v>
      </c>
      <c r="G35" s="66">
        <f t="shared" si="16"/>
        <v>0</v>
      </c>
      <c r="H35" s="66">
        <f t="shared" si="17"/>
        <v>0</v>
      </c>
      <c r="I35" s="66">
        <f t="shared" si="18"/>
        <v>0</v>
      </c>
      <c r="J35" s="66">
        <f t="shared" si="19"/>
        <v>0</v>
      </c>
      <c r="K35" s="66">
        <f t="shared" si="20"/>
        <v>0</v>
      </c>
      <c r="L35" s="66">
        <f t="shared" si="21"/>
        <v>0</v>
      </c>
      <c r="M35" s="66">
        <f t="shared" si="22"/>
        <v>0</v>
      </c>
      <c r="N35" s="66">
        <f t="shared" si="23"/>
        <v>0</v>
      </c>
      <c r="O35" s="66">
        <f t="shared" si="24"/>
        <v>0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2:36" s="9" customFormat="1">
      <c r="B36" s="64" t="str">
        <f>IF(PRESUPUESTO!C39="","",PRESUPUESTO!C39)</f>
        <v/>
      </c>
      <c r="C36" s="65">
        <f t="shared" si="1"/>
        <v>0</v>
      </c>
      <c r="D36" s="59">
        <f>PRESUPUESTO!D39</f>
        <v>0</v>
      </c>
      <c r="E36" s="66">
        <f t="shared" si="2"/>
        <v>0</v>
      </c>
      <c r="F36" s="66">
        <f t="shared" si="15"/>
        <v>0</v>
      </c>
      <c r="G36" s="66">
        <f t="shared" si="16"/>
        <v>0</v>
      </c>
      <c r="H36" s="66">
        <f t="shared" si="17"/>
        <v>0</v>
      </c>
      <c r="I36" s="66">
        <f t="shared" si="18"/>
        <v>0</v>
      </c>
      <c r="J36" s="66">
        <f t="shared" si="19"/>
        <v>0</v>
      </c>
      <c r="K36" s="66">
        <f t="shared" si="20"/>
        <v>0</v>
      </c>
      <c r="L36" s="66">
        <f t="shared" si="21"/>
        <v>0</v>
      </c>
      <c r="M36" s="66">
        <f t="shared" si="22"/>
        <v>0</v>
      </c>
      <c r="N36" s="66">
        <f t="shared" si="23"/>
        <v>0</v>
      </c>
      <c r="O36" s="66">
        <f t="shared" si="24"/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2:36" s="9" customFormat="1">
      <c r="B37" s="64" t="str">
        <f>IF(PRESUPUESTO!C40="","",PRESUPUESTO!C40)</f>
        <v/>
      </c>
      <c r="C37" s="65">
        <f t="shared" si="1"/>
        <v>0</v>
      </c>
      <c r="D37" s="59">
        <f>PRESUPUESTO!D40</f>
        <v>0</v>
      </c>
      <c r="E37" s="66">
        <f t="shared" si="2"/>
        <v>0</v>
      </c>
      <c r="F37" s="66">
        <f t="shared" si="15"/>
        <v>0</v>
      </c>
      <c r="G37" s="66">
        <f t="shared" si="16"/>
        <v>0</v>
      </c>
      <c r="H37" s="66">
        <f t="shared" si="17"/>
        <v>0</v>
      </c>
      <c r="I37" s="66">
        <f t="shared" si="18"/>
        <v>0</v>
      </c>
      <c r="J37" s="66">
        <f t="shared" si="19"/>
        <v>0</v>
      </c>
      <c r="K37" s="66">
        <f t="shared" si="20"/>
        <v>0</v>
      </c>
      <c r="L37" s="66">
        <f t="shared" si="21"/>
        <v>0</v>
      </c>
      <c r="M37" s="66">
        <f t="shared" si="22"/>
        <v>0</v>
      </c>
      <c r="N37" s="66">
        <f t="shared" si="23"/>
        <v>0</v>
      </c>
      <c r="O37" s="66">
        <f t="shared" si="24"/>
        <v>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2:36" s="9" customFormat="1">
      <c r="B38" s="64" t="str">
        <f>IF(PRESUPUESTO!C41="","",PRESUPUESTO!C41)</f>
        <v/>
      </c>
      <c r="C38" s="65">
        <f t="shared" si="1"/>
        <v>0</v>
      </c>
      <c r="D38" s="59">
        <f>PRESUPUESTO!D41</f>
        <v>0</v>
      </c>
      <c r="E38" s="66">
        <f t="shared" si="2"/>
        <v>0</v>
      </c>
      <c r="F38" s="66">
        <f t="shared" si="15"/>
        <v>0</v>
      </c>
      <c r="G38" s="66">
        <f t="shared" si="16"/>
        <v>0</v>
      </c>
      <c r="H38" s="66">
        <f t="shared" si="17"/>
        <v>0</v>
      </c>
      <c r="I38" s="66">
        <f t="shared" si="18"/>
        <v>0</v>
      </c>
      <c r="J38" s="66">
        <f t="shared" si="19"/>
        <v>0</v>
      </c>
      <c r="K38" s="66">
        <f t="shared" si="20"/>
        <v>0</v>
      </c>
      <c r="L38" s="66">
        <f t="shared" si="21"/>
        <v>0</v>
      </c>
      <c r="M38" s="66">
        <f t="shared" si="22"/>
        <v>0</v>
      </c>
      <c r="N38" s="66">
        <f t="shared" si="23"/>
        <v>0</v>
      </c>
      <c r="O38" s="66">
        <f t="shared" si="24"/>
        <v>0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2:36" s="9" customFormat="1">
      <c r="B39" s="64" t="str">
        <f>IF(PRESUPUESTO!C42="","",PRESUPUESTO!C42)</f>
        <v/>
      </c>
      <c r="C39" s="65">
        <f t="shared" si="1"/>
        <v>0</v>
      </c>
      <c r="D39" s="59">
        <f>PRESUPUESTO!D42</f>
        <v>0</v>
      </c>
      <c r="E39" s="66">
        <f t="shared" si="2"/>
        <v>0</v>
      </c>
      <c r="F39" s="66">
        <f t="shared" si="15"/>
        <v>0</v>
      </c>
      <c r="G39" s="66">
        <f t="shared" si="16"/>
        <v>0</v>
      </c>
      <c r="H39" s="66">
        <f t="shared" si="17"/>
        <v>0</v>
      </c>
      <c r="I39" s="66">
        <f t="shared" si="18"/>
        <v>0</v>
      </c>
      <c r="J39" s="66">
        <f t="shared" si="19"/>
        <v>0</v>
      </c>
      <c r="K39" s="66">
        <f t="shared" si="20"/>
        <v>0</v>
      </c>
      <c r="L39" s="66">
        <f t="shared" si="21"/>
        <v>0</v>
      </c>
      <c r="M39" s="66">
        <f t="shared" si="22"/>
        <v>0</v>
      </c>
      <c r="N39" s="66">
        <f t="shared" si="23"/>
        <v>0</v>
      </c>
      <c r="O39" s="66">
        <f t="shared" si="24"/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2:36" s="102" customFormat="1">
      <c r="B40" s="103" t="str">
        <f>IF(PRESUPUESTO!F19="","",PRESUPUESTO!F19)</f>
        <v>Prima (ejemplo)</v>
      </c>
      <c r="C40" s="104">
        <f t="shared" si="1"/>
        <v>6.7796610169491525E-2</v>
      </c>
      <c r="D40" s="105">
        <f>IF(PRESUPUESTO!J19=PRESUPUESTO!$B$345,PRESUPUESTO!$G$19,0)</f>
        <v>0</v>
      </c>
      <c r="E40" s="105">
        <f>IF(PRESUPUESTO!K19=PRESUPUESTO!$B$345,PRESUPUESTO!$G$19,0)</f>
        <v>0</v>
      </c>
      <c r="F40" s="105">
        <f>IF(PRESUPUESTO!L19=PRESUPUESTO!$B$345,PRESUPUESTO!$G$19,0)</f>
        <v>0</v>
      </c>
      <c r="G40" s="105">
        <f>IF(PRESUPUESTO!M19=PRESUPUESTO!$B$345,PRESUPUESTO!$G$19,0)</f>
        <v>0</v>
      </c>
      <c r="H40" s="105">
        <f>IF(PRESUPUESTO!N19=PRESUPUESTO!$B$345,PRESUPUESTO!$G$19,0)</f>
        <v>0</v>
      </c>
      <c r="I40" s="105">
        <f>IF(PRESUPUESTO!O19=PRESUPUESTO!$B$345,PRESUPUESTO!$G$19,0)</f>
        <v>2000</v>
      </c>
      <c r="J40" s="105">
        <f>IF(PRESUPUESTO!P19=PRESUPUESTO!$B$345,PRESUPUESTO!$G$19,0)</f>
        <v>0</v>
      </c>
      <c r="K40" s="105">
        <f>IF(PRESUPUESTO!Q19=PRESUPUESTO!$B$345,PRESUPUESTO!$G$19,0)</f>
        <v>0</v>
      </c>
      <c r="L40" s="105">
        <f>IF(PRESUPUESTO!R19=PRESUPUESTO!$B$345,PRESUPUESTO!$G$19,0)</f>
        <v>0</v>
      </c>
      <c r="M40" s="105">
        <f>IF(PRESUPUESTO!S19=PRESUPUESTO!$B$345,PRESUPUESTO!$G$19,0)</f>
        <v>0</v>
      </c>
      <c r="N40" s="105">
        <f>IF(PRESUPUESTO!T19=PRESUPUESTO!$B$345,PRESUPUESTO!$G$19,0)</f>
        <v>0</v>
      </c>
      <c r="O40" s="105">
        <f>IF(PRESUPUESTO!U19=PRESUPUESTO!$B$345,PRESUPUESTO!$G$19,0)</f>
        <v>2000</v>
      </c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</row>
    <row r="41" spans="2:36" s="102" customFormat="1">
      <c r="B41" s="103" t="str">
        <f>IF(PRESUPUESTO!F20="","",PRESUPUESTO!F20)</f>
        <v>Bonos (ejemplo)</v>
      </c>
      <c r="C41" s="104">
        <f t="shared" si="1"/>
        <v>0.11864406779661017</v>
      </c>
      <c r="D41" s="105">
        <f>IF(PRESUPUESTO!J20=PRESUPUESTO!$B$345,PRESUPUESTO!$G$20,0)</f>
        <v>0</v>
      </c>
      <c r="E41" s="105">
        <f>IF(PRESUPUESTO!K20=PRESUPUESTO!$B$345,PRESUPUESTO!$G$20,0)</f>
        <v>0</v>
      </c>
      <c r="F41" s="105">
        <f>IF(PRESUPUESTO!L20=PRESUPUESTO!$B$345,PRESUPUESTO!$G$20,0)</f>
        <v>0</v>
      </c>
      <c r="G41" s="105">
        <f>IF(PRESUPUESTO!M20=PRESUPUESTO!$B$345,PRESUPUESTO!$G$20,0)</f>
        <v>0</v>
      </c>
      <c r="H41" s="105">
        <f>IF(PRESUPUESTO!N20=PRESUPUESTO!$B$345,PRESUPUESTO!$G$20,0)</f>
        <v>0</v>
      </c>
      <c r="I41" s="105">
        <f>IF(PRESUPUESTO!O20=PRESUPUESTO!$B$345,PRESUPUESTO!$G$20,0)</f>
        <v>0</v>
      </c>
      <c r="J41" s="105">
        <f>IF(PRESUPUESTO!P20=PRESUPUESTO!$B$345,PRESUPUESTO!$G$20,0)</f>
        <v>0</v>
      </c>
      <c r="K41" s="105">
        <f>IF(PRESUPUESTO!Q20=PRESUPUESTO!$B$345,PRESUPUESTO!$G$20,0)</f>
        <v>7000</v>
      </c>
      <c r="L41" s="105">
        <f>IF(PRESUPUESTO!R20=PRESUPUESTO!$B$345,PRESUPUESTO!$G$20,0)</f>
        <v>0</v>
      </c>
      <c r="M41" s="105">
        <f>IF(PRESUPUESTO!S20=PRESUPUESTO!$B$345,PRESUPUESTO!$G$20,0)</f>
        <v>0</v>
      </c>
      <c r="N41" s="105">
        <f>IF(PRESUPUESTO!T20=PRESUPUESTO!$B$345,PRESUPUESTO!$G$20,0)</f>
        <v>0</v>
      </c>
      <c r="O41" s="105">
        <f>IF(PRESUPUESTO!U20=PRESUPUESTO!$B$345,PRESUPUESTO!$G$20,0)</f>
        <v>0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</row>
    <row r="42" spans="2:36" s="102" customFormat="1">
      <c r="B42" s="103" t="str">
        <f>IF(PRESUPUESTO!F21="","",PRESUPUESTO!F21)</f>
        <v/>
      </c>
      <c r="C42" s="104">
        <f t="shared" si="1"/>
        <v>0</v>
      </c>
      <c r="D42" s="105">
        <f>IF(PRESUPUESTO!J21=PRESUPUESTO!$B$345,PRESUPUESTO!$G$21,0)</f>
        <v>0</v>
      </c>
      <c r="E42" s="105">
        <f>IF(PRESUPUESTO!K21=PRESUPUESTO!$B$345,PRESUPUESTO!$G$21,0)</f>
        <v>0</v>
      </c>
      <c r="F42" s="105">
        <f>IF(PRESUPUESTO!L21=PRESUPUESTO!$B$345,PRESUPUESTO!$G$21,0)</f>
        <v>0</v>
      </c>
      <c r="G42" s="105">
        <f>IF(PRESUPUESTO!M21=PRESUPUESTO!$B$345,PRESUPUESTO!$G$21,0)</f>
        <v>0</v>
      </c>
      <c r="H42" s="105">
        <f>IF(PRESUPUESTO!N21=PRESUPUESTO!$B$345,PRESUPUESTO!$G$21,0)</f>
        <v>0</v>
      </c>
      <c r="I42" s="105">
        <f>IF(PRESUPUESTO!O21=PRESUPUESTO!$B$345,PRESUPUESTO!$G$21,0)</f>
        <v>0</v>
      </c>
      <c r="J42" s="105">
        <f>IF(PRESUPUESTO!P21=PRESUPUESTO!$B$345,PRESUPUESTO!$G$21,0)</f>
        <v>0</v>
      </c>
      <c r="K42" s="105">
        <f>IF(PRESUPUESTO!Q21=PRESUPUESTO!$B$345,PRESUPUESTO!$G$21,0)</f>
        <v>0</v>
      </c>
      <c r="L42" s="105">
        <f>IF(PRESUPUESTO!R21=PRESUPUESTO!$B$345,PRESUPUESTO!$G$21,0)</f>
        <v>0</v>
      </c>
      <c r="M42" s="105">
        <f>IF(PRESUPUESTO!S21=PRESUPUESTO!$B$345,PRESUPUESTO!$G$21,0)</f>
        <v>0</v>
      </c>
      <c r="N42" s="105">
        <f>IF(PRESUPUESTO!T21=PRESUPUESTO!$B$345,PRESUPUESTO!$G$21,0)</f>
        <v>0</v>
      </c>
      <c r="O42" s="105">
        <f>IF(PRESUPUESTO!U21=PRESUPUESTO!$B$345,PRESUPUESTO!$G$21,0)</f>
        <v>0</v>
      </c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</row>
    <row r="43" spans="2:36" s="102" customFormat="1">
      <c r="B43" s="103" t="str">
        <f>IF(PRESUPUESTO!F22="","",PRESUPUESTO!F22)</f>
        <v/>
      </c>
      <c r="C43" s="104">
        <f t="shared" si="1"/>
        <v>0</v>
      </c>
      <c r="D43" s="105">
        <f>IF(PRESUPUESTO!J22=PRESUPUESTO!$B$345,PRESUPUESTO!$G$22,0)</f>
        <v>0</v>
      </c>
      <c r="E43" s="105">
        <f>IF(PRESUPUESTO!K22=PRESUPUESTO!$B$345,PRESUPUESTO!$G$22,0)</f>
        <v>0</v>
      </c>
      <c r="F43" s="105">
        <f>IF(PRESUPUESTO!L22=PRESUPUESTO!$B$345,PRESUPUESTO!$G$22,0)</f>
        <v>0</v>
      </c>
      <c r="G43" s="105">
        <f>IF(PRESUPUESTO!M22=PRESUPUESTO!$B$345,PRESUPUESTO!$G$22,0)</f>
        <v>0</v>
      </c>
      <c r="H43" s="105">
        <f>IF(PRESUPUESTO!N22=PRESUPUESTO!$B$345,PRESUPUESTO!$G$22,0)</f>
        <v>0</v>
      </c>
      <c r="I43" s="105">
        <f>IF(PRESUPUESTO!O22=PRESUPUESTO!$B$345,PRESUPUESTO!$G$22,0)</f>
        <v>0</v>
      </c>
      <c r="J43" s="105">
        <f>IF(PRESUPUESTO!P22=PRESUPUESTO!$B$345,PRESUPUESTO!$G$22,0)</f>
        <v>0</v>
      </c>
      <c r="K43" s="105">
        <f>IF(PRESUPUESTO!Q22=PRESUPUESTO!$B$345,PRESUPUESTO!$G$22,0)</f>
        <v>0</v>
      </c>
      <c r="L43" s="105">
        <f>IF(PRESUPUESTO!R22=PRESUPUESTO!$B$345,PRESUPUESTO!$G$22,0)</f>
        <v>0</v>
      </c>
      <c r="M43" s="105">
        <f>IF(PRESUPUESTO!S22=PRESUPUESTO!$B$345,PRESUPUESTO!$G$22,0)</f>
        <v>0</v>
      </c>
      <c r="N43" s="105">
        <f>IF(PRESUPUESTO!T22=PRESUPUESTO!$B$345,PRESUPUESTO!$G$22,0)</f>
        <v>0</v>
      </c>
      <c r="O43" s="105">
        <f>IF(PRESUPUESTO!U22=PRESUPUESTO!$B$345,PRESUPUESTO!$G$22,0)</f>
        <v>0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</row>
    <row r="44" spans="2:36" s="22" customFormat="1">
      <c r="B44" s="103" t="str">
        <f>IF(PRESUPUESTO!F23="","",PRESUPUESTO!F23)</f>
        <v/>
      </c>
      <c r="C44" s="104">
        <f t="shared" si="1"/>
        <v>0</v>
      </c>
      <c r="D44" s="105">
        <f>IF(PRESUPUESTO!J23=PRESUPUESTO!$B$345,PRESUPUESTO!$G$23,0)</f>
        <v>0</v>
      </c>
      <c r="E44" s="105">
        <f>IF(PRESUPUESTO!K23=PRESUPUESTO!$B$345,PRESUPUESTO!$G$23,0)</f>
        <v>0</v>
      </c>
      <c r="F44" s="105">
        <f>IF(PRESUPUESTO!L23=PRESUPUESTO!$B$345,PRESUPUESTO!$G$23,0)</f>
        <v>0</v>
      </c>
      <c r="G44" s="105">
        <f>IF(PRESUPUESTO!M23=PRESUPUESTO!$B$345,PRESUPUESTO!$G$23,0)</f>
        <v>0</v>
      </c>
      <c r="H44" s="105">
        <f>IF(PRESUPUESTO!N23=PRESUPUESTO!$B$345,PRESUPUESTO!$G$23,0)</f>
        <v>0</v>
      </c>
      <c r="I44" s="105">
        <f>IF(PRESUPUESTO!O23=PRESUPUESTO!$B$345,PRESUPUESTO!$G$23,0)</f>
        <v>0</v>
      </c>
      <c r="J44" s="105">
        <f>IF(PRESUPUESTO!P23=PRESUPUESTO!$B$345,PRESUPUESTO!$G$23,0)</f>
        <v>0</v>
      </c>
      <c r="K44" s="105">
        <f>IF(PRESUPUESTO!Q23=PRESUPUESTO!$B$345,PRESUPUESTO!$G$23,0)</f>
        <v>0</v>
      </c>
      <c r="L44" s="105">
        <f>IF(PRESUPUESTO!R23=PRESUPUESTO!$B$345,PRESUPUESTO!$G$23,0)</f>
        <v>0</v>
      </c>
      <c r="M44" s="105">
        <f>IF(PRESUPUESTO!S23=PRESUPUESTO!$B$345,PRESUPUESTO!$G$23,0)</f>
        <v>0</v>
      </c>
      <c r="N44" s="105">
        <f>IF(PRESUPUESTO!T23=PRESUPUESTO!$B$345,PRESUPUESTO!$G$23,0)</f>
        <v>0</v>
      </c>
      <c r="O44" s="105">
        <f>IF(PRESUPUESTO!U23=PRESUPUESTO!$B$345,PRESUPUESTO!$G$23,0)</f>
        <v>0</v>
      </c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</row>
    <row r="45" spans="2:36" s="22" customFormat="1">
      <c r="B45" s="103" t="str">
        <f>IF(PRESUPUESTO!F24="","",PRESUPUESTO!F24)</f>
        <v/>
      </c>
      <c r="C45" s="104">
        <f t="shared" si="1"/>
        <v>0</v>
      </c>
      <c r="D45" s="105">
        <f>IF(PRESUPUESTO!J24=PRESUPUESTO!$B$345,PRESUPUESTO!$G$24,0)</f>
        <v>0</v>
      </c>
      <c r="E45" s="105">
        <f>IF(PRESUPUESTO!K24=PRESUPUESTO!$B$345,PRESUPUESTO!$G$24,0)</f>
        <v>0</v>
      </c>
      <c r="F45" s="105">
        <f>IF(PRESUPUESTO!L24=PRESUPUESTO!$B$345,PRESUPUESTO!$G$24,0)</f>
        <v>0</v>
      </c>
      <c r="G45" s="105">
        <f>IF(PRESUPUESTO!M24=PRESUPUESTO!$B$345,PRESUPUESTO!$G$24,0)</f>
        <v>0</v>
      </c>
      <c r="H45" s="105">
        <f>IF(PRESUPUESTO!N24=PRESUPUESTO!$B$345,PRESUPUESTO!$G$24,0)</f>
        <v>0</v>
      </c>
      <c r="I45" s="105">
        <f>IF(PRESUPUESTO!O24=PRESUPUESTO!$B$345,PRESUPUESTO!$G$24,0)</f>
        <v>0</v>
      </c>
      <c r="J45" s="105">
        <f>IF(PRESUPUESTO!P24=PRESUPUESTO!$B$345,PRESUPUESTO!$G$24,0)</f>
        <v>0</v>
      </c>
      <c r="K45" s="105">
        <f>IF(PRESUPUESTO!Q24=PRESUPUESTO!$B$345,PRESUPUESTO!$G$24,0)</f>
        <v>0</v>
      </c>
      <c r="L45" s="105">
        <f>IF(PRESUPUESTO!R24=PRESUPUESTO!$B$345,PRESUPUESTO!$G$24,0)</f>
        <v>0</v>
      </c>
      <c r="M45" s="105">
        <f>IF(PRESUPUESTO!S24=PRESUPUESTO!$B$345,PRESUPUESTO!$G$24,0)</f>
        <v>0</v>
      </c>
      <c r="N45" s="105">
        <f>IF(PRESUPUESTO!T24=PRESUPUESTO!$B$345,PRESUPUESTO!$G$24,0)</f>
        <v>0</v>
      </c>
      <c r="O45" s="105">
        <f>IF(PRESUPUESTO!U24=PRESUPUESTO!$B$345,PRESUPUESTO!$G$24,0)</f>
        <v>0</v>
      </c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</row>
    <row r="46" spans="2:36" s="22" customFormat="1">
      <c r="B46" s="103" t="str">
        <f>IF(PRESUPUESTO!F25="","",PRESUPUESTO!F25)</f>
        <v/>
      </c>
      <c r="C46" s="104">
        <f t="shared" si="1"/>
        <v>0</v>
      </c>
      <c r="D46" s="105">
        <f>IF(PRESUPUESTO!J25=PRESUPUESTO!$B$345,PRESUPUESTO!$G$25,0)</f>
        <v>0</v>
      </c>
      <c r="E46" s="105">
        <f>IF(PRESUPUESTO!K25=PRESUPUESTO!$B$345,PRESUPUESTO!$G$25,0)</f>
        <v>0</v>
      </c>
      <c r="F46" s="105">
        <f>IF(PRESUPUESTO!L25=PRESUPUESTO!$B$345,PRESUPUESTO!$G$25,0)</f>
        <v>0</v>
      </c>
      <c r="G46" s="105">
        <f>IF(PRESUPUESTO!M25=PRESUPUESTO!$B$345,PRESUPUESTO!$G$25,0)</f>
        <v>0</v>
      </c>
      <c r="H46" s="105">
        <f>IF(PRESUPUESTO!N25=PRESUPUESTO!$B$345,PRESUPUESTO!$G$25,0)</f>
        <v>0</v>
      </c>
      <c r="I46" s="105">
        <f>IF(PRESUPUESTO!O25=PRESUPUESTO!$B$345,PRESUPUESTO!$G$25,0)</f>
        <v>0</v>
      </c>
      <c r="J46" s="105">
        <f>IF(PRESUPUESTO!P25=PRESUPUESTO!$B$345,PRESUPUESTO!$G$25,0)</f>
        <v>0</v>
      </c>
      <c r="K46" s="105">
        <f>IF(PRESUPUESTO!Q25=PRESUPUESTO!$B$345,PRESUPUESTO!$G$25,0)</f>
        <v>0</v>
      </c>
      <c r="L46" s="105">
        <f>IF(PRESUPUESTO!R25=PRESUPUESTO!$B$345,PRESUPUESTO!$G$25,0)</f>
        <v>0</v>
      </c>
      <c r="M46" s="105">
        <f>IF(PRESUPUESTO!S25=PRESUPUESTO!$B$345,PRESUPUESTO!$G$25,0)</f>
        <v>0</v>
      </c>
      <c r="N46" s="105">
        <f>IF(PRESUPUESTO!T25=PRESUPUESTO!$B$345,PRESUPUESTO!$G$25,0)</f>
        <v>0</v>
      </c>
      <c r="O46" s="105">
        <f>IF(PRESUPUESTO!U25=PRESUPUESTO!$B$345,PRESUPUESTO!$G$25,0)</f>
        <v>0</v>
      </c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</row>
    <row r="47" spans="2:36" s="22" customFormat="1">
      <c r="B47" s="103" t="str">
        <f>IF(PRESUPUESTO!F26="","",PRESUPUESTO!F26)</f>
        <v/>
      </c>
      <c r="C47" s="104">
        <f t="shared" si="1"/>
        <v>0</v>
      </c>
      <c r="D47" s="105">
        <f>IF(PRESUPUESTO!J26=PRESUPUESTO!$B$345,PRESUPUESTO!$G$26,0)</f>
        <v>0</v>
      </c>
      <c r="E47" s="105">
        <f>IF(PRESUPUESTO!K26=PRESUPUESTO!$B$345,PRESUPUESTO!$G$26,0)</f>
        <v>0</v>
      </c>
      <c r="F47" s="105">
        <f>IF(PRESUPUESTO!L26=PRESUPUESTO!$B$345,PRESUPUESTO!$G$26,0)</f>
        <v>0</v>
      </c>
      <c r="G47" s="105">
        <f>IF(PRESUPUESTO!M26=PRESUPUESTO!$B$345,PRESUPUESTO!$G$26,0)</f>
        <v>0</v>
      </c>
      <c r="H47" s="105">
        <f>IF(PRESUPUESTO!N26=PRESUPUESTO!$B$345,PRESUPUESTO!$G$26,0)</f>
        <v>0</v>
      </c>
      <c r="I47" s="105">
        <f>IF(PRESUPUESTO!O26=PRESUPUESTO!$B$345,PRESUPUESTO!$G$26,0)</f>
        <v>0</v>
      </c>
      <c r="J47" s="105">
        <f>IF(PRESUPUESTO!P26=PRESUPUESTO!$B$345,PRESUPUESTO!$G$26,0)</f>
        <v>0</v>
      </c>
      <c r="K47" s="105">
        <f>IF(PRESUPUESTO!Q26=PRESUPUESTO!$B$345,PRESUPUESTO!$G$26,0)</f>
        <v>0</v>
      </c>
      <c r="L47" s="105">
        <f>IF(PRESUPUESTO!R26=PRESUPUESTO!$B$345,PRESUPUESTO!$G$26,0)</f>
        <v>0</v>
      </c>
      <c r="M47" s="105">
        <f>IF(PRESUPUESTO!S26=PRESUPUESTO!$B$345,PRESUPUESTO!$G$26,0)</f>
        <v>0</v>
      </c>
      <c r="N47" s="105">
        <f>IF(PRESUPUESTO!T26=PRESUPUESTO!$B$345,PRESUPUESTO!$G$26,0)</f>
        <v>0</v>
      </c>
      <c r="O47" s="105">
        <f>IF(PRESUPUESTO!U26=PRESUPUESTO!$B$345,PRESUPUESTO!$G$26,0)</f>
        <v>0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</row>
    <row r="48" spans="2:36" s="22" customFormat="1">
      <c r="B48" s="103" t="str">
        <f>IF(PRESUPUESTO!F27="","",PRESUPUESTO!F27)</f>
        <v/>
      </c>
      <c r="C48" s="104">
        <f t="shared" si="1"/>
        <v>0</v>
      </c>
      <c r="D48" s="105">
        <f>IF(PRESUPUESTO!J27=PRESUPUESTO!$B$345,PRESUPUESTO!$G$27,0)</f>
        <v>0</v>
      </c>
      <c r="E48" s="105">
        <f>IF(PRESUPUESTO!K27=PRESUPUESTO!$B$345,PRESUPUESTO!$G$27,0)</f>
        <v>0</v>
      </c>
      <c r="F48" s="105">
        <f>IF(PRESUPUESTO!L27=PRESUPUESTO!$B$345,PRESUPUESTO!$G$27,0)</f>
        <v>0</v>
      </c>
      <c r="G48" s="105">
        <f>IF(PRESUPUESTO!M27=PRESUPUESTO!$B$345,PRESUPUESTO!$G$27,0)</f>
        <v>0</v>
      </c>
      <c r="H48" s="105">
        <f>IF(PRESUPUESTO!N27=PRESUPUESTO!$B$345,PRESUPUESTO!$G$27,0)</f>
        <v>0</v>
      </c>
      <c r="I48" s="105">
        <f>IF(PRESUPUESTO!O27=PRESUPUESTO!$B$345,PRESUPUESTO!$G$27,0)</f>
        <v>0</v>
      </c>
      <c r="J48" s="105">
        <f>IF(PRESUPUESTO!P27=PRESUPUESTO!$B$345,PRESUPUESTO!$G$27,0)</f>
        <v>0</v>
      </c>
      <c r="K48" s="105">
        <f>IF(PRESUPUESTO!Q27=PRESUPUESTO!$B$345,PRESUPUESTO!$G$27,0)</f>
        <v>0</v>
      </c>
      <c r="L48" s="105">
        <f>IF(PRESUPUESTO!R27=PRESUPUESTO!$B$345,PRESUPUESTO!$G$27,0)</f>
        <v>0</v>
      </c>
      <c r="M48" s="105">
        <f>IF(PRESUPUESTO!S27=PRESUPUESTO!$B$345,PRESUPUESTO!$G$27,0)</f>
        <v>0</v>
      </c>
      <c r="N48" s="105">
        <f>IF(PRESUPUESTO!T27=PRESUPUESTO!$B$345,PRESUPUESTO!$G$27,0)</f>
        <v>0</v>
      </c>
      <c r="O48" s="105">
        <f>IF(PRESUPUESTO!U27=PRESUPUESTO!$B$345,PRESUPUESTO!$G$27,0)</f>
        <v>0</v>
      </c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</row>
    <row r="49" spans="2:36" s="22" customFormat="1">
      <c r="B49" s="103" t="str">
        <f>IF(PRESUPUESTO!F28="","",PRESUPUESTO!F28)</f>
        <v/>
      </c>
      <c r="C49" s="104">
        <f t="shared" si="1"/>
        <v>0</v>
      </c>
      <c r="D49" s="105">
        <f>IF(PRESUPUESTO!J28=PRESUPUESTO!$B$345,PRESUPUESTO!$G$28,0)</f>
        <v>0</v>
      </c>
      <c r="E49" s="105">
        <f>IF(PRESUPUESTO!K28=PRESUPUESTO!$B$345,PRESUPUESTO!$G$28,0)</f>
        <v>0</v>
      </c>
      <c r="F49" s="105">
        <f>IF(PRESUPUESTO!L28=PRESUPUESTO!$B$345,PRESUPUESTO!$G$28,0)</f>
        <v>0</v>
      </c>
      <c r="G49" s="105">
        <f>IF(PRESUPUESTO!M28=PRESUPUESTO!$B$345,PRESUPUESTO!$G$28,0)</f>
        <v>0</v>
      </c>
      <c r="H49" s="105">
        <f>IF(PRESUPUESTO!N28=PRESUPUESTO!$B$345,PRESUPUESTO!$G$28,0)</f>
        <v>0</v>
      </c>
      <c r="I49" s="105">
        <f>IF(PRESUPUESTO!O28=PRESUPUESTO!$B$345,PRESUPUESTO!$G$28,0)</f>
        <v>0</v>
      </c>
      <c r="J49" s="105">
        <f>IF(PRESUPUESTO!P28=PRESUPUESTO!$B$345,PRESUPUESTO!$G$28,0)</f>
        <v>0</v>
      </c>
      <c r="K49" s="105">
        <f>IF(PRESUPUESTO!Q28=PRESUPUESTO!$B$345,PRESUPUESTO!$G$28,0)</f>
        <v>0</v>
      </c>
      <c r="L49" s="105">
        <f>IF(PRESUPUESTO!R28=PRESUPUESTO!$B$345,PRESUPUESTO!$G$28,0)</f>
        <v>0</v>
      </c>
      <c r="M49" s="105">
        <f>IF(PRESUPUESTO!S28=PRESUPUESTO!$B$345,PRESUPUESTO!$G$28,0)</f>
        <v>0</v>
      </c>
      <c r="N49" s="105">
        <f>IF(PRESUPUESTO!T28=PRESUPUESTO!$B$345,PRESUPUESTO!$G$28,0)</f>
        <v>0</v>
      </c>
      <c r="O49" s="105">
        <f>IF(PRESUPUESTO!U28=PRESUPUESTO!$B$345,PRESUPUESTO!$G$28,0)</f>
        <v>0</v>
      </c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</row>
    <row r="50" spans="2:36" s="22" customFormat="1">
      <c r="B50" s="103" t="str">
        <f>IF(PRESUPUESTO!F29="","",PRESUPUESTO!F29)</f>
        <v/>
      </c>
      <c r="C50" s="104">
        <f t="shared" si="1"/>
        <v>0</v>
      </c>
      <c r="D50" s="105">
        <f>IF(PRESUPUESTO!J29=PRESUPUESTO!$B$345,PRESUPUESTO!$G$29,0)</f>
        <v>0</v>
      </c>
      <c r="E50" s="105">
        <f>IF(PRESUPUESTO!K29=PRESUPUESTO!$B$345,PRESUPUESTO!$G$29,0)</f>
        <v>0</v>
      </c>
      <c r="F50" s="105">
        <f>IF(PRESUPUESTO!L29=PRESUPUESTO!$B$345,PRESUPUESTO!$G$29,0)</f>
        <v>0</v>
      </c>
      <c r="G50" s="105">
        <f>IF(PRESUPUESTO!M29=PRESUPUESTO!$B$345,PRESUPUESTO!$G$29,0)</f>
        <v>0</v>
      </c>
      <c r="H50" s="105">
        <f>IF(PRESUPUESTO!N29=PRESUPUESTO!$B$345,PRESUPUESTO!$G$29,0)</f>
        <v>0</v>
      </c>
      <c r="I50" s="105">
        <f>IF(PRESUPUESTO!O29=PRESUPUESTO!$B$345,PRESUPUESTO!$G$29,0)</f>
        <v>0</v>
      </c>
      <c r="J50" s="105">
        <f>IF(PRESUPUESTO!P29=PRESUPUESTO!$B$345,PRESUPUESTO!$G$29,0)</f>
        <v>0</v>
      </c>
      <c r="K50" s="105">
        <f>IF(PRESUPUESTO!Q29=PRESUPUESTO!$B$345,PRESUPUESTO!$G$29,0)</f>
        <v>0</v>
      </c>
      <c r="L50" s="105">
        <f>IF(PRESUPUESTO!R29=PRESUPUESTO!$B$345,PRESUPUESTO!$G$29,0)</f>
        <v>0</v>
      </c>
      <c r="M50" s="105">
        <f>IF(PRESUPUESTO!S29=PRESUPUESTO!$B$345,PRESUPUESTO!$G$29,0)</f>
        <v>0</v>
      </c>
      <c r="N50" s="105">
        <f>IF(PRESUPUESTO!T29=PRESUPUESTO!$B$345,PRESUPUESTO!$G$29,0)</f>
        <v>0</v>
      </c>
      <c r="O50" s="105">
        <f>IF(PRESUPUESTO!U29=PRESUPUESTO!$B$345,PRESUPUESTO!$G$29,0)</f>
        <v>0</v>
      </c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</row>
    <row r="51" spans="2:36" s="22" customFormat="1">
      <c r="B51" s="103" t="str">
        <f>IF(PRESUPUESTO!F30="","",PRESUPUESTO!F30)</f>
        <v/>
      </c>
      <c r="C51" s="104">
        <f t="shared" si="1"/>
        <v>0</v>
      </c>
      <c r="D51" s="105">
        <f>IF(PRESUPUESTO!J30=PRESUPUESTO!$B$345,PRESUPUESTO!$G$30,0)</f>
        <v>0</v>
      </c>
      <c r="E51" s="105">
        <f>IF(PRESUPUESTO!K30=PRESUPUESTO!$B$345,PRESUPUESTO!$G$30,0)</f>
        <v>0</v>
      </c>
      <c r="F51" s="105">
        <f>IF(PRESUPUESTO!L30=PRESUPUESTO!$B$345,PRESUPUESTO!$G$30,0)</f>
        <v>0</v>
      </c>
      <c r="G51" s="105">
        <f>IF(PRESUPUESTO!M30=PRESUPUESTO!$B$345,PRESUPUESTO!$G$30,0)</f>
        <v>0</v>
      </c>
      <c r="H51" s="105">
        <f>IF(PRESUPUESTO!N30=PRESUPUESTO!$B$345,PRESUPUESTO!$G$30,0)</f>
        <v>0</v>
      </c>
      <c r="I51" s="105">
        <f>IF(PRESUPUESTO!O30=PRESUPUESTO!$B$345,PRESUPUESTO!$G$30,0)</f>
        <v>0</v>
      </c>
      <c r="J51" s="105">
        <f>IF(PRESUPUESTO!P30=PRESUPUESTO!$B$345,PRESUPUESTO!$G$30,0)</f>
        <v>0</v>
      </c>
      <c r="K51" s="105">
        <f>IF(PRESUPUESTO!Q30=PRESUPUESTO!$B$345,PRESUPUESTO!$G$30,0)</f>
        <v>0</v>
      </c>
      <c r="L51" s="105">
        <f>IF(PRESUPUESTO!R30=PRESUPUESTO!$B$345,PRESUPUESTO!$G$30,0)</f>
        <v>0</v>
      </c>
      <c r="M51" s="105">
        <f>IF(PRESUPUESTO!S30=PRESUPUESTO!$B$345,PRESUPUESTO!$G$30,0)</f>
        <v>0</v>
      </c>
      <c r="N51" s="105">
        <f>IF(PRESUPUESTO!T30=PRESUPUESTO!$B$345,PRESUPUESTO!$G$30,0)</f>
        <v>0</v>
      </c>
      <c r="O51" s="105">
        <f>IF(PRESUPUESTO!U30=PRESUPUESTO!$B$345,PRESUPUESTO!$G$30,0)</f>
        <v>0</v>
      </c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</row>
    <row r="52" spans="2:36" s="22" customFormat="1">
      <c r="B52" s="103" t="str">
        <f>IF(PRESUPUESTO!F31="","",PRESUPUESTO!F31)</f>
        <v/>
      </c>
      <c r="C52" s="104">
        <f t="shared" si="1"/>
        <v>0</v>
      </c>
      <c r="D52" s="105">
        <f>IF(PRESUPUESTO!J31=PRESUPUESTO!$B$345,PRESUPUESTO!$G$31,0)</f>
        <v>0</v>
      </c>
      <c r="E52" s="105">
        <f>IF(PRESUPUESTO!K31=PRESUPUESTO!$B$345,PRESUPUESTO!$G$31,0)</f>
        <v>0</v>
      </c>
      <c r="F52" s="105">
        <f>IF(PRESUPUESTO!L31=PRESUPUESTO!$B$345,PRESUPUESTO!$G$31,0)</f>
        <v>0</v>
      </c>
      <c r="G52" s="105">
        <f>IF(PRESUPUESTO!M31=PRESUPUESTO!$B$345,PRESUPUESTO!$G$31,0)</f>
        <v>0</v>
      </c>
      <c r="H52" s="105">
        <f>IF(PRESUPUESTO!N31=PRESUPUESTO!$B$345,PRESUPUESTO!$G$31,0)</f>
        <v>0</v>
      </c>
      <c r="I52" s="105">
        <f>IF(PRESUPUESTO!O31=PRESUPUESTO!$B$345,PRESUPUESTO!$G$31,0)</f>
        <v>0</v>
      </c>
      <c r="J52" s="105">
        <f>IF(PRESUPUESTO!P31=PRESUPUESTO!$B$345,PRESUPUESTO!$G$31,0)</f>
        <v>0</v>
      </c>
      <c r="K52" s="105">
        <f>IF(PRESUPUESTO!Q31=PRESUPUESTO!$B$345,PRESUPUESTO!$G$31,0)</f>
        <v>0</v>
      </c>
      <c r="L52" s="105">
        <f>IF(PRESUPUESTO!R31=PRESUPUESTO!$B$345,PRESUPUESTO!$G$31,0)</f>
        <v>0</v>
      </c>
      <c r="M52" s="105">
        <f>IF(PRESUPUESTO!S31=PRESUPUESTO!$B$345,PRESUPUESTO!$G$31,0)</f>
        <v>0</v>
      </c>
      <c r="N52" s="105">
        <f>IF(PRESUPUESTO!T31=PRESUPUESTO!$B$345,PRESUPUESTO!$G$31,0)</f>
        <v>0</v>
      </c>
      <c r="O52" s="105">
        <f>IF(PRESUPUESTO!U31=PRESUPUESTO!$B$345,PRESUPUESTO!$G$31,0)</f>
        <v>0</v>
      </c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</row>
    <row r="53" spans="2:36" s="22" customFormat="1">
      <c r="B53" s="103" t="str">
        <f>IF(PRESUPUESTO!F32="","",PRESUPUESTO!F32)</f>
        <v/>
      </c>
      <c r="C53" s="104">
        <f t="shared" si="1"/>
        <v>0</v>
      </c>
      <c r="D53" s="105">
        <f>IF(PRESUPUESTO!J32=PRESUPUESTO!$B$345,PRESUPUESTO!$G$32,0)</f>
        <v>0</v>
      </c>
      <c r="E53" s="105">
        <f>IF(PRESUPUESTO!K32=PRESUPUESTO!$B$345,PRESUPUESTO!$G$32,0)</f>
        <v>0</v>
      </c>
      <c r="F53" s="105">
        <f>IF(PRESUPUESTO!L32=PRESUPUESTO!$B$345,PRESUPUESTO!$G$32,0)</f>
        <v>0</v>
      </c>
      <c r="G53" s="105">
        <f>IF(PRESUPUESTO!M32=PRESUPUESTO!$B$345,PRESUPUESTO!$G$32,0)</f>
        <v>0</v>
      </c>
      <c r="H53" s="105">
        <f>IF(PRESUPUESTO!N32=PRESUPUESTO!$B$345,PRESUPUESTO!$G$32,0)</f>
        <v>0</v>
      </c>
      <c r="I53" s="105">
        <f>IF(PRESUPUESTO!O32=PRESUPUESTO!$B$345,PRESUPUESTO!$G$32,0)</f>
        <v>0</v>
      </c>
      <c r="J53" s="105">
        <f>IF(PRESUPUESTO!P32=PRESUPUESTO!$B$345,PRESUPUESTO!$G$32,0)</f>
        <v>0</v>
      </c>
      <c r="K53" s="105">
        <f>IF(PRESUPUESTO!Q32=PRESUPUESTO!$B$345,PRESUPUESTO!$G$32,0)</f>
        <v>0</v>
      </c>
      <c r="L53" s="105">
        <f>IF(PRESUPUESTO!R32=PRESUPUESTO!$B$345,PRESUPUESTO!$G$32,0)</f>
        <v>0</v>
      </c>
      <c r="M53" s="105">
        <f>IF(PRESUPUESTO!S32=PRESUPUESTO!$B$345,PRESUPUESTO!$G$32,0)</f>
        <v>0</v>
      </c>
      <c r="N53" s="105">
        <f>IF(PRESUPUESTO!T32=PRESUPUESTO!$B$345,PRESUPUESTO!$G$32,0)</f>
        <v>0</v>
      </c>
      <c r="O53" s="105">
        <f>IF(PRESUPUESTO!U32=PRESUPUESTO!$B$345,PRESUPUESTO!$G$32,0)</f>
        <v>0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</row>
    <row r="54" spans="2:36" s="22" customFormat="1">
      <c r="B54" s="103" t="str">
        <f>IF(PRESUPUESTO!F33="","",PRESUPUESTO!F33)</f>
        <v/>
      </c>
      <c r="C54" s="104">
        <f t="shared" si="1"/>
        <v>0</v>
      </c>
      <c r="D54" s="105">
        <f>IF(PRESUPUESTO!J33=PRESUPUESTO!$B$345,PRESUPUESTO!G33,0)</f>
        <v>0</v>
      </c>
      <c r="E54" s="105">
        <f>IF(PRESUPUESTO!K33=PRESUPUESTO!$B$345,PRESUPUESTO!$G$33,0)</f>
        <v>0</v>
      </c>
      <c r="F54" s="105">
        <f>IF(PRESUPUESTO!L33=PRESUPUESTO!$B$345,PRESUPUESTO!$G$33,0)</f>
        <v>0</v>
      </c>
      <c r="G54" s="105">
        <f>IF(PRESUPUESTO!M33=PRESUPUESTO!$B$345,PRESUPUESTO!$G$33,0)</f>
        <v>0</v>
      </c>
      <c r="H54" s="105">
        <f>IF(PRESUPUESTO!N33=PRESUPUESTO!$B$345,PRESUPUESTO!$G$33,0)</f>
        <v>0</v>
      </c>
      <c r="I54" s="105">
        <f>IF(PRESUPUESTO!O33=PRESUPUESTO!$B$345,PRESUPUESTO!$G$33,0)</f>
        <v>0</v>
      </c>
      <c r="J54" s="105">
        <f>IF(PRESUPUESTO!P33=PRESUPUESTO!$B$345,PRESUPUESTO!$G$33,0)</f>
        <v>0</v>
      </c>
      <c r="K54" s="105">
        <f>IF(PRESUPUESTO!Q33=PRESUPUESTO!$B$345,PRESUPUESTO!$G$33,0)</f>
        <v>0</v>
      </c>
      <c r="L54" s="105">
        <f>IF(PRESUPUESTO!R33=PRESUPUESTO!$B$345,PRESUPUESTO!$G$33,0)</f>
        <v>0</v>
      </c>
      <c r="M54" s="105">
        <f>IF(PRESUPUESTO!S33=PRESUPUESTO!$B$345,PRESUPUESTO!$G$33,0)</f>
        <v>0</v>
      </c>
      <c r="N54" s="105">
        <f>IF(PRESUPUESTO!T33=PRESUPUESTO!$B$345,PRESUPUESTO!$G$33,0)</f>
        <v>0</v>
      </c>
      <c r="O54" s="105">
        <f>IF(PRESUPUESTO!U33=PRESUPUESTO!$B$345,PRESUPUESTO!$G$33,0)</f>
        <v>0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</row>
    <row r="55" spans="2:36" s="22" customFormat="1">
      <c r="B55" s="103" t="str">
        <f>IF(PRESUPUESTO!F34="","",PRESUPUESTO!F34)</f>
        <v/>
      </c>
      <c r="C55" s="104">
        <f t="shared" si="1"/>
        <v>0</v>
      </c>
      <c r="D55" s="105">
        <f>IF(PRESUPUESTO!J34=PRESUPUESTO!$B$345,PRESUPUESTO!$G$34,0)</f>
        <v>0</v>
      </c>
      <c r="E55" s="105">
        <f>IF(PRESUPUESTO!K34=PRESUPUESTO!$B$345,PRESUPUESTO!$G$34,0)</f>
        <v>0</v>
      </c>
      <c r="F55" s="105">
        <f>IF(PRESUPUESTO!L34=PRESUPUESTO!$B$345,PRESUPUESTO!$G$34,0)</f>
        <v>0</v>
      </c>
      <c r="G55" s="105">
        <f>IF(PRESUPUESTO!M34=PRESUPUESTO!$B$345,PRESUPUESTO!$G$34,0)</f>
        <v>0</v>
      </c>
      <c r="H55" s="105">
        <f>IF(PRESUPUESTO!N34=PRESUPUESTO!$B$345,PRESUPUESTO!$G$34,0)</f>
        <v>0</v>
      </c>
      <c r="I55" s="105">
        <f>IF(PRESUPUESTO!O34=PRESUPUESTO!$B$345,PRESUPUESTO!$G$34,0)</f>
        <v>0</v>
      </c>
      <c r="J55" s="105">
        <f>IF(PRESUPUESTO!P34=PRESUPUESTO!$B$345,PRESUPUESTO!$G$34,0)</f>
        <v>0</v>
      </c>
      <c r="K55" s="105">
        <f>IF(PRESUPUESTO!Q34=PRESUPUESTO!$B$345,PRESUPUESTO!$G$34,0)</f>
        <v>0</v>
      </c>
      <c r="L55" s="105">
        <f>IF(PRESUPUESTO!R34=PRESUPUESTO!$B$345,PRESUPUESTO!$G$34,0)</f>
        <v>0</v>
      </c>
      <c r="M55" s="105">
        <f>IF(PRESUPUESTO!S34=PRESUPUESTO!$B$345,PRESUPUESTO!$G$34,0)</f>
        <v>0</v>
      </c>
      <c r="N55" s="105">
        <f>IF(PRESUPUESTO!T34=PRESUPUESTO!$B$345,PRESUPUESTO!$G$34,0)</f>
        <v>0</v>
      </c>
      <c r="O55" s="105">
        <f>IF(PRESUPUESTO!U34=PRESUPUESTO!$B$345,PRESUPUESTO!$G$34,0)</f>
        <v>0</v>
      </c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</row>
    <row r="56" spans="2:36" s="22" customFormat="1">
      <c r="B56" s="103" t="str">
        <f>IF(PRESUPUESTO!F35="","",PRESUPUESTO!F35)</f>
        <v/>
      </c>
      <c r="C56" s="104">
        <f t="shared" si="1"/>
        <v>0</v>
      </c>
      <c r="D56" s="105">
        <f>IF(PRESUPUESTO!J35=PRESUPUESTO!$B$345,PRESUPUESTO!$G$35,0)</f>
        <v>0</v>
      </c>
      <c r="E56" s="105">
        <f>IF(PRESUPUESTO!K35=PRESUPUESTO!$B$345,PRESUPUESTO!$G$35,0)</f>
        <v>0</v>
      </c>
      <c r="F56" s="105">
        <f>IF(PRESUPUESTO!L35=PRESUPUESTO!$B$345,PRESUPUESTO!$G$35,0)</f>
        <v>0</v>
      </c>
      <c r="G56" s="105">
        <f>IF(PRESUPUESTO!M35=PRESUPUESTO!$B$345,PRESUPUESTO!$G$35,0)</f>
        <v>0</v>
      </c>
      <c r="H56" s="105">
        <f>IF(PRESUPUESTO!N35=PRESUPUESTO!$B$345,PRESUPUESTO!$G$35,0)</f>
        <v>0</v>
      </c>
      <c r="I56" s="105">
        <f>IF(PRESUPUESTO!O35=PRESUPUESTO!$B$345,PRESUPUESTO!$G$35,0)</f>
        <v>0</v>
      </c>
      <c r="J56" s="105">
        <f>IF(PRESUPUESTO!P35=PRESUPUESTO!$B$345,PRESUPUESTO!$G$35,0)</f>
        <v>0</v>
      </c>
      <c r="K56" s="105">
        <f>IF(PRESUPUESTO!Q35=PRESUPUESTO!$B$345,PRESUPUESTO!$G$35,0)</f>
        <v>0</v>
      </c>
      <c r="L56" s="105">
        <f>IF(PRESUPUESTO!R35=PRESUPUESTO!$B$345,PRESUPUESTO!$G$35,0)</f>
        <v>0</v>
      </c>
      <c r="M56" s="105">
        <f>IF(PRESUPUESTO!S35=PRESUPUESTO!$B$345,PRESUPUESTO!$G$35,0)</f>
        <v>0</v>
      </c>
      <c r="N56" s="105">
        <f>IF(PRESUPUESTO!T35=PRESUPUESTO!$B$345,PRESUPUESTO!$G$35,0)</f>
        <v>0</v>
      </c>
      <c r="O56" s="105">
        <f>IF(PRESUPUESTO!U35=PRESUPUESTO!$B$345,PRESUPUESTO!$G$35,0)</f>
        <v>0</v>
      </c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</row>
    <row r="57" spans="2:36" s="22" customFormat="1">
      <c r="B57" s="103" t="str">
        <f>IF(PRESUPUESTO!F36="","",PRESUPUESTO!F36)</f>
        <v/>
      </c>
      <c r="C57" s="104">
        <f t="shared" si="1"/>
        <v>0</v>
      </c>
      <c r="D57" s="105">
        <f>IF(PRESUPUESTO!J36=PRESUPUESTO!$B$345,PRESUPUESTO!$G$36,0)</f>
        <v>0</v>
      </c>
      <c r="E57" s="105">
        <f>IF(PRESUPUESTO!K36=PRESUPUESTO!$B$345,PRESUPUESTO!$G$36,0)</f>
        <v>0</v>
      </c>
      <c r="F57" s="105">
        <f>IF(PRESUPUESTO!L36=PRESUPUESTO!$B$345,PRESUPUESTO!$G$36,0)</f>
        <v>0</v>
      </c>
      <c r="G57" s="105">
        <f>IF(PRESUPUESTO!M36=PRESUPUESTO!$B$345,PRESUPUESTO!$G$36,0)</f>
        <v>0</v>
      </c>
      <c r="H57" s="105">
        <f>IF(PRESUPUESTO!N36=PRESUPUESTO!$B$345,PRESUPUESTO!$G$36,0)</f>
        <v>0</v>
      </c>
      <c r="I57" s="105">
        <f>IF(PRESUPUESTO!O36=PRESUPUESTO!$B$345,PRESUPUESTO!$G$36,0)</f>
        <v>0</v>
      </c>
      <c r="J57" s="105">
        <f>IF(PRESUPUESTO!P36=PRESUPUESTO!$B$345,PRESUPUESTO!$G$36,0)</f>
        <v>0</v>
      </c>
      <c r="K57" s="105">
        <f>IF(PRESUPUESTO!Q36=PRESUPUESTO!$B$345,PRESUPUESTO!$G$36,0)</f>
        <v>0</v>
      </c>
      <c r="L57" s="105">
        <f>IF(PRESUPUESTO!R36=PRESUPUESTO!$B$345,PRESUPUESTO!$G$36,0)</f>
        <v>0</v>
      </c>
      <c r="M57" s="105">
        <f>IF(PRESUPUESTO!S36=PRESUPUESTO!$B$345,PRESUPUESTO!$G$36,0)</f>
        <v>0</v>
      </c>
      <c r="N57" s="105">
        <f>IF(PRESUPUESTO!T36=PRESUPUESTO!$B$345,PRESUPUESTO!$G$36,0)</f>
        <v>0</v>
      </c>
      <c r="O57" s="105">
        <f>IF(PRESUPUESTO!U36=PRESUPUESTO!$B$345,PRESUPUESTO!$G$36,0)</f>
        <v>0</v>
      </c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</row>
    <row r="58" spans="2:36" s="22" customFormat="1">
      <c r="B58" s="103" t="str">
        <f>IF(PRESUPUESTO!F37="","",PRESUPUESTO!F37)</f>
        <v/>
      </c>
      <c r="C58" s="104">
        <f t="shared" si="1"/>
        <v>0</v>
      </c>
      <c r="D58" s="105">
        <f>IF(PRESUPUESTO!J37=PRESUPUESTO!$B$345,PRESUPUESTO!$G$37,0)</f>
        <v>0</v>
      </c>
      <c r="E58" s="105">
        <f>IF(PRESUPUESTO!K37=PRESUPUESTO!$B$345,PRESUPUESTO!$G$37,0)</f>
        <v>0</v>
      </c>
      <c r="F58" s="105">
        <f>IF(PRESUPUESTO!L37=PRESUPUESTO!$B$345,PRESUPUESTO!$G$37,0)</f>
        <v>0</v>
      </c>
      <c r="G58" s="105">
        <f>IF(PRESUPUESTO!M37=PRESUPUESTO!$B$345,PRESUPUESTO!$G$37,0)</f>
        <v>0</v>
      </c>
      <c r="H58" s="105">
        <f>IF(PRESUPUESTO!N37=PRESUPUESTO!$B$345,PRESUPUESTO!$G$37,0)</f>
        <v>0</v>
      </c>
      <c r="I58" s="105">
        <f>IF(PRESUPUESTO!O37=PRESUPUESTO!$B$345,PRESUPUESTO!$G$37,0)</f>
        <v>0</v>
      </c>
      <c r="J58" s="105">
        <f>IF(PRESUPUESTO!P37=PRESUPUESTO!$B$345,PRESUPUESTO!$G$37,0)</f>
        <v>0</v>
      </c>
      <c r="K58" s="105">
        <f>IF(PRESUPUESTO!Q37=PRESUPUESTO!$B$345,PRESUPUESTO!$G$37,0)</f>
        <v>0</v>
      </c>
      <c r="L58" s="105">
        <f>IF(PRESUPUESTO!R37=PRESUPUESTO!$B$345,PRESUPUESTO!$G$37,0)</f>
        <v>0</v>
      </c>
      <c r="M58" s="105">
        <f>IF(PRESUPUESTO!S37=PRESUPUESTO!$B$345,PRESUPUESTO!$G$37,0)</f>
        <v>0</v>
      </c>
      <c r="N58" s="105">
        <f>IF(PRESUPUESTO!T37=PRESUPUESTO!$B$345,PRESUPUESTO!$G$37,0)</f>
        <v>0</v>
      </c>
      <c r="O58" s="105">
        <f>IF(PRESUPUESTO!U37=PRESUPUESTO!$B$345,PRESUPUESTO!$G$37,0)</f>
        <v>0</v>
      </c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</row>
    <row r="59" spans="2:36" s="22" customFormat="1">
      <c r="B59" s="103" t="str">
        <f>IF(PRESUPUESTO!F38="","",PRESUPUESTO!F38)</f>
        <v/>
      </c>
      <c r="C59" s="104">
        <f t="shared" si="1"/>
        <v>0</v>
      </c>
      <c r="D59" s="105">
        <f>IF(PRESUPUESTO!J38=PRESUPUESTO!$B$345,PRESUPUESTO!$G$38,0)</f>
        <v>0</v>
      </c>
      <c r="E59" s="105">
        <f>IF(PRESUPUESTO!K38=PRESUPUESTO!$B$345,PRESUPUESTO!$G$38,0)</f>
        <v>0</v>
      </c>
      <c r="F59" s="105">
        <f>IF(PRESUPUESTO!L38=PRESUPUESTO!$B$345,PRESUPUESTO!$G$38,0)</f>
        <v>0</v>
      </c>
      <c r="G59" s="105">
        <f>IF(PRESUPUESTO!M38=PRESUPUESTO!$B$345,PRESUPUESTO!$G$38,0)</f>
        <v>0</v>
      </c>
      <c r="H59" s="105">
        <f>IF(PRESUPUESTO!N38=PRESUPUESTO!$B$345,PRESUPUESTO!$G$38,0)</f>
        <v>0</v>
      </c>
      <c r="I59" s="105">
        <f>IF(PRESUPUESTO!O38=PRESUPUESTO!$B$345,PRESUPUESTO!$G$38,0)</f>
        <v>0</v>
      </c>
      <c r="J59" s="105">
        <f>IF(PRESUPUESTO!P38=PRESUPUESTO!$B$345,PRESUPUESTO!$G$38,0)</f>
        <v>0</v>
      </c>
      <c r="K59" s="105">
        <f>IF(PRESUPUESTO!Q38=PRESUPUESTO!$B$345,PRESUPUESTO!$G$38,0)</f>
        <v>0</v>
      </c>
      <c r="L59" s="105">
        <f>IF(PRESUPUESTO!R38=PRESUPUESTO!$B$345,PRESUPUESTO!$G$38,0)</f>
        <v>0</v>
      </c>
      <c r="M59" s="105">
        <f>IF(PRESUPUESTO!S38=PRESUPUESTO!$B$345,PRESUPUESTO!$G$38,0)</f>
        <v>0</v>
      </c>
      <c r="N59" s="105">
        <f>IF(PRESUPUESTO!T38=PRESUPUESTO!$B$345,PRESUPUESTO!$G$38,0)</f>
        <v>0</v>
      </c>
      <c r="O59" s="105">
        <f>IF(PRESUPUESTO!U38=PRESUPUESTO!$B$345,PRESUPUESTO!$G$38,0)</f>
        <v>0</v>
      </c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</row>
    <row r="60" spans="2:36" s="22" customFormat="1">
      <c r="B60" s="103" t="str">
        <f>IF(PRESUPUESTO!F39="","",PRESUPUESTO!F39)</f>
        <v/>
      </c>
      <c r="C60" s="104">
        <f t="shared" si="1"/>
        <v>0</v>
      </c>
      <c r="D60" s="105">
        <f>IF(PRESUPUESTO!J39=PRESUPUESTO!$B$345,PRESUPUESTO!$G$39,0)</f>
        <v>0</v>
      </c>
      <c r="E60" s="105">
        <f>IF(PRESUPUESTO!K39=PRESUPUESTO!$B$345,PRESUPUESTO!$G$39,0)</f>
        <v>0</v>
      </c>
      <c r="F60" s="105">
        <f>IF(PRESUPUESTO!L39=PRESUPUESTO!$B$345,PRESUPUESTO!$G$39,0)</f>
        <v>0</v>
      </c>
      <c r="G60" s="105">
        <f>IF(PRESUPUESTO!M39=PRESUPUESTO!$B$345,PRESUPUESTO!$G$39,0)</f>
        <v>0</v>
      </c>
      <c r="H60" s="105">
        <f>IF(PRESUPUESTO!N39=PRESUPUESTO!$B$345,PRESUPUESTO!$G$39,0)</f>
        <v>0</v>
      </c>
      <c r="I60" s="105">
        <f>IF(PRESUPUESTO!O39=PRESUPUESTO!$B$345,PRESUPUESTO!$G$39,0)</f>
        <v>0</v>
      </c>
      <c r="J60" s="105">
        <f>IF(PRESUPUESTO!P39=PRESUPUESTO!$B$345,PRESUPUESTO!$G$39,0)</f>
        <v>0</v>
      </c>
      <c r="K60" s="105">
        <f>IF(PRESUPUESTO!Q39=PRESUPUESTO!$B$345,PRESUPUESTO!$G$39,0)</f>
        <v>0</v>
      </c>
      <c r="L60" s="105">
        <f>IF(PRESUPUESTO!R39=PRESUPUESTO!$B$345,PRESUPUESTO!$G$39,0)</f>
        <v>0</v>
      </c>
      <c r="M60" s="105">
        <f>IF(PRESUPUESTO!S39=PRESUPUESTO!$B$345,PRESUPUESTO!$G$39,0)</f>
        <v>0</v>
      </c>
      <c r="N60" s="105">
        <f>IF(PRESUPUESTO!T39=PRESUPUESTO!$B$345,PRESUPUESTO!$G$39,0)</f>
        <v>0</v>
      </c>
      <c r="O60" s="105">
        <f>IF(PRESUPUESTO!U39=PRESUPUESTO!$B$345,PRESUPUESTO!$G$39,0)</f>
        <v>0</v>
      </c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</row>
    <row r="61" spans="2:36" s="22" customFormat="1">
      <c r="B61" s="103" t="str">
        <f>IF(PRESUPUESTO!F40="","",PRESUPUESTO!F40)</f>
        <v/>
      </c>
      <c r="C61" s="104">
        <f t="shared" si="1"/>
        <v>0</v>
      </c>
      <c r="D61" s="105">
        <f>IF(PRESUPUESTO!J40=PRESUPUESTO!$B$345,PRESUPUESTO!$G$40,0)</f>
        <v>0</v>
      </c>
      <c r="E61" s="105">
        <f>IF(PRESUPUESTO!K40=PRESUPUESTO!$B$345,PRESUPUESTO!$G$40,0)</f>
        <v>0</v>
      </c>
      <c r="F61" s="105">
        <f>IF(PRESUPUESTO!L40=PRESUPUESTO!$B$345,PRESUPUESTO!$G$40,0)</f>
        <v>0</v>
      </c>
      <c r="G61" s="105">
        <f>IF(PRESUPUESTO!M40=PRESUPUESTO!$B$345,PRESUPUESTO!$G$40,0)</f>
        <v>0</v>
      </c>
      <c r="H61" s="105">
        <f>IF(PRESUPUESTO!N40=PRESUPUESTO!$B$345,PRESUPUESTO!$G$40,0)</f>
        <v>0</v>
      </c>
      <c r="I61" s="105">
        <f>IF(PRESUPUESTO!O40=PRESUPUESTO!$B$345,PRESUPUESTO!$G$40,0)</f>
        <v>0</v>
      </c>
      <c r="J61" s="105">
        <f>IF(PRESUPUESTO!P40=PRESUPUESTO!$B$345,PRESUPUESTO!$G$40,0)</f>
        <v>0</v>
      </c>
      <c r="K61" s="105">
        <f>IF(PRESUPUESTO!Q40=PRESUPUESTO!$B$345,PRESUPUESTO!$G$40,0)</f>
        <v>0</v>
      </c>
      <c r="L61" s="105">
        <f>IF(PRESUPUESTO!R40=PRESUPUESTO!$B$345,PRESUPUESTO!$G$40,0)</f>
        <v>0</v>
      </c>
      <c r="M61" s="105">
        <f>IF(PRESUPUESTO!S40=PRESUPUESTO!$B$345,PRESUPUESTO!$G$40,0)</f>
        <v>0</v>
      </c>
      <c r="N61" s="105">
        <f>IF(PRESUPUESTO!T40=PRESUPUESTO!$B$345,PRESUPUESTO!$G$40,0)</f>
        <v>0</v>
      </c>
      <c r="O61" s="105">
        <f>IF(PRESUPUESTO!U40=PRESUPUESTO!$B$345,PRESUPUESTO!$G$40,0)</f>
        <v>0</v>
      </c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</row>
    <row r="62" spans="2:36" s="22" customFormat="1">
      <c r="B62" s="103" t="str">
        <f>IF(PRESUPUESTO!F41="","",PRESUPUESTO!F41)</f>
        <v/>
      </c>
      <c r="C62" s="104">
        <f t="shared" si="1"/>
        <v>0</v>
      </c>
      <c r="D62" s="105">
        <f>IF(PRESUPUESTO!J41=PRESUPUESTO!$B$345,PRESUPUESTO!$G$41,0)</f>
        <v>0</v>
      </c>
      <c r="E62" s="105">
        <f>IF(PRESUPUESTO!K41=PRESUPUESTO!$B$345,PRESUPUESTO!$G$41,0)</f>
        <v>0</v>
      </c>
      <c r="F62" s="105">
        <f>IF(PRESUPUESTO!L41=PRESUPUESTO!$B$345,PRESUPUESTO!$G$41,0)</f>
        <v>0</v>
      </c>
      <c r="G62" s="105">
        <f>IF(PRESUPUESTO!M41=PRESUPUESTO!$B$345,PRESUPUESTO!$G$41,0)</f>
        <v>0</v>
      </c>
      <c r="H62" s="105">
        <f>IF(PRESUPUESTO!N41=PRESUPUESTO!$B$345,PRESUPUESTO!$G$41,0)</f>
        <v>0</v>
      </c>
      <c r="I62" s="105">
        <f>IF(PRESUPUESTO!O41=PRESUPUESTO!$B$345,PRESUPUESTO!$G$41,0)</f>
        <v>0</v>
      </c>
      <c r="J62" s="105">
        <f>IF(PRESUPUESTO!P41=PRESUPUESTO!$B$345,PRESUPUESTO!$G$41,0)</f>
        <v>0</v>
      </c>
      <c r="K62" s="105">
        <f>IF(PRESUPUESTO!Q41=PRESUPUESTO!$B$345,PRESUPUESTO!$G$41,0)</f>
        <v>0</v>
      </c>
      <c r="L62" s="105">
        <f>IF(PRESUPUESTO!R41=PRESUPUESTO!$B$345,PRESUPUESTO!$G$41,0)</f>
        <v>0</v>
      </c>
      <c r="M62" s="105">
        <f>IF(PRESUPUESTO!S41=PRESUPUESTO!$B$345,PRESUPUESTO!$G$41,0)</f>
        <v>0</v>
      </c>
      <c r="N62" s="105">
        <f>IF(PRESUPUESTO!T41=PRESUPUESTO!$B$345,PRESUPUESTO!$G$41,0)</f>
        <v>0</v>
      </c>
      <c r="O62" s="105">
        <f>IF(PRESUPUESTO!U41=PRESUPUESTO!$B$345,PRESUPUESTO!$G$41,0)</f>
        <v>0</v>
      </c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</row>
    <row r="63" spans="2:36" s="22" customFormat="1">
      <c r="B63" s="103" t="str">
        <f>IF(PRESUPUESTO!F42="","",PRESUPUESTO!F42)</f>
        <v/>
      </c>
      <c r="C63" s="104">
        <f t="shared" si="1"/>
        <v>0</v>
      </c>
      <c r="D63" s="105">
        <f>IF(PRESUPUESTO!J42=PRESUPUESTO!$B$345,PRESUPUESTO!$G$42,0)</f>
        <v>0</v>
      </c>
      <c r="E63" s="105">
        <f>IF(PRESUPUESTO!K42=PRESUPUESTO!$B$345,PRESUPUESTO!$G$42,0)</f>
        <v>0</v>
      </c>
      <c r="F63" s="105">
        <f>IF(PRESUPUESTO!L42=PRESUPUESTO!$B$345,PRESUPUESTO!$G$42,0)</f>
        <v>0</v>
      </c>
      <c r="G63" s="105">
        <f>IF(PRESUPUESTO!M42=PRESUPUESTO!$B$345,PRESUPUESTO!$G$42,0)</f>
        <v>0</v>
      </c>
      <c r="H63" s="105">
        <f>IF(PRESUPUESTO!N42=PRESUPUESTO!$B$345,PRESUPUESTO!$G$42,0)</f>
        <v>0</v>
      </c>
      <c r="I63" s="105">
        <f>IF(PRESUPUESTO!O42=PRESUPUESTO!$B$345,PRESUPUESTO!$G$42,0)</f>
        <v>0</v>
      </c>
      <c r="J63" s="105">
        <f>IF(PRESUPUESTO!P42=PRESUPUESTO!$B$345,PRESUPUESTO!$G$42,0)</f>
        <v>0</v>
      </c>
      <c r="K63" s="105">
        <f>IF(PRESUPUESTO!Q42=PRESUPUESTO!$B$345,PRESUPUESTO!$G$42,0)</f>
        <v>0</v>
      </c>
      <c r="L63" s="105">
        <f>IF(PRESUPUESTO!R42=PRESUPUESTO!$B$345,PRESUPUESTO!$G$42,0)</f>
        <v>0</v>
      </c>
      <c r="M63" s="105">
        <f>IF(PRESUPUESTO!S42=PRESUPUESTO!$B$345,PRESUPUESTO!$G$42,0)</f>
        <v>0</v>
      </c>
      <c r="N63" s="105">
        <f>IF(PRESUPUESTO!T42=PRESUPUESTO!$B$345,PRESUPUESTO!$G$42,0)</f>
        <v>0</v>
      </c>
      <c r="O63" s="105">
        <f>IF(PRESUPUESTO!U42=PRESUPUESTO!$B$345,PRESUPUESTO!$G$42,0)</f>
        <v>0</v>
      </c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</row>
    <row r="64" spans="2:36" s="63" customFormat="1" ht="20" customHeight="1">
      <c r="B64" s="173" t="s">
        <v>69</v>
      </c>
      <c r="C64" s="220"/>
      <c r="D64" s="174">
        <f>SUM(D16:D63)</f>
        <v>4000</v>
      </c>
      <c r="E64" s="174">
        <f t="shared" ref="E64:O64" si="25">SUM(E16:E63)</f>
        <v>4000</v>
      </c>
      <c r="F64" s="174">
        <f t="shared" si="25"/>
        <v>4000</v>
      </c>
      <c r="G64" s="174">
        <f t="shared" si="25"/>
        <v>4000</v>
      </c>
      <c r="H64" s="174">
        <f t="shared" si="25"/>
        <v>4000</v>
      </c>
      <c r="I64" s="174">
        <f t="shared" si="25"/>
        <v>6000</v>
      </c>
      <c r="J64" s="174">
        <f t="shared" si="25"/>
        <v>4000</v>
      </c>
      <c r="K64" s="174">
        <f t="shared" si="25"/>
        <v>11000</v>
      </c>
      <c r="L64" s="174">
        <f t="shared" si="25"/>
        <v>4000</v>
      </c>
      <c r="M64" s="174">
        <f t="shared" si="25"/>
        <v>4000</v>
      </c>
      <c r="N64" s="174">
        <f t="shared" si="25"/>
        <v>4000</v>
      </c>
      <c r="O64" s="175">
        <f t="shared" si="25"/>
        <v>6000</v>
      </c>
      <c r="P64" s="80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</row>
    <row r="65" spans="2:36" s="70" customFormat="1" ht="7" customHeight="1">
      <c r="B65" s="67">
        <v>0</v>
      </c>
      <c r="C65" s="68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</row>
    <row r="66" spans="2:36" s="117" customFormat="1" ht="25" customHeight="1">
      <c r="B66" s="183" t="s">
        <v>194</v>
      </c>
      <c r="C66" s="239">
        <f>C91</f>
        <v>0.23389830508474577</v>
      </c>
      <c r="D66" s="177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9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</row>
    <row r="67" spans="2:36">
      <c r="B67" s="64" t="str">
        <f>IF(PRESUPUESTO!C49="","",PRESUPUESTO!C49)</f>
        <v>Fondo de tranquilidad (ejemplo)</v>
      </c>
      <c r="C67" s="65">
        <f t="shared" ref="C67:C90" si="26">SUM(D67:O67)/SUM($D$64:$O$64)</f>
        <v>7.1186440677966104E-2</v>
      </c>
      <c r="D67" s="59">
        <f>PRESUPUESTO!D49</f>
        <v>350</v>
      </c>
      <c r="E67" s="66">
        <f t="shared" ref="E67:E78" si="27">D67</f>
        <v>350</v>
      </c>
      <c r="F67" s="66">
        <f t="shared" ref="F67:O67" si="28">E67</f>
        <v>350</v>
      </c>
      <c r="G67" s="66">
        <f t="shared" si="28"/>
        <v>350</v>
      </c>
      <c r="H67" s="66">
        <f t="shared" si="28"/>
        <v>350</v>
      </c>
      <c r="I67" s="66">
        <f t="shared" si="28"/>
        <v>350</v>
      </c>
      <c r="J67" s="66">
        <f t="shared" si="28"/>
        <v>350</v>
      </c>
      <c r="K67" s="66">
        <f t="shared" si="28"/>
        <v>350</v>
      </c>
      <c r="L67" s="66">
        <f t="shared" si="28"/>
        <v>350</v>
      </c>
      <c r="M67" s="66">
        <f t="shared" si="28"/>
        <v>350</v>
      </c>
      <c r="N67" s="66">
        <f t="shared" si="28"/>
        <v>350</v>
      </c>
      <c r="O67" s="66">
        <f t="shared" si="28"/>
        <v>350</v>
      </c>
    </row>
    <row r="68" spans="2:36">
      <c r="B68" s="64" t="str">
        <f>IF(PRESUPUESTO!C50="","",PRESUPUESTO!C50)</f>
        <v>Cuota inicial apto (ejemplo)</v>
      </c>
      <c r="C68" s="65">
        <f t="shared" si="26"/>
        <v>0.16271186440677965</v>
      </c>
      <c r="D68" s="59">
        <f>PRESUPUESTO!D50</f>
        <v>800</v>
      </c>
      <c r="E68" s="66">
        <f t="shared" si="27"/>
        <v>800</v>
      </c>
      <c r="F68" s="66">
        <f t="shared" ref="F68:O78" si="29">E68</f>
        <v>800</v>
      </c>
      <c r="G68" s="66">
        <f t="shared" si="29"/>
        <v>800</v>
      </c>
      <c r="H68" s="66">
        <f t="shared" si="29"/>
        <v>800</v>
      </c>
      <c r="I68" s="66">
        <f t="shared" si="29"/>
        <v>800</v>
      </c>
      <c r="J68" s="66">
        <f t="shared" si="29"/>
        <v>800</v>
      </c>
      <c r="K68" s="66">
        <f t="shared" si="29"/>
        <v>800</v>
      </c>
      <c r="L68" s="66">
        <f t="shared" si="29"/>
        <v>800</v>
      </c>
      <c r="M68" s="66">
        <f t="shared" si="29"/>
        <v>800</v>
      </c>
      <c r="N68" s="66">
        <f t="shared" si="29"/>
        <v>800</v>
      </c>
      <c r="O68" s="66">
        <f t="shared" si="29"/>
        <v>800</v>
      </c>
    </row>
    <row r="69" spans="2:36">
      <c r="B69" s="64" t="str">
        <f>IF(PRESUPUESTO!C51="","",PRESUPUESTO!C51)</f>
        <v/>
      </c>
      <c r="C69" s="65">
        <f t="shared" si="26"/>
        <v>0</v>
      </c>
      <c r="D69" s="59">
        <f>PRESUPUESTO!D51</f>
        <v>0</v>
      </c>
      <c r="E69" s="66">
        <f t="shared" si="27"/>
        <v>0</v>
      </c>
      <c r="F69" s="66">
        <f t="shared" si="29"/>
        <v>0</v>
      </c>
      <c r="G69" s="66">
        <f t="shared" si="29"/>
        <v>0</v>
      </c>
      <c r="H69" s="66">
        <f t="shared" si="29"/>
        <v>0</v>
      </c>
      <c r="I69" s="66">
        <f t="shared" si="29"/>
        <v>0</v>
      </c>
      <c r="J69" s="66">
        <f t="shared" si="29"/>
        <v>0</v>
      </c>
      <c r="K69" s="66">
        <f t="shared" si="29"/>
        <v>0</v>
      </c>
      <c r="L69" s="66">
        <f t="shared" si="29"/>
        <v>0</v>
      </c>
      <c r="M69" s="66">
        <f t="shared" si="29"/>
        <v>0</v>
      </c>
      <c r="N69" s="66">
        <f t="shared" si="29"/>
        <v>0</v>
      </c>
      <c r="O69" s="66">
        <f t="shared" si="29"/>
        <v>0</v>
      </c>
    </row>
    <row r="70" spans="2:36">
      <c r="B70" s="64" t="str">
        <f>IF(PRESUPUESTO!C52="","",PRESUPUESTO!C52)</f>
        <v/>
      </c>
      <c r="C70" s="65">
        <f t="shared" si="26"/>
        <v>0</v>
      </c>
      <c r="D70" s="59">
        <f>PRESUPUESTO!D52</f>
        <v>0</v>
      </c>
      <c r="E70" s="66">
        <f t="shared" si="27"/>
        <v>0</v>
      </c>
      <c r="F70" s="66">
        <f t="shared" si="29"/>
        <v>0</v>
      </c>
      <c r="G70" s="66">
        <f t="shared" si="29"/>
        <v>0</v>
      </c>
      <c r="H70" s="66">
        <f t="shared" si="29"/>
        <v>0</v>
      </c>
      <c r="I70" s="66">
        <f t="shared" si="29"/>
        <v>0</v>
      </c>
      <c r="J70" s="66">
        <f t="shared" si="29"/>
        <v>0</v>
      </c>
      <c r="K70" s="66">
        <f t="shared" si="29"/>
        <v>0</v>
      </c>
      <c r="L70" s="66">
        <f t="shared" si="29"/>
        <v>0</v>
      </c>
      <c r="M70" s="66">
        <f t="shared" si="29"/>
        <v>0</v>
      </c>
      <c r="N70" s="66">
        <f t="shared" si="29"/>
        <v>0</v>
      </c>
      <c r="O70" s="66">
        <f t="shared" si="29"/>
        <v>0</v>
      </c>
    </row>
    <row r="71" spans="2:36">
      <c r="B71" s="64" t="str">
        <f>IF(PRESUPUESTO!C53="","",PRESUPUESTO!C53)</f>
        <v/>
      </c>
      <c r="C71" s="65">
        <f t="shared" si="26"/>
        <v>0</v>
      </c>
      <c r="D71" s="59">
        <f>PRESUPUESTO!D53</f>
        <v>0</v>
      </c>
      <c r="E71" s="66">
        <f t="shared" si="27"/>
        <v>0</v>
      </c>
      <c r="F71" s="66">
        <f t="shared" si="29"/>
        <v>0</v>
      </c>
      <c r="G71" s="66">
        <f t="shared" si="29"/>
        <v>0</v>
      </c>
      <c r="H71" s="66">
        <f t="shared" si="29"/>
        <v>0</v>
      </c>
      <c r="I71" s="66">
        <f t="shared" si="29"/>
        <v>0</v>
      </c>
      <c r="J71" s="66">
        <f t="shared" si="29"/>
        <v>0</v>
      </c>
      <c r="K71" s="66">
        <f t="shared" si="29"/>
        <v>0</v>
      </c>
      <c r="L71" s="66">
        <f t="shared" si="29"/>
        <v>0</v>
      </c>
      <c r="M71" s="66">
        <f t="shared" si="29"/>
        <v>0</v>
      </c>
      <c r="N71" s="66">
        <f t="shared" si="29"/>
        <v>0</v>
      </c>
      <c r="O71" s="66">
        <f t="shared" si="29"/>
        <v>0</v>
      </c>
    </row>
    <row r="72" spans="2:36" s="9" customFormat="1">
      <c r="B72" s="64" t="str">
        <f>IF(PRESUPUESTO!C54="","",PRESUPUESTO!C54)</f>
        <v/>
      </c>
      <c r="C72" s="65">
        <f t="shared" si="26"/>
        <v>0</v>
      </c>
      <c r="D72" s="59">
        <f>PRESUPUESTO!D54</f>
        <v>0</v>
      </c>
      <c r="E72" s="66">
        <f t="shared" si="27"/>
        <v>0</v>
      </c>
      <c r="F72" s="66">
        <f t="shared" si="29"/>
        <v>0</v>
      </c>
      <c r="G72" s="66">
        <f t="shared" si="29"/>
        <v>0</v>
      </c>
      <c r="H72" s="66">
        <f t="shared" si="29"/>
        <v>0</v>
      </c>
      <c r="I72" s="66">
        <f t="shared" si="29"/>
        <v>0</v>
      </c>
      <c r="J72" s="66">
        <f t="shared" si="29"/>
        <v>0</v>
      </c>
      <c r="K72" s="66">
        <f t="shared" si="29"/>
        <v>0</v>
      </c>
      <c r="L72" s="66">
        <f t="shared" si="29"/>
        <v>0</v>
      </c>
      <c r="M72" s="66">
        <f t="shared" si="29"/>
        <v>0</v>
      </c>
      <c r="N72" s="66">
        <f t="shared" si="29"/>
        <v>0</v>
      </c>
      <c r="O72" s="66">
        <f t="shared" si="29"/>
        <v>0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2:36" s="9" customFormat="1">
      <c r="B73" s="64" t="str">
        <f>IF(PRESUPUESTO!C55="","",PRESUPUESTO!C55)</f>
        <v/>
      </c>
      <c r="C73" s="65">
        <f t="shared" si="26"/>
        <v>0</v>
      </c>
      <c r="D73" s="59">
        <f>PRESUPUESTO!D55</f>
        <v>0</v>
      </c>
      <c r="E73" s="66">
        <f t="shared" si="27"/>
        <v>0</v>
      </c>
      <c r="F73" s="66">
        <f t="shared" si="29"/>
        <v>0</v>
      </c>
      <c r="G73" s="66">
        <f t="shared" si="29"/>
        <v>0</v>
      </c>
      <c r="H73" s="66">
        <f t="shared" si="29"/>
        <v>0</v>
      </c>
      <c r="I73" s="66">
        <f t="shared" si="29"/>
        <v>0</v>
      </c>
      <c r="J73" s="66">
        <f t="shared" si="29"/>
        <v>0</v>
      </c>
      <c r="K73" s="66">
        <f t="shared" si="29"/>
        <v>0</v>
      </c>
      <c r="L73" s="66">
        <f t="shared" si="29"/>
        <v>0</v>
      </c>
      <c r="M73" s="66">
        <f t="shared" si="29"/>
        <v>0</v>
      </c>
      <c r="N73" s="66">
        <f t="shared" si="29"/>
        <v>0</v>
      </c>
      <c r="O73" s="66">
        <f t="shared" si="29"/>
        <v>0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2:36" s="9" customFormat="1">
      <c r="B74" s="64" t="str">
        <f>IF(PRESUPUESTO!C56="","",PRESUPUESTO!C56)</f>
        <v/>
      </c>
      <c r="C74" s="65">
        <f t="shared" si="26"/>
        <v>0</v>
      </c>
      <c r="D74" s="59">
        <f>PRESUPUESTO!D56</f>
        <v>0</v>
      </c>
      <c r="E74" s="66">
        <f t="shared" si="27"/>
        <v>0</v>
      </c>
      <c r="F74" s="66">
        <f t="shared" si="29"/>
        <v>0</v>
      </c>
      <c r="G74" s="66">
        <f t="shared" si="29"/>
        <v>0</v>
      </c>
      <c r="H74" s="66">
        <f t="shared" si="29"/>
        <v>0</v>
      </c>
      <c r="I74" s="66">
        <f t="shared" si="29"/>
        <v>0</v>
      </c>
      <c r="J74" s="66">
        <f t="shared" si="29"/>
        <v>0</v>
      </c>
      <c r="K74" s="66">
        <f t="shared" si="29"/>
        <v>0</v>
      </c>
      <c r="L74" s="66">
        <f t="shared" si="29"/>
        <v>0</v>
      </c>
      <c r="M74" s="66">
        <f t="shared" si="29"/>
        <v>0</v>
      </c>
      <c r="N74" s="66">
        <f t="shared" si="29"/>
        <v>0</v>
      </c>
      <c r="O74" s="66">
        <f t="shared" si="29"/>
        <v>0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2:36" s="9" customFormat="1">
      <c r="B75" s="64" t="str">
        <f>IF(PRESUPUESTO!C57="","",PRESUPUESTO!C57)</f>
        <v/>
      </c>
      <c r="C75" s="65">
        <f t="shared" si="26"/>
        <v>0</v>
      </c>
      <c r="D75" s="59">
        <f>PRESUPUESTO!D57</f>
        <v>0</v>
      </c>
      <c r="E75" s="66">
        <f t="shared" si="27"/>
        <v>0</v>
      </c>
      <c r="F75" s="66">
        <f t="shared" si="29"/>
        <v>0</v>
      </c>
      <c r="G75" s="66">
        <f t="shared" si="29"/>
        <v>0</v>
      </c>
      <c r="H75" s="66">
        <f t="shared" si="29"/>
        <v>0</v>
      </c>
      <c r="I75" s="66">
        <f t="shared" si="29"/>
        <v>0</v>
      </c>
      <c r="J75" s="66">
        <f t="shared" si="29"/>
        <v>0</v>
      </c>
      <c r="K75" s="66">
        <f t="shared" si="29"/>
        <v>0</v>
      </c>
      <c r="L75" s="66">
        <f t="shared" si="29"/>
        <v>0</v>
      </c>
      <c r="M75" s="66">
        <f t="shared" si="29"/>
        <v>0</v>
      </c>
      <c r="N75" s="66">
        <f t="shared" si="29"/>
        <v>0</v>
      </c>
      <c r="O75" s="66">
        <f t="shared" si="29"/>
        <v>0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2:36" s="9" customFormat="1">
      <c r="B76" s="64" t="str">
        <f>IF(PRESUPUESTO!C58="","",PRESUPUESTO!C58)</f>
        <v/>
      </c>
      <c r="C76" s="65">
        <f t="shared" si="26"/>
        <v>0</v>
      </c>
      <c r="D76" s="59">
        <f>PRESUPUESTO!D58</f>
        <v>0</v>
      </c>
      <c r="E76" s="66">
        <f t="shared" si="27"/>
        <v>0</v>
      </c>
      <c r="F76" s="66">
        <f t="shared" si="29"/>
        <v>0</v>
      </c>
      <c r="G76" s="66">
        <f t="shared" si="29"/>
        <v>0</v>
      </c>
      <c r="H76" s="66">
        <f t="shared" si="29"/>
        <v>0</v>
      </c>
      <c r="I76" s="66">
        <f t="shared" si="29"/>
        <v>0</v>
      </c>
      <c r="J76" s="66">
        <f t="shared" si="29"/>
        <v>0</v>
      </c>
      <c r="K76" s="66">
        <f t="shared" si="29"/>
        <v>0</v>
      </c>
      <c r="L76" s="66">
        <f t="shared" si="29"/>
        <v>0</v>
      </c>
      <c r="M76" s="66">
        <f t="shared" si="29"/>
        <v>0</v>
      </c>
      <c r="N76" s="66">
        <f t="shared" si="29"/>
        <v>0</v>
      </c>
      <c r="O76" s="66">
        <f t="shared" si="29"/>
        <v>0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2:36" s="9" customFormat="1">
      <c r="B77" s="64" t="str">
        <f>IF(PRESUPUESTO!C59="","",PRESUPUESTO!C59)</f>
        <v/>
      </c>
      <c r="C77" s="65">
        <f t="shared" si="26"/>
        <v>0</v>
      </c>
      <c r="D77" s="59">
        <f>PRESUPUESTO!D59</f>
        <v>0</v>
      </c>
      <c r="E77" s="66">
        <f t="shared" si="27"/>
        <v>0</v>
      </c>
      <c r="F77" s="66">
        <f t="shared" si="29"/>
        <v>0</v>
      </c>
      <c r="G77" s="66">
        <f t="shared" si="29"/>
        <v>0</v>
      </c>
      <c r="H77" s="66">
        <f t="shared" si="29"/>
        <v>0</v>
      </c>
      <c r="I77" s="66">
        <f t="shared" si="29"/>
        <v>0</v>
      </c>
      <c r="J77" s="66">
        <f t="shared" si="29"/>
        <v>0</v>
      </c>
      <c r="K77" s="66">
        <f t="shared" si="29"/>
        <v>0</v>
      </c>
      <c r="L77" s="66">
        <f t="shared" si="29"/>
        <v>0</v>
      </c>
      <c r="M77" s="66">
        <f t="shared" si="29"/>
        <v>0</v>
      </c>
      <c r="N77" s="66">
        <f t="shared" si="29"/>
        <v>0</v>
      </c>
      <c r="O77" s="66">
        <f t="shared" si="29"/>
        <v>0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2:36" s="9" customFormat="1">
      <c r="B78" s="64" t="str">
        <f>IF(PRESUPUESTO!C60="","",PRESUPUESTO!C60)</f>
        <v/>
      </c>
      <c r="C78" s="65">
        <f t="shared" si="26"/>
        <v>0</v>
      </c>
      <c r="D78" s="59">
        <f>PRESUPUESTO!D60</f>
        <v>0</v>
      </c>
      <c r="E78" s="66">
        <f t="shared" si="27"/>
        <v>0</v>
      </c>
      <c r="F78" s="66">
        <f t="shared" si="29"/>
        <v>0</v>
      </c>
      <c r="G78" s="66">
        <f t="shared" si="29"/>
        <v>0</v>
      </c>
      <c r="H78" s="66">
        <f t="shared" si="29"/>
        <v>0</v>
      </c>
      <c r="I78" s="66">
        <f t="shared" si="29"/>
        <v>0</v>
      </c>
      <c r="J78" s="66">
        <f t="shared" si="29"/>
        <v>0</v>
      </c>
      <c r="K78" s="66">
        <f t="shared" si="29"/>
        <v>0</v>
      </c>
      <c r="L78" s="66">
        <f t="shared" si="29"/>
        <v>0</v>
      </c>
      <c r="M78" s="66">
        <f t="shared" si="29"/>
        <v>0</v>
      </c>
      <c r="N78" s="66">
        <f t="shared" si="29"/>
        <v>0</v>
      </c>
      <c r="O78" s="66">
        <f t="shared" si="29"/>
        <v>0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2:36" s="22" customFormat="1" ht="15" customHeight="1">
      <c r="B79" s="103" t="str">
        <f>IF(PRESUPUESTO!F49="","",PRESUPUESTO!F49)</f>
        <v/>
      </c>
      <c r="C79" s="104">
        <f t="shared" si="26"/>
        <v>0</v>
      </c>
      <c r="D79" s="105">
        <f>IF(PRESUPUESTO!J49=PRESUPUESTO!$B$345,PRESUPUESTO!$G$49,0)</f>
        <v>0</v>
      </c>
      <c r="E79" s="105">
        <f>IF(PRESUPUESTO!K49=PRESUPUESTO!$B$345,PRESUPUESTO!$G$49,0)</f>
        <v>0</v>
      </c>
      <c r="F79" s="105">
        <f>IF(PRESUPUESTO!L49=PRESUPUESTO!$B$345,PRESUPUESTO!$G$49,0)</f>
        <v>0</v>
      </c>
      <c r="G79" s="105">
        <f>IF(PRESUPUESTO!M49=PRESUPUESTO!$B$345,PRESUPUESTO!$G$49,0)</f>
        <v>0</v>
      </c>
      <c r="H79" s="105">
        <f>IF(PRESUPUESTO!N49=PRESUPUESTO!$B$345,PRESUPUESTO!$G$49,0)</f>
        <v>0</v>
      </c>
      <c r="I79" s="105">
        <f>IF(PRESUPUESTO!O49=PRESUPUESTO!$B$345,PRESUPUESTO!$G$49,0)</f>
        <v>0</v>
      </c>
      <c r="J79" s="105">
        <f>IF(PRESUPUESTO!P49=PRESUPUESTO!$B$345,PRESUPUESTO!$G$49,0)</f>
        <v>0</v>
      </c>
      <c r="K79" s="105">
        <f>IF(PRESUPUESTO!Q49=PRESUPUESTO!$B$345,PRESUPUESTO!$G$49,0)</f>
        <v>0</v>
      </c>
      <c r="L79" s="105">
        <f>IF(PRESUPUESTO!R49=PRESUPUESTO!$B$345,PRESUPUESTO!$G$49,0)</f>
        <v>0</v>
      </c>
      <c r="M79" s="105">
        <f>IF(PRESUPUESTO!S49=PRESUPUESTO!$B$345,PRESUPUESTO!$G$49,0)</f>
        <v>0</v>
      </c>
      <c r="N79" s="105">
        <f>IF(PRESUPUESTO!T49=PRESUPUESTO!$B$345,PRESUPUESTO!$G$49,0)</f>
        <v>0</v>
      </c>
      <c r="O79" s="105">
        <f>IF(PRESUPUESTO!U49=PRESUPUESTO!$B$345,PRESUPUESTO!$G$49,0)</f>
        <v>0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</row>
    <row r="80" spans="2:36" s="22" customFormat="1">
      <c r="B80" s="103" t="str">
        <f>IF(PRESUPUESTO!F50="","",PRESUPUESTO!F50)</f>
        <v/>
      </c>
      <c r="C80" s="104">
        <f t="shared" si="26"/>
        <v>0</v>
      </c>
      <c r="D80" s="105">
        <f>IF(PRESUPUESTO!J50=PRESUPUESTO!$B$345,PRESUPUESTO!$G$50,0)</f>
        <v>0</v>
      </c>
      <c r="E80" s="105">
        <f>IF(PRESUPUESTO!K50=PRESUPUESTO!$B$345,PRESUPUESTO!$G$50,0)</f>
        <v>0</v>
      </c>
      <c r="F80" s="105">
        <f>IF(PRESUPUESTO!L50=PRESUPUESTO!$B$345,PRESUPUESTO!$G$50,0)</f>
        <v>0</v>
      </c>
      <c r="G80" s="105">
        <f>IF(PRESUPUESTO!M50=PRESUPUESTO!$B$345,PRESUPUESTO!$G$50,0)</f>
        <v>0</v>
      </c>
      <c r="H80" s="105">
        <f>IF(PRESUPUESTO!N50=PRESUPUESTO!$B$345,PRESUPUESTO!$G$50,0)</f>
        <v>0</v>
      </c>
      <c r="I80" s="105">
        <f>IF(PRESUPUESTO!O50=PRESUPUESTO!$B$345,PRESUPUESTO!$G$50,0)</f>
        <v>0</v>
      </c>
      <c r="J80" s="105">
        <f>IF(PRESUPUESTO!P50=PRESUPUESTO!$B$345,PRESUPUESTO!$G$50,0)</f>
        <v>0</v>
      </c>
      <c r="K80" s="105">
        <f>IF(PRESUPUESTO!Q50=PRESUPUESTO!$B$345,PRESUPUESTO!$G$50,0)</f>
        <v>0</v>
      </c>
      <c r="L80" s="105">
        <f>IF(PRESUPUESTO!R50=PRESUPUESTO!$B$345,PRESUPUESTO!$G$50,0)</f>
        <v>0</v>
      </c>
      <c r="M80" s="105">
        <f>IF(PRESUPUESTO!S50=PRESUPUESTO!$B$345,PRESUPUESTO!$G$50,0)</f>
        <v>0</v>
      </c>
      <c r="N80" s="105">
        <f>IF(PRESUPUESTO!T50=PRESUPUESTO!$B$345,PRESUPUESTO!$G$50,0)</f>
        <v>0</v>
      </c>
      <c r="O80" s="105">
        <f>IF(PRESUPUESTO!U50=PRESUPUESTO!$B$345,PRESUPUESTO!$G$50,0)</f>
        <v>0</v>
      </c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</row>
    <row r="81" spans="2:36" s="22" customFormat="1">
      <c r="B81" s="103" t="str">
        <f>IF(PRESUPUESTO!F51="","",PRESUPUESTO!F51)</f>
        <v/>
      </c>
      <c r="C81" s="104">
        <f t="shared" si="26"/>
        <v>0</v>
      </c>
      <c r="D81" s="105">
        <f>IF(PRESUPUESTO!J51=PRESUPUESTO!$B$345,PRESUPUESTO!$G$51,0)</f>
        <v>0</v>
      </c>
      <c r="E81" s="105">
        <f>IF(PRESUPUESTO!K51=PRESUPUESTO!$B$345,PRESUPUESTO!$G$51,0)</f>
        <v>0</v>
      </c>
      <c r="F81" s="105">
        <f>IF(PRESUPUESTO!L51=PRESUPUESTO!$B$345,PRESUPUESTO!$G$51,0)</f>
        <v>0</v>
      </c>
      <c r="G81" s="105">
        <f>IF(PRESUPUESTO!M51=PRESUPUESTO!$B$345,PRESUPUESTO!$G$51,0)</f>
        <v>0</v>
      </c>
      <c r="H81" s="105">
        <f>IF(PRESUPUESTO!N51=PRESUPUESTO!$B$345,PRESUPUESTO!$G$51,0)</f>
        <v>0</v>
      </c>
      <c r="I81" s="105">
        <f>IF(PRESUPUESTO!O51=PRESUPUESTO!$B$345,PRESUPUESTO!$G$51,0)</f>
        <v>0</v>
      </c>
      <c r="J81" s="105">
        <f>IF(PRESUPUESTO!P51=PRESUPUESTO!$B$345,PRESUPUESTO!$G$51,0)</f>
        <v>0</v>
      </c>
      <c r="K81" s="105">
        <f>IF(PRESUPUESTO!Q51=PRESUPUESTO!$B$345,PRESUPUESTO!$G$51,0)</f>
        <v>0</v>
      </c>
      <c r="L81" s="105">
        <f>IF(PRESUPUESTO!R51=PRESUPUESTO!$B$345,PRESUPUESTO!$G$51,0)</f>
        <v>0</v>
      </c>
      <c r="M81" s="105">
        <f>IF(PRESUPUESTO!S51=PRESUPUESTO!$B$345,PRESUPUESTO!$G$51,0)</f>
        <v>0</v>
      </c>
      <c r="N81" s="105">
        <f>IF(PRESUPUESTO!T51=PRESUPUESTO!$B$345,PRESUPUESTO!$G$51,0)</f>
        <v>0</v>
      </c>
      <c r="O81" s="105">
        <f>IF(PRESUPUESTO!U51=PRESUPUESTO!$B$345,PRESUPUESTO!$G$51,0)</f>
        <v>0</v>
      </c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</row>
    <row r="82" spans="2:36" s="22" customFormat="1">
      <c r="B82" s="103" t="str">
        <f>IF(PRESUPUESTO!F52="","",PRESUPUESTO!F52)</f>
        <v/>
      </c>
      <c r="C82" s="104">
        <f t="shared" si="26"/>
        <v>0</v>
      </c>
      <c r="D82" s="105">
        <f>IF(PRESUPUESTO!J52=PRESUPUESTO!$B$345,PRESUPUESTO!$G$52,0)</f>
        <v>0</v>
      </c>
      <c r="E82" s="105">
        <f>IF(PRESUPUESTO!K52=PRESUPUESTO!$B$345,PRESUPUESTO!$G$52,0)</f>
        <v>0</v>
      </c>
      <c r="F82" s="105">
        <f>IF(PRESUPUESTO!L52=PRESUPUESTO!$B$345,PRESUPUESTO!$G$52,0)</f>
        <v>0</v>
      </c>
      <c r="G82" s="105">
        <f>IF(PRESUPUESTO!M52=PRESUPUESTO!$B$345,PRESUPUESTO!$G$52,0)</f>
        <v>0</v>
      </c>
      <c r="H82" s="105">
        <f>IF(PRESUPUESTO!N52=PRESUPUESTO!$B$345,PRESUPUESTO!$G$52,0)</f>
        <v>0</v>
      </c>
      <c r="I82" s="105">
        <f>IF(PRESUPUESTO!O52=PRESUPUESTO!$B$345,PRESUPUESTO!$G$52,0)</f>
        <v>0</v>
      </c>
      <c r="J82" s="105">
        <f>IF(PRESUPUESTO!P52=PRESUPUESTO!$B$345,PRESUPUESTO!$G$52,0)</f>
        <v>0</v>
      </c>
      <c r="K82" s="105">
        <f>IF(PRESUPUESTO!Q52=PRESUPUESTO!$B$345,PRESUPUESTO!$G$52,0)</f>
        <v>0</v>
      </c>
      <c r="L82" s="105">
        <f>IF(PRESUPUESTO!R52=PRESUPUESTO!$B$345,PRESUPUESTO!$G$52,0)</f>
        <v>0</v>
      </c>
      <c r="M82" s="105">
        <f>IF(PRESUPUESTO!S52=PRESUPUESTO!$B$345,PRESUPUESTO!$G$52,0)</f>
        <v>0</v>
      </c>
      <c r="N82" s="105">
        <f>IF(PRESUPUESTO!T52=PRESUPUESTO!$B$345,PRESUPUESTO!$G$52,0)</f>
        <v>0</v>
      </c>
      <c r="O82" s="105">
        <f>IF(PRESUPUESTO!U52=PRESUPUESTO!$B$345,PRESUPUESTO!$G$52,0)</f>
        <v>0</v>
      </c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</row>
    <row r="83" spans="2:36" s="22" customFormat="1">
      <c r="B83" s="103" t="str">
        <f>IF(PRESUPUESTO!F53="","",PRESUPUESTO!F53)</f>
        <v/>
      </c>
      <c r="C83" s="104">
        <f t="shared" si="26"/>
        <v>0</v>
      </c>
      <c r="D83" s="105">
        <f>IF(PRESUPUESTO!J53=PRESUPUESTO!$B$345,PRESUPUESTO!$G$53,0)</f>
        <v>0</v>
      </c>
      <c r="E83" s="105">
        <f>IF(PRESUPUESTO!K53=PRESUPUESTO!$B$345,PRESUPUESTO!$G$53,0)</f>
        <v>0</v>
      </c>
      <c r="F83" s="105">
        <f>IF(PRESUPUESTO!L53=PRESUPUESTO!$B$345,PRESUPUESTO!$G$53,0)</f>
        <v>0</v>
      </c>
      <c r="G83" s="105">
        <f>IF(PRESUPUESTO!M53=PRESUPUESTO!$B$345,PRESUPUESTO!$G$53,0)</f>
        <v>0</v>
      </c>
      <c r="H83" s="105">
        <f>IF(PRESUPUESTO!N53=PRESUPUESTO!$B$345,PRESUPUESTO!$G$53,0)</f>
        <v>0</v>
      </c>
      <c r="I83" s="105">
        <f>IF(PRESUPUESTO!O53=PRESUPUESTO!$B$345,PRESUPUESTO!$G$53,0)</f>
        <v>0</v>
      </c>
      <c r="J83" s="105">
        <f>IF(PRESUPUESTO!P53=PRESUPUESTO!$B$345,PRESUPUESTO!$G$53,0)</f>
        <v>0</v>
      </c>
      <c r="K83" s="105">
        <f>IF(PRESUPUESTO!Q53=PRESUPUESTO!$B$345,PRESUPUESTO!$G$53,0)</f>
        <v>0</v>
      </c>
      <c r="L83" s="105">
        <f>IF(PRESUPUESTO!R53=PRESUPUESTO!$B$345,PRESUPUESTO!$G$53,0)</f>
        <v>0</v>
      </c>
      <c r="M83" s="105">
        <f>IF(PRESUPUESTO!S53=PRESUPUESTO!$B$345,PRESUPUESTO!$G$53,0)</f>
        <v>0</v>
      </c>
      <c r="N83" s="105">
        <f>IF(PRESUPUESTO!T53=PRESUPUESTO!$B$345,PRESUPUESTO!$G$53,0)</f>
        <v>0</v>
      </c>
      <c r="O83" s="105">
        <f>IF(PRESUPUESTO!U53=PRESUPUESTO!$B$345,PRESUPUESTO!$G$53,0)</f>
        <v>0</v>
      </c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</row>
    <row r="84" spans="2:36" s="22" customFormat="1">
      <c r="B84" s="103" t="str">
        <f>IF(PRESUPUESTO!F54="","",PRESUPUESTO!F54)</f>
        <v/>
      </c>
      <c r="C84" s="104">
        <f t="shared" si="26"/>
        <v>0</v>
      </c>
      <c r="D84" s="105">
        <f>IF(PRESUPUESTO!J54=PRESUPUESTO!$B$345,PRESUPUESTO!$G$54,0)</f>
        <v>0</v>
      </c>
      <c r="E84" s="105">
        <f>IF(PRESUPUESTO!K54=PRESUPUESTO!$B$345,PRESUPUESTO!$G$54,0)</f>
        <v>0</v>
      </c>
      <c r="F84" s="105">
        <f>IF(PRESUPUESTO!L54=PRESUPUESTO!$B$345,PRESUPUESTO!$G$54,0)</f>
        <v>0</v>
      </c>
      <c r="G84" s="105">
        <f>IF(PRESUPUESTO!M54=PRESUPUESTO!$B$345,PRESUPUESTO!$G$54,0)</f>
        <v>0</v>
      </c>
      <c r="H84" s="105">
        <f>IF(PRESUPUESTO!N54=PRESUPUESTO!$B$345,PRESUPUESTO!$G$54,0)</f>
        <v>0</v>
      </c>
      <c r="I84" s="105">
        <f>IF(PRESUPUESTO!O54=PRESUPUESTO!$B$345,PRESUPUESTO!$G$54,0)</f>
        <v>0</v>
      </c>
      <c r="J84" s="105">
        <f>IF(PRESUPUESTO!P54=PRESUPUESTO!$B$345,PRESUPUESTO!$G$54,0)</f>
        <v>0</v>
      </c>
      <c r="K84" s="105">
        <f>IF(PRESUPUESTO!Q54=PRESUPUESTO!$B$345,PRESUPUESTO!$G$54,0)</f>
        <v>0</v>
      </c>
      <c r="L84" s="105">
        <f>IF(PRESUPUESTO!R54=PRESUPUESTO!$B$345,PRESUPUESTO!$G$54,0)</f>
        <v>0</v>
      </c>
      <c r="M84" s="105">
        <f>IF(PRESUPUESTO!S54=PRESUPUESTO!$B$345,PRESUPUESTO!$G$54,0)</f>
        <v>0</v>
      </c>
      <c r="N84" s="105">
        <f>IF(PRESUPUESTO!T54=PRESUPUESTO!$B$345,PRESUPUESTO!$G$54,0)</f>
        <v>0</v>
      </c>
      <c r="O84" s="105">
        <f>IF(PRESUPUESTO!U54=PRESUPUESTO!$B$345,PRESUPUESTO!$G$54,0)</f>
        <v>0</v>
      </c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</row>
    <row r="85" spans="2:36" s="22" customFormat="1">
      <c r="B85" s="103" t="str">
        <f>IF(PRESUPUESTO!F55="","",PRESUPUESTO!F55)</f>
        <v/>
      </c>
      <c r="C85" s="104">
        <f t="shared" si="26"/>
        <v>0</v>
      </c>
      <c r="D85" s="105">
        <f>IF(PRESUPUESTO!J55=PRESUPUESTO!$B$345,PRESUPUESTO!$G$55,0)</f>
        <v>0</v>
      </c>
      <c r="E85" s="105">
        <f>IF(PRESUPUESTO!K55=PRESUPUESTO!$B$345,PRESUPUESTO!$G$55,0)</f>
        <v>0</v>
      </c>
      <c r="F85" s="105">
        <f>IF(PRESUPUESTO!L55=PRESUPUESTO!$B$345,PRESUPUESTO!$G$55,0)</f>
        <v>0</v>
      </c>
      <c r="G85" s="105">
        <f>IF(PRESUPUESTO!M55=PRESUPUESTO!$B$345,PRESUPUESTO!$G$55,0)</f>
        <v>0</v>
      </c>
      <c r="H85" s="105">
        <f>IF(PRESUPUESTO!N55=PRESUPUESTO!$B$345,PRESUPUESTO!$G$55,0)</f>
        <v>0</v>
      </c>
      <c r="I85" s="105">
        <f>IF(PRESUPUESTO!O55=PRESUPUESTO!$B$345,PRESUPUESTO!$G$55,0)</f>
        <v>0</v>
      </c>
      <c r="J85" s="105">
        <f>IF(PRESUPUESTO!P55=PRESUPUESTO!$B$345,PRESUPUESTO!$G$55,0)</f>
        <v>0</v>
      </c>
      <c r="K85" s="105">
        <f>IF(PRESUPUESTO!Q55=PRESUPUESTO!$B$345,PRESUPUESTO!$G$55,0)</f>
        <v>0</v>
      </c>
      <c r="L85" s="105">
        <f>IF(PRESUPUESTO!R55=PRESUPUESTO!$B$345,PRESUPUESTO!$G$55,0)</f>
        <v>0</v>
      </c>
      <c r="M85" s="105">
        <f>IF(PRESUPUESTO!S55=PRESUPUESTO!$B$345,PRESUPUESTO!$G$55,0)</f>
        <v>0</v>
      </c>
      <c r="N85" s="105">
        <f>IF(PRESUPUESTO!T55=PRESUPUESTO!$B$345,PRESUPUESTO!$G$55,0)</f>
        <v>0</v>
      </c>
      <c r="O85" s="105">
        <f>IF(PRESUPUESTO!U55=PRESUPUESTO!$B$345,PRESUPUESTO!$G$55,0)</f>
        <v>0</v>
      </c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</row>
    <row r="86" spans="2:36" s="22" customFormat="1">
      <c r="B86" s="103" t="str">
        <f>IF(PRESUPUESTO!F56="","",PRESUPUESTO!F56)</f>
        <v/>
      </c>
      <c r="C86" s="104">
        <f t="shared" si="26"/>
        <v>0</v>
      </c>
      <c r="D86" s="105">
        <f>IF(PRESUPUESTO!J56=PRESUPUESTO!$B$345,PRESUPUESTO!$G$56,0)</f>
        <v>0</v>
      </c>
      <c r="E86" s="105">
        <f>IF(PRESUPUESTO!K56=PRESUPUESTO!$B$345,PRESUPUESTO!$G$56,0)</f>
        <v>0</v>
      </c>
      <c r="F86" s="105">
        <f>IF(PRESUPUESTO!L56=PRESUPUESTO!$B$345,PRESUPUESTO!$G$56,0)</f>
        <v>0</v>
      </c>
      <c r="G86" s="105">
        <f>IF(PRESUPUESTO!M56=PRESUPUESTO!$B$345,PRESUPUESTO!$G$56,0)</f>
        <v>0</v>
      </c>
      <c r="H86" s="105">
        <f>IF(PRESUPUESTO!N56=PRESUPUESTO!$B$345,PRESUPUESTO!$G$56,0)</f>
        <v>0</v>
      </c>
      <c r="I86" s="105">
        <f>IF(PRESUPUESTO!O56=PRESUPUESTO!$B$345,PRESUPUESTO!$G$56,0)</f>
        <v>0</v>
      </c>
      <c r="J86" s="105">
        <f>IF(PRESUPUESTO!P56=PRESUPUESTO!$B$345,PRESUPUESTO!$G$56,0)</f>
        <v>0</v>
      </c>
      <c r="K86" s="105">
        <f>IF(PRESUPUESTO!Q56=PRESUPUESTO!$B$345,PRESUPUESTO!$G$56,0)</f>
        <v>0</v>
      </c>
      <c r="L86" s="105">
        <f>IF(PRESUPUESTO!R56=PRESUPUESTO!$B$345,PRESUPUESTO!$G$56,0)</f>
        <v>0</v>
      </c>
      <c r="M86" s="105">
        <f>IF(PRESUPUESTO!S56=PRESUPUESTO!$B$345,PRESUPUESTO!$G$56,0)</f>
        <v>0</v>
      </c>
      <c r="N86" s="105">
        <f>IF(PRESUPUESTO!T56=PRESUPUESTO!$B$345,PRESUPUESTO!$G$56,0)</f>
        <v>0</v>
      </c>
      <c r="O86" s="105">
        <f>IF(PRESUPUESTO!U56=PRESUPUESTO!$B$345,PRESUPUESTO!$G$56,0)</f>
        <v>0</v>
      </c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</row>
    <row r="87" spans="2:36" s="22" customFormat="1">
      <c r="B87" s="103" t="str">
        <f>IF(PRESUPUESTO!F57="","",PRESUPUESTO!F57)</f>
        <v/>
      </c>
      <c r="C87" s="104">
        <f t="shared" si="26"/>
        <v>0</v>
      </c>
      <c r="D87" s="105">
        <f>IF(PRESUPUESTO!J57=PRESUPUESTO!$B$345,PRESUPUESTO!$G$57,0)</f>
        <v>0</v>
      </c>
      <c r="E87" s="105">
        <f>IF(PRESUPUESTO!K57=PRESUPUESTO!$B$345,PRESUPUESTO!$G$57,0)</f>
        <v>0</v>
      </c>
      <c r="F87" s="105">
        <f>IF(PRESUPUESTO!L57=PRESUPUESTO!$B$345,PRESUPUESTO!$G$57,0)</f>
        <v>0</v>
      </c>
      <c r="G87" s="105">
        <f>IF(PRESUPUESTO!M57=PRESUPUESTO!$B$345,PRESUPUESTO!$G$57,0)</f>
        <v>0</v>
      </c>
      <c r="H87" s="105">
        <f>IF(PRESUPUESTO!N57=PRESUPUESTO!$B$345,PRESUPUESTO!$G$57,0)</f>
        <v>0</v>
      </c>
      <c r="I87" s="105">
        <f>IF(PRESUPUESTO!O57=PRESUPUESTO!$B$345,PRESUPUESTO!$G$57,0)</f>
        <v>0</v>
      </c>
      <c r="J87" s="105">
        <f>IF(PRESUPUESTO!P57=PRESUPUESTO!$B$345,PRESUPUESTO!$G$57,0)</f>
        <v>0</v>
      </c>
      <c r="K87" s="105">
        <f>IF(PRESUPUESTO!Q57=PRESUPUESTO!$B$345,PRESUPUESTO!$G$57,0)</f>
        <v>0</v>
      </c>
      <c r="L87" s="105">
        <f>IF(PRESUPUESTO!R57=PRESUPUESTO!$B$345,PRESUPUESTO!$G$57,0)</f>
        <v>0</v>
      </c>
      <c r="M87" s="105">
        <f>IF(PRESUPUESTO!S57=PRESUPUESTO!$B$345,PRESUPUESTO!$G$57,0)</f>
        <v>0</v>
      </c>
      <c r="N87" s="105">
        <f>IF(PRESUPUESTO!T57=PRESUPUESTO!$B$345,PRESUPUESTO!$G$57,0)</f>
        <v>0</v>
      </c>
      <c r="O87" s="105">
        <f>IF(PRESUPUESTO!U57=PRESUPUESTO!$B$345,PRESUPUESTO!$G$57,0)</f>
        <v>0</v>
      </c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</row>
    <row r="88" spans="2:36" s="22" customFormat="1">
      <c r="B88" s="103" t="str">
        <f>IF(PRESUPUESTO!F58="","",PRESUPUESTO!F58)</f>
        <v/>
      </c>
      <c r="C88" s="104">
        <f t="shared" si="26"/>
        <v>0</v>
      </c>
      <c r="D88" s="105">
        <f>IF(PRESUPUESTO!J58=PRESUPUESTO!$B$345,PRESUPUESTO!$G$58,0)</f>
        <v>0</v>
      </c>
      <c r="E88" s="105">
        <f>IF(PRESUPUESTO!K58=PRESUPUESTO!$B$345,PRESUPUESTO!$G$58,0)</f>
        <v>0</v>
      </c>
      <c r="F88" s="105">
        <f>IF(PRESUPUESTO!L58=PRESUPUESTO!$B$345,PRESUPUESTO!$G$58,0)</f>
        <v>0</v>
      </c>
      <c r="G88" s="105">
        <f>IF(PRESUPUESTO!M58=PRESUPUESTO!$B$345,PRESUPUESTO!$G$58,0)</f>
        <v>0</v>
      </c>
      <c r="H88" s="105">
        <f>IF(PRESUPUESTO!N58=PRESUPUESTO!$B$345,PRESUPUESTO!$G$58,0)</f>
        <v>0</v>
      </c>
      <c r="I88" s="105">
        <f>IF(PRESUPUESTO!O58=PRESUPUESTO!$B$345,PRESUPUESTO!$G$58,0)</f>
        <v>0</v>
      </c>
      <c r="J88" s="105">
        <f>IF(PRESUPUESTO!P58=PRESUPUESTO!$B$345,PRESUPUESTO!$G$58,0)</f>
        <v>0</v>
      </c>
      <c r="K88" s="105">
        <f>IF(PRESUPUESTO!Q58=PRESUPUESTO!$B$345,PRESUPUESTO!$G$58,0)</f>
        <v>0</v>
      </c>
      <c r="L88" s="105">
        <f>IF(PRESUPUESTO!R58=PRESUPUESTO!$B$345,PRESUPUESTO!$G$58,0)</f>
        <v>0</v>
      </c>
      <c r="M88" s="105">
        <f>IF(PRESUPUESTO!S58=PRESUPUESTO!$B$345,PRESUPUESTO!$G$58,0)</f>
        <v>0</v>
      </c>
      <c r="N88" s="105">
        <f>IF(PRESUPUESTO!T58=PRESUPUESTO!$B$345,PRESUPUESTO!$G$58,0)</f>
        <v>0</v>
      </c>
      <c r="O88" s="105">
        <f>IF(PRESUPUESTO!U58=PRESUPUESTO!$B$345,PRESUPUESTO!$G$58,0)</f>
        <v>0</v>
      </c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</row>
    <row r="89" spans="2:36" s="22" customFormat="1">
      <c r="B89" s="103" t="str">
        <f>IF(PRESUPUESTO!F59="","",PRESUPUESTO!F59)</f>
        <v/>
      </c>
      <c r="C89" s="104">
        <f t="shared" si="26"/>
        <v>0</v>
      </c>
      <c r="D89" s="105">
        <f>IF(PRESUPUESTO!J59=PRESUPUESTO!$B$345,PRESUPUESTO!$G$59,0)</f>
        <v>0</v>
      </c>
      <c r="E89" s="105">
        <f>IF(PRESUPUESTO!K59=PRESUPUESTO!$B$345,PRESUPUESTO!$G$59,0)</f>
        <v>0</v>
      </c>
      <c r="F89" s="105">
        <f>IF(PRESUPUESTO!L59=PRESUPUESTO!$B$345,PRESUPUESTO!$G$59,0)</f>
        <v>0</v>
      </c>
      <c r="G89" s="105">
        <f>IF(PRESUPUESTO!M59=PRESUPUESTO!$B$345,PRESUPUESTO!$G$59,0)</f>
        <v>0</v>
      </c>
      <c r="H89" s="105">
        <f>IF(PRESUPUESTO!N59=PRESUPUESTO!$B$345,PRESUPUESTO!$G$59,0)</f>
        <v>0</v>
      </c>
      <c r="I89" s="105">
        <f>IF(PRESUPUESTO!O59=PRESUPUESTO!$B$345,PRESUPUESTO!$G$59,0)</f>
        <v>0</v>
      </c>
      <c r="J89" s="105">
        <f>IF(PRESUPUESTO!P59=PRESUPUESTO!$B$345,PRESUPUESTO!$G$59,0)</f>
        <v>0</v>
      </c>
      <c r="K89" s="105">
        <f>IF(PRESUPUESTO!Q59=PRESUPUESTO!$B$345,PRESUPUESTO!$G$59,0)</f>
        <v>0</v>
      </c>
      <c r="L89" s="105">
        <f>IF(PRESUPUESTO!R59=PRESUPUESTO!$B$345,PRESUPUESTO!$G$59,0)</f>
        <v>0</v>
      </c>
      <c r="M89" s="105">
        <f>IF(PRESUPUESTO!S59=PRESUPUESTO!$B$345,PRESUPUESTO!$G$59,0)</f>
        <v>0</v>
      </c>
      <c r="N89" s="105">
        <f>IF(PRESUPUESTO!T59=PRESUPUESTO!$B$345,PRESUPUESTO!$G$59,0)</f>
        <v>0</v>
      </c>
      <c r="O89" s="105">
        <f>IF(PRESUPUESTO!U59=PRESUPUESTO!$B$345,PRESUPUESTO!$G$59,0)</f>
        <v>0</v>
      </c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</row>
    <row r="90" spans="2:36" s="22" customFormat="1">
      <c r="B90" s="103" t="str">
        <f>IF(PRESUPUESTO!F60="","",PRESUPUESTO!F60)</f>
        <v/>
      </c>
      <c r="C90" s="104">
        <f t="shared" si="26"/>
        <v>0</v>
      </c>
      <c r="D90" s="105">
        <f>IF(PRESUPUESTO!J60=PRESUPUESTO!$B$345,PRESUPUESTO!$G$60,0)</f>
        <v>0</v>
      </c>
      <c r="E90" s="105">
        <f>IF(PRESUPUESTO!K60=PRESUPUESTO!$B$345,PRESUPUESTO!$G$60,0)</f>
        <v>0</v>
      </c>
      <c r="F90" s="105">
        <f>IF(PRESUPUESTO!L60=PRESUPUESTO!$B$345,PRESUPUESTO!$G$60,0)</f>
        <v>0</v>
      </c>
      <c r="G90" s="105">
        <f>IF(PRESUPUESTO!M60=PRESUPUESTO!$B$345,PRESUPUESTO!$G$60,0)</f>
        <v>0</v>
      </c>
      <c r="H90" s="105">
        <f>IF(PRESUPUESTO!N60=PRESUPUESTO!$B$345,PRESUPUESTO!$G$60,0)</f>
        <v>0</v>
      </c>
      <c r="I90" s="105">
        <f>IF(PRESUPUESTO!O60=PRESUPUESTO!$B$345,PRESUPUESTO!$G$60,0)</f>
        <v>0</v>
      </c>
      <c r="J90" s="105">
        <f>IF(PRESUPUESTO!P60=PRESUPUESTO!$B$345,PRESUPUESTO!$G$60,0)</f>
        <v>0</v>
      </c>
      <c r="K90" s="105">
        <f>IF(PRESUPUESTO!Q60=PRESUPUESTO!$B$345,PRESUPUESTO!$G$60,0)</f>
        <v>0</v>
      </c>
      <c r="L90" s="105">
        <f>IF(PRESUPUESTO!R60=PRESUPUESTO!$B$345,PRESUPUESTO!$G$60,0)</f>
        <v>0</v>
      </c>
      <c r="M90" s="105">
        <f>IF(PRESUPUESTO!S60=PRESUPUESTO!$B$345,PRESUPUESTO!$G$60,0)</f>
        <v>0</v>
      </c>
      <c r="N90" s="105">
        <f>IF(PRESUPUESTO!T60=PRESUPUESTO!$B$345,PRESUPUESTO!$G$60,0)</f>
        <v>0</v>
      </c>
      <c r="O90" s="105">
        <f>IF(PRESUPUESTO!U60=PRESUPUESTO!$B$345,PRESUPUESTO!$G$60,0)</f>
        <v>0</v>
      </c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</row>
    <row r="91" spans="2:36" s="63" customFormat="1" ht="20" customHeight="1">
      <c r="B91" s="176" t="s">
        <v>179</v>
      </c>
      <c r="C91" s="180">
        <f>SUM(D91:O91)/SUM($D$64:$O$64)</f>
        <v>0.23389830508474577</v>
      </c>
      <c r="D91" s="181">
        <f>SUM(D67:D90)</f>
        <v>1150</v>
      </c>
      <c r="E91" s="181">
        <f t="shared" ref="E91:N91" si="30">SUM(E67:E90)</f>
        <v>1150</v>
      </c>
      <c r="F91" s="181">
        <f t="shared" si="30"/>
        <v>1150</v>
      </c>
      <c r="G91" s="181">
        <f t="shared" si="30"/>
        <v>1150</v>
      </c>
      <c r="H91" s="181">
        <f t="shared" si="30"/>
        <v>1150</v>
      </c>
      <c r="I91" s="181">
        <f t="shared" si="30"/>
        <v>1150</v>
      </c>
      <c r="J91" s="181">
        <f t="shared" si="30"/>
        <v>1150</v>
      </c>
      <c r="K91" s="181">
        <f t="shared" si="30"/>
        <v>1150</v>
      </c>
      <c r="L91" s="181">
        <f t="shared" si="30"/>
        <v>1150</v>
      </c>
      <c r="M91" s="181">
        <f t="shared" si="30"/>
        <v>1150</v>
      </c>
      <c r="N91" s="181">
        <f t="shared" si="30"/>
        <v>1150</v>
      </c>
      <c r="O91" s="182">
        <f>SUM(O67:O90)</f>
        <v>1150</v>
      </c>
      <c r="P91" s="80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</row>
    <row r="92" spans="2:36" s="70" customFormat="1" ht="7" customHeight="1">
      <c r="B92" s="67">
        <v>0</v>
      </c>
      <c r="C92" s="68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</row>
    <row r="93" spans="2:36" s="117" customFormat="1" ht="25" customHeight="1">
      <c r="B93" s="221" t="s">
        <v>178</v>
      </c>
      <c r="C93" s="240">
        <f>SUM(D480:O480)/SUM($D$64:$O$64)</f>
        <v>0.32881355932203388</v>
      </c>
      <c r="D93" s="223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4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</row>
    <row r="94" spans="2:36" s="71" customFormat="1">
      <c r="B94" s="106" t="str">
        <f>IF(PRESUPUESTO!B65="","",PRESUPUESTO!B65)</f>
        <v>HOGAR Y OTRAS PROPIEDADES</v>
      </c>
      <c r="C94" s="107">
        <f t="shared" ref="C94:C157" si="31">SUM(D94:O94)/SUM($D$64:$O$64)</f>
        <v>0.30508474576271188</v>
      </c>
      <c r="D94" s="108">
        <f>SUM(D95:D110)</f>
        <v>500</v>
      </c>
      <c r="E94" s="108">
        <f t="shared" ref="E94:O94" si="32">SUM(E95:E110)</f>
        <v>500</v>
      </c>
      <c r="F94" s="108">
        <f t="shared" si="32"/>
        <v>500</v>
      </c>
      <c r="G94" s="108">
        <f t="shared" si="32"/>
        <v>500</v>
      </c>
      <c r="H94" s="108">
        <f t="shared" si="32"/>
        <v>6500</v>
      </c>
      <c r="I94" s="108">
        <f t="shared" si="32"/>
        <v>500</v>
      </c>
      <c r="J94" s="108">
        <f t="shared" si="32"/>
        <v>500</v>
      </c>
      <c r="K94" s="108">
        <f>SUM(K95:K110)</f>
        <v>500</v>
      </c>
      <c r="L94" s="108">
        <f t="shared" si="32"/>
        <v>500</v>
      </c>
      <c r="M94" s="108">
        <f t="shared" si="32"/>
        <v>500</v>
      </c>
      <c r="N94" s="108">
        <f t="shared" si="32"/>
        <v>6500</v>
      </c>
      <c r="O94" s="108">
        <f t="shared" si="32"/>
        <v>500</v>
      </c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</row>
    <row r="95" spans="2:36">
      <c r="B95" s="64" t="str">
        <f>IF(PRESUPUESTO!C67="","",PRESUPUESTO!C67)</f>
        <v>Administración</v>
      </c>
      <c r="C95" s="65">
        <f t="shared" si="31"/>
        <v>0.10169491525423729</v>
      </c>
      <c r="D95" s="59">
        <f>PRESUPUESTO!D67</f>
        <v>500</v>
      </c>
      <c r="E95" s="66">
        <f t="shared" ref="E95:E102" si="33">D95</f>
        <v>500</v>
      </c>
      <c r="F95" s="66">
        <f t="shared" ref="F95:O95" si="34">E95</f>
        <v>500</v>
      </c>
      <c r="G95" s="66">
        <f t="shared" si="34"/>
        <v>500</v>
      </c>
      <c r="H95" s="66">
        <f t="shared" si="34"/>
        <v>500</v>
      </c>
      <c r="I95" s="66">
        <f t="shared" si="34"/>
        <v>500</v>
      </c>
      <c r="J95" s="66">
        <f t="shared" si="34"/>
        <v>500</v>
      </c>
      <c r="K95" s="66">
        <f t="shared" si="34"/>
        <v>500</v>
      </c>
      <c r="L95" s="66">
        <f t="shared" si="34"/>
        <v>500</v>
      </c>
      <c r="M95" s="66">
        <f t="shared" si="34"/>
        <v>500</v>
      </c>
      <c r="N95" s="66">
        <f t="shared" si="34"/>
        <v>500</v>
      </c>
      <c r="O95" s="66">
        <f t="shared" si="34"/>
        <v>500</v>
      </c>
    </row>
    <row r="96" spans="2:36">
      <c r="B96" s="64" t="str">
        <f>IF(PRESUPUESTO!C68="","",PRESUPUESTO!C68)</f>
        <v>Arriendo</v>
      </c>
      <c r="C96" s="65">
        <f t="shared" si="31"/>
        <v>0</v>
      </c>
      <c r="D96" s="59">
        <f>PRESUPUESTO!D68</f>
        <v>0</v>
      </c>
      <c r="E96" s="66">
        <f t="shared" si="33"/>
        <v>0</v>
      </c>
      <c r="F96" s="66">
        <f t="shared" ref="F96:O102" si="35">E96</f>
        <v>0</v>
      </c>
      <c r="G96" s="66">
        <f t="shared" si="35"/>
        <v>0</v>
      </c>
      <c r="H96" s="66">
        <f t="shared" si="35"/>
        <v>0</v>
      </c>
      <c r="I96" s="66">
        <f t="shared" si="35"/>
        <v>0</v>
      </c>
      <c r="J96" s="66">
        <f t="shared" si="35"/>
        <v>0</v>
      </c>
      <c r="K96" s="66">
        <f t="shared" si="35"/>
        <v>0</v>
      </c>
      <c r="L96" s="66">
        <f t="shared" si="35"/>
        <v>0</v>
      </c>
      <c r="M96" s="66">
        <f t="shared" si="35"/>
        <v>0</v>
      </c>
      <c r="N96" s="66">
        <f t="shared" si="35"/>
        <v>0</v>
      </c>
      <c r="O96" s="66">
        <f t="shared" si="35"/>
        <v>0</v>
      </c>
    </row>
    <row r="97" spans="2:36">
      <c r="B97" s="64" t="str">
        <f>IF(PRESUPUESTO!C69="","",PRESUPUESTO!C69)</f>
        <v>Lavandería</v>
      </c>
      <c r="C97" s="65">
        <f t="shared" si="31"/>
        <v>0</v>
      </c>
      <c r="D97" s="59">
        <f>PRESUPUESTO!D69</f>
        <v>0</v>
      </c>
      <c r="E97" s="66">
        <f t="shared" si="33"/>
        <v>0</v>
      </c>
      <c r="F97" s="66">
        <f t="shared" si="35"/>
        <v>0</v>
      </c>
      <c r="G97" s="66">
        <f t="shared" si="35"/>
        <v>0</v>
      </c>
      <c r="H97" s="66">
        <f t="shared" si="35"/>
        <v>0</v>
      </c>
      <c r="I97" s="66">
        <f t="shared" si="35"/>
        <v>0</v>
      </c>
      <c r="J97" s="66">
        <f t="shared" si="35"/>
        <v>0</v>
      </c>
      <c r="K97" s="66">
        <f t="shared" si="35"/>
        <v>0</v>
      </c>
      <c r="L97" s="66">
        <f t="shared" si="35"/>
        <v>0</v>
      </c>
      <c r="M97" s="66">
        <f t="shared" si="35"/>
        <v>0</v>
      </c>
      <c r="N97" s="66">
        <f t="shared" si="35"/>
        <v>0</v>
      </c>
      <c r="O97" s="66">
        <f t="shared" si="35"/>
        <v>0</v>
      </c>
    </row>
    <row r="98" spans="2:36">
      <c r="B98" s="64" t="str">
        <f>IF(PRESUPUESTO!C70="","",PRESUPUESTO!C70)</f>
        <v>Jardinería</v>
      </c>
      <c r="C98" s="65">
        <f t="shared" si="31"/>
        <v>0</v>
      </c>
      <c r="D98" s="59">
        <f>PRESUPUESTO!D70</f>
        <v>0</v>
      </c>
      <c r="E98" s="66">
        <f t="shared" si="33"/>
        <v>0</v>
      </c>
      <c r="F98" s="66">
        <f t="shared" si="35"/>
        <v>0</v>
      </c>
      <c r="G98" s="66">
        <f t="shared" si="35"/>
        <v>0</v>
      </c>
      <c r="H98" s="66">
        <f t="shared" si="35"/>
        <v>0</v>
      </c>
      <c r="I98" s="66">
        <f t="shared" si="35"/>
        <v>0</v>
      </c>
      <c r="J98" s="66">
        <f t="shared" si="35"/>
        <v>0</v>
      </c>
      <c r="K98" s="66">
        <f t="shared" si="35"/>
        <v>0</v>
      </c>
      <c r="L98" s="66">
        <f t="shared" si="35"/>
        <v>0</v>
      </c>
      <c r="M98" s="66">
        <f t="shared" si="35"/>
        <v>0</v>
      </c>
      <c r="N98" s="66">
        <f t="shared" si="35"/>
        <v>0</v>
      </c>
      <c r="O98" s="66">
        <f t="shared" si="35"/>
        <v>0</v>
      </c>
    </row>
    <row r="99" spans="2:36" s="9" customFormat="1">
      <c r="B99" s="64" t="str">
        <f>IF(PRESUPUESTO!C71="","",PRESUPUESTO!C71)</f>
        <v/>
      </c>
      <c r="C99" s="65">
        <f t="shared" si="31"/>
        <v>0</v>
      </c>
      <c r="D99" s="59">
        <f>PRESUPUESTO!D71</f>
        <v>0</v>
      </c>
      <c r="E99" s="66">
        <f t="shared" si="33"/>
        <v>0</v>
      </c>
      <c r="F99" s="66">
        <f t="shared" si="35"/>
        <v>0</v>
      </c>
      <c r="G99" s="66">
        <f t="shared" si="35"/>
        <v>0</v>
      </c>
      <c r="H99" s="66">
        <f t="shared" si="35"/>
        <v>0</v>
      </c>
      <c r="I99" s="66">
        <f t="shared" si="35"/>
        <v>0</v>
      </c>
      <c r="J99" s="66">
        <f t="shared" si="35"/>
        <v>0</v>
      </c>
      <c r="K99" s="66">
        <f t="shared" si="35"/>
        <v>0</v>
      </c>
      <c r="L99" s="66">
        <f t="shared" si="35"/>
        <v>0</v>
      </c>
      <c r="M99" s="66">
        <f t="shared" si="35"/>
        <v>0</v>
      </c>
      <c r="N99" s="66">
        <f t="shared" si="35"/>
        <v>0</v>
      </c>
      <c r="O99" s="66">
        <f t="shared" si="35"/>
        <v>0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2:36" s="9" customFormat="1">
      <c r="B100" s="64" t="str">
        <f>IF(PRESUPUESTO!C72="","",PRESUPUESTO!C72)</f>
        <v/>
      </c>
      <c r="C100" s="65">
        <f t="shared" si="31"/>
        <v>0</v>
      </c>
      <c r="D100" s="59">
        <f>PRESUPUESTO!D72</f>
        <v>0</v>
      </c>
      <c r="E100" s="66">
        <f t="shared" si="33"/>
        <v>0</v>
      </c>
      <c r="F100" s="66">
        <f t="shared" si="35"/>
        <v>0</v>
      </c>
      <c r="G100" s="66">
        <f t="shared" si="35"/>
        <v>0</v>
      </c>
      <c r="H100" s="66">
        <f t="shared" si="35"/>
        <v>0</v>
      </c>
      <c r="I100" s="66">
        <f t="shared" si="35"/>
        <v>0</v>
      </c>
      <c r="J100" s="66">
        <f t="shared" si="35"/>
        <v>0</v>
      </c>
      <c r="K100" s="66">
        <f t="shared" si="35"/>
        <v>0</v>
      </c>
      <c r="L100" s="66">
        <f t="shared" si="35"/>
        <v>0</v>
      </c>
      <c r="M100" s="66">
        <f t="shared" si="35"/>
        <v>0</v>
      </c>
      <c r="N100" s="66">
        <f t="shared" si="35"/>
        <v>0</v>
      </c>
      <c r="O100" s="66">
        <f t="shared" si="35"/>
        <v>0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2:36" s="9" customFormat="1">
      <c r="B101" s="64" t="str">
        <f>IF(PRESUPUESTO!C73="","",PRESUPUESTO!C73)</f>
        <v/>
      </c>
      <c r="C101" s="65">
        <f t="shared" si="31"/>
        <v>0</v>
      </c>
      <c r="D101" s="59">
        <f>PRESUPUESTO!D73</f>
        <v>0</v>
      </c>
      <c r="E101" s="66">
        <f t="shared" si="33"/>
        <v>0</v>
      </c>
      <c r="F101" s="66">
        <f t="shared" si="35"/>
        <v>0</v>
      </c>
      <c r="G101" s="66">
        <f t="shared" si="35"/>
        <v>0</v>
      </c>
      <c r="H101" s="66">
        <f t="shared" si="35"/>
        <v>0</v>
      </c>
      <c r="I101" s="66">
        <f t="shared" si="35"/>
        <v>0</v>
      </c>
      <c r="J101" s="66">
        <f t="shared" si="35"/>
        <v>0</v>
      </c>
      <c r="K101" s="66">
        <f t="shared" si="35"/>
        <v>0</v>
      </c>
      <c r="L101" s="66">
        <f t="shared" si="35"/>
        <v>0</v>
      </c>
      <c r="M101" s="66">
        <f t="shared" si="35"/>
        <v>0</v>
      </c>
      <c r="N101" s="66">
        <f t="shared" si="35"/>
        <v>0</v>
      </c>
      <c r="O101" s="66">
        <f t="shared" si="35"/>
        <v>0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2:36" s="9" customFormat="1">
      <c r="B102" s="64" t="str">
        <f>IF(PRESUPUESTO!C74="","",PRESUPUESTO!C74)</f>
        <v/>
      </c>
      <c r="C102" s="65">
        <f t="shared" si="31"/>
        <v>0</v>
      </c>
      <c r="D102" s="59">
        <f>PRESUPUESTO!D74</f>
        <v>0</v>
      </c>
      <c r="E102" s="66">
        <f t="shared" si="33"/>
        <v>0</v>
      </c>
      <c r="F102" s="66">
        <f t="shared" si="35"/>
        <v>0</v>
      </c>
      <c r="G102" s="66">
        <f t="shared" si="35"/>
        <v>0</v>
      </c>
      <c r="H102" s="66">
        <f t="shared" si="35"/>
        <v>0</v>
      </c>
      <c r="I102" s="66">
        <f t="shared" si="35"/>
        <v>0</v>
      </c>
      <c r="J102" s="66">
        <f t="shared" si="35"/>
        <v>0</v>
      </c>
      <c r="K102" s="66">
        <f t="shared" si="35"/>
        <v>0</v>
      </c>
      <c r="L102" s="66">
        <f t="shared" si="35"/>
        <v>0</v>
      </c>
      <c r="M102" s="66">
        <f t="shared" si="35"/>
        <v>0</v>
      </c>
      <c r="N102" s="66">
        <f t="shared" si="35"/>
        <v>0</v>
      </c>
      <c r="O102" s="66">
        <f t="shared" si="35"/>
        <v>0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2:36" s="102" customFormat="1">
      <c r="B103" s="103" t="str">
        <f>IF(PRESUPUESTO!F67="","",PRESUPUESTO!F67)</f>
        <v>Impuesto Predial</v>
      </c>
      <c r="C103" s="104">
        <f t="shared" si="31"/>
        <v>0.20338983050847459</v>
      </c>
      <c r="D103" s="105">
        <f>IF(PRESUPUESTO!J67=PRESUPUESTO!$B$345,PRESUPUESTO!$G$67,0)</f>
        <v>0</v>
      </c>
      <c r="E103" s="105">
        <f>IF(PRESUPUESTO!K67=PRESUPUESTO!$B$345,PRESUPUESTO!$G$67,0)</f>
        <v>0</v>
      </c>
      <c r="F103" s="105">
        <f>IF(PRESUPUESTO!L67=PRESUPUESTO!$B$345,PRESUPUESTO!$G$67,0)</f>
        <v>0</v>
      </c>
      <c r="G103" s="105">
        <f>IF(PRESUPUESTO!M67=PRESUPUESTO!$B$345,PRESUPUESTO!$G$67,0)</f>
        <v>0</v>
      </c>
      <c r="H103" s="105">
        <f>IF(PRESUPUESTO!N67=PRESUPUESTO!$B$345,PRESUPUESTO!$G$67,0)</f>
        <v>6000</v>
      </c>
      <c r="I103" s="105">
        <f>IF(PRESUPUESTO!O67=PRESUPUESTO!$B$345,PRESUPUESTO!$G$67,0)</f>
        <v>0</v>
      </c>
      <c r="J103" s="105">
        <f>IF(PRESUPUESTO!P67=PRESUPUESTO!$B$345,PRESUPUESTO!$G$67,0)</f>
        <v>0</v>
      </c>
      <c r="K103" s="105">
        <f>IF(PRESUPUESTO!Q67=PRESUPUESTO!$B$345,PRESUPUESTO!$G$67,0)</f>
        <v>0</v>
      </c>
      <c r="L103" s="105">
        <f>IF(PRESUPUESTO!R67=PRESUPUESTO!$B$345,PRESUPUESTO!$G$67,0)</f>
        <v>0</v>
      </c>
      <c r="M103" s="105">
        <f>IF(PRESUPUESTO!S67=PRESUPUESTO!$B$345,PRESUPUESTO!$G$67,0)</f>
        <v>0</v>
      </c>
      <c r="N103" s="105">
        <f>IF(PRESUPUESTO!T67=PRESUPUESTO!$B$345,PRESUPUESTO!$G$67,0)</f>
        <v>6000</v>
      </c>
      <c r="O103" s="105">
        <f>IF(PRESUPUESTO!U67=PRESUPUESTO!$B$345,PRESUPUESTO!$G$67,0)</f>
        <v>0</v>
      </c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</row>
    <row r="104" spans="2:36" s="102" customFormat="1">
      <c r="B104" s="103" t="str">
        <f>IF(PRESUPUESTO!F68="","",PRESUPUESTO!F68)</f>
        <v>Mantenimiento</v>
      </c>
      <c r="C104" s="104">
        <f t="shared" si="31"/>
        <v>0</v>
      </c>
      <c r="D104" s="105">
        <f>IF(PRESUPUESTO!J68=PRESUPUESTO!$B$345,PRESUPUESTO!$G$68,0)</f>
        <v>0</v>
      </c>
      <c r="E104" s="105">
        <f>IF(PRESUPUESTO!K68=PRESUPUESTO!$B$345,PRESUPUESTO!$G$68,0)</f>
        <v>0</v>
      </c>
      <c r="F104" s="105">
        <f>IF(PRESUPUESTO!L68=PRESUPUESTO!$B$345,PRESUPUESTO!$G$68,0)</f>
        <v>0</v>
      </c>
      <c r="G104" s="105">
        <f>IF(PRESUPUESTO!M68=PRESUPUESTO!$B$345,PRESUPUESTO!$G$68,0)</f>
        <v>0</v>
      </c>
      <c r="H104" s="105">
        <f>IF(PRESUPUESTO!N68=PRESUPUESTO!$B$345,PRESUPUESTO!$G$68,0)</f>
        <v>0</v>
      </c>
      <c r="I104" s="105">
        <f>IF(PRESUPUESTO!O68=PRESUPUESTO!$B$345,PRESUPUESTO!$G$68,0)</f>
        <v>0</v>
      </c>
      <c r="J104" s="105">
        <f>IF(PRESUPUESTO!P68=PRESUPUESTO!$B$345,PRESUPUESTO!$G$68,0)</f>
        <v>0</v>
      </c>
      <c r="K104" s="105">
        <f>IF(PRESUPUESTO!Q68=PRESUPUESTO!$B$345,PRESUPUESTO!$G$68,0)</f>
        <v>0</v>
      </c>
      <c r="L104" s="105">
        <f>IF(PRESUPUESTO!R68=PRESUPUESTO!$B$345,PRESUPUESTO!$G$68,0)</f>
        <v>0</v>
      </c>
      <c r="M104" s="105">
        <f>IF(PRESUPUESTO!S68=PRESUPUESTO!$B$345,PRESUPUESTO!$G$68,0)</f>
        <v>0</v>
      </c>
      <c r="N104" s="105">
        <f>IF(PRESUPUESTO!T68=PRESUPUESTO!$B$345,PRESUPUESTO!$G$68,0)</f>
        <v>0</v>
      </c>
      <c r="O104" s="105">
        <f>IF(PRESUPUESTO!U68=PRESUPUESTO!$B$345,PRESUPUESTO!$G$68,0)</f>
        <v>0</v>
      </c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</row>
    <row r="105" spans="2:36" s="102" customFormat="1">
      <c r="B105" s="103" t="str">
        <f>IF(PRESUPUESTO!F69="","",PRESUPUESTO!F69)</f>
        <v>Seguro</v>
      </c>
      <c r="C105" s="104">
        <f t="shared" si="31"/>
        <v>0</v>
      </c>
      <c r="D105" s="105">
        <f>IF(PRESUPUESTO!J69=PRESUPUESTO!$B$345,PRESUPUESTO!$G$69,0)</f>
        <v>0</v>
      </c>
      <c r="E105" s="105">
        <f>IF(PRESUPUESTO!K69=PRESUPUESTO!$B$345,PRESUPUESTO!$G$69,0)</f>
        <v>0</v>
      </c>
      <c r="F105" s="105">
        <f>IF(PRESUPUESTO!L69=PRESUPUESTO!$B$345,PRESUPUESTO!$G$69,0)</f>
        <v>0</v>
      </c>
      <c r="G105" s="105">
        <f>IF(PRESUPUESTO!M69=PRESUPUESTO!$B$345,PRESUPUESTO!$G$69,0)</f>
        <v>0</v>
      </c>
      <c r="H105" s="105">
        <f>IF(PRESUPUESTO!N69=PRESUPUESTO!$B$345,PRESUPUESTO!$G$69,0)</f>
        <v>0</v>
      </c>
      <c r="I105" s="105">
        <f>IF(PRESUPUESTO!O69=PRESUPUESTO!$B$345,PRESUPUESTO!$G$69,0)</f>
        <v>0</v>
      </c>
      <c r="J105" s="105">
        <f>IF(PRESUPUESTO!P69=PRESUPUESTO!$B$345,PRESUPUESTO!$G$69,0)</f>
        <v>0</v>
      </c>
      <c r="K105" s="105">
        <f>IF(PRESUPUESTO!Q69=PRESUPUESTO!$B$345,PRESUPUESTO!$G$69,0)</f>
        <v>0</v>
      </c>
      <c r="L105" s="105">
        <f>IF(PRESUPUESTO!R69=PRESUPUESTO!$B$345,PRESUPUESTO!$G$69,0)</f>
        <v>0</v>
      </c>
      <c r="M105" s="105">
        <f>IF(PRESUPUESTO!S69=PRESUPUESTO!$B$345,PRESUPUESTO!$G$69,0)</f>
        <v>0</v>
      </c>
      <c r="N105" s="105">
        <f>IF(PRESUPUESTO!T69=PRESUPUESTO!$B$345,PRESUPUESTO!$G$69,0)</f>
        <v>0</v>
      </c>
      <c r="O105" s="105">
        <f>IF(PRESUPUESTO!U69=PRESUPUESTO!$B$345,PRESUPUESTO!$G$69,0)</f>
        <v>0</v>
      </c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</row>
    <row r="106" spans="2:36" s="102" customFormat="1">
      <c r="B106" s="103" t="str">
        <f>IF(PRESUPUESTO!F70="","",PRESUPUESTO!F70)</f>
        <v>Muebles / Electrodomésticos / Decoración</v>
      </c>
      <c r="C106" s="104">
        <f t="shared" si="31"/>
        <v>0</v>
      </c>
      <c r="D106" s="105">
        <f>IF(PRESUPUESTO!J70=PRESUPUESTO!$B$345,PRESUPUESTO!$G$70,0)</f>
        <v>0</v>
      </c>
      <c r="E106" s="105">
        <f>IF(PRESUPUESTO!K70=PRESUPUESTO!$B$345,PRESUPUESTO!$G$70,0)</f>
        <v>0</v>
      </c>
      <c r="F106" s="105">
        <f>IF(PRESUPUESTO!L70=PRESUPUESTO!$B$345,PRESUPUESTO!$G$70,0)</f>
        <v>0</v>
      </c>
      <c r="G106" s="105">
        <f>IF(PRESUPUESTO!M70=PRESUPUESTO!$B$345,PRESUPUESTO!$G$70,0)</f>
        <v>0</v>
      </c>
      <c r="H106" s="105">
        <f>IF(PRESUPUESTO!N70=PRESUPUESTO!$B$345,PRESUPUESTO!$G$70,0)</f>
        <v>0</v>
      </c>
      <c r="I106" s="105">
        <f>IF(PRESUPUESTO!O70=PRESUPUESTO!$B$345,PRESUPUESTO!$G$70,0)</f>
        <v>0</v>
      </c>
      <c r="J106" s="105">
        <f>IF(PRESUPUESTO!P70=PRESUPUESTO!$B$345,PRESUPUESTO!$G$70,0)</f>
        <v>0</v>
      </c>
      <c r="K106" s="105">
        <f>IF(PRESUPUESTO!Q70=PRESUPUESTO!$B$345,PRESUPUESTO!$G$70,0)</f>
        <v>0</v>
      </c>
      <c r="L106" s="105">
        <f>IF(PRESUPUESTO!R70=PRESUPUESTO!$B$345,PRESUPUESTO!$G$70,0)</f>
        <v>0</v>
      </c>
      <c r="M106" s="105">
        <f>IF(PRESUPUESTO!S70=PRESUPUESTO!$B$345,PRESUPUESTO!$G$70,0)</f>
        <v>0</v>
      </c>
      <c r="N106" s="105">
        <f>IF(PRESUPUESTO!T70=PRESUPUESTO!$B$345,PRESUPUESTO!$G$70,0)</f>
        <v>0</v>
      </c>
      <c r="O106" s="105">
        <f>IF(PRESUPUESTO!U70=PRESUPUESTO!$B$345,PRESUPUESTO!$G$70,0)</f>
        <v>0</v>
      </c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</row>
    <row r="107" spans="2:36" s="22" customFormat="1">
      <c r="B107" s="103" t="str">
        <f>IF(PRESUPUESTO!F71="","",PRESUPUESTO!F71)</f>
        <v/>
      </c>
      <c r="C107" s="104">
        <f t="shared" si="31"/>
        <v>0</v>
      </c>
      <c r="D107" s="105">
        <f>IF(PRESUPUESTO!J71=PRESUPUESTO!$B$345,PRESUPUESTO!$G$71,0)</f>
        <v>0</v>
      </c>
      <c r="E107" s="105">
        <f>IF(PRESUPUESTO!K71=PRESUPUESTO!$B$345,PRESUPUESTO!$G$71,0)</f>
        <v>0</v>
      </c>
      <c r="F107" s="105">
        <f>IF(PRESUPUESTO!L71=PRESUPUESTO!$B$345,PRESUPUESTO!$G$71,0)</f>
        <v>0</v>
      </c>
      <c r="G107" s="105">
        <f>IF(PRESUPUESTO!M71=PRESUPUESTO!$B$345,PRESUPUESTO!$G$71,0)</f>
        <v>0</v>
      </c>
      <c r="H107" s="105">
        <f>IF(PRESUPUESTO!N71=PRESUPUESTO!$B$345,PRESUPUESTO!$G$71,0)</f>
        <v>0</v>
      </c>
      <c r="I107" s="105">
        <f>IF(PRESUPUESTO!O71=PRESUPUESTO!$B$345,PRESUPUESTO!$G$71,0)</f>
        <v>0</v>
      </c>
      <c r="J107" s="105">
        <f>IF(PRESUPUESTO!P71=PRESUPUESTO!$B$345,PRESUPUESTO!$G$71,0)</f>
        <v>0</v>
      </c>
      <c r="K107" s="105">
        <f>IF(PRESUPUESTO!Q71=PRESUPUESTO!$B$345,PRESUPUESTO!$G$71,0)</f>
        <v>0</v>
      </c>
      <c r="L107" s="105">
        <f>IF(PRESUPUESTO!R71=PRESUPUESTO!$B$345,PRESUPUESTO!$G$71,0)</f>
        <v>0</v>
      </c>
      <c r="M107" s="105">
        <f>IF(PRESUPUESTO!S71=PRESUPUESTO!$B$345,PRESUPUESTO!$G$71,0)</f>
        <v>0</v>
      </c>
      <c r="N107" s="105">
        <f>IF(PRESUPUESTO!T71=PRESUPUESTO!$B$345,PRESUPUESTO!$G$71,0)</f>
        <v>0</v>
      </c>
      <c r="O107" s="105">
        <f>IF(PRESUPUESTO!U71=PRESUPUESTO!$B$345,PRESUPUESTO!$G$71,0)</f>
        <v>0</v>
      </c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</row>
    <row r="108" spans="2:36" s="22" customFormat="1">
      <c r="B108" s="103" t="str">
        <f>IF(PRESUPUESTO!F72="","",PRESUPUESTO!F72)</f>
        <v/>
      </c>
      <c r="C108" s="104">
        <f t="shared" si="31"/>
        <v>0</v>
      </c>
      <c r="D108" s="105">
        <f>IF(PRESUPUESTO!J72=PRESUPUESTO!$B$345,PRESUPUESTO!$G$72,0)</f>
        <v>0</v>
      </c>
      <c r="E108" s="105">
        <f>IF(PRESUPUESTO!K72=PRESUPUESTO!$B$345,PRESUPUESTO!$G$72,0)</f>
        <v>0</v>
      </c>
      <c r="F108" s="105">
        <f>IF(PRESUPUESTO!L72=PRESUPUESTO!$B$345,PRESUPUESTO!$G$72,0)</f>
        <v>0</v>
      </c>
      <c r="G108" s="105">
        <f>IF(PRESUPUESTO!M72=PRESUPUESTO!$B$345,PRESUPUESTO!$G$72,0)</f>
        <v>0</v>
      </c>
      <c r="H108" s="105">
        <f>IF(PRESUPUESTO!N72=PRESUPUESTO!$B$345,PRESUPUESTO!$G$72,0)</f>
        <v>0</v>
      </c>
      <c r="I108" s="105">
        <f>IF(PRESUPUESTO!O72=PRESUPUESTO!$B$345,PRESUPUESTO!$G$72,0)</f>
        <v>0</v>
      </c>
      <c r="J108" s="105">
        <f>IF(PRESUPUESTO!P72=PRESUPUESTO!$B$345,PRESUPUESTO!$G$72,0)</f>
        <v>0</v>
      </c>
      <c r="K108" s="105">
        <f>IF(PRESUPUESTO!Q72=PRESUPUESTO!$B$345,PRESUPUESTO!$G$72,0)</f>
        <v>0</v>
      </c>
      <c r="L108" s="105">
        <f>IF(PRESUPUESTO!R72=PRESUPUESTO!$B$345,PRESUPUESTO!$G$72,0)</f>
        <v>0</v>
      </c>
      <c r="M108" s="105">
        <f>IF(PRESUPUESTO!S72=PRESUPUESTO!$B$345,PRESUPUESTO!$G$72,0)</f>
        <v>0</v>
      </c>
      <c r="N108" s="105">
        <f>IF(PRESUPUESTO!T72=PRESUPUESTO!$B$345,PRESUPUESTO!$G$72,0)</f>
        <v>0</v>
      </c>
      <c r="O108" s="105">
        <f>IF(PRESUPUESTO!U72=PRESUPUESTO!$B$345,PRESUPUESTO!$G$72,0)</f>
        <v>0</v>
      </c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</row>
    <row r="109" spans="2:36" s="22" customFormat="1">
      <c r="B109" s="103" t="str">
        <f>IF(PRESUPUESTO!F73="","",PRESUPUESTO!F73)</f>
        <v/>
      </c>
      <c r="C109" s="104">
        <f t="shared" si="31"/>
        <v>0</v>
      </c>
      <c r="D109" s="105">
        <f>IF(PRESUPUESTO!J73=PRESUPUESTO!$B$345,PRESUPUESTO!$G$73,0)</f>
        <v>0</v>
      </c>
      <c r="E109" s="105">
        <f>IF(PRESUPUESTO!K73=PRESUPUESTO!$B$345,PRESUPUESTO!$G$73,0)</f>
        <v>0</v>
      </c>
      <c r="F109" s="105">
        <f>IF(PRESUPUESTO!L73=PRESUPUESTO!$B$345,PRESUPUESTO!$G$73,0)</f>
        <v>0</v>
      </c>
      <c r="G109" s="105">
        <f>IF(PRESUPUESTO!M73=PRESUPUESTO!$B$345,PRESUPUESTO!$G$73,0)</f>
        <v>0</v>
      </c>
      <c r="H109" s="105">
        <f>IF(PRESUPUESTO!N73=PRESUPUESTO!$B$345,PRESUPUESTO!$G$73,0)</f>
        <v>0</v>
      </c>
      <c r="I109" s="105">
        <f>IF(PRESUPUESTO!O73=PRESUPUESTO!$B$345,PRESUPUESTO!$G$73,0)</f>
        <v>0</v>
      </c>
      <c r="J109" s="105">
        <f>IF(PRESUPUESTO!P73=PRESUPUESTO!$B$345,PRESUPUESTO!$G$73,0)</f>
        <v>0</v>
      </c>
      <c r="K109" s="105">
        <f>IF(PRESUPUESTO!Q73=PRESUPUESTO!$B$345,PRESUPUESTO!$G$73,0)</f>
        <v>0</v>
      </c>
      <c r="L109" s="105">
        <f>IF(PRESUPUESTO!R73=PRESUPUESTO!$B$345,PRESUPUESTO!$G$73,0)</f>
        <v>0</v>
      </c>
      <c r="M109" s="105">
        <f>IF(PRESUPUESTO!S73=PRESUPUESTO!$B$345,PRESUPUESTO!$G$73,0)</f>
        <v>0</v>
      </c>
      <c r="N109" s="105">
        <f>IF(PRESUPUESTO!T73=PRESUPUESTO!$B$345,PRESUPUESTO!$G$73,0)</f>
        <v>0</v>
      </c>
      <c r="O109" s="105">
        <f>IF(PRESUPUESTO!U73=PRESUPUESTO!$B$345,PRESUPUESTO!$G$73,0)</f>
        <v>0</v>
      </c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</row>
    <row r="110" spans="2:36" s="22" customFormat="1">
      <c r="B110" s="103" t="str">
        <f>IF(PRESUPUESTO!F74="","",PRESUPUESTO!F74)</f>
        <v/>
      </c>
      <c r="C110" s="104">
        <f t="shared" si="31"/>
        <v>0</v>
      </c>
      <c r="D110" s="105">
        <f>IF(PRESUPUESTO!J74=PRESUPUESTO!$B$345,PRESUPUESTO!$G$74,0)</f>
        <v>0</v>
      </c>
      <c r="E110" s="105">
        <f>IF(PRESUPUESTO!K74=PRESUPUESTO!$B$345,PRESUPUESTO!$G$74,0)</f>
        <v>0</v>
      </c>
      <c r="F110" s="105">
        <f>IF(PRESUPUESTO!L74=PRESUPUESTO!$B$345,PRESUPUESTO!$G$74,0)</f>
        <v>0</v>
      </c>
      <c r="G110" s="105">
        <f>IF(PRESUPUESTO!M74=PRESUPUESTO!$B$345,PRESUPUESTO!$G$74,0)</f>
        <v>0</v>
      </c>
      <c r="H110" s="105">
        <f>IF(PRESUPUESTO!N74=PRESUPUESTO!$B$345,PRESUPUESTO!$G$74,0)</f>
        <v>0</v>
      </c>
      <c r="I110" s="105">
        <f>IF(PRESUPUESTO!O74=PRESUPUESTO!$B$345,PRESUPUESTO!$G$74,0)</f>
        <v>0</v>
      </c>
      <c r="J110" s="105">
        <f>IF(PRESUPUESTO!P74=PRESUPUESTO!$B$345,PRESUPUESTO!$G$74,0)</f>
        <v>0</v>
      </c>
      <c r="K110" s="105">
        <f>IF(PRESUPUESTO!Q74=PRESUPUESTO!$B$345,PRESUPUESTO!$G$74,0)</f>
        <v>0</v>
      </c>
      <c r="L110" s="105">
        <f>IF(PRESUPUESTO!R74=PRESUPUESTO!$B$345,PRESUPUESTO!$G$74,0)</f>
        <v>0</v>
      </c>
      <c r="M110" s="105">
        <f>IF(PRESUPUESTO!S74=PRESUPUESTO!$B$345,PRESUPUESTO!$G$74,0)</f>
        <v>0</v>
      </c>
      <c r="N110" s="105">
        <f>IF(PRESUPUESTO!T74=PRESUPUESTO!$B$345,PRESUPUESTO!$G$74,0)</f>
        <v>0</v>
      </c>
      <c r="O110" s="105">
        <f>IF(PRESUPUESTO!U74=PRESUPUESTO!$B$345,PRESUPUESTO!$G$74,0)</f>
        <v>0</v>
      </c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</row>
    <row r="111" spans="2:36" s="71" customFormat="1">
      <c r="B111" s="106" t="str">
        <f>IF(PRESUPUESTO!B77="","",PRESUPUESTO!B77)</f>
        <v>MERCADO</v>
      </c>
      <c r="C111" s="107">
        <f t="shared" si="31"/>
        <v>0</v>
      </c>
      <c r="D111" s="108">
        <f>SUM(D112:D127)</f>
        <v>0</v>
      </c>
      <c r="E111" s="108">
        <f t="shared" ref="E111:O111" si="36">SUM(E112:E127)</f>
        <v>0</v>
      </c>
      <c r="F111" s="108">
        <f t="shared" si="36"/>
        <v>0</v>
      </c>
      <c r="G111" s="108">
        <f t="shared" si="36"/>
        <v>0</v>
      </c>
      <c r="H111" s="108">
        <f t="shared" si="36"/>
        <v>0</v>
      </c>
      <c r="I111" s="108">
        <f t="shared" si="36"/>
        <v>0</v>
      </c>
      <c r="J111" s="108">
        <f t="shared" si="36"/>
        <v>0</v>
      </c>
      <c r="K111" s="108">
        <f t="shared" si="36"/>
        <v>0</v>
      </c>
      <c r="L111" s="108">
        <f t="shared" si="36"/>
        <v>0</v>
      </c>
      <c r="M111" s="108">
        <f t="shared" si="36"/>
        <v>0</v>
      </c>
      <c r="N111" s="108">
        <f t="shared" si="36"/>
        <v>0</v>
      </c>
      <c r="O111" s="108">
        <f t="shared" si="36"/>
        <v>0</v>
      </c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</row>
    <row r="112" spans="2:36">
      <c r="B112" s="64" t="str">
        <f>IF(PRESUPUESTO!C79="","",PRESUPUESTO!C79)</f>
        <v>Frutas y Verduras</v>
      </c>
      <c r="C112" s="65">
        <f t="shared" si="31"/>
        <v>0</v>
      </c>
      <c r="D112" s="59">
        <f>PRESUPUESTO!D79</f>
        <v>0</v>
      </c>
      <c r="E112" s="66">
        <f t="shared" ref="E112:E119" si="37">D112</f>
        <v>0</v>
      </c>
      <c r="F112" s="66">
        <f t="shared" ref="F112:O112" si="38">E112</f>
        <v>0</v>
      </c>
      <c r="G112" s="66">
        <f t="shared" si="38"/>
        <v>0</v>
      </c>
      <c r="H112" s="66">
        <f t="shared" si="38"/>
        <v>0</v>
      </c>
      <c r="I112" s="66">
        <f t="shared" si="38"/>
        <v>0</v>
      </c>
      <c r="J112" s="66">
        <f t="shared" si="38"/>
        <v>0</v>
      </c>
      <c r="K112" s="66">
        <f t="shared" si="38"/>
        <v>0</v>
      </c>
      <c r="L112" s="66">
        <f t="shared" si="38"/>
        <v>0</v>
      </c>
      <c r="M112" s="66">
        <f t="shared" si="38"/>
        <v>0</v>
      </c>
      <c r="N112" s="66">
        <f t="shared" si="38"/>
        <v>0</v>
      </c>
      <c r="O112" s="66">
        <f t="shared" si="38"/>
        <v>0</v>
      </c>
    </row>
    <row r="113" spans="2:36">
      <c r="B113" s="64" t="str">
        <f>IF(PRESUPUESTO!C80="","",PRESUPUESTO!C80)</f>
        <v>Carne / Pollo / Pescado</v>
      </c>
      <c r="C113" s="65">
        <f t="shared" si="31"/>
        <v>0</v>
      </c>
      <c r="D113" s="59">
        <f>PRESUPUESTO!D80</f>
        <v>0</v>
      </c>
      <c r="E113" s="66">
        <f t="shared" si="37"/>
        <v>0</v>
      </c>
      <c r="F113" s="66">
        <f t="shared" ref="F113:O119" si="39">E113</f>
        <v>0</v>
      </c>
      <c r="G113" s="66">
        <f t="shared" si="39"/>
        <v>0</v>
      </c>
      <c r="H113" s="66">
        <f t="shared" si="39"/>
        <v>0</v>
      </c>
      <c r="I113" s="66">
        <f t="shared" si="39"/>
        <v>0</v>
      </c>
      <c r="J113" s="66">
        <f t="shared" si="39"/>
        <v>0</v>
      </c>
      <c r="K113" s="66">
        <f t="shared" si="39"/>
        <v>0</v>
      </c>
      <c r="L113" s="66">
        <f t="shared" si="39"/>
        <v>0</v>
      </c>
      <c r="M113" s="66">
        <f t="shared" si="39"/>
        <v>0</v>
      </c>
      <c r="N113" s="66">
        <f t="shared" si="39"/>
        <v>0</v>
      </c>
      <c r="O113" s="66">
        <f t="shared" si="39"/>
        <v>0</v>
      </c>
    </row>
    <row r="114" spans="2:36">
      <c r="B114" s="64" t="str">
        <f>IF(PRESUPUESTO!C81="","",PRESUPUESTO!C81)</f>
        <v>Aseo</v>
      </c>
      <c r="C114" s="65">
        <f t="shared" si="31"/>
        <v>0</v>
      </c>
      <c r="D114" s="59">
        <f>PRESUPUESTO!D81</f>
        <v>0</v>
      </c>
      <c r="E114" s="66">
        <f t="shared" si="37"/>
        <v>0</v>
      </c>
      <c r="F114" s="66">
        <f t="shared" si="39"/>
        <v>0</v>
      </c>
      <c r="G114" s="66">
        <f t="shared" si="39"/>
        <v>0</v>
      </c>
      <c r="H114" s="66">
        <f t="shared" si="39"/>
        <v>0</v>
      </c>
      <c r="I114" s="66">
        <f t="shared" si="39"/>
        <v>0</v>
      </c>
      <c r="J114" s="66">
        <f t="shared" si="39"/>
        <v>0</v>
      </c>
      <c r="K114" s="66">
        <f t="shared" si="39"/>
        <v>0</v>
      </c>
      <c r="L114" s="66">
        <f t="shared" si="39"/>
        <v>0</v>
      </c>
      <c r="M114" s="66">
        <f t="shared" si="39"/>
        <v>0</v>
      </c>
      <c r="N114" s="66">
        <f t="shared" si="39"/>
        <v>0</v>
      </c>
      <c r="O114" s="66">
        <f t="shared" si="39"/>
        <v>0</v>
      </c>
    </row>
    <row r="115" spans="2:36">
      <c r="B115" s="64" t="str">
        <f>IF(PRESUPUESTO!C82="","",PRESUPUESTO!C82)</f>
        <v>Cuidado Personal</v>
      </c>
      <c r="C115" s="65">
        <f t="shared" si="31"/>
        <v>0</v>
      </c>
      <c r="D115" s="59">
        <f>PRESUPUESTO!D82</f>
        <v>0</v>
      </c>
      <c r="E115" s="66">
        <f t="shared" si="37"/>
        <v>0</v>
      </c>
      <c r="F115" s="66">
        <f t="shared" si="39"/>
        <v>0</v>
      </c>
      <c r="G115" s="66">
        <f t="shared" si="39"/>
        <v>0</v>
      </c>
      <c r="H115" s="66">
        <f t="shared" si="39"/>
        <v>0</v>
      </c>
      <c r="I115" s="66">
        <f t="shared" si="39"/>
        <v>0</v>
      </c>
      <c r="J115" s="66">
        <f t="shared" si="39"/>
        <v>0</v>
      </c>
      <c r="K115" s="66">
        <f t="shared" si="39"/>
        <v>0</v>
      </c>
      <c r="L115" s="66">
        <f t="shared" si="39"/>
        <v>0</v>
      </c>
      <c r="M115" s="66">
        <f t="shared" si="39"/>
        <v>0</v>
      </c>
      <c r="N115" s="66">
        <f t="shared" si="39"/>
        <v>0</v>
      </c>
      <c r="O115" s="66">
        <f t="shared" si="39"/>
        <v>0</v>
      </c>
    </row>
    <row r="116" spans="2:36">
      <c r="B116" s="64" t="str">
        <f>IF(PRESUPUESTO!C83="","",PRESUPUESTO!C83)</f>
        <v>Despensa</v>
      </c>
      <c r="C116" s="65">
        <f t="shared" si="31"/>
        <v>0</v>
      </c>
      <c r="D116" s="59">
        <f>PRESUPUESTO!D83</f>
        <v>0</v>
      </c>
      <c r="E116" s="66">
        <f t="shared" si="37"/>
        <v>0</v>
      </c>
      <c r="F116" s="66">
        <f t="shared" si="39"/>
        <v>0</v>
      </c>
      <c r="G116" s="66">
        <f t="shared" si="39"/>
        <v>0</v>
      </c>
      <c r="H116" s="66">
        <f t="shared" si="39"/>
        <v>0</v>
      </c>
      <c r="I116" s="66">
        <f t="shared" si="39"/>
        <v>0</v>
      </c>
      <c r="J116" s="66">
        <f t="shared" si="39"/>
        <v>0</v>
      </c>
      <c r="K116" s="66">
        <f t="shared" si="39"/>
        <v>0</v>
      </c>
      <c r="L116" s="66">
        <f t="shared" si="39"/>
        <v>0</v>
      </c>
      <c r="M116" s="66">
        <f t="shared" si="39"/>
        <v>0</v>
      </c>
      <c r="N116" s="66">
        <f t="shared" si="39"/>
        <v>0</v>
      </c>
      <c r="O116" s="66">
        <f t="shared" si="39"/>
        <v>0</v>
      </c>
    </row>
    <row r="117" spans="2:36">
      <c r="B117" s="64" t="str">
        <f>IF(PRESUPUESTO!C84="","",PRESUPUESTO!C84)</f>
        <v>Ajustes de Mercado</v>
      </c>
      <c r="C117" s="65">
        <f t="shared" si="31"/>
        <v>0</v>
      </c>
      <c r="D117" s="59">
        <f>PRESUPUESTO!D84</f>
        <v>0</v>
      </c>
      <c r="E117" s="66">
        <f t="shared" si="37"/>
        <v>0</v>
      </c>
      <c r="F117" s="66">
        <f t="shared" si="39"/>
        <v>0</v>
      </c>
      <c r="G117" s="66">
        <f t="shared" si="39"/>
        <v>0</v>
      </c>
      <c r="H117" s="66">
        <f t="shared" si="39"/>
        <v>0</v>
      </c>
      <c r="I117" s="66">
        <f t="shared" si="39"/>
        <v>0</v>
      </c>
      <c r="J117" s="66">
        <f t="shared" si="39"/>
        <v>0</v>
      </c>
      <c r="K117" s="66">
        <f t="shared" si="39"/>
        <v>0</v>
      </c>
      <c r="L117" s="66">
        <f t="shared" si="39"/>
        <v>0</v>
      </c>
      <c r="M117" s="66">
        <f t="shared" si="39"/>
        <v>0</v>
      </c>
      <c r="N117" s="66">
        <f t="shared" si="39"/>
        <v>0</v>
      </c>
      <c r="O117" s="66">
        <f t="shared" si="39"/>
        <v>0</v>
      </c>
    </row>
    <row r="118" spans="2:36" s="9" customFormat="1">
      <c r="B118" s="64" t="str">
        <f>IF(PRESUPUESTO!C85="","",PRESUPUESTO!C85)</f>
        <v/>
      </c>
      <c r="C118" s="65">
        <f t="shared" si="31"/>
        <v>0</v>
      </c>
      <c r="D118" s="59">
        <f>PRESUPUESTO!D85</f>
        <v>0</v>
      </c>
      <c r="E118" s="66">
        <f t="shared" si="37"/>
        <v>0</v>
      </c>
      <c r="F118" s="66">
        <f t="shared" si="39"/>
        <v>0</v>
      </c>
      <c r="G118" s="66">
        <f t="shared" si="39"/>
        <v>0</v>
      </c>
      <c r="H118" s="66">
        <f t="shared" si="39"/>
        <v>0</v>
      </c>
      <c r="I118" s="66">
        <f t="shared" si="39"/>
        <v>0</v>
      </c>
      <c r="J118" s="66">
        <f t="shared" si="39"/>
        <v>0</v>
      </c>
      <c r="K118" s="66">
        <f t="shared" si="39"/>
        <v>0</v>
      </c>
      <c r="L118" s="66">
        <f t="shared" si="39"/>
        <v>0</v>
      </c>
      <c r="M118" s="66">
        <f t="shared" si="39"/>
        <v>0</v>
      </c>
      <c r="N118" s="66">
        <f t="shared" si="39"/>
        <v>0</v>
      </c>
      <c r="O118" s="66">
        <f t="shared" si="39"/>
        <v>0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2:36" s="9" customFormat="1">
      <c r="B119" s="64" t="str">
        <f>IF(PRESUPUESTO!C86="","",PRESUPUESTO!C86)</f>
        <v/>
      </c>
      <c r="C119" s="65">
        <f t="shared" si="31"/>
        <v>0</v>
      </c>
      <c r="D119" s="59">
        <f>PRESUPUESTO!D86</f>
        <v>0</v>
      </c>
      <c r="E119" s="66">
        <f t="shared" si="37"/>
        <v>0</v>
      </c>
      <c r="F119" s="66">
        <f t="shared" si="39"/>
        <v>0</v>
      </c>
      <c r="G119" s="66">
        <f t="shared" si="39"/>
        <v>0</v>
      </c>
      <c r="H119" s="66">
        <f t="shared" si="39"/>
        <v>0</v>
      </c>
      <c r="I119" s="66">
        <f t="shared" si="39"/>
        <v>0</v>
      </c>
      <c r="J119" s="66">
        <f t="shared" si="39"/>
        <v>0</v>
      </c>
      <c r="K119" s="66">
        <f t="shared" si="39"/>
        <v>0</v>
      </c>
      <c r="L119" s="66">
        <f t="shared" si="39"/>
        <v>0</v>
      </c>
      <c r="M119" s="66">
        <f t="shared" si="39"/>
        <v>0</v>
      </c>
      <c r="N119" s="66">
        <f t="shared" si="39"/>
        <v>0</v>
      </c>
      <c r="O119" s="66">
        <f t="shared" si="39"/>
        <v>0</v>
      </c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2:36" s="22" customFormat="1">
      <c r="B120" s="103" t="str">
        <f>IF(PRESUPUESTO!F79="","",PRESUPUESTO!F79)</f>
        <v/>
      </c>
      <c r="C120" s="104">
        <f t="shared" si="31"/>
        <v>0</v>
      </c>
      <c r="D120" s="105">
        <f>IF(PRESUPUESTO!J79=PRESUPUESTO!$B$345,PRESUPUESTO!$G$79,0)</f>
        <v>0</v>
      </c>
      <c r="E120" s="105">
        <f>IF(PRESUPUESTO!K79=PRESUPUESTO!$B$345,PRESUPUESTO!$G$79,0)</f>
        <v>0</v>
      </c>
      <c r="F120" s="105">
        <f>IF(PRESUPUESTO!L79=PRESUPUESTO!$B$345,PRESUPUESTO!$G$79,0)</f>
        <v>0</v>
      </c>
      <c r="G120" s="105">
        <f>IF(PRESUPUESTO!M79=PRESUPUESTO!$B$345,PRESUPUESTO!$G$79,0)</f>
        <v>0</v>
      </c>
      <c r="H120" s="105">
        <f>IF(PRESUPUESTO!N79=PRESUPUESTO!$B$345,PRESUPUESTO!$G$79,0)</f>
        <v>0</v>
      </c>
      <c r="I120" s="105">
        <f>IF(PRESUPUESTO!O79=PRESUPUESTO!$B$345,PRESUPUESTO!$G$79,0)</f>
        <v>0</v>
      </c>
      <c r="J120" s="105">
        <f>IF(PRESUPUESTO!P79=PRESUPUESTO!$B$345,PRESUPUESTO!$G$79,0)</f>
        <v>0</v>
      </c>
      <c r="K120" s="105">
        <f>IF(PRESUPUESTO!Q79=PRESUPUESTO!$B$345,PRESUPUESTO!$G$79,0)</f>
        <v>0</v>
      </c>
      <c r="L120" s="105">
        <f>IF(PRESUPUESTO!R79=PRESUPUESTO!$B$345,PRESUPUESTO!$G$79,0)</f>
        <v>0</v>
      </c>
      <c r="M120" s="105">
        <f>IF(PRESUPUESTO!S79=PRESUPUESTO!$B$345,PRESUPUESTO!$G$79,0)</f>
        <v>0</v>
      </c>
      <c r="N120" s="105">
        <f>IF(PRESUPUESTO!T79=PRESUPUESTO!$B$345,PRESUPUESTO!$G$79,0)</f>
        <v>0</v>
      </c>
      <c r="O120" s="105">
        <f>IF(PRESUPUESTO!U79=PRESUPUESTO!$B$345,PRESUPUESTO!$G$79,0)</f>
        <v>0</v>
      </c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</row>
    <row r="121" spans="2:36" s="22" customFormat="1">
      <c r="B121" s="103" t="str">
        <f>IF(PRESUPUESTO!F80="","",PRESUPUESTO!F80)</f>
        <v/>
      </c>
      <c r="C121" s="104">
        <f t="shared" si="31"/>
        <v>0</v>
      </c>
      <c r="D121" s="105">
        <f>IF(PRESUPUESTO!J80=PRESUPUESTO!$B$345,PRESUPUESTO!$G$80,0)</f>
        <v>0</v>
      </c>
      <c r="E121" s="105">
        <f>IF(PRESUPUESTO!K80=PRESUPUESTO!$B$345,PRESUPUESTO!$G$80,0)</f>
        <v>0</v>
      </c>
      <c r="F121" s="105">
        <f>IF(PRESUPUESTO!L80=PRESUPUESTO!$B$345,PRESUPUESTO!$G$80,0)</f>
        <v>0</v>
      </c>
      <c r="G121" s="105">
        <f>IF(PRESUPUESTO!M80=PRESUPUESTO!$B$345,PRESUPUESTO!$G$80,0)</f>
        <v>0</v>
      </c>
      <c r="H121" s="105">
        <f>IF(PRESUPUESTO!N80=PRESUPUESTO!$B$345,PRESUPUESTO!$G$80,0)</f>
        <v>0</v>
      </c>
      <c r="I121" s="105">
        <f>IF(PRESUPUESTO!O80=PRESUPUESTO!$B$345,PRESUPUESTO!$G$80,0)</f>
        <v>0</v>
      </c>
      <c r="J121" s="105">
        <f>IF(PRESUPUESTO!P80=PRESUPUESTO!$B$345,PRESUPUESTO!$G$80,0)</f>
        <v>0</v>
      </c>
      <c r="K121" s="105">
        <f>IF(PRESUPUESTO!Q80=PRESUPUESTO!$B$345,PRESUPUESTO!$G$80,0)</f>
        <v>0</v>
      </c>
      <c r="L121" s="105">
        <f>IF(PRESUPUESTO!R80=PRESUPUESTO!$B$345,PRESUPUESTO!$G$80,0)</f>
        <v>0</v>
      </c>
      <c r="M121" s="105">
        <f>IF(PRESUPUESTO!S80=PRESUPUESTO!$B$345,PRESUPUESTO!$G$80,0)</f>
        <v>0</v>
      </c>
      <c r="N121" s="105">
        <f>IF(PRESUPUESTO!T80=PRESUPUESTO!$B$345,PRESUPUESTO!$G$80,0)</f>
        <v>0</v>
      </c>
      <c r="O121" s="105">
        <f>IF(PRESUPUESTO!U80=PRESUPUESTO!$B$345,PRESUPUESTO!$G$80,0)</f>
        <v>0</v>
      </c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</row>
    <row r="122" spans="2:36" s="22" customFormat="1">
      <c r="B122" s="103" t="str">
        <f>IF(PRESUPUESTO!F81="","",PRESUPUESTO!F81)</f>
        <v/>
      </c>
      <c r="C122" s="104">
        <f t="shared" si="31"/>
        <v>0</v>
      </c>
      <c r="D122" s="105">
        <f>IF(PRESUPUESTO!J81=PRESUPUESTO!$B$345,PRESUPUESTO!$G$81,0)</f>
        <v>0</v>
      </c>
      <c r="E122" s="105">
        <f>IF(PRESUPUESTO!K81=PRESUPUESTO!$B$345,PRESUPUESTO!$G$81,0)</f>
        <v>0</v>
      </c>
      <c r="F122" s="105">
        <f>IF(PRESUPUESTO!L81=PRESUPUESTO!$B$345,PRESUPUESTO!$G$81,0)</f>
        <v>0</v>
      </c>
      <c r="G122" s="105">
        <f>IF(PRESUPUESTO!M81=PRESUPUESTO!$B$345,PRESUPUESTO!$G$81,0)</f>
        <v>0</v>
      </c>
      <c r="H122" s="105">
        <f>IF(PRESUPUESTO!N81=PRESUPUESTO!$B$345,PRESUPUESTO!$G$81,0)</f>
        <v>0</v>
      </c>
      <c r="I122" s="105">
        <f>IF(PRESUPUESTO!O81=PRESUPUESTO!$B$345,PRESUPUESTO!$G$81,0)</f>
        <v>0</v>
      </c>
      <c r="J122" s="105">
        <f>IF(PRESUPUESTO!P81=PRESUPUESTO!$B$345,PRESUPUESTO!$G$81,0)</f>
        <v>0</v>
      </c>
      <c r="K122" s="105">
        <f>IF(PRESUPUESTO!Q81=PRESUPUESTO!$B$345,PRESUPUESTO!$G$81,0)</f>
        <v>0</v>
      </c>
      <c r="L122" s="105">
        <f>IF(PRESUPUESTO!R81=PRESUPUESTO!$B$345,PRESUPUESTO!$G$81,0)</f>
        <v>0</v>
      </c>
      <c r="M122" s="105">
        <f>IF(PRESUPUESTO!S81=PRESUPUESTO!$B$345,PRESUPUESTO!$G$81,0)</f>
        <v>0</v>
      </c>
      <c r="N122" s="105">
        <f>IF(PRESUPUESTO!T81=PRESUPUESTO!$B$345,PRESUPUESTO!$G$81,0)</f>
        <v>0</v>
      </c>
      <c r="O122" s="105">
        <f>IF(PRESUPUESTO!U81=PRESUPUESTO!$B$345,PRESUPUESTO!$G$81,0)</f>
        <v>0</v>
      </c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</row>
    <row r="123" spans="2:36" s="22" customFormat="1">
      <c r="B123" s="103" t="str">
        <f>IF(PRESUPUESTO!F82="","",PRESUPUESTO!F82)</f>
        <v/>
      </c>
      <c r="C123" s="104">
        <f t="shared" si="31"/>
        <v>0</v>
      </c>
      <c r="D123" s="105">
        <f>IF(PRESUPUESTO!J82=PRESUPUESTO!$B$345,PRESUPUESTO!$G$82,0)</f>
        <v>0</v>
      </c>
      <c r="E123" s="105">
        <f>IF(PRESUPUESTO!K82=PRESUPUESTO!$B$345,PRESUPUESTO!$G$82,0)</f>
        <v>0</v>
      </c>
      <c r="F123" s="105">
        <f>IF(PRESUPUESTO!L82=PRESUPUESTO!$B$345,PRESUPUESTO!$G$82,0)</f>
        <v>0</v>
      </c>
      <c r="G123" s="105">
        <f>IF(PRESUPUESTO!M82=PRESUPUESTO!$B$345,PRESUPUESTO!$G$82,0)</f>
        <v>0</v>
      </c>
      <c r="H123" s="105">
        <f>IF(PRESUPUESTO!N82=PRESUPUESTO!$B$345,PRESUPUESTO!$G$82,0)</f>
        <v>0</v>
      </c>
      <c r="I123" s="105">
        <f>IF(PRESUPUESTO!O82=PRESUPUESTO!$B$345,PRESUPUESTO!$G$82,0)</f>
        <v>0</v>
      </c>
      <c r="J123" s="105">
        <f>IF(PRESUPUESTO!P82=PRESUPUESTO!$B$345,PRESUPUESTO!$G$82,0)</f>
        <v>0</v>
      </c>
      <c r="K123" s="105">
        <f>IF(PRESUPUESTO!Q82=PRESUPUESTO!$B$345,PRESUPUESTO!$G$82,0)</f>
        <v>0</v>
      </c>
      <c r="L123" s="105">
        <f>IF(PRESUPUESTO!R82=PRESUPUESTO!$B$345,PRESUPUESTO!$G$82,0)</f>
        <v>0</v>
      </c>
      <c r="M123" s="105">
        <f>IF(PRESUPUESTO!S82=PRESUPUESTO!$B$345,PRESUPUESTO!$G$82,0)</f>
        <v>0</v>
      </c>
      <c r="N123" s="105">
        <f>IF(PRESUPUESTO!T82=PRESUPUESTO!$B$345,PRESUPUESTO!$G$82,0)</f>
        <v>0</v>
      </c>
      <c r="O123" s="105">
        <f>IF(PRESUPUESTO!U82=PRESUPUESTO!$B$345,PRESUPUESTO!$G$82,0)</f>
        <v>0</v>
      </c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</row>
    <row r="124" spans="2:36" s="22" customFormat="1">
      <c r="B124" s="103" t="str">
        <f>IF(PRESUPUESTO!F83="","",PRESUPUESTO!F83)</f>
        <v/>
      </c>
      <c r="C124" s="104">
        <f t="shared" si="31"/>
        <v>0</v>
      </c>
      <c r="D124" s="105">
        <f>IF(PRESUPUESTO!J83=PRESUPUESTO!$B$345,PRESUPUESTO!$G$83,0)</f>
        <v>0</v>
      </c>
      <c r="E124" s="105">
        <f>IF(PRESUPUESTO!K83=PRESUPUESTO!$B$345,PRESUPUESTO!$G$83,0)</f>
        <v>0</v>
      </c>
      <c r="F124" s="105">
        <f>IF(PRESUPUESTO!L83=PRESUPUESTO!$B$345,PRESUPUESTO!$G$83,0)</f>
        <v>0</v>
      </c>
      <c r="G124" s="105">
        <f>IF(PRESUPUESTO!M83=PRESUPUESTO!$B$345,PRESUPUESTO!$G$83,0)</f>
        <v>0</v>
      </c>
      <c r="H124" s="105">
        <f>IF(PRESUPUESTO!N83=PRESUPUESTO!$B$345,PRESUPUESTO!$G$83,0)</f>
        <v>0</v>
      </c>
      <c r="I124" s="105">
        <f>IF(PRESUPUESTO!O83=PRESUPUESTO!$B$345,PRESUPUESTO!$G$83,0)</f>
        <v>0</v>
      </c>
      <c r="J124" s="105">
        <f>IF(PRESUPUESTO!P83=PRESUPUESTO!$B$345,PRESUPUESTO!$G$83,0)</f>
        <v>0</v>
      </c>
      <c r="K124" s="105">
        <f>IF(PRESUPUESTO!Q83=PRESUPUESTO!$B$345,PRESUPUESTO!$G$83,0)</f>
        <v>0</v>
      </c>
      <c r="L124" s="105">
        <f>IF(PRESUPUESTO!R83=PRESUPUESTO!$B$345,PRESUPUESTO!$G$83,0)</f>
        <v>0</v>
      </c>
      <c r="M124" s="105">
        <f>IF(PRESUPUESTO!S83=PRESUPUESTO!$B$345,PRESUPUESTO!$G$83,0)</f>
        <v>0</v>
      </c>
      <c r="N124" s="105">
        <f>IF(PRESUPUESTO!T83=PRESUPUESTO!$B$345,PRESUPUESTO!$G$83,0)</f>
        <v>0</v>
      </c>
      <c r="O124" s="105">
        <f>IF(PRESUPUESTO!U83=PRESUPUESTO!$B$345,PRESUPUESTO!$G$83,0)</f>
        <v>0</v>
      </c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</row>
    <row r="125" spans="2:36" s="22" customFormat="1">
      <c r="B125" s="103" t="str">
        <f>IF(PRESUPUESTO!F84="","",PRESUPUESTO!F84)</f>
        <v/>
      </c>
      <c r="C125" s="104">
        <f t="shared" si="31"/>
        <v>0</v>
      </c>
      <c r="D125" s="105">
        <f>IF(PRESUPUESTO!J84=PRESUPUESTO!$B$345,PRESUPUESTO!$G$84,0)</f>
        <v>0</v>
      </c>
      <c r="E125" s="105">
        <f>IF(PRESUPUESTO!K84=PRESUPUESTO!$B$345,PRESUPUESTO!$G$84,0)</f>
        <v>0</v>
      </c>
      <c r="F125" s="105">
        <f>IF(PRESUPUESTO!L84=PRESUPUESTO!$B$345,PRESUPUESTO!$G$84,0)</f>
        <v>0</v>
      </c>
      <c r="G125" s="105">
        <f>IF(PRESUPUESTO!M84=PRESUPUESTO!$B$345,PRESUPUESTO!$G$84,0)</f>
        <v>0</v>
      </c>
      <c r="H125" s="105">
        <f>IF(PRESUPUESTO!N84=PRESUPUESTO!$B$345,PRESUPUESTO!$G$84,0)</f>
        <v>0</v>
      </c>
      <c r="I125" s="105">
        <f>IF(PRESUPUESTO!O84=PRESUPUESTO!$B$345,PRESUPUESTO!$G$84,0)</f>
        <v>0</v>
      </c>
      <c r="J125" s="105">
        <f>IF(PRESUPUESTO!P84=PRESUPUESTO!$B$345,PRESUPUESTO!$G$84,0)</f>
        <v>0</v>
      </c>
      <c r="K125" s="105">
        <f>IF(PRESUPUESTO!Q84=PRESUPUESTO!$B$345,PRESUPUESTO!$G$84,0)</f>
        <v>0</v>
      </c>
      <c r="L125" s="105">
        <f>IF(PRESUPUESTO!R84=PRESUPUESTO!$B$345,PRESUPUESTO!$G$84,0)</f>
        <v>0</v>
      </c>
      <c r="M125" s="105">
        <f>IF(PRESUPUESTO!S84=PRESUPUESTO!$B$345,PRESUPUESTO!$G$84,0)</f>
        <v>0</v>
      </c>
      <c r="N125" s="105">
        <f>IF(PRESUPUESTO!T84=PRESUPUESTO!$B$345,PRESUPUESTO!$G$84,0)</f>
        <v>0</v>
      </c>
      <c r="O125" s="105">
        <f>IF(PRESUPUESTO!U84=PRESUPUESTO!$B$345,PRESUPUESTO!$G$84,0)</f>
        <v>0</v>
      </c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</row>
    <row r="126" spans="2:36" s="22" customFormat="1">
      <c r="B126" s="103" t="str">
        <f>IF(PRESUPUESTO!F85="","",PRESUPUESTO!F85)</f>
        <v/>
      </c>
      <c r="C126" s="104">
        <f t="shared" si="31"/>
        <v>0</v>
      </c>
      <c r="D126" s="105">
        <f>IF(PRESUPUESTO!J85=PRESUPUESTO!$B$345,PRESUPUESTO!$G$85,0)</f>
        <v>0</v>
      </c>
      <c r="E126" s="105">
        <f>IF(PRESUPUESTO!K85=PRESUPUESTO!$B$345,PRESUPUESTO!$G$85,0)</f>
        <v>0</v>
      </c>
      <c r="F126" s="105">
        <f>IF(PRESUPUESTO!L85=PRESUPUESTO!$B$345,PRESUPUESTO!$G$85,0)</f>
        <v>0</v>
      </c>
      <c r="G126" s="105">
        <f>IF(PRESUPUESTO!M85=PRESUPUESTO!$B$345,PRESUPUESTO!$G$85,0)</f>
        <v>0</v>
      </c>
      <c r="H126" s="105">
        <f>IF(PRESUPUESTO!N85=PRESUPUESTO!$B$345,PRESUPUESTO!$G$85,0)</f>
        <v>0</v>
      </c>
      <c r="I126" s="105">
        <f>IF(PRESUPUESTO!O85=PRESUPUESTO!$B$345,PRESUPUESTO!$G$85,0)</f>
        <v>0</v>
      </c>
      <c r="J126" s="105">
        <f>IF(PRESUPUESTO!P85=PRESUPUESTO!$B$345,PRESUPUESTO!$G$85,0)</f>
        <v>0</v>
      </c>
      <c r="K126" s="105">
        <f>IF(PRESUPUESTO!Q85=PRESUPUESTO!$B$345,PRESUPUESTO!$G$85,0)</f>
        <v>0</v>
      </c>
      <c r="L126" s="105">
        <f>IF(PRESUPUESTO!R85=PRESUPUESTO!$B$345,PRESUPUESTO!$G$85,0)</f>
        <v>0</v>
      </c>
      <c r="M126" s="105">
        <f>IF(PRESUPUESTO!S85=PRESUPUESTO!$B$345,PRESUPUESTO!$G$85,0)</f>
        <v>0</v>
      </c>
      <c r="N126" s="105">
        <f>IF(PRESUPUESTO!T85=PRESUPUESTO!$B$345,PRESUPUESTO!$G$85,0)</f>
        <v>0</v>
      </c>
      <c r="O126" s="105">
        <f>IF(PRESUPUESTO!U85=PRESUPUESTO!$B$345,PRESUPUESTO!$G$85,0)</f>
        <v>0</v>
      </c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</row>
    <row r="127" spans="2:36" s="22" customFormat="1">
      <c r="B127" s="103" t="str">
        <f>IF(PRESUPUESTO!F86="","",PRESUPUESTO!F86)</f>
        <v/>
      </c>
      <c r="C127" s="104">
        <f t="shared" si="31"/>
        <v>0</v>
      </c>
      <c r="D127" s="105">
        <f>IF(PRESUPUESTO!J86=PRESUPUESTO!$B$345,PRESUPUESTO!$G$86,0)</f>
        <v>0</v>
      </c>
      <c r="E127" s="105">
        <f>IF(PRESUPUESTO!K86=PRESUPUESTO!$B$345,PRESUPUESTO!$G$86,0)</f>
        <v>0</v>
      </c>
      <c r="F127" s="105">
        <f>IF(PRESUPUESTO!L86=PRESUPUESTO!$B$345,PRESUPUESTO!$G$86,0)</f>
        <v>0</v>
      </c>
      <c r="G127" s="105">
        <f>IF(PRESUPUESTO!M86=PRESUPUESTO!$B$345,PRESUPUESTO!$G$86,0)</f>
        <v>0</v>
      </c>
      <c r="H127" s="105">
        <f>IF(PRESUPUESTO!N86=PRESUPUESTO!$B$345,PRESUPUESTO!$G$86,0)</f>
        <v>0</v>
      </c>
      <c r="I127" s="105">
        <f>IF(PRESUPUESTO!O86=PRESUPUESTO!$B$345,PRESUPUESTO!$G$86,0)</f>
        <v>0</v>
      </c>
      <c r="J127" s="105">
        <f>IF(PRESUPUESTO!P86=PRESUPUESTO!$B$345,PRESUPUESTO!$G$86,0)</f>
        <v>0</v>
      </c>
      <c r="K127" s="105">
        <f>IF(PRESUPUESTO!Q86=PRESUPUESTO!$B$345,PRESUPUESTO!$G$86,0)</f>
        <v>0</v>
      </c>
      <c r="L127" s="105">
        <f>IF(PRESUPUESTO!R86=PRESUPUESTO!$B$345,PRESUPUESTO!$G$86,0)</f>
        <v>0</v>
      </c>
      <c r="M127" s="105">
        <f>IF(PRESUPUESTO!S86=PRESUPUESTO!$B$345,PRESUPUESTO!$G$86,0)</f>
        <v>0</v>
      </c>
      <c r="N127" s="105">
        <f>IF(PRESUPUESTO!T86=PRESUPUESTO!$B$345,PRESUPUESTO!$G$86,0)</f>
        <v>0</v>
      </c>
      <c r="O127" s="105">
        <f>IF(PRESUPUESTO!U86=PRESUPUESTO!$B$345,PRESUPUESTO!$G$86,0)</f>
        <v>0</v>
      </c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</row>
    <row r="128" spans="2:36" s="71" customFormat="1">
      <c r="B128" s="106" t="str">
        <f>IF(PRESUPUESTO!B89="","",PRESUPUESTO!B89)</f>
        <v>SERVICIOS Y SUSCRIPCIONES</v>
      </c>
      <c r="C128" s="107">
        <f t="shared" si="31"/>
        <v>0</v>
      </c>
      <c r="D128" s="108">
        <f>SUM(D129:D158)</f>
        <v>0</v>
      </c>
      <c r="E128" s="108">
        <f t="shared" ref="E128:O128" si="40">SUM(E129:E158)</f>
        <v>0</v>
      </c>
      <c r="F128" s="108">
        <f t="shared" si="40"/>
        <v>0</v>
      </c>
      <c r="G128" s="108">
        <f t="shared" si="40"/>
        <v>0</v>
      </c>
      <c r="H128" s="108">
        <f t="shared" si="40"/>
        <v>0</v>
      </c>
      <c r="I128" s="108">
        <f t="shared" si="40"/>
        <v>0</v>
      </c>
      <c r="J128" s="108">
        <f t="shared" si="40"/>
        <v>0</v>
      </c>
      <c r="K128" s="108">
        <f t="shared" si="40"/>
        <v>0</v>
      </c>
      <c r="L128" s="108">
        <f t="shared" si="40"/>
        <v>0</v>
      </c>
      <c r="M128" s="108">
        <f t="shared" si="40"/>
        <v>0</v>
      </c>
      <c r="N128" s="108">
        <f t="shared" si="40"/>
        <v>0</v>
      </c>
      <c r="O128" s="108">
        <f t="shared" si="40"/>
        <v>0</v>
      </c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</row>
    <row r="129" spans="2:36">
      <c r="B129" s="64" t="str">
        <f>IF(PRESUPUESTO!C91="","",PRESUPUESTO!C91)</f>
        <v xml:space="preserve">Agua </v>
      </c>
      <c r="C129" s="65">
        <f t="shared" si="31"/>
        <v>0</v>
      </c>
      <c r="D129" s="59">
        <f>PRESUPUESTO!D91</f>
        <v>0</v>
      </c>
      <c r="E129" s="66">
        <f t="shared" ref="E129:E143" si="41">D129</f>
        <v>0</v>
      </c>
      <c r="F129" s="66">
        <f t="shared" ref="F129:O129" si="42">E129</f>
        <v>0</v>
      </c>
      <c r="G129" s="66">
        <f t="shared" si="42"/>
        <v>0</v>
      </c>
      <c r="H129" s="66">
        <f t="shared" si="42"/>
        <v>0</v>
      </c>
      <c r="I129" s="66">
        <f t="shared" si="42"/>
        <v>0</v>
      </c>
      <c r="J129" s="66">
        <f t="shared" si="42"/>
        <v>0</v>
      </c>
      <c r="K129" s="66">
        <f t="shared" si="42"/>
        <v>0</v>
      </c>
      <c r="L129" s="66">
        <f t="shared" si="42"/>
        <v>0</v>
      </c>
      <c r="M129" s="66">
        <f t="shared" si="42"/>
        <v>0</v>
      </c>
      <c r="N129" s="66">
        <f t="shared" si="42"/>
        <v>0</v>
      </c>
      <c r="O129" s="66">
        <f t="shared" si="42"/>
        <v>0</v>
      </c>
    </row>
    <row r="130" spans="2:36">
      <c r="B130" s="64" t="str">
        <f>IF(PRESUPUESTO!C92="","",PRESUPUESTO!C92)</f>
        <v>Luz</v>
      </c>
      <c r="C130" s="65">
        <f t="shared" si="31"/>
        <v>0</v>
      </c>
      <c r="D130" s="59">
        <f>PRESUPUESTO!D92</f>
        <v>0</v>
      </c>
      <c r="E130" s="66">
        <f t="shared" si="41"/>
        <v>0</v>
      </c>
      <c r="F130" s="66">
        <f t="shared" ref="F130:O143" si="43">E130</f>
        <v>0</v>
      </c>
      <c r="G130" s="66">
        <f t="shared" si="43"/>
        <v>0</v>
      </c>
      <c r="H130" s="66">
        <f t="shared" si="43"/>
        <v>0</v>
      </c>
      <c r="I130" s="66">
        <f t="shared" si="43"/>
        <v>0</v>
      </c>
      <c r="J130" s="66">
        <f t="shared" si="43"/>
        <v>0</v>
      </c>
      <c r="K130" s="66">
        <f t="shared" si="43"/>
        <v>0</v>
      </c>
      <c r="L130" s="66">
        <f t="shared" si="43"/>
        <v>0</v>
      </c>
      <c r="M130" s="66">
        <f t="shared" si="43"/>
        <v>0</v>
      </c>
      <c r="N130" s="66">
        <f t="shared" si="43"/>
        <v>0</v>
      </c>
      <c r="O130" s="66">
        <f t="shared" si="43"/>
        <v>0</v>
      </c>
    </row>
    <row r="131" spans="2:36">
      <c r="B131" s="64" t="str">
        <f>IF(PRESUPUESTO!C93="","",PRESUPUESTO!C93)</f>
        <v>Gas</v>
      </c>
      <c r="C131" s="65">
        <f t="shared" si="31"/>
        <v>0</v>
      </c>
      <c r="D131" s="59">
        <f>PRESUPUESTO!D93</f>
        <v>0</v>
      </c>
      <c r="E131" s="66">
        <f t="shared" si="41"/>
        <v>0</v>
      </c>
      <c r="F131" s="66">
        <f t="shared" si="43"/>
        <v>0</v>
      </c>
      <c r="G131" s="66">
        <f t="shared" si="43"/>
        <v>0</v>
      </c>
      <c r="H131" s="66">
        <f t="shared" si="43"/>
        <v>0</v>
      </c>
      <c r="I131" s="66">
        <f t="shared" si="43"/>
        <v>0</v>
      </c>
      <c r="J131" s="66">
        <f t="shared" si="43"/>
        <v>0</v>
      </c>
      <c r="K131" s="66">
        <f t="shared" si="43"/>
        <v>0</v>
      </c>
      <c r="L131" s="66">
        <f t="shared" si="43"/>
        <v>0</v>
      </c>
      <c r="M131" s="66">
        <f t="shared" si="43"/>
        <v>0</v>
      </c>
      <c r="N131" s="66">
        <f t="shared" si="43"/>
        <v>0</v>
      </c>
      <c r="O131" s="66">
        <f t="shared" si="43"/>
        <v>0</v>
      </c>
    </row>
    <row r="132" spans="2:36">
      <c r="B132" s="64" t="str">
        <f>IF(PRESUPUESTO!C94="","",PRESUPUESTO!C94)</f>
        <v xml:space="preserve">Internet </v>
      </c>
      <c r="C132" s="65">
        <f t="shared" si="31"/>
        <v>0</v>
      </c>
      <c r="D132" s="59">
        <f>PRESUPUESTO!D94</f>
        <v>0</v>
      </c>
      <c r="E132" s="66">
        <f t="shared" si="41"/>
        <v>0</v>
      </c>
      <c r="F132" s="66">
        <f t="shared" si="43"/>
        <v>0</v>
      </c>
      <c r="G132" s="66">
        <f t="shared" si="43"/>
        <v>0</v>
      </c>
      <c r="H132" s="66">
        <f t="shared" si="43"/>
        <v>0</v>
      </c>
      <c r="I132" s="66">
        <f t="shared" si="43"/>
        <v>0</v>
      </c>
      <c r="J132" s="66">
        <f t="shared" si="43"/>
        <v>0</v>
      </c>
      <c r="K132" s="66">
        <f t="shared" si="43"/>
        <v>0</v>
      </c>
      <c r="L132" s="66">
        <f t="shared" si="43"/>
        <v>0</v>
      </c>
      <c r="M132" s="66">
        <f t="shared" si="43"/>
        <v>0</v>
      </c>
      <c r="N132" s="66">
        <f t="shared" si="43"/>
        <v>0</v>
      </c>
      <c r="O132" s="66">
        <f t="shared" si="43"/>
        <v>0</v>
      </c>
    </row>
    <row r="133" spans="2:36">
      <c r="B133" s="64" t="str">
        <f>IF(PRESUPUESTO!C95="","",PRESUPUESTO!C95)</f>
        <v>Televisión</v>
      </c>
      <c r="C133" s="65">
        <f t="shared" si="31"/>
        <v>0</v>
      </c>
      <c r="D133" s="59">
        <f>PRESUPUESTO!D95</f>
        <v>0</v>
      </c>
      <c r="E133" s="66">
        <f t="shared" si="41"/>
        <v>0</v>
      </c>
      <c r="F133" s="66">
        <f t="shared" si="43"/>
        <v>0</v>
      </c>
      <c r="G133" s="66">
        <f t="shared" si="43"/>
        <v>0</v>
      </c>
      <c r="H133" s="66">
        <f t="shared" si="43"/>
        <v>0</v>
      </c>
      <c r="I133" s="66">
        <f t="shared" si="43"/>
        <v>0</v>
      </c>
      <c r="J133" s="66">
        <f t="shared" si="43"/>
        <v>0</v>
      </c>
      <c r="K133" s="66">
        <f t="shared" si="43"/>
        <v>0</v>
      </c>
      <c r="L133" s="66">
        <f t="shared" si="43"/>
        <v>0</v>
      </c>
      <c r="M133" s="66">
        <f t="shared" si="43"/>
        <v>0</v>
      </c>
      <c r="N133" s="66">
        <f t="shared" si="43"/>
        <v>0</v>
      </c>
      <c r="O133" s="66">
        <f t="shared" si="43"/>
        <v>0</v>
      </c>
    </row>
    <row r="134" spans="2:36">
      <c r="B134" s="64" t="str">
        <f>IF(PRESUPUESTO!C96="","",PRESUPUESTO!C96)</f>
        <v>Teléfono Fijo</v>
      </c>
      <c r="C134" s="65">
        <f t="shared" si="31"/>
        <v>0</v>
      </c>
      <c r="D134" s="59">
        <f>PRESUPUESTO!D96</f>
        <v>0</v>
      </c>
      <c r="E134" s="66">
        <f t="shared" si="41"/>
        <v>0</v>
      </c>
      <c r="F134" s="66">
        <f t="shared" si="43"/>
        <v>0</v>
      </c>
      <c r="G134" s="66">
        <f t="shared" si="43"/>
        <v>0</v>
      </c>
      <c r="H134" s="66">
        <f t="shared" si="43"/>
        <v>0</v>
      </c>
      <c r="I134" s="66">
        <f t="shared" si="43"/>
        <v>0</v>
      </c>
      <c r="J134" s="66">
        <f t="shared" si="43"/>
        <v>0</v>
      </c>
      <c r="K134" s="66">
        <f t="shared" si="43"/>
        <v>0</v>
      </c>
      <c r="L134" s="66">
        <f t="shared" si="43"/>
        <v>0</v>
      </c>
      <c r="M134" s="66">
        <f t="shared" si="43"/>
        <v>0</v>
      </c>
      <c r="N134" s="66">
        <f t="shared" si="43"/>
        <v>0</v>
      </c>
      <c r="O134" s="66">
        <f t="shared" si="43"/>
        <v>0</v>
      </c>
    </row>
    <row r="135" spans="2:36">
      <c r="B135" s="64" t="str">
        <f>IF(PRESUPUESTO!C97="","",PRESUPUESTO!C97)</f>
        <v>Celular</v>
      </c>
      <c r="C135" s="65">
        <f t="shared" si="31"/>
        <v>0</v>
      </c>
      <c r="D135" s="59">
        <f>PRESUPUESTO!D97</f>
        <v>0</v>
      </c>
      <c r="E135" s="66">
        <f t="shared" si="41"/>
        <v>0</v>
      </c>
      <c r="F135" s="66">
        <f t="shared" si="43"/>
        <v>0</v>
      </c>
      <c r="G135" s="66">
        <f t="shared" si="43"/>
        <v>0</v>
      </c>
      <c r="H135" s="66">
        <f t="shared" si="43"/>
        <v>0</v>
      </c>
      <c r="I135" s="66">
        <f t="shared" si="43"/>
        <v>0</v>
      </c>
      <c r="J135" s="66">
        <f t="shared" si="43"/>
        <v>0</v>
      </c>
      <c r="K135" s="66">
        <f t="shared" si="43"/>
        <v>0</v>
      </c>
      <c r="L135" s="66">
        <f t="shared" si="43"/>
        <v>0</v>
      </c>
      <c r="M135" s="66">
        <f t="shared" si="43"/>
        <v>0</v>
      </c>
      <c r="N135" s="66">
        <f t="shared" si="43"/>
        <v>0</v>
      </c>
      <c r="O135" s="66">
        <f t="shared" si="43"/>
        <v>0</v>
      </c>
    </row>
    <row r="136" spans="2:36">
      <c r="B136" s="64" t="str">
        <f>IF(PRESUPUESTO!C98="","",PRESUPUESTO!C98)</f>
        <v>Netflix</v>
      </c>
      <c r="C136" s="65">
        <f t="shared" si="31"/>
        <v>0</v>
      </c>
      <c r="D136" s="59">
        <f>PRESUPUESTO!D98</f>
        <v>0</v>
      </c>
      <c r="E136" s="66">
        <f t="shared" si="41"/>
        <v>0</v>
      </c>
      <c r="F136" s="66">
        <f t="shared" si="43"/>
        <v>0</v>
      </c>
      <c r="G136" s="66">
        <f t="shared" si="43"/>
        <v>0</v>
      </c>
      <c r="H136" s="66">
        <f t="shared" si="43"/>
        <v>0</v>
      </c>
      <c r="I136" s="66">
        <f t="shared" si="43"/>
        <v>0</v>
      </c>
      <c r="J136" s="66">
        <f t="shared" si="43"/>
        <v>0</v>
      </c>
      <c r="K136" s="66">
        <f t="shared" si="43"/>
        <v>0</v>
      </c>
      <c r="L136" s="66">
        <f t="shared" si="43"/>
        <v>0</v>
      </c>
      <c r="M136" s="66">
        <f t="shared" si="43"/>
        <v>0</v>
      </c>
      <c r="N136" s="66">
        <f t="shared" si="43"/>
        <v>0</v>
      </c>
      <c r="O136" s="66">
        <f t="shared" si="43"/>
        <v>0</v>
      </c>
    </row>
    <row r="137" spans="2:36">
      <c r="B137" s="64" t="str">
        <f>IF(PRESUPUESTO!C99="","",PRESUPUESTO!C99)</f>
        <v>Spotify / Apple Music</v>
      </c>
      <c r="C137" s="65">
        <f t="shared" si="31"/>
        <v>0</v>
      </c>
      <c r="D137" s="59">
        <f>PRESUPUESTO!D99</f>
        <v>0</v>
      </c>
      <c r="E137" s="66">
        <f t="shared" si="41"/>
        <v>0</v>
      </c>
      <c r="F137" s="66">
        <f t="shared" si="43"/>
        <v>0</v>
      </c>
      <c r="G137" s="66">
        <f t="shared" si="43"/>
        <v>0</v>
      </c>
      <c r="H137" s="66">
        <f t="shared" si="43"/>
        <v>0</v>
      </c>
      <c r="I137" s="66">
        <f t="shared" si="43"/>
        <v>0</v>
      </c>
      <c r="J137" s="66">
        <f t="shared" si="43"/>
        <v>0</v>
      </c>
      <c r="K137" s="66">
        <f t="shared" si="43"/>
        <v>0</v>
      </c>
      <c r="L137" s="66">
        <f t="shared" si="43"/>
        <v>0</v>
      </c>
      <c r="M137" s="66">
        <f t="shared" si="43"/>
        <v>0</v>
      </c>
      <c r="N137" s="66">
        <f t="shared" si="43"/>
        <v>0</v>
      </c>
      <c r="O137" s="66">
        <f t="shared" si="43"/>
        <v>0</v>
      </c>
    </row>
    <row r="138" spans="2:36">
      <c r="B138" s="64" t="str">
        <f>IF(PRESUPUESTO!C100="","",PRESUPUESTO!C100)</f>
        <v>Periódicos</v>
      </c>
      <c r="C138" s="65">
        <f t="shared" si="31"/>
        <v>0</v>
      </c>
      <c r="D138" s="59">
        <f>PRESUPUESTO!D100</f>
        <v>0</v>
      </c>
      <c r="E138" s="66">
        <f t="shared" si="41"/>
        <v>0</v>
      </c>
      <c r="F138" s="66">
        <f t="shared" si="43"/>
        <v>0</v>
      </c>
      <c r="G138" s="66">
        <f t="shared" si="43"/>
        <v>0</v>
      </c>
      <c r="H138" s="66">
        <f t="shared" si="43"/>
        <v>0</v>
      </c>
      <c r="I138" s="66">
        <f t="shared" si="43"/>
        <v>0</v>
      </c>
      <c r="J138" s="66">
        <f t="shared" si="43"/>
        <v>0</v>
      </c>
      <c r="K138" s="66">
        <f t="shared" si="43"/>
        <v>0</v>
      </c>
      <c r="L138" s="66">
        <f t="shared" si="43"/>
        <v>0</v>
      </c>
      <c r="M138" s="66">
        <f t="shared" si="43"/>
        <v>0</v>
      </c>
      <c r="N138" s="66">
        <f t="shared" si="43"/>
        <v>0</v>
      </c>
      <c r="O138" s="66">
        <f t="shared" si="43"/>
        <v>0</v>
      </c>
    </row>
    <row r="139" spans="2:36">
      <c r="B139" s="64" t="str">
        <f>IF(PRESUPUESTO!C101="","",PRESUPUESTO!C101)</f>
        <v>Revistas</v>
      </c>
      <c r="C139" s="65">
        <f t="shared" si="31"/>
        <v>0</v>
      </c>
      <c r="D139" s="59">
        <f>PRESUPUESTO!D101</f>
        <v>0</v>
      </c>
      <c r="E139" s="66">
        <f t="shared" si="41"/>
        <v>0</v>
      </c>
      <c r="F139" s="66">
        <f t="shared" si="43"/>
        <v>0</v>
      </c>
      <c r="G139" s="66">
        <f t="shared" si="43"/>
        <v>0</v>
      </c>
      <c r="H139" s="66">
        <f t="shared" si="43"/>
        <v>0</v>
      </c>
      <c r="I139" s="66">
        <f t="shared" si="43"/>
        <v>0</v>
      </c>
      <c r="J139" s="66">
        <f t="shared" si="43"/>
        <v>0</v>
      </c>
      <c r="K139" s="66">
        <f t="shared" si="43"/>
        <v>0</v>
      </c>
      <c r="L139" s="66">
        <f t="shared" si="43"/>
        <v>0</v>
      </c>
      <c r="M139" s="66">
        <f t="shared" si="43"/>
        <v>0</v>
      </c>
      <c r="N139" s="66">
        <f t="shared" si="43"/>
        <v>0</v>
      </c>
      <c r="O139" s="66">
        <f t="shared" si="43"/>
        <v>0</v>
      </c>
    </row>
    <row r="140" spans="2:36">
      <c r="B140" s="64" t="str">
        <f>IF(PRESUPUESTO!C102="","",PRESUPUESTO!C102)</f>
        <v>Rappi Prime</v>
      </c>
      <c r="C140" s="65">
        <f t="shared" si="31"/>
        <v>0</v>
      </c>
      <c r="D140" s="59">
        <f>PRESUPUESTO!D102</f>
        <v>0</v>
      </c>
      <c r="E140" s="66">
        <f t="shared" si="41"/>
        <v>0</v>
      </c>
      <c r="F140" s="66">
        <f t="shared" si="43"/>
        <v>0</v>
      </c>
      <c r="G140" s="66">
        <f t="shared" si="43"/>
        <v>0</v>
      </c>
      <c r="H140" s="66">
        <f t="shared" si="43"/>
        <v>0</v>
      </c>
      <c r="I140" s="66">
        <f t="shared" si="43"/>
        <v>0</v>
      </c>
      <c r="J140" s="66">
        <f t="shared" si="43"/>
        <v>0</v>
      </c>
      <c r="K140" s="66">
        <f t="shared" si="43"/>
        <v>0</v>
      </c>
      <c r="L140" s="66">
        <f t="shared" si="43"/>
        <v>0</v>
      </c>
      <c r="M140" s="66">
        <f t="shared" si="43"/>
        <v>0</v>
      </c>
      <c r="N140" s="66">
        <f t="shared" si="43"/>
        <v>0</v>
      </c>
      <c r="O140" s="66">
        <f t="shared" si="43"/>
        <v>0</v>
      </c>
    </row>
    <row r="141" spans="2:36">
      <c r="B141" s="64" t="str">
        <f>IF(PRESUPUESTO!C103="","",PRESUPUESTO!C103)</f>
        <v>Otras Apps</v>
      </c>
      <c r="C141" s="65">
        <f t="shared" si="31"/>
        <v>0</v>
      </c>
      <c r="D141" s="59">
        <f>PRESUPUESTO!D103</f>
        <v>0</v>
      </c>
      <c r="E141" s="66">
        <f t="shared" si="41"/>
        <v>0</v>
      </c>
      <c r="F141" s="66">
        <f t="shared" si="43"/>
        <v>0</v>
      </c>
      <c r="G141" s="66">
        <f t="shared" si="43"/>
        <v>0</v>
      </c>
      <c r="H141" s="66">
        <f t="shared" si="43"/>
        <v>0</v>
      </c>
      <c r="I141" s="66">
        <f t="shared" si="43"/>
        <v>0</v>
      </c>
      <c r="J141" s="66">
        <f t="shared" si="43"/>
        <v>0</v>
      </c>
      <c r="K141" s="66">
        <f t="shared" si="43"/>
        <v>0</v>
      </c>
      <c r="L141" s="66">
        <f t="shared" si="43"/>
        <v>0</v>
      </c>
      <c r="M141" s="66">
        <f t="shared" si="43"/>
        <v>0</v>
      </c>
      <c r="N141" s="66">
        <f t="shared" si="43"/>
        <v>0</v>
      </c>
      <c r="O141" s="66">
        <f t="shared" si="43"/>
        <v>0</v>
      </c>
    </row>
    <row r="142" spans="2:36" s="9" customFormat="1">
      <c r="B142" s="64" t="str">
        <f>IF(PRESUPUESTO!C104="","",PRESUPUESTO!C104)</f>
        <v/>
      </c>
      <c r="C142" s="65">
        <f t="shared" si="31"/>
        <v>0</v>
      </c>
      <c r="D142" s="59">
        <f>PRESUPUESTO!D104</f>
        <v>0</v>
      </c>
      <c r="E142" s="66">
        <f t="shared" si="41"/>
        <v>0</v>
      </c>
      <c r="F142" s="66">
        <f t="shared" si="43"/>
        <v>0</v>
      </c>
      <c r="G142" s="66">
        <f t="shared" si="43"/>
        <v>0</v>
      </c>
      <c r="H142" s="66">
        <f t="shared" si="43"/>
        <v>0</v>
      </c>
      <c r="I142" s="66">
        <f t="shared" si="43"/>
        <v>0</v>
      </c>
      <c r="J142" s="66">
        <f t="shared" si="43"/>
        <v>0</v>
      </c>
      <c r="K142" s="66">
        <f t="shared" si="43"/>
        <v>0</v>
      </c>
      <c r="L142" s="66">
        <f t="shared" si="43"/>
        <v>0</v>
      </c>
      <c r="M142" s="66">
        <f t="shared" si="43"/>
        <v>0</v>
      </c>
      <c r="N142" s="66">
        <f t="shared" si="43"/>
        <v>0</v>
      </c>
      <c r="O142" s="66">
        <f t="shared" si="43"/>
        <v>0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2:36" s="9" customFormat="1">
      <c r="B143" s="64" t="str">
        <f>IF(PRESUPUESTO!C105="","",PRESUPUESTO!C105)</f>
        <v/>
      </c>
      <c r="C143" s="65">
        <f t="shared" si="31"/>
        <v>0</v>
      </c>
      <c r="D143" s="59">
        <f>PRESUPUESTO!D105</f>
        <v>0</v>
      </c>
      <c r="E143" s="66">
        <f t="shared" si="41"/>
        <v>0</v>
      </c>
      <c r="F143" s="66">
        <f t="shared" si="43"/>
        <v>0</v>
      </c>
      <c r="G143" s="66">
        <f t="shared" si="43"/>
        <v>0</v>
      </c>
      <c r="H143" s="66">
        <f t="shared" si="43"/>
        <v>0</v>
      </c>
      <c r="I143" s="66">
        <f t="shared" si="43"/>
        <v>0</v>
      </c>
      <c r="J143" s="66">
        <f t="shared" si="43"/>
        <v>0</v>
      </c>
      <c r="K143" s="66">
        <f t="shared" si="43"/>
        <v>0</v>
      </c>
      <c r="L143" s="66">
        <f t="shared" si="43"/>
        <v>0</v>
      </c>
      <c r="M143" s="66">
        <f t="shared" si="43"/>
        <v>0</v>
      </c>
      <c r="N143" s="66">
        <f t="shared" si="43"/>
        <v>0</v>
      </c>
      <c r="O143" s="66">
        <f t="shared" si="43"/>
        <v>0</v>
      </c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2:36" s="22" customFormat="1">
      <c r="B144" s="103" t="str">
        <f>IF(PRESUPUESTO!F91="","",PRESUPUESTO!F91)</f>
        <v/>
      </c>
      <c r="C144" s="104">
        <f t="shared" si="31"/>
        <v>0</v>
      </c>
      <c r="D144" s="105">
        <f>IF(PRESUPUESTO!J91=PRESUPUESTO!$B$345,PRESUPUESTO!$G$91,0)</f>
        <v>0</v>
      </c>
      <c r="E144" s="105">
        <f>IF(PRESUPUESTO!K91=PRESUPUESTO!$B$345,PRESUPUESTO!$G$91,0)</f>
        <v>0</v>
      </c>
      <c r="F144" s="105">
        <f>IF(PRESUPUESTO!L91=PRESUPUESTO!$B$345,PRESUPUESTO!$G$91,0)</f>
        <v>0</v>
      </c>
      <c r="G144" s="105">
        <f>IF(PRESUPUESTO!M91=PRESUPUESTO!$B$345,PRESUPUESTO!$G$91,0)</f>
        <v>0</v>
      </c>
      <c r="H144" s="105">
        <f>IF(PRESUPUESTO!N91=PRESUPUESTO!$B$345,PRESUPUESTO!$G$91,0)</f>
        <v>0</v>
      </c>
      <c r="I144" s="105">
        <f>IF(PRESUPUESTO!O91=PRESUPUESTO!$B$345,PRESUPUESTO!$G$91,0)</f>
        <v>0</v>
      </c>
      <c r="J144" s="105">
        <f>IF(PRESUPUESTO!P91=PRESUPUESTO!$B$345,PRESUPUESTO!$G$91,0)</f>
        <v>0</v>
      </c>
      <c r="K144" s="105">
        <f>IF(PRESUPUESTO!Q91=PRESUPUESTO!$B$345,PRESUPUESTO!$G$91,0)</f>
        <v>0</v>
      </c>
      <c r="L144" s="105">
        <f>IF(PRESUPUESTO!R91=PRESUPUESTO!$B$345,PRESUPUESTO!$G$91,0)</f>
        <v>0</v>
      </c>
      <c r="M144" s="105">
        <f>IF(PRESUPUESTO!S91=PRESUPUESTO!$B$345,PRESUPUESTO!$G$91,0)</f>
        <v>0</v>
      </c>
      <c r="N144" s="105">
        <f>IF(PRESUPUESTO!T91=PRESUPUESTO!$B$345,PRESUPUESTO!$G$91,0)</f>
        <v>0</v>
      </c>
      <c r="O144" s="105">
        <f>IF(PRESUPUESTO!U91=PRESUPUESTO!$B$345,PRESUPUESTO!$G$91,0)</f>
        <v>0</v>
      </c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</row>
    <row r="145" spans="2:36" s="22" customFormat="1">
      <c r="B145" s="103" t="str">
        <f>IF(PRESUPUESTO!F92="","",PRESUPUESTO!F92)</f>
        <v/>
      </c>
      <c r="C145" s="104">
        <f t="shared" si="31"/>
        <v>0</v>
      </c>
      <c r="D145" s="105">
        <f>IF(PRESUPUESTO!J92=PRESUPUESTO!$B$345,PRESUPUESTO!$G$92,0)</f>
        <v>0</v>
      </c>
      <c r="E145" s="105">
        <f>IF(PRESUPUESTO!K92=PRESUPUESTO!$B$345,PRESUPUESTO!$G$92,0)</f>
        <v>0</v>
      </c>
      <c r="F145" s="105">
        <f>IF(PRESUPUESTO!L92=PRESUPUESTO!$B$345,PRESUPUESTO!$G$92,0)</f>
        <v>0</v>
      </c>
      <c r="G145" s="105">
        <f>IF(PRESUPUESTO!M92=PRESUPUESTO!$B$345,PRESUPUESTO!$G$92,0)</f>
        <v>0</v>
      </c>
      <c r="H145" s="105">
        <f>IF(PRESUPUESTO!N92=PRESUPUESTO!$B$345,PRESUPUESTO!$G$92,0)</f>
        <v>0</v>
      </c>
      <c r="I145" s="105">
        <f>IF(PRESUPUESTO!O92=PRESUPUESTO!$B$345,PRESUPUESTO!$G$92,0)</f>
        <v>0</v>
      </c>
      <c r="J145" s="105">
        <f>IF(PRESUPUESTO!P92=PRESUPUESTO!$B$345,PRESUPUESTO!$G$92,0)</f>
        <v>0</v>
      </c>
      <c r="K145" s="105">
        <f>IF(PRESUPUESTO!Q92=PRESUPUESTO!$B$345,PRESUPUESTO!$G$92,0)</f>
        <v>0</v>
      </c>
      <c r="L145" s="105">
        <f>IF(PRESUPUESTO!R92=PRESUPUESTO!$B$345,PRESUPUESTO!$G$92,0)</f>
        <v>0</v>
      </c>
      <c r="M145" s="105">
        <f>IF(PRESUPUESTO!S92=PRESUPUESTO!$B$345,PRESUPUESTO!$G$92,0)</f>
        <v>0</v>
      </c>
      <c r="N145" s="105">
        <f>IF(PRESUPUESTO!T92=PRESUPUESTO!$B$345,PRESUPUESTO!$G$92,0)</f>
        <v>0</v>
      </c>
      <c r="O145" s="105">
        <f>IF(PRESUPUESTO!U92=PRESUPUESTO!$B$345,PRESUPUESTO!$G$92,0)</f>
        <v>0</v>
      </c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</row>
    <row r="146" spans="2:36" s="22" customFormat="1">
      <c r="B146" s="103" t="str">
        <f>IF(PRESUPUESTO!F93="","",PRESUPUESTO!F93)</f>
        <v/>
      </c>
      <c r="C146" s="104">
        <f t="shared" si="31"/>
        <v>0</v>
      </c>
      <c r="D146" s="105">
        <f>IF(PRESUPUESTO!J93=PRESUPUESTO!$B$345,PRESUPUESTO!$G$93,0)</f>
        <v>0</v>
      </c>
      <c r="E146" s="105">
        <f>IF(PRESUPUESTO!K93=PRESUPUESTO!$B$345,PRESUPUESTO!$G$93,0)</f>
        <v>0</v>
      </c>
      <c r="F146" s="105">
        <f>IF(PRESUPUESTO!L93=PRESUPUESTO!$B$345,PRESUPUESTO!$G$93,0)</f>
        <v>0</v>
      </c>
      <c r="G146" s="105">
        <f>IF(PRESUPUESTO!M93=PRESUPUESTO!$B$345,PRESUPUESTO!$G$93,0)</f>
        <v>0</v>
      </c>
      <c r="H146" s="105">
        <f>IF(PRESUPUESTO!N93=PRESUPUESTO!$B$345,PRESUPUESTO!$G$93,0)</f>
        <v>0</v>
      </c>
      <c r="I146" s="105">
        <f>IF(PRESUPUESTO!O93=PRESUPUESTO!$B$345,PRESUPUESTO!$G$93,0)</f>
        <v>0</v>
      </c>
      <c r="J146" s="105">
        <f>IF(PRESUPUESTO!P93=PRESUPUESTO!$B$345,PRESUPUESTO!$G$93,0)</f>
        <v>0</v>
      </c>
      <c r="K146" s="105">
        <f>IF(PRESUPUESTO!Q93=PRESUPUESTO!$B$345,PRESUPUESTO!$G$93,0)</f>
        <v>0</v>
      </c>
      <c r="L146" s="105">
        <f>IF(PRESUPUESTO!R93=PRESUPUESTO!$B$345,PRESUPUESTO!$G$93,0)</f>
        <v>0</v>
      </c>
      <c r="M146" s="105">
        <f>IF(PRESUPUESTO!S93=PRESUPUESTO!$B$345,PRESUPUESTO!$G$93,0)</f>
        <v>0</v>
      </c>
      <c r="N146" s="105">
        <f>IF(PRESUPUESTO!T93=PRESUPUESTO!$B$345,PRESUPUESTO!$G$93,0)</f>
        <v>0</v>
      </c>
      <c r="O146" s="105">
        <f>IF(PRESUPUESTO!U93=PRESUPUESTO!$B$345,PRESUPUESTO!$G$93,0)</f>
        <v>0</v>
      </c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</row>
    <row r="147" spans="2:36" s="22" customFormat="1">
      <c r="B147" s="103" t="str">
        <f>IF(PRESUPUESTO!F94="","",PRESUPUESTO!F94)</f>
        <v/>
      </c>
      <c r="C147" s="104">
        <f t="shared" si="31"/>
        <v>0</v>
      </c>
      <c r="D147" s="105">
        <f>IF(PRESUPUESTO!J94=PRESUPUESTO!$B$345,PRESUPUESTO!$G$94,0)</f>
        <v>0</v>
      </c>
      <c r="E147" s="105">
        <f>IF(PRESUPUESTO!K94=PRESUPUESTO!$B$345,PRESUPUESTO!$G$94,0)</f>
        <v>0</v>
      </c>
      <c r="F147" s="105">
        <f>IF(PRESUPUESTO!L94=PRESUPUESTO!$B$345,PRESUPUESTO!$G$94,0)</f>
        <v>0</v>
      </c>
      <c r="G147" s="105">
        <f>IF(PRESUPUESTO!M94=PRESUPUESTO!$B$345,PRESUPUESTO!$G$94,0)</f>
        <v>0</v>
      </c>
      <c r="H147" s="105">
        <f>IF(PRESUPUESTO!N94=PRESUPUESTO!$B$345,PRESUPUESTO!$G$94,0)</f>
        <v>0</v>
      </c>
      <c r="I147" s="105">
        <f>IF(PRESUPUESTO!O94=PRESUPUESTO!$B$345,PRESUPUESTO!$G$94,0)</f>
        <v>0</v>
      </c>
      <c r="J147" s="105">
        <f>IF(PRESUPUESTO!P94=PRESUPUESTO!$B$345,PRESUPUESTO!$G$94,0)</f>
        <v>0</v>
      </c>
      <c r="K147" s="105">
        <f>IF(PRESUPUESTO!Q94=PRESUPUESTO!$B$345,PRESUPUESTO!$G$94,0)</f>
        <v>0</v>
      </c>
      <c r="L147" s="105">
        <f>IF(PRESUPUESTO!R94=PRESUPUESTO!$B$345,PRESUPUESTO!$G$94,0)</f>
        <v>0</v>
      </c>
      <c r="M147" s="105">
        <f>IF(PRESUPUESTO!S94=PRESUPUESTO!$B$345,PRESUPUESTO!$G$94,0)</f>
        <v>0</v>
      </c>
      <c r="N147" s="105">
        <f>IF(PRESUPUESTO!T94=PRESUPUESTO!$B$345,PRESUPUESTO!$G$94,0)</f>
        <v>0</v>
      </c>
      <c r="O147" s="105">
        <f>IF(PRESUPUESTO!U94=PRESUPUESTO!$B$345,PRESUPUESTO!$G$94,0)</f>
        <v>0</v>
      </c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</row>
    <row r="148" spans="2:36" s="22" customFormat="1">
      <c r="B148" s="103" t="str">
        <f>IF(PRESUPUESTO!F95="","",PRESUPUESTO!F95)</f>
        <v/>
      </c>
      <c r="C148" s="104">
        <f t="shared" si="31"/>
        <v>0</v>
      </c>
      <c r="D148" s="105">
        <f>IF(PRESUPUESTO!J95=PRESUPUESTO!$B$345,PRESUPUESTO!$G$95,0)</f>
        <v>0</v>
      </c>
      <c r="E148" s="105">
        <f>IF(PRESUPUESTO!K95=PRESUPUESTO!$B$345,PRESUPUESTO!$G$95,0)</f>
        <v>0</v>
      </c>
      <c r="F148" s="105">
        <f>IF(PRESUPUESTO!L95=PRESUPUESTO!$B$345,PRESUPUESTO!$G$95,0)</f>
        <v>0</v>
      </c>
      <c r="G148" s="105">
        <f>IF(PRESUPUESTO!M95=PRESUPUESTO!$B$345,PRESUPUESTO!$G$95,0)</f>
        <v>0</v>
      </c>
      <c r="H148" s="105">
        <f>IF(PRESUPUESTO!N95=PRESUPUESTO!$B$345,PRESUPUESTO!$G$95,0)</f>
        <v>0</v>
      </c>
      <c r="I148" s="105">
        <f>IF(PRESUPUESTO!O95=PRESUPUESTO!$B$345,PRESUPUESTO!$G$95,0)</f>
        <v>0</v>
      </c>
      <c r="J148" s="105">
        <f>IF(PRESUPUESTO!P95=PRESUPUESTO!$B$345,PRESUPUESTO!$G$95,0)</f>
        <v>0</v>
      </c>
      <c r="K148" s="105">
        <f>IF(PRESUPUESTO!Q95=PRESUPUESTO!$B$345,PRESUPUESTO!$G$95,0)</f>
        <v>0</v>
      </c>
      <c r="L148" s="105">
        <f>IF(PRESUPUESTO!R95=PRESUPUESTO!$B$345,PRESUPUESTO!$G$95,0)</f>
        <v>0</v>
      </c>
      <c r="M148" s="105">
        <f>IF(PRESUPUESTO!S95=PRESUPUESTO!$B$345,PRESUPUESTO!$G$95,0)</f>
        <v>0</v>
      </c>
      <c r="N148" s="105">
        <f>IF(PRESUPUESTO!T95=PRESUPUESTO!$B$345,PRESUPUESTO!$G$95,0)</f>
        <v>0</v>
      </c>
      <c r="O148" s="105">
        <f>IF(PRESUPUESTO!U95=PRESUPUESTO!$B$345,PRESUPUESTO!$G$95,0)</f>
        <v>0</v>
      </c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</row>
    <row r="149" spans="2:36" s="22" customFormat="1">
      <c r="B149" s="103" t="str">
        <f>IF(PRESUPUESTO!F96="","",PRESUPUESTO!F96)</f>
        <v/>
      </c>
      <c r="C149" s="104">
        <f t="shared" si="31"/>
        <v>0</v>
      </c>
      <c r="D149" s="105">
        <f>IF(PRESUPUESTO!J96=PRESUPUESTO!$B$345,PRESUPUESTO!$G$96,0)</f>
        <v>0</v>
      </c>
      <c r="E149" s="105">
        <f>IF(PRESUPUESTO!K96=PRESUPUESTO!$B$345,PRESUPUESTO!$G$96,0)</f>
        <v>0</v>
      </c>
      <c r="F149" s="105">
        <f>IF(PRESUPUESTO!L96=PRESUPUESTO!$B$345,PRESUPUESTO!$G$96,0)</f>
        <v>0</v>
      </c>
      <c r="G149" s="105">
        <f>IF(PRESUPUESTO!M96=PRESUPUESTO!$B$345,PRESUPUESTO!$G$96,0)</f>
        <v>0</v>
      </c>
      <c r="H149" s="105">
        <f>IF(PRESUPUESTO!N96=PRESUPUESTO!$B$345,PRESUPUESTO!$G$96,0)</f>
        <v>0</v>
      </c>
      <c r="I149" s="105">
        <f>IF(PRESUPUESTO!O96=PRESUPUESTO!$B$345,PRESUPUESTO!$G$96,0)</f>
        <v>0</v>
      </c>
      <c r="J149" s="105">
        <f>IF(PRESUPUESTO!P96=PRESUPUESTO!$B$345,PRESUPUESTO!$G$96,0)</f>
        <v>0</v>
      </c>
      <c r="K149" s="105">
        <f>IF(PRESUPUESTO!Q96=PRESUPUESTO!$B$345,PRESUPUESTO!$G$96,0)</f>
        <v>0</v>
      </c>
      <c r="L149" s="105">
        <f>IF(PRESUPUESTO!R96=PRESUPUESTO!$B$345,PRESUPUESTO!$G$96,0)</f>
        <v>0</v>
      </c>
      <c r="M149" s="105">
        <f>IF(PRESUPUESTO!S96=PRESUPUESTO!$B$345,PRESUPUESTO!$G$96,0)</f>
        <v>0</v>
      </c>
      <c r="N149" s="105">
        <f>IF(PRESUPUESTO!T96=PRESUPUESTO!$B$345,PRESUPUESTO!$G$96,0)</f>
        <v>0</v>
      </c>
      <c r="O149" s="105">
        <f>IF(PRESUPUESTO!U96=PRESUPUESTO!$B$345,PRESUPUESTO!$G$96,0)</f>
        <v>0</v>
      </c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</row>
    <row r="150" spans="2:36" s="22" customFormat="1">
      <c r="B150" s="103" t="str">
        <f>IF(PRESUPUESTO!F97="","",PRESUPUESTO!F97)</f>
        <v/>
      </c>
      <c r="C150" s="104">
        <f t="shared" si="31"/>
        <v>0</v>
      </c>
      <c r="D150" s="105">
        <f>IF(PRESUPUESTO!J97=PRESUPUESTO!$B$345,PRESUPUESTO!$G$97,0)</f>
        <v>0</v>
      </c>
      <c r="E150" s="105">
        <f>IF(PRESUPUESTO!K97=PRESUPUESTO!$B$345,PRESUPUESTO!$G$97,0)</f>
        <v>0</v>
      </c>
      <c r="F150" s="105">
        <f>IF(PRESUPUESTO!L97=PRESUPUESTO!$B$345,PRESUPUESTO!$G$97,0)</f>
        <v>0</v>
      </c>
      <c r="G150" s="105">
        <f>IF(PRESUPUESTO!M97=PRESUPUESTO!$B$345,PRESUPUESTO!$G$97,0)</f>
        <v>0</v>
      </c>
      <c r="H150" s="105">
        <f>IF(PRESUPUESTO!N97=PRESUPUESTO!$B$345,PRESUPUESTO!$G$97,0)</f>
        <v>0</v>
      </c>
      <c r="I150" s="105">
        <f>IF(PRESUPUESTO!O97=PRESUPUESTO!$B$345,PRESUPUESTO!$G$97,0)</f>
        <v>0</v>
      </c>
      <c r="J150" s="105">
        <f>IF(PRESUPUESTO!P97=PRESUPUESTO!$B$345,PRESUPUESTO!$G$97,0)</f>
        <v>0</v>
      </c>
      <c r="K150" s="105">
        <f>IF(PRESUPUESTO!Q97=PRESUPUESTO!$B$345,PRESUPUESTO!$G$97,0)</f>
        <v>0</v>
      </c>
      <c r="L150" s="105">
        <f>IF(PRESUPUESTO!R97=PRESUPUESTO!$B$345,PRESUPUESTO!$G$97,0)</f>
        <v>0</v>
      </c>
      <c r="M150" s="105">
        <f>IF(PRESUPUESTO!S97=PRESUPUESTO!$B$345,PRESUPUESTO!$G$97,0)</f>
        <v>0</v>
      </c>
      <c r="N150" s="105">
        <f>IF(PRESUPUESTO!T97=PRESUPUESTO!$B$345,PRESUPUESTO!$G$97,0)</f>
        <v>0</v>
      </c>
      <c r="O150" s="105">
        <f>IF(PRESUPUESTO!U97=PRESUPUESTO!$B$345,PRESUPUESTO!$G$97,0)</f>
        <v>0</v>
      </c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</row>
    <row r="151" spans="2:36" s="22" customFormat="1">
      <c r="B151" s="103" t="str">
        <f>IF(PRESUPUESTO!F98="","",PRESUPUESTO!F98)</f>
        <v/>
      </c>
      <c r="C151" s="104">
        <f t="shared" si="31"/>
        <v>0</v>
      </c>
      <c r="D151" s="105">
        <f>IF(PRESUPUESTO!J98=PRESUPUESTO!$B$345,PRESUPUESTO!$G$98,0)</f>
        <v>0</v>
      </c>
      <c r="E151" s="105">
        <f>IF(PRESUPUESTO!K98=PRESUPUESTO!$B$345,PRESUPUESTO!$G$98,0)</f>
        <v>0</v>
      </c>
      <c r="F151" s="105">
        <f>IF(PRESUPUESTO!L98=PRESUPUESTO!$B$345,PRESUPUESTO!$G$98,0)</f>
        <v>0</v>
      </c>
      <c r="G151" s="105">
        <f>IF(PRESUPUESTO!M98=PRESUPUESTO!$B$345,PRESUPUESTO!$G$98,0)</f>
        <v>0</v>
      </c>
      <c r="H151" s="105">
        <f>IF(PRESUPUESTO!N98=PRESUPUESTO!$B$345,PRESUPUESTO!$G$98,0)</f>
        <v>0</v>
      </c>
      <c r="I151" s="105">
        <f>IF(PRESUPUESTO!O98=PRESUPUESTO!$B$345,PRESUPUESTO!$G$98,0)</f>
        <v>0</v>
      </c>
      <c r="J151" s="105">
        <f>IF(PRESUPUESTO!P98=PRESUPUESTO!$B$345,PRESUPUESTO!$G$98,0)</f>
        <v>0</v>
      </c>
      <c r="K151" s="105">
        <f>IF(PRESUPUESTO!Q98=PRESUPUESTO!$B$345,PRESUPUESTO!$G$98,0)</f>
        <v>0</v>
      </c>
      <c r="L151" s="105">
        <f>IF(PRESUPUESTO!R98=PRESUPUESTO!$B$345,PRESUPUESTO!$G$98,0)</f>
        <v>0</v>
      </c>
      <c r="M151" s="105">
        <f>IF(PRESUPUESTO!S98=PRESUPUESTO!$B$345,PRESUPUESTO!$G$98,0)</f>
        <v>0</v>
      </c>
      <c r="N151" s="105">
        <f>IF(PRESUPUESTO!T98=PRESUPUESTO!$B$345,PRESUPUESTO!$G$98,0)</f>
        <v>0</v>
      </c>
      <c r="O151" s="105">
        <f>IF(PRESUPUESTO!U98=PRESUPUESTO!$B$345,PRESUPUESTO!$G$98,0)</f>
        <v>0</v>
      </c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</row>
    <row r="152" spans="2:36" s="22" customFormat="1">
      <c r="B152" s="103" t="str">
        <f>IF(PRESUPUESTO!F99="","",PRESUPUESTO!F99)</f>
        <v/>
      </c>
      <c r="C152" s="104">
        <f t="shared" si="31"/>
        <v>0</v>
      </c>
      <c r="D152" s="105">
        <f>IF(PRESUPUESTO!J99=PRESUPUESTO!$B$345,PRESUPUESTO!$G$99,0)</f>
        <v>0</v>
      </c>
      <c r="E152" s="105">
        <f>IF(PRESUPUESTO!K99=PRESUPUESTO!$B$345,PRESUPUESTO!$G$99,0)</f>
        <v>0</v>
      </c>
      <c r="F152" s="105">
        <f>IF(PRESUPUESTO!L99=PRESUPUESTO!$B$345,PRESUPUESTO!$G$99,0)</f>
        <v>0</v>
      </c>
      <c r="G152" s="105">
        <f>IF(PRESUPUESTO!M99=PRESUPUESTO!$B$345,PRESUPUESTO!$G$99,0)</f>
        <v>0</v>
      </c>
      <c r="H152" s="105">
        <f>IF(PRESUPUESTO!N99=PRESUPUESTO!$B$345,PRESUPUESTO!$G$99,0)</f>
        <v>0</v>
      </c>
      <c r="I152" s="105">
        <f>IF(PRESUPUESTO!O99=PRESUPUESTO!$B$345,PRESUPUESTO!$G$99,0)</f>
        <v>0</v>
      </c>
      <c r="J152" s="105">
        <f>IF(PRESUPUESTO!P99=PRESUPUESTO!$B$345,PRESUPUESTO!$G$99,0)</f>
        <v>0</v>
      </c>
      <c r="K152" s="105">
        <f>IF(PRESUPUESTO!Q99=PRESUPUESTO!$B$345,PRESUPUESTO!$G$99,0)</f>
        <v>0</v>
      </c>
      <c r="L152" s="105">
        <f>IF(PRESUPUESTO!R99=PRESUPUESTO!$B$345,PRESUPUESTO!$G$99,0)</f>
        <v>0</v>
      </c>
      <c r="M152" s="105">
        <f>IF(PRESUPUESTO!S99=PRESUPUESTO!$B$345,PRESUPUESTO!$G$99,0)</f>
        <v>0</v>
      </c>
      <c r="N152" s="105">
        <f>IF(PRESUPUESTO!T99=PRESUPUESTO!$B$345,PRESUPUESTO!$G$99,0)</f>
        <v>0</v>
      </c>
      <c r="O152" s="105">
        <f>IF(PRESUPUESTO!U99=PRESUPUESTO!$B$345,PRESUPUESTO!$G$99,0)</f>
        <v>0</v>
      </c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</row>
    <row r="153" spans="2:36" s="22" customFormat="1">
      <c r="B153" s="103" t="str">
        <f>IF(PRESUPUESTO!F100="","",PRESUPUESTO!F100)</f>
        <v/>
      </c>
      <c r="C153" s="104">
        <f t="shared" si="31"/>
        <v>0</v>
      </c>
      <c r="D153" s="105">
        <f>IF(PRESUPUESTO!J100=PRESUPUESTO!$B$345,PRESUPUESTO!$G$100,0)</f>
        <v>0</v>
      </c>
      <c r="E153" s="105">
        <f>IF(PRESUPUESTO!K100=PRESUPUESTO!$B$345,PRESUPUESTO!$G$100,0)</f>
        <v>0</v>
      </c>
      <c r="F153" s="105">
        <f>IF(PRESUPUESTO!L100=PRESUPUESTO!$B$345,PRESUPUESTO!$G$100,0)</f>
        <v>0</v>
      </c>
      <c r="G153" s="105">
        <f>IF(PRESUPUESTO!M100=PRESUPUESTO!$B$345,PRESUPUESTO!$G$100,0)</f>
        <v>0</v>
      </c>
      <c r="H153" s="105">
        <f>IF(PRESUPUESTO!N100=PRESUPUESTO!$B$345,PRESUPUESTO!$G$100,0)</f>
        <v>0</v>
      </c>
      <c r="I153" s="105">
        <f>IF(PRESUPUESTO!O100=PRESUPUESTO!$B$345,PRESUPUESTO!$G$100,0)</f>
        <v>0</v>
      </c>
      <c r="J153" s="105">
        <f>IF(PRESUPUESTO!P100=PRESUPUESTO!$B$345,PRESUPUESTO!$G$100,0)</f>
        <v>0</v>
      </c>
      <c r="K153" s="105">
        <f>IF(PRESUPUESTO!Q100=PRESUPUESTO!$B$345,PRESUPUESTO!$G$100,0)</f>
        <v>0</v>
      </c>
      <c r="L153" s="105">
        <f>IF(PRESUPUESTO!R100=PRESUPUESTO!$B$345,PRESUPUESTO!$G$100,0)</f>
        <v>0</v>
      </c>
      <c r="M153" s="105">
        <f>IF(PRESUPUESTO!S100=PRESUPUESTO!$B$345,PRESUPUESTO!$G$100,0)</f>
        <v>0</v>
      </c>
      <c r="N153" s="105">
        <f>IF(PRESUPUESTO!T100=PRESUPUESTO!$B$345,PRESUPUESTO!$G$100,0)</f>
        <v>0</v>
      </c>
      <c r="O153" s="105">
        <f>IF(PRESUPUESTO!U100=PRESUPUESTO!$B$345,PRESUPUESTO!$G$100,0)</f>
        <v>0</v>
      </c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</row>
    <row r="154" spans="2:36" s="22" customFormat="1">
      <c r="B154" s="103" t="str">
        <f>IF(PRESUPUESTO!F101="","",PRESUPUESTO!F101)</f>
        <v/>
      </c>
      <c r="C154" s="104">
        <f t="shared" si="31"/>
        <v>0</v>
      </c>
      <c r="D154" s="105">
        <f>IF(PRESUPUESTO!J101=PRESUPUESTO!$B$345,PRESUPUESTO!$G$101,0)</f>
        <v>0</v>
      </c>
      <c r="E154" s="105">
        <f>IF(PRESUPUESTO!K101=PRESUPUESTO!$B$345,PRESUPUESTO!$G$101,0)</f>
        <v>0</v>
      </c>
      <c r="F154" s="105">
        <f>IF(PRESUPUESTO!L101=PRESUPUESTO!$B$345,PRESUPUESTO!$G$101,0)</f>
        <v>0</v>
      </c>
      <c r="G154" s="105">
        <f>IF(PRESUPUESTO!M101=PRESUPUESTO!$B$345,PRESUPUESTO!$G$101,0)</f>
        <v>0</v>
      </c>
      <c r="H154" s="105">
        <f>IF(PRESUPUESTO!N101=PRESUPUESTO!$B$345,PRESUPUESTO!$G$101,0)</f>
        <v>0</v>
      </c>
      <c r="I154" s="105">
        <f>IF(PRESUPUESTO!O101=PRESUPUESTO!$B$345,PRESUPUESTO!$G$101,0)</f>
        <v>0</v>
      </c>
      <c r="J154" s="105">
        <f>IF(PRESUPUESTO!P101=PRESUPUESTO!$B$345,PRESUPUESTO!$G$101,0)</f>
        <v>0</v>
      </c>
      <c r="K154" s="105">
        <f>IF(PRESUPUESTO!Q101=PRESUPUESTO!$B$345,PRESUPUESTO!$G$101,0)</f>
        <v>0</v>
      </c>
      <c r="L154" s="105">
        <f>IF(PRESUPUESTO!R101=PRESUPUESTO!$B$345,PRESUPUESTO!$G$101,0)</f>
        <v>0</v>
      </c>
      <c r="M154" s="105">
        <f>IF(PRESUPUESTO!S101=PRESUPUESTO!$B$345,PRESUPUESTO!$G$101,0)</f>
        <v>0</v>
      </c>
      <c r="N154" s="105">
        <f>IF(PRESUPUESTO!T101=PRESUPUESTO!$B$345,PRESUPUESTO!$G$101,0)</f>
        <v>0</v>
      </c>
      <c r="O154" s="105">
        <f>IF(PRESUPUESTO!U101=PRESUPUESTO!$B$345,PRESUPUESTO!$G$101,0)</f>
        <v>0</v>
      </c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</row>
    <row r="155" spans="2:36" s="22" customFormat="1">
      <c r="B155" s="103" t="str">
        <f>IF(PRESUPUESTO!F102="","",PRESUPUESTO!F102)</f>
        <v/>
      </c>
      <c r="C155" s="104">
        <f t="shared" si="31"/>
        <v>0</v>
      </c>
      <c r="D155" s="105">
        <f>IF(PRESUPUESTO!J102=PRESUPUESTO!$B$345,PRESUPUESTO!$G$102,0)</f>
        <v>0</v>
      </c>
      <c r="E155" s="105">
        <f>IF(PRESUPUESTO!K102=PRESUPUESTO!$B$345,PRESUPUESTO!$G$102,0)</f>
        <v>0</v>
      </c>
      <c r="F155" s="105">
        <f>IF(PRESUPUESTO!L102=PRESUPUESTO!$B$345,PRESUPUESTO!$G$102,0)</f>
        <v>0</v>
      </c>
      <c r="G155" s="105">
        <f>IF(PRESUPUESTO!M102=PRESUPUESTO!$B$345,PRESUPUESTO!$G$102,0)</f>
        <v>0</v>
      </c>
      <c r="H155" s="105">
        <f>IF(PRESUPUESTO!N102=PRESUPUESTO!$B$345,PRESUPUESTO!$G$102,0)</f>
        <v>0</v>
      </c>
      <c r="I155" s="105">
        <f>IF(PRESUPUESTO!O102=PRESUPUESTO!$B$345,PRESUPUESTO!$G$102,0)</f>
        <v>0</v>
      </c>
      <c r="J155" s="105">
        <f>IF(PRESUPUESTO!P102=PRESUPUESTO!$B$345,PRESUPUESTO!$G$102,0)</f>
        <v>0</v>
      </c>
      <c r="K155" s="105">
        <f>IF(PRESUPUESTO!Q102=PRESUPUESTO!$B$345,PRESUPUESTO!$G$102,0)</f>
        <v>0</v>
      </c>
      <c r="L155" s="105">
        <f>IF(PRESUPUESTO!R102=PRESUPUESTO!$B$345,PRESUPUESTO!$G$102,0)</f>
        <v>0</v>
      </c>
      <c r="M155" s="105">
        <f>IF(PRESUPUESTO!S102=PRESUPUESTO!$B$345,PRESUPUESTO!$G$102,0)</f>
        <v>0</v>
      </c>
      <c r="N155" s="105">
        <f>IF(PRESUPUESTO!T102=PRESUPUESTO!$B$345,PRESUPUESTO!$G$102,0)</f>
        <v>0</v>
      </c>
      <c r="O155" s="105">
        <f>IF(PRESUPUESTO!U102=PRESUPUESTO!$B$345,PRESUPUESTO!$G$102,0)</f>
        <v>0</v>
      </c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</row>
    <row r="156" spans="2:36" s="22" customFormat="1">
      <c r="B156" s="103" t="str">
        <f>IF(PRESUPUESTO!F103="","",PRESUPUESTO!F103)</f>
        <v/>
      </c>
      <c r="C156" s="104">
        <f t="shared" si="31"/>
        <v>0</v>
      </c>
      <c r="D156" s="105">
        <f>IF(PRESUPUESTO!J103=PRESUPUESTO!$B$345,PRESUPUESTO!$G$103,0)</f>
        <v>0</v>
      </c>
      <c r="E156" s="105">
        <f>IF(PRESUPUESTO!K103=PRESUPUESTO!$B$345,PRESUPUESTO!$G$103,0)</f>
        <v>0</v>
      </c>
      <c r="F156" s="105">
        <f>IF(PRESUPUESTO!L103=PRESUPUESTO!$B$345,PRESUPUESTO!$G$103,0)</f>
        <v>0</v>
      </c>
      <c r="G156" s="105">
        <f>IF(PRESUPUESTO!M103=PRESUPUESTO!$B$345,PRESUPUESTO!$G$103,0)</f>
        <v>0</v>
      </c>
      <c r="H156" s="105">
        <f>IF(PRESUPUESTO!N103=PRESUPUESTO!$B$345,PRESUPUESTO!$G$103,0)</f>
        <v>0</v>
      </c>
      <c r="I156" s="105">
        <f>IF(PRESUPUESTO!O103=PRESUPUESTO!$B$345,PRESUPUESTO!$G$103,0)</f>
        <v>0</v>
      </c>
      <c r="J156" s="105">
        <f>IF(PRESUPUESTO!P103=PRESUPUESTO!$B$345,PRESUPUESTO!$G$103,0)</f>
        <v>0</v>
      </c>
      <c r="K156" s="105">
        <f>IF(PRESUPUESTO!Q103=PRESUPUESTO!$B$345,PRESUPUESTO!$G$103,0)</f>
        <v>0</v>
      </c>
      <c r="L156" s="105">
        <f>IF(PRESUPUESTO!R103=PRESUPUESTO!$B$345,PRESUPUESTO!$G$103,0)</f>
        <v>0</v>
      </c>
      <c r="M156" s="105">
        <f>IF(PRESUPUESTO!S103=PRESUPUESTO!$B$345,PRESUPUESTO!$G$103,0)</f>
        <v>0</v>
      </c>
      <c r="N156" s="105">
        <f>IF(PRESUPUESTO!T103=PRESUPUESTO!$B$345,PRESUPUESTO!$G$103,0)</f>
        <v>0</v>
      </c>
      <c r="O156" s="105">
        <f>IF(PRESUPUESTO!U103=PRESUPUESTO!$B$345,PRESUPUESTO!$G$103,0)</f>
        <v>0</v>
      </c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</row>
    <row r="157" spans="2:36" s="22" customFormat="1">
      <c r="B157" s="103" t="str">
        <f>IF(PRESUPUESTO!F104="","",PRESUPUESTO!F104)</f>
        <v/>
      </c>
      <c r="C157" s="104">
        <f t="shared" si="31"/>
        <v>0</v>
      </c>
      <c r="D157" s="105">
        <f>IF(PRESUPUESTO!J104=PRESUPUESTO!$B$345,PRESUPUESTO!$G$104,0)</f>
        <v>0</v>
      </c>
      <c r="E157" s="105">
        <f>IF(PRESUPUESTO!K104=PRESUPUESTO!$B$345,PRESUPUESTO!$G$104,0)</f>
        <v>0</v>
      </c>
      <c r="F157" s="105">
        <f>IF(PRESUPUESTO!L104=PRESUPUESTO!$B$345,PRESUPUESTO!$G$104,0)</f>
        <v>0</v>
      </c>
      <c r="G157" s="105">
        <f>IF(PRESUPUESTO!M104=PRESUPUESTO!$B$345,PRESUPUESTO!$G$104,0)</f>
        <v>0</v>
      </c>
      <c r="H157" s="105">
        <f>IF(PRESUPUESTO!N104=PRESUPUESTO!$B$345,PRESUPUESTO!$G$104,0)</f>
        <v>0</v>
      </c>
      <c r="I157" s="105">
        <f>IF(PRESUPUESTO!O104=PRESUPUESTO!$B$345,PRESUPUESTO!$G$104,0)</f>
        <v>0</v>
      </c>
      <c r="J157" s="105">
        <f>IF(PRESUPUESTO!P104=PRESUPUESTO!$B$345,PRESUPUESTO!$G$104,0)</f>
        <v>0</v>
      </c>
      <c r="K157" s="105">
        <f>IF(PRESUPUESTO!Q104=PRESUPUESTO!$B$345,PRESUPUESTO!$G$104,0)</f>
        <v>0</v>
      </c>
      <c r="L157" s="105">
        <f>IF(PRESUPUESTO!R104=PRESUPUESTO!$B$345,PRESUPUESTO!$G$104,0)</f>
        <v>0</v>
      </c>
      <c r="M157" s="105">
        <f>IF(PRESUPUESTO!S104=PRESUPUESTO!$B$345,PRESUPUESTO!$G$104,0)</f>
        <v>0</v>
      </c>
      <c r="N157" s="105">
        <f>IF(PRESUPUESTO!T104=PRESUPUESTO!$B$345,PRESUPUESTO!$G$104,0)</f>
        <v>0</v>
      </c>
      <c r="O157" s="105">
        <f>IF(PRESUPUESTO!U104=PRESUPUESTO!$B$345,PRESUPUESTO!$G$104,0)</f>
        <v>0</v>
      </c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</row>
    <row r="158" spans="2:36" s="22" customFormat="1">
      <c r="B158" s="103" t="str">
        <f>IF(PRESUPUESTO!F105="","",PRESUPUESTO!F105)</f>
        <v/>
      </c>
      <c r="C158" s="104">
        <f t="shared" ref="C158:C221" si="44">SUM(D158:O158)/SUM($D$64:$O$64)</f>
        <v>0</v>
      </c>
      <c r="D158" s="105">
        <f>IF(PRESUPUESTO!J105=PRESUPUESTO!$B$345,PRESUPUESTO!$G$105,0)</f>
        <v>0</v>
      </c>
      <c r="E158" s="105">
        <f>IF(PRESUPUESTO!K105=PRESUPUESTO!$B$345,PRESUPUESTO!$G$105,0)</f>
        <v>0</v>
      </c>
      <c r="F158" s="105">
        <f>IF(PRESUPUESTO!L105=PRESUPUESTO!$B$345,PRESUPUESTO!$G$105,0)</f>
        <v>0</v>
      </c>
      <c r="G158" s="105">
        <f>IF(PRESUPUESTO!M105=PRESUPUESTO!$B$345,PRESUPUESTO!$G$105,0)</f>
        <v>0</v>
      </c>
      <c r="H158" s="105">
        <f>IF(PRESUPUESTO!N105=PRESUPUESTO!$B$345,PRESUPUESTO!$G$105,0)</f>
        <v>0</v>
      </c>
      <c r="I158" s="105">
        <f>IF(PRESUPUESTO!O105=PRESUPUESTO!$B$345,PRESUPUESTO!$G$105,0)</f>
        <v>0</v>
      </c>
      <c r="J158" s="105">
        <f>IF(PRESUPUESTO!P105=PRESUPUESTO!$B$345,PRESUPUESTO!$G$105,0)</f>
        <v>0</v>
      </c>
      <c r="K158" s="105">
        <f>IF(PRESUPUESTO!Q105=PRESUPUESTO!$B$345,PRESUPUESTO!$G$105,0)</f>
        <v>0</v>
      </c>
      <c r="L158" s="105">
        <f>IF(PRESUPUESTO!R105=PRESUPUESTO!$B$345,PRESUPUESTO!$G$105,0)</f>
        <v>0</v>
      </c>
      <c r="M158" s="105">
        <f>IF(PRESUPUESTO!S105=PRESUPUESTO!$B$345,PRESUPUESTO!$G$105,0)</f>
        <v>0</v>
      </c>
      <c r="N158" s="105">
        <f>IF(PRESUPUESTO!T105=PRESUPUESTO!$B$345,PRESUPUESTO!$G$105,0)</f>
        <v>0</v>
      </c>
      <c r="O158" s="105">
        <f>IF(PRESUPUESTO!U105=PRESUPUESTO!$B$345,PRESUPUESTO!$G$105,0)</f>
        <v>0</v>
      </c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</row>
    <row r="159" spans="2:36" s="71" customFormat="1">
      <c r="B159" s="106" t="str">
        <f>IF(PRESUPUESTO!B108="","",PRESUPUESTO!B108)</f>
        <v>EMPLEADOS</v>
      </c>
      <c r="C159" s="107">
        <f t="shared" si="44"/>
        <v>0</v>
      </c>
      <c r="D159" s="108">
        <f>SUM(D160:D183)</f>
        <v>0</v>
      </c>
      <c r="E159" s="108">
        <f t="shared" ref="E159:L159" si="45">SUM(E160:E183)</f>
        <v>0</v>
      </c>
      <c r="F159" s="108">
        <f t="shared" si="45"/>
        <v>0</v>
      </c>
      <c r="G159" s="108">
        <f t="shared" si="45"/>
        <v>0</v>
      </c>
      <c r="H159" s="108">
        <f t="shared" si="45"/>
        <v>0</v>
      </c>
      <c r="I159" s="108">
        <f>SUM(I160:I183)</f>
        <v>0</v>
      </c>
      <c r="J159" s="108">
        <f t="shared" si="45"/>
        <v>0</v>
      </c>
      <c r="K159" s="108">
        <f t="shared" si="45"/>
        <v>0</v>
      </c>
      <c r="L159" s="108">
        <f t="shared" si="45"/>
        <v>0</v>
      </c>
      <c r="M159" s="108">
        <f>SUM(M160:M183)</f>
        <v>0</v>
      </c>
      <c r="N159" s="108">
        <f t="shared" ref="N159" si="46">SUM(N160:N183)</f>
        <v>0</v>
      </c>
      <c r="O159" s="108">
        <f t="shared" ref="O159" si="47">SUM(O160:O183)</f>
        <v>0</v>
      </c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</row>
    <row r="160" spans="2:36">
      <c r="B160" s="64" t="str">
        <f>IF(PRESUPUESTO!C110="","",PRESUPUESTO!C110)</f>
        <v xml:space="preserve">Salario </v>
      </c>
      <c r="C160" s="65">
        <f t="shared" si="44"/>
        <v>0</v>
      </c>
      <c r="D160" s="59">
        <f>PRESUPUESTO!D110</f>
        <v>0</v>
      </c>
      <c r="E160" s="66">
        <f t="shared" ref="E160:E171" si="48">D160</f>
        <v>0</v>
      </c>
      <c r="F160" s="66">
        <f t="shared" ref="F160:O160" si="49">E160</f>
        <v>0</v>
      </c>
      <c r="G160" s="66">
        <f t="shared" si="49"/>
        <v>0</v>
      </c>
      <c r="H160" s="66">
        <f t="shared" si="49"/>
        <v>0</v>
      </c>
      <c r="I160" s="66">
        <f t="shared" si="49"/>
        <v>0</v>
      </c>
      <c r="J160" s="66">
        <f t="shared" si="49"/>
        <v>0</v>
      </c>
      <c r="K160" s="66">
        <f t="shared" si="49"/>
        <v>0</v>
      </c>
      <c r="L160" s="66">
        <f t="shared" si="49"/>
        <v>0</v>
      </c>
      <c r="M160" s="66">
        <f t="shared" si="49"/>
        <v>0</v>
      </c>
      <c r="N160" s="66">
        <f t="shared" si="49"/>
        <v>0</v>
      </c>
      <c r="O160" s="66">
        <f t="shared" si="49"/>
        <v>0</v>
      </c>
    </row>
    <row r="161" spans="2:36">
      <c r="B161" s="64" t="str">
        <f>IF(PRESUPUESTO!C111="","",PRESUPUESTO!C111)</f>
        <v xml:space="preserve">Subsidio de Transporte </v>
      </c>
      <c r="C161" s="65">
        <f t="shared" si="44"/>
        <v>0</v>
      </c>
      <c r="D161" s="59">
        <f>PRESUPUESTO!D111</f>
        <v>0</v>
      </c>
      <c r="E161" s="66">
        <f t="shared" si="48"/>
        <v>0</v>
      </c>
      <c r="F161" s="66">
        <f t="shared" ref="F161:O171" si="50">E161</f>
        <v>0</v>
      </c>
      <c r="G161" s="66">
        <f t="shared" si="50"/>
        <v>0</v>
      </c>
      <c r="H161" s="66">
        <f t="shared" si="50"/>
        <v>0</v>
      </c>
      <c r="I161" s="66">
        <f t="shared" si="50"/>
        <v>0</v>
      </c>
      <c r="J161" s="66">
        <f t="shared" si="50"/>
        <v>0</v>
      </c>
      <c r="K161" s="66">
        <f t="shared" si="50"/>
        <v>0</v>
      </c>
      <c r="L161" s="66">
        <f t="shared" si="50"/>
        <v>0</v>
      </c>
      <c r="M161" s="66">
        <f t="shared" si="50"/>
        <v>0</v>
      </c>
      <c r="N161" s="66">
        <f t="shared" si="50"/>
        <v>0</v>
      </c>
      <c r="O161" s="66">
        <f t="shared" si="50"/>
        <v>0</v>
      </c>
    </row>
    <row r="162" spans="2:36">
      <c r="B162" s="64" t="str">
        <f>IF(PRESUPUESTO!C112="","",PRESUPUESTO!C112)</f>
        <v>Seguridad Social</v>
      </c>
      <c r="C162" s="65">
        <f t="shared" si="44"/>
        <v>0</v>
      </c>
      <c r="D162" s="59">
        <f>PRESUPUESTO!D112</f>
        <v>0</v>
      </c>
      <c r="E162" s="66">
        <f t="shared" si="48"/>
        <v>0</v>
      </c>
      <c r="F162" s="66">
        <f t="shared" si="50"/>
        <v>0</v>
      </c>
      <c r="G162" s="66">
        <f t="shared" si="50"/>
        <v>0</v>
      </c>
      <c r="H162" s="66">
        <f t="shared" si="50"/>
        <v>0</v>
      </c>
      <c r="I162" s="66">
        <f t="shared" si="50"/>
        <v>0</v>
      </c>
      <c r="J162" s="66">
        <f t="shared" si="50"/>
        <v>0</v>
      </c>
      <c r="K162" s="66">
        <f t="shared" si="50"/>
        <v>0</v>
      </c>
      <c r="L162" s="66">
        <f t="shared" si="50"/>
        <v>0</v>
      </c>
      <c r="M162" s="66">
        <f t="shared" si="50"/>
        <v>0</v>
      </c>
      <c r="N162" s="66">
        <f t="shared" si="50"/>
        <v>0</v>
      </c>
      <c r="O162" s="66">
        <f t="shared" si="50"/>
        <v>0</v>
      </c>
    </row>
    <row r="163" spans="2:36" s="9" customFormat="1">
      <c r="B163" s="64" t="str">
        <f>IF(PRESUPUESTO!C113="","",PRESUPUESTO!C113)</f>
        <v/>
      </c>
      <c r="C163" s="65">
        <f t="shared" si="44"/>
        <v>0</v>
      </c>
      <c r="D163" s="59">
        <f>PRESUPUESTO!D113</f>
        <v>0</v>
      </c>
      <c r="E163" s="66">
        <f t="shared" si="48"/>
        <v>0</v>
      </c>
      <c r="F163" s="66">
        <f t="shared" si="50"/>
        <v>0</v>
      </c>
      <c r="G163" s="66">
        <f t="shared" si="50"/>
        <v>0</v>
      </c>
      <c r="H163" s="66">
        <f t="shared" si="50"/>
        <v>0</v>
      </c>
      <c r="I163" s="66">
        <f t="shared" si="50"/>
        <v>0</v>
      </c>
      <c r="J163" s="66">
        <f t="shared" si="50"/>
        <v>0</v>
      </c>
      <c r="K163" s="66">
        <f t="shared" si="50"/>
        <v>0</v>
      </c>
      <c r="L163" s="66">
        <f t="shared" si="50"/>
        <v>0</v>
      </c>
      <c r="M163" s="66">
        <f t="shared" si="50"/>
        <v>0</v>
      </c>
      <c r="N163" s="66">
        <f t="shared" si="50"/>
        <v>0</v>
      </c>
      <c r="O163" s="66">
        <f t="shared" si="50"/>
        <v>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2:36" s="9" customFormat="1">
      <c r="B164" s="64" t="str">
        <f>IF(PRESUPUESTO!C114="","",PRESUPUESTO!C114)</f>
        <v/>
      </c>
      <c r="C164" s="65">
        <f t="shared" si="44"/>
        <v>0</v>
      </c>
      <c r="D164" s="59">
        <f>PRESUPUESTO!D114</f>
        <v>0</v>
      </c>
      <c r="E164" s="66">
        <f t="shared" si="48"/>
        <v>0</v>
      </c>
      <c r="F164" s="66">
        <f t="shared" si="50"/>
        <v>0</v>
      </c>
      <c r="G164" s="66">
        <f t="shared" si="50"/>
        <v>0</v>
      </c>
      <c r="H164" s="66">
        <f t="shared" si="50"/>
        <v>0</v>
      </c>
      <c r="I164" s="66">
        <f t="shared" si="50"/>
        <v>0</v>
      </c>
      <c r="J164" s="66">
        <f t="shared" si="50"/>
        <v>0</v>
      </c>
      <c r="K164" s="66">
        <f t="shared" si="50"/>
        <v>0</v>
      </c>
      <c r="L164" s="66">
        <f t="shared" si="50"/>
        <v>0</v>
      </c>
      <c r="M164" s="66">
        <f t="shared" si="50"/>
        <v>0</v>
      </c>
      <c r="N164" s="66">
        <f t="shared" si="50"/>
        <v>0</v>
      </c>
      <c r="O164" s="66">
        <f t="shared" si="50"/>
        <v>0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2:36" s="9" customFormat="1">
      <c r="B165" s="64" t="str">
        <f>IF(PRESUPUESTO!C115="","",PRESUPUESTO!C115)</f>
        <v/>
      </c>
      <c r="C165" s="65">
        <f t="shared" si="44"/>
        <v>0</v>
      </c>
      <c r="D165" s="59">
        <f>PRESUPUESTO!D115</f>
        <v>0</v>
      </c>
      <c r="E165" s="66">
        <f t="shared" si="48"/>
        <v>0</v>
      </c>
      <c r="F165" s="66">
        <f t="shared" si="50"/>
        <v>0</v>
      </c>
      <c r="G165" s="66">
        <f t="shared" si="50"/>
        <v>0</v>
      </c>
      <c r="H165" s="66">
        <f t="shared" si="50"/>
        <v>0</v>
      </c>
      <c r="I165" s="66">
        <f t="shared" si="50"/>
        <v>0</v>
      </c>
      <c r="J165" s="66">
        <f t="shared" si="50"/>
        <v>0</v>
      </c>
      <c r="K165" s="66">
        <f t="shared" si="50"/>
        <v>0</v>
      </c>
      <c r="L165" s="66">
        <f t="shared" si="50"/>
        <v>0</v>
      </c>
      <c r="M165" s="66">
        <f t="shared" si="50"/>
        <v>0</v>
      </c>
      <c r="N165" s="66">
        <f t="shared" si="50"/>
        <v>0</v>
      </c>
      <c r="O165" s="66">
        <f t="shared" si="50"/>
        <v>0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2:36" s="9" customFormat="1">
      <c r="B166" s="64" t="str">
        <f>IF(PRESUPUESTO!C116="","",PRESUPUESTO!C116)</f>
        <v/>
      </c>
      <c r="C166" s="65">
        <f t="shared" si="44"/>
        <v>0</v>
      </c>
      <c r="D166" s="59">
        <f>PRESUPUESTO!D116</f>
        <v>0</v>
      </c>
      <c r="E166" s="66">
        <f t="shared" si="48"/>
        <v>0</v>
      </c>
      <c r="F166" s="66">
        <f t="shared" ref="F166:F171" si="51">E166</f>
        <v>0</v>
      </c>
      <c r="G166" s="66">
        <f t="shared" ref="G166:G171" si="52">F166</f>
        <v>0</v>
      </c>
      <c r="H166" s="66">
        <f t="shared" ref="H166:H171" si="53">G166</f>
        <v>0</v>
      </c>
      <c r="I166" s="66">
        <f t="shared" ref="I166:I171" si="54">H166</f>
        <v>0</v>
      </c>
      <c r="J166" s="66">
        <f t="shared" ref="J166:J171" si="55">I166</f>
        <v>0</v>
      </c>
      <c r="K166" s="66">
        <f t="shared" ref="K166:K171" si="56">J166</f>
        <v>0</v>
      </c>
      <c r="L166" s="66">
        <f t="shared" ref="L166:L171" si="57">K166</f>
        <v>0</v>
      </c>
      <c r="M166" s="66">
        <f t="shared" si="50"/>
        <v>0</v>
      </c>
      <c r="N166" s="66">
        <f t="shared" si="50"/>
        <v>0</v>
      </c>
      <c r="O166" s="66">
        <f t="shared" si="50"/>
        <v>0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2:36" s="9" customFormat="1">
      <c r="B167" s="64" t="str">
        <f>IF(PRESUPUESTO!C117="","",PRESUPUESTO!C117)</f>
        <v/>
      </c>
      <c r="C167" s="65">
        <f t="shared" si="44"/>
        <v>0</v>
      </c>
      <c r="D167" s="59">
        <f>PRESUPUESTO!D117</f>
        <v>0</v>
      </c>
      <c r="E167" s="66">
        <f t="shared" si="48"/>
        <v>0</v>
      </c>
      <c r="F167" s="66">
        <f t="shared" si="51"/>
        <v>0</v>
      </c>
      <c r="G167" s="66">
        <f t="shared" si="52"/>
        <v>0</v>
      </c>
      <c r="H167" s="66">
        <f t="shared" si="53"/>
        <v>0</v>
      </c>
      <c r="I167" s="66">
        <f t="shared" si="54"/>
        <v>0</v>
      </c>
      <c r="J167" s="66">
        <f t="shared" si="55"/>
        <v>0</v>
      </c>
      <c r="K167" s="66">
        <f t="shared" si="56"/>
        <v>0</v>
      </c>
      <c r="L167" s="66">
        <f t="shared" si="57"/>
        <v>0</v>
      </c>
      <c r="M167" s="66">
        <f t="shared" si="50"/>
        <v>0</v>
      </c>
      <c r="N167" s="66">
        <f t="shared" si="50"/>
        <v>0</v>
      </c>
      <c r="O167" s="66">
        <f t="shared" si="50"/>
        <v>0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2:36" s="9" customFormat="1">
      <c r="B168" s="64" t="str">
        <f>IF(PRESUPUESTO!C118="","",PRESUPUESTO!C118)</f>
        <v/>
      </c>
      <c r="C168" s="65">
        <f t="shared" si="44"/>
        <v>0</v>
      </c>
      <c r="D168" s="59">
        <f>PRESUPUESTO!D118</f>
        <v>0</v>
      </c>
      <c r="E168" s="66">
        <f t="shared" si="48"/>
        <v>0</v>
      </c>
      <c r="F168" s="66">
        <f t="shared" si="51"/>
        <v>0</v>
      </c>
      <c r="G168" s="66">
        <f t="shared" si="52"/>
        <v>0</v>
      </c>
      <c r="H168" s="66">
        <f t="shared" si="53"/>
        <v>0</v>
      </c>
      <c r="I168" s="66">
        <f t="shared" si="54"/>
        <v>0</v>
      </c>
      <c r="J168" s="66">
        <f t="shared" si="55"/>
        <v>0</v>
      </c>
      <c r="K168" s="66">
        <f t="shared" si="56"/>
        <v>0</v>
      </c>
      <c r="L168" s="66">
        <f t="shared" si="57"/>
        <v>0</v>
      </c>
      <c r="M168" s="66">
        <f t="shared" si="50"/>
        <v>0</v>
      </c>
      <c r="N168" s="66">
        <f t="shared" si="50"/>
        <v>0</v>
      </c>
      <c r="O168" s="66">
        <f t="shared" si="50"/>
        <v>0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2:36" s="9" customFormat="1">
      <c r="B169" s="64" t="str">
        <f>IF(PRESUPUESTO!C119="","",PRESUPUESTO!C119)</f>
        <v/>
      </c>
      <c r="C169" s="65">
        <f t="shared" si="44"/>
        <v>0</v>
      </c>
      <c r="D169" s="59">
        <f>PRESUPUESTO!D119</f>
        <v>0</v>
      </c>
      <c r="E169" s="66">
        <f t="shared" si="48"/>
        <v>0</v>
      </c>
      <c r="F169" s="66">
        <f t="shared" si="51"/>
        <v>0</v>
      </c>
      <c r="G169" s="66">
        <f t="shared" si="52"/>
        <v>0</v>
      </c>
      <c r="H169" s="66">
        <f t="shared" si="53"/>
        <v>0</v>
      </c>
      <c r="I169" s="66">
        <f t="shared" si="54"/>
        <v>0</v>
      </c>
      <c r="J169" s="66">
        <f t="shared" si="55"/>
        <v>0</v>
      </c>
      <c r="K169" s="66">
        <f t="shared" si="56"/>
        <v>0</v>
      </c>
      <c r="L169" s="66">
        <f t="shared" si="57"/>
        <v>0</v>
      </c>
      <c r="M169" s="66">
        <f t="shared" si="50"/>
        <v>0</v>
      </c>
      <c r="N169" s="66">
        <f t="shared" si="50"/>
        <v>0</v>
      </c>
      <c r="O169" s="66">
        <f t="shared" si="50"/>
        <v>0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2:36" s="9" customFormat="1">
      <c r="B170" s="64" t="str">
        <f>IF(PRESUPUESTO!C120="","",PRESUPUESTO!C120)</f>
        <v/>
      </c>
      <c r="C170" s="65">
        <f t="shared" si="44"/>
        <v>0</v>
      </c>
      <c r="D170" s="59">
        <f>PRESUPUESTO!D120</f>
        <v>0</v>
      </c>
      <c r="E170" s="66">
        <f t="shared" si="48"/>
        <v>0</v>
      </c>
      <c r="F170" s="66">
        <f t="shared" si="51"/>
        <v>0</v>
      </c>
      <c r="G170" s="66">
        <f t="shared" si="52"/>
        <v>0</v>
      </c>
      <c r="H170" s="66">
        <f t="shared" si="53"/>
        <v>0</v>
      </c>
      <c r="I170" s="66">
        <f t="shared" si="54"/>
        <v>0</v>
      </c>
      <c r="J170" s="66">
        <f t="shared" si="55"/>
        <v>0</v>
      </c>
      <c r="K170" s="66">
        <f t="shared" si="56"/>
        <v>0</v>
      </c>
      <c r="L170" s="66">
        <f t="shared" si="57"/>
        <v>0</v>
      </c>
      <c r="M170" s="66">
        <f t="shared" si="50"/>
        <v>0</v>
      </c>
      <c r="N170" s="66">
        <f t="shared" si="50"/>
        <v>0</v>
      </c>
      <c r="O170" s="66">
        <f t="shared" si="50"/>
        <v>0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2:36" s="9" customFormat="1">
      <c r="B171" s="64" t="str">
        <f>IF(PRESUPUESTO!C121="","",PRESUPUESTO!C121)</f>
        <v/>
      </c>
      <c r="C171" s="65">
        <f t="shared" si="44"/>
        <v>0</v>
      </c>
      <c r="D171" s="59">
        <f>PRESUPUESTO!D121</f>
        <v>0</v>
      </c>
      <c r="E171" s="66">
        <f t="shared" si="48"/>
        <v>0</v>
      </c>
      <c r="F171" s="66">
        <f t="shared" si="51"/>
        <v>0</v>
      </c>
      <c r="G171" s="66">
        <f t="shared" si="52"/>
        <v>0</v>
      </c>
      <c r="H171" s="66">
        <f t="shared" si="53"/>
        <v>0</v>
      </c>
      <c r="I171" s="66">
        <f t="shared" si="54"/>
        <v>0</v>
      </c>
      <c r="J171" s="66">
        <f t="shared" si="55"/>
        <v>0</v>
      </c>
      <c r="K171" s="66">
        <f t="shared" si="56"/>
        <v>0</v>
      </c>
      <c r="L171" s="66">
        <f t="shared" si="57"/>
        <v>0</v>
      </c>
      <c r="M171" s="66">
        <f t="shared" si="50"/>
        <v>0</v>
      </c>
      <c r="N171" s="66">
        <f t="shared" si="50"/>
        <v>0</v>
      </c>
      <c r="O171" s="66">
        <f t="shared" si="50"/>
        <v>0</v>
      </c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2:36">
      <c r="B172" s="103" t="str">
        <f>IF(PRESUPUESTO!F110="","",PRESUPUESTO!F110)</f>
        <v>Prima</v>
      </c>
      <c r="C172" s="104">
        <f t="shared" si="44"/>
        <v>0</v>
      </c>
      <c r="D172" s="105">
        <f>IF(PRESUPUESTO!J110=PRESUPUESTO!$B$345,PRESUPUESTO!$G$110,0)</f>
        <v>0</v>
      </c>
      <c r="E172" s="105">
        <f>IF(PRESUPUESTO!K110=PRESUPUESTO!$B$345,PRESUPUESTO!$G$110,0)</f>
        <v>0</v>
      </c>
      <c r="F172" s="105">
        <f>IF(PRESUPUESTO!L110=PRESUPUESTO!$B$345,PRESUPUESTO!$G$110,0)</f>
        <v>0</v>
      </c>
      <c r="G172" s="105">
        <f>IF(PRESUPUESTO!M110=PRESUPUESTO!$B$345,PRESUPUESTO!$G$110,0)</f>
        <v>0</v>
      </c>
      <c r="H172" s="105">
        <f>IF(PRESUPUESTO!N110=PRESUPUESTO!$B$345,PRESUPUESTO!$G$110,0)</f>
        <v>0</v>
      </c>
      <c r="I172" s="105">
        <f>IF(PRESUPUESTO!O110=PRESUPUESTO!$B$345,PRESUPUESTO!$G$110,0)</f>
        <v>0</v>
      </c>
      <c r="J172" s="105">
        <f>IF(PRESUPUESTO!P110=PRESUPUESTO!$B$345,PRESUPUESTO!$G$110,0)</f>
        <v>0</v>
      </c>
      <c r="K172" s="105">
        <f>IF(PRESUPUESTO!Q110=PRESUPUESTO!$B$345,PRESUPUESTO!$G$110,0)</f>
        <v>0</v>
      </c>
      <c r="L172" s="105">
        <f>IF(PRESUPUESTO!R110=PRESUPUESTO!$B$345,PRESUPUESTO!$G$110,0)</f>
        <v>0</v>
      </c>
      <c r="M172" s="105">
        <f>IF(PRESUPUESTO!S110=PRESUPUESTO!$B$345,PRESUPUESTO!$G$110,0)</f>
        <v>0</v>
      </c>
      <c r="N172" s="105">
        <f>IF(PRESUPUESTO!T110=PRESUPUESTO!$B$345,PRESUPUESTO!$G$110,0)</f>
        <v>0</v>
      </c>
      <c r="O172" s="105">
        <f>IF(PRESUPUESTO!U110=PRESUPUESTO!$B$345,PRESUPUESTO!$G$110,0)</f>
        <v>0</v>
      </c>
    </row>
    <row r="173" spans="2:36">
      <c r="B173" s="103" t="str">
        <f>IF(PRESUPUESTO!F111="","",PRESUPUESTO!F111)</f>
        <v>Cesantías</v>
      </c>
      <c r="C173" s="104">
        <f t="shared" si="44"/>
        <v>0</v>
      </c>
      <c r="D173" s="105">
        <f>IF(PRESUPUESTO!J111=PRESUPUESTO!$B$345,PRESUPUESTO!$G$111,0)</f>
        <v>0</v>
      </c>
      <c r="E173" s="105">
        <f>IF(PRESUPUESTO!K111=PRESUPUESTO!$B$345,PRESUPUESTO!$G$111,0)</f>
        <v>0</v>
      </c>
      <c r="F173" s="105">
        <f>IF(PRESUPUESTO!L111=PRESUPUESTO!$B$345,PRESUPUESTO!$G$111,0)</f>
        <v>0</v>
      </c>
      <c r="G173" s="105">
        <f>IF(PRESUPUESTO!M111=PRESUPUESTO!$B$345,PRESUPUESTO!$G$111,0)</f>
        <v>0</v>
      </c>
      <c r="H173" s="105">
        <f>IF(PRESUPUESTO!N111=PRESUPUESTO!$B$345,PRESUPUESTO!$G$111,0)</f>
        <v>0</v>
      </c>
      <c r="I173" s="105">
        <f>IF(PRESUPUESTO!O111=PRESUPUESTO!$B$345,PRESUPUESTO!$G$111,0)</f>
        <v>0</v>
      </c>
      <c r="J173" s="105">
        <f>IF(PRESUPUESTO!P111=PRESUPUESTO!$B$345,PRESUPUESTO!$G$111,0)</f>
        <v>0</v>
      </c>
      <c r="K173" s="105">
        <f>IF(PRESUPUESTO!Q111=PRESUPUESTO!$B$345,PRESUPUESTO!$G$111,0)</f>
        <v>0</v>
      </c>
      <c r="L173" s="105">
        <f>IF(PRESUPUESTO!R111=PRESUPUESTO!$B$345,PRESUPUESTO!$G$111,0)</f>
        <v>0</v>
      </c>
      <c r="M173" s="105">
        <f>IF(PRESUPUESTO!S111=PRESUPUESTO!$B$345,PRESUPUESTO!$G$111,0)</f>
        <v>0</v>
      </c>
      <c r="N173" s="105">
        <f>IF(PRESUPUESTO!T111=PRESUPUESTO!$B$345,PRESUPUESTO!$G$111,0)</f>
        <v>0</v>
      </c>
      <c r="O173" s="105">
        <f>IF(PRESUPUESTO!U111=PRESUPUESTO!$B$345,PRESUPUESTO!$G$111,0)</f>
        <v>0</v>
      </c>
    </row>
    <row r="174" spans="2:36">
      <c r="B174" s="103" t="str">
        <f>IF(PRESUPUESTO!F112="","",PRESUPUESTO!F112)</f>
        <v>Intereses a las Cesantías</v>
      </c>
      <c r="C174" s="104">
        <f t="shared" si="44"/>
        <v>0</v>
      </c>
      <c r="D174" s="105">
        <f>IF(PRESUPUESTO!J112=PRESUPUESTO!$B$345,PRESUPUESTO!$G$112,0)</f>
        <v>0</v>
      </c>
      <c r="E174" s="105">
        <f>IF(PRESUPUESTO!K112=PRESUPUESTO!$B$345,PRESUPUESTO!$G$112,0)</f>
        <v>0</v>
      </c>
      <c r="F174" s="105">
        <f>IF(PRESUPUESTO!L112=PRESUPUESTO!$B$345,PRESUPUESTO!$G$112,0)</f>
        <v>0</v>
      </c>
      <c r="G174" s="105">
        <f>IF(PRESUPUESTO!M112=PRESUPUESTO!$B$345,PRESUPUESTO!$G$112,0)</f>
        <v>0</v>
      </c>
      <c r="H174" s="105">
        <f>IF(PRESUPUESTO!N112=PRESUPUESTO!$B$345,PRESUPUESTO!$G$112,0)</f>
        <v>0</v>
      </c>
      <c r="I174" s="105">
        <f>IF(PRESUPUESTO!O112=PRESUPUESTO!$B$345,PRESUPUESTO!$G$112,0)</f>
        <v>0</v>
      </c>
      <c r="J174" s="105">
        <f>IF(PRESUPUESTO!P112=PRESUPUESTO!$B$345,PRESUPUESTO!$G$112,0)</f>
        <v>0</v>
      </c>
      <c r="K174" s="105">
        <f>IF(PRESUPUESTO!Q112=PRESUPUESTO!$B$345,PRESUPUESTO!$G$112,0)</f>
        <v>0</v>
      </c>
      <c r="L174" s="105">
        <f>IF(PRESUPUESTO!R112=PRESUPUESTO!$B$345,PRESUPUESTO!$G$112,0)</f>
        <v>0</v>
      </c>
      <c r="M174" s="105">
        <f>IF(PRESUPUESTO!S112=PRESUPUESTO!$B$345,PRESUPUESTO!$G$112,0)</f>
        <v>0</v>
      </c>
      <c r="N174" s="105">
        <f>IF(PRESUPUESTO!T112=PRESUPUESTO!$B$345,PRESUPUESTO!$G$112,0)</f>
        <v>0</v>
      </c>
      <c r="O174" s="105">
        <f>IF(PRESUPUESTO!U112=PRESUPUESTO!$B$345,PRESUPUESTO!$G$112,0)</f>
        <v>0</v>
      </c>
    </row>
    <row r="175" spans="2:36">
      <c r="B175" s="103" t="str">
        <f>IF(PRESUPUESTO!F113="","",PRESUPUESTO!F113)</f>
        <v xml:space="preserve">Vacaciones </v>
      </c>
      <c r="C175" s="104">
        <f t="shared" si="44"/>
        <v>0</v>
      </c>
      <c r="D175" s="105">
        <f>IF(PRESUPUESTO!J113=PRESUPUESTO!$B$345,PRESUPUESTO!$G$113,0)</f>
        <v>0</v>
      </c>
      <c r="E175" s="105">
        <f>IF(PRESUPUESTO!K113=PRESUPUESTO!$B$345,PRESUPUESTO!$G$113,0)</f>
        <v>0</v>
      </c>
      <c r="F175" s="105">
        <f>IF(PRESUPUESTO!L113=PRESUPUESTO!$B$345,PRESUPUESTO!$G$113,0)</f>
        <v>0</v>
      </c>
      <c r="G175" s="105">
        <f>IF(PRESUPUESTO!M113=PRESUPUESTO!$B$345,PRESUPUESTO!$G$113,0)</f>
        <v>0</v>
      </c>
      <c r="H175" s="105">
        <f>IF(PRESUPUESTO!N113=PRESUPUESTO!$B$345,PRESUPUESTO!$G$113,0)</f>
        <v>0</v>
      </c>
      <c r="I175" s="105">
        <f>IF(PRESUPUESTO!O113=PRESUPUESTO!$B$345,PRESUPUESTO!$G$113,0)</f>
        <v>0</v>
      </c>
      <c r="J175" s="105">
        <f>IF(PRESUPUESTO!P113=PRESUPUESTO!$B$345,PRESUPUESTO!$G$113,0)</f>
        <v>0</v>
      </c>
      <c r="K175" s="105">
        <f>IF(PRESUPUESTO!Q113=PRESUPUESTO!$B$345,PRESUPUESTO!$G$113,0)</f>
        <v>0</v>
      </c>
      <c r="L175" s="105">
        <f>IF(PRESUPUESTO!R113=PRESUPUESTO!$B$345,PRESUPUESTO!$G$113,0)</f>
        <v>0</v>
      </c>
      <c r="M175" s="105">
        <f>IF(PRESUPUESTO!S113=PRESUPUESTO!$B$345,PRESUPUESTO!$G$113,0)</f>
        <v>0</v>
      </c>
      <c r="N175" s="105">
        <f>IF(PRESUPUESTO!T113=PRESUPUESTO!$B$345,PRESUPUESTO!$G$113,0)</f>
        <v>0</v>
      </c>
      <c r="O175" s="105">
        <f>IF(PRESUPUESTO!U113=PRESUPUESTO!$B$345,PRESUPUESTO!$G$113,0)</f>
        <v>0</v>
      </c>
    </row>
    <row r="176" spans="2:36">
      <c r="B176" s="103" t="str">
        <f>IF(PRESUPUESTO!F114="","",PRESUPUESTO!F114)</f>
        <v>Dotación</v>
      </c>
      <c r="C176" s="104">
        <f t="shared" si="44"/>
        <v>0</v>
      </c>
      <c r="D176" s="105">
        <f>IF(PRESUPUESTO!J114=PRESUPUESTO!$B$345,PRESUPUESTO!$G$114,0)</f>
        <v>0</v>
      </c>
      <c r="E176" s="105">
        <f>IF(PRESUPUESTO!K114=PRESUPUESTO!$B$345,PRESUPUESTO!$G$114,0)</f>
        <v>0</v>
      </c>
      <c r="F176" s="105">
        <f>IF(PRESUPUESTO!L114=PRESUPUESTO!$B$345,PRESUPUESTO!$G$114,0)</f>
        <v>0</v>
      </c>
      <c r="G176" s="105">
        <f>IF(PRESUPUESTO!M114=PRESUPUESTO!$B$345,PRESUPUESTO!$G$114,0)</f>
        <v>0</v>
      </c>
      <c r="H176" s="105">
        <f>IF(PRESUPUESTO!N114=PRESUPUESTO!$B$345,PRESUPUESTO!$G$114,0)</f>
        <v>0</v>
      </c>
      <c r="I176" s="105">
        <f>IF(PRESUPUESTO!O114=PRESUPUESTO!$B$345,PRESUPUESTO!$G$114,0)</f>
        <v>0</v>
      </c>
      <c r="J176" s="105">
        <f>IF(PRESUPUESTO!P114=PRESUPUESTO!$B$345,PRESUPUESTO!$G$114,0)</f>
        <v>0</v>
      </c>
      <c r="K176" s="105">
        <f>IF(PRESUPUESTO!Q114=PRESUPUESTO!$B$345,PRESUPUESTO!$G$114,0)</f>
        <v>0</v>
      </c>
      <c r="L176" s="105">
        <f>IF(PRESUPUESTO!R114=PRESUPUESTO!$B$345,PRESUPUESTO!$G$114,0)</f>
        <v>0</v>
      </c>
      <c r="M176" s="105">
        <f>IF(PRESUPUESTO!S114=PRESUPUESTO!$B$345,PRESUPUESTO!$G$114,0)</f>
        <v>0</v>
      </c>
      <c r="N176" s="105">
        <f>IF(PRESUPUESTO!T114=PRESUPUESTO!$B$345,PRESUPUESTO!$G$114,0)</f>
        <v>0</v>
      </c>
      <c r="O176" s="105">
        <f>IF(PRESUPUESTO!U114=PRESUPUESTO!$B$345,PRESUPUESTO!$G$114,0)</f>
        <v>0</v>
      </c>
    </row>
    <row r="177" spans="2:36" s="9" customFormat="1">
      <c r="B177" s="103" t="str">
        <f>IF(PRESUPUESTO!F115="","",PRESUPUESTO!F115)</f>
        <v/>
      </c>
      <c r="C177" s="104">
        <f t="shared" si="44"/>
        <v>0</v>
      </c>
      <c r="D177" s="105">
        <f>IF(PRESUPUESTO!J115=PRESUPUESTO!$B$345,PRESUPUESTO!$G$115,0)</f>
        <v>0</v>
      </c>
      <c r="E177" s="105">
        <f>IF(PRESUPUESTO!K115=PRESUPUESTO!$B$345,PRESUPUESTO!$G$115,0)</f>
        <v>0</v>
      </c>
      <c r="F177" s="105">
        <f>IF(PRESUPUESTO!L115=PRESUPUESTO!$B$345,PRESUPUESTO!$G$115,0)</f>
        <v>0</v>
      </c>
      <c r="G177" s="105">
        <f>IF(PRESUPUESTO!M115=PRESUPUESTO!$B$345,PRESUPUESTO!$G$115,0)</f>
        <v>0</v>
      </c>
      <c r="H177" s="105">
        <f>IF(PRESUPUESTO!N115=PRESUPUESTO!$B$345,PRESUPUESTO!$G$115,0)</f>
        <v>0</v>
      </c>
      <c r="I177" s="105">
        <f>IF(PRESUPUESTO!O115=PRESUPUESTO!$B$345,PRESUPUESTO!$G$115,0)</f>
        <v>0</v>
      </c>
      <c r="J177" s="105">
        <f>IF(PRESUPUESTO!P115=PRESUPUESTO!$B$345,PRESUPUESTO!$G$115,0)</f>
        <v>0</v>
      </c>
      <c r="K177" s="105">
        <f>IF(PRESUPUESTO!Q115=PRESUPUESTO!$B$345,PRESUPUESTO!$G$115,0)</f>
        <v>0</v>
      </c>
      <c r="L177" s="105">
        <f>IF(PRESUPUESTO!R115=PRESUPUESTO!$B$345,PRESUPUESTO!$G$115,0)</f>
        <v>0</v>
      </c>
      <c r="M177" s="105">
        <f>IF(PRESUPUESTO!S115=PRESUPUESTO!$B$345,PRESUPUESTO!$G$115,0)</f>
        <v>0</v>
      </c>
      <c r="N177" s="105">
        <f>IF(PRESUPUESTO!T115=PRESUPUESTO!$B$345,PRESUPUESTO!$G$115,0)</f>
        <v>0</v>
      </c>
      <c r="O177" s="105">
        <f>IF(PRESUPUESTO!U115=PRESUPUESTO!$B$345,PRESUPUESTO!$G$115,0)</f>
        <v>0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2:36" s="9" customFormat="1">
      <c r="B178" s="103" t="str">
        <f>IF(PRESUPUESTO!F116="","",PRESUPUESTO!F116)</f>
        <v/>
      </c>
      <c r="C178" s="104">
        <f t="shared" si="44"/>
        <v>0</v>
      </c>
      <c r="D178" s="105">
        <f>IF(PRESUPUESTO!J116=PRESUPUESTO!$B$345,PRESUPUESTO!G116,0)</f>
        <v>0</v>
      </c>
      <c r="E178" s="105">
        <f>IF(PRESUPUESTO!K116=PRESUPUESTO!$B$345,PRESUPUESTO!$G$116,0)</f>
        <v>0</v>
      </c>
      <c r="F178" s="105">
        <f>IF(PRESUPUESTO!L116=PRESUPUESTO!$B$345,PRESUPUESTO!$G$116,0)</f>
        <v>0</v>
      </c>
      <c r="G178" s="105">
        <f>IF(PRESUPUESTO!M116=PRESUPUESTO!$B$345,PRESUPUESTO!$G$116,0)</f>
        <v>0</v>
      </c>
      <c r="H178" s="105">
        <f>IF(PRESUPUESTO!N116=PRESUPUESTO!$B$345,PRESUPUESTO!$G$116,0)</f>
        <v>0</v>
      </c>
      <c r="I178" s="105">
        <f>IF(PRESUPUESTO!O116=PRESUPUESTO!$B$345,PRESUPUESTO!$G$116,0)</f>
        <v>0</v>
      </c>
      <c r="J178" s="105">
        <f>IF(PRESUPUESTO!P116=PRESUPUESTO!$B$345,PRESUPUESTO!$G$116,0)</f>
        <v>0</v>
      </c>
      <c r="K178" s="105">
        <f>IF(PRESUPUESTO!Q116=PRESUPUESTO!$B$345,PRESUPUESTO!$G$116,0)</f>
        <v>0</v>
      </c>
      <c r="L178" s="105">
        <f>IF(PRESUPUESTO!R116=PRESUPUESTO!$B$345,PRESUPUESTO!$G$116,0)</f>
        <v>0</v>
      </c>
      <c r="M178" s="105">
        <f>IF(PRESUPUESTO!S116=PRESUPUESTO!$B$345,PRESUPUESTO!$G$116,0)</f>
        <v>0</v>
      </c>
      <c r="N178" s="105">
        <f>IF(PRESUPUESTO!T116=PRESUPUESTO!$B$345,PRESUPUESTO!$G$116,0)</f>
        <v>0</v>
      </c>
      <c r="O178" s="105">
        <f>IF(PRESUPUESTO!U116=PRESUPUESTO!$B$345,PRESUPUESTO!$G$116,0)</f>
        <v>0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2:36" s="9" customFormat="1">
      <c r="B179" s="103" t="str">
        <f>IF(PRESUPUESTO!F117="","",PRESUPUESTO!F117)</f>
        <v/>
      </c>
      <c r="C179" s="104">
        <f t="shared" si="44"/>
        <v>0</v>
      </c>
      <c r="D179" s="105">
        <f>IF(PRESUPUESTO!J117=PRESUPUESTO!$B$345,PRESUPUESTO!$G$117,0)</f>
        <v>0</v>
      </c>
      <c r="E179" s="105">
        <f>IF(PRESUPUESTO!K117=PRESUPUESTO!$B$345,PRESUPUESTO!$G$117,0)</f>
        <v>0</v>
      </c>
      <c r="F179" s="105">
        <f>IF(PRESUPUESTO!L117=PRESUPUESTO!$B$345,PRESUPUESTO!$G$117,0)</f>
        <v>0</v>
      </c>
      <c r="G179" s="105">
        <f>IF(PRESUPUESTO!M117=PRESUPUESTO!$B$345,PRESUPUESTO!$G$117,0)</f>
        <v>0</v>
      </c>
      <c r="H179" s="105">
        <f>IF(PRESUPUESTO!N117=PRESUPUESTO!$B$345,PRESUPUESTO!$G$117,0)</f>
        <v>0</v>
      </c>
      <c r="I179" s="105">
        <f>IF(PRESUPUESTO!O117=PRESUPUESTO!$B$345,PRESUPUESTO!$G$117,0)</f>
        <v>0</v>
      </c>
      <c r="J179" s="105">
        <f>IF(PRESUPUESTO!P117=PRESUPUESTO!$B$345,PRESUPUESTO!$G$117,0)</f>
        <v>0</v>
      </c>
      <c r="K179" s="105">
        <f>IF(PRESUPUESTO!Q117=PRESUPUESTO!$B$345,PRESUPUESTO!$G$117,0)</f>
        <v>0</v>
      </c>
      <c r="L179" s="105">
        <f>IF(PRESUPUESTO!R117=PRESUPUESTO!$B$345,PRESUPUESTO!$G$117,0)</f>
        <v>0</v>
      </c>
      <c r="M179" s="105">
        <f>IF(PRESUPUESTO!S117=PRESUPUESTO!$B$345,PRESUPUESTO!$G$117,0)</f>
        <v>0</v>
      </c>
      <c r="N179" s="105">
        <f>IF(PRESUPUESTO!T117=PRESUPUESTO!$B$345,PRESUPUESTO!$G$117,0)</f>
        <v>0</v>
      </c>
      <c r="O179" s="105">
        <f>IF(PRESUPUESTO!U117=PRESUPUESTO!$B$345,PRESUPUESTO!$G$117,0)</f>
        <v>0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spans="2:36" s="9" customFormat="1">
      <c r="B180" s="103" t="str">
        <f>IF(PRESUPUESTO!F118="","",PRESUPUESTO!F118)</f>
        <v/>
      </c>
      <c r="C180" s="104">
        <f t="shared" si="44"/>
        <v>0</v>
      </c>
      <c r="D180" s="105">
        <f>IF(PRESUPUESTO!J118=PRESUPUESTO!$B$345,PRESUPUESTO!$G$118,0)</f>
        <v>0</v>
      </c>
      <c r="E180" s="105">
        <f>IF(PRESUPUESTO!K118=PRESUPUESTO!$B$345,PRESUPUESTO!$G$118,0)</f>
        <v>0</v>
      </c>
      <c r="F180" s="105">
        <f>IF(PRESUPUESTO!L118=PRESUPUESTO!$B$345,PRESUPUESTO!$G$118,0)</f>
        <v>0</v>
      </c>
      <c r="G180" s="105">
        <f>IF(PRESUPUESTO!M118=PRESUPUESTO!$B$345,PRESUPUESTO!$G$118,0)</f>
        <v>0</v>
      </c>
      <c r="H180" s="105">
        <f>IF(PRESUPUESTO!N118=PRESUPUESTO!$B$345,PRESUPUESTO!$G$118,0)</f>
        <v>0</v>
      </c>
      <c r="I180" s="105">
        <f>IF(PRESUPUESTO!O118=PRESUPUESTO!$B$345,PRESUPUESTO!$G$118,0)</f>
        <v>0</v>
      </c>
      <c r="J180" s="105">
        <f>IF(PRESUPUESTO!P118=PRESUPUESTO!$B$345,PRESUPUESTO!$G$118,0)</f>
        <v>0</v>
      </c>
      <c r="K180" s="105">
        <f>IF(PRESUPUESTO!Q118=PRESUPUESTO!$B$345,PRESUPUESTO!$G$118,0)</f>
        <v>0</v>
      </c>
      <c r="L180" s="105">
        <f>IF(PRESUPUESTO!R118=PRESUPUESTO!$B$345,PRESUPUESTO!$G$118,0)</f>
        <v>0</v>
      </c>
      <c r="M180" s="105">
        <f>IF(PRESUPUESTO!S118=PRESUPUESTO!$B$345,PRESUPUESTO!$G$118,0)</f>
        <v>0</v>
      </c>
      <c r="N180" s="105">
        <f>IF(PRESUPUESTO!T118=PRESUPUESTO!$B$345,PRESUPUESTO!$G$118,0)</f>
        <v>0</v>
      </c>
      <c r="O180" s="105">
        <f>IF(PRESUPUESTO!U118=PRESUPUESTO!$B$345,PRESUPUESTO!$G$118,0)</f>
        <v>0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pans="2:36" s="9" customFormat="1">
      <c r="B181" s="103" t="str">
        <f>IF(PRESUPUESTO!F119="","",PRESUPUESTO!F119)</f>
        <v/>
      </c>
      <c r="C181" s="104">
        <f t="shared" si="44"/>
        <v>0</v>
      </c>
      <c r="D181" s="105">
        <f>IF(PRESUPUESTO!J119=PRESUPUESTO!$B$345,PRESUPUESTO!$G$119,0)</f>
        <v>0</v>
      </c>
      <c r="E181" s="105">
        <f>IF(PRESUPUESTO!K119=PRESUPUESTO!$B$345,PRESUPUESTO!$G$119,0)</f>
        <v>0</v>
      </c>
      <c r="F181" s="105">
        <f>IF(PRESUPUESTO!L119=PRESUPUESTO!$B$345,PRESUPUESTO!$G$119,0)</f>
        <v>0</v>
      </c>
      <c r="G181" s="105">
        <f>IF(PRESUPUESTO!M119=PRESUPUESTO!$B$345,PRESUPUESTO!$G$119,0)</f>
        <v>0</v>
      </c>
      <c r="H181" s="105">
        <f>IF(PRESUPUESTO!N119=PRESUPUESTO!$B$345,PRESUPUESTO!$G$119,0)</f>
        <v>0</v>
      </c>
      <c r="I181" s="105">
        <f>IF(PRESUPUESTO!O119=PRESUPUESTO!$B$345,PRESUPUESTO!$G$119,0)</f>
        <v>0</v>
      </c>
      <c r="J181" s="105">
        <f>IF(PRESUPUESTO!P119=PRESUPUESTO!$B$345,PRESUPUESTO!$G$119,0)</f>
        <v>0</v>
      </c>
      <c r="K181" s="105">
        <f>IF(PRESUPUESTO!Q119=PRESUPUESTO!$B$345,PRESUPUESTO!$G$119,0)</f>
        <v>0</v>
      </c>
      <c r="L181" s="105">
        <f>IF(PRESUPUESTO!R119=PRESUPUESTO!$B$345,PRESUPUESTO!$G$119,0)</f>
        <v>0</v>
      </c>
      <c r="M181" s="105">
        <f>IF(PRESUPUESTO!S119=PRESUPUESTO!$B$345,PRESUPUESTO!$G$119,0)</f>
        <v>0</v>
      </c>
      <c r="N181" s="105">
        <f>IF(PRESUPUESTO!T119=PRESUPUESTO!$B$345,PRESUPUESTO!$G$119,0)</f>
        <v>0</v>
      </c>
      <c r="O181" s="105">
        <f>IF(PRESUPUESTO!U119=PRESUPUESTO!$B$345,PRESUPUESTO!$G$119,0)</f>
        <v>0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 spans="2:36" s="9" customFormat="1">
      <c r="B182" s="103" t="str">
        <f>IF(PRESUPUESTO!F120="","",PRESUPUESTO!F120)</f>
        <v/>
      </c>
      <c r="C182" s="104">
        <f t="shared" si="44"/>
        <v>0</v>
      </c>
      <c r="D182" s="105">
        <f>IF(PRESUPUESTO!J120=PRESUPUESTO!$B$345,PRESUPUESTO!$G$120,0)</f>
        <v>0</v>
      </c>
      <c r="E182" s="105">
        <f>IF(PRESUPUESTO!K120=PRESUPUESTO!$B$345,PRESUPUESTO!$G$120,0)</f>
        <v>0</v>
      </c>
      <c r="F182" s="105">
        <f>IF(PRESUPUESTO!L120=PRESUPUESTO!$B$345,PRESUPUESTO!$G$120,0)</f>
        <v>0</v>
      </c>
      <c r="G182" s="105">
        <f>IF(PRESUPUESTO!M120=PRESUPUESTO!$B$345,PRESUPUESTO!$G$120,0)</f>
        <v>0</v>
      </c>
      <c r="H182" s="105">
        <f>IF(PRESUPUESTO!N120=PRESUPUESTO!$B$345,PRESUPUESTO!$G$120,0)</f>
        <v>0</v>
      </c>
      <c r="I182" s="105">
        <f>IF(PRESUPUESTO!O120=PRESUPUESTO!$B$345,PRESUPUESTO!$G$120,0)</f>
        <v>0</v>
      </c>
      <c r="J182" s="105">
        <f>IF(PRESUPUESTO!P120=PRESUPUESTO!$B$345,PRESUPUESTO!$G$120,0)</f>
        <v>0</v>
      </c>
      <c r="K182" s="105">
        <f>IF(PRESUPUESTO!Q120=PRESUPUESTO!$B$345,PRESUPUESTO!$G$120,0)</f>
        <v>0</v>
      </c>
      <c r="L182" s="105">
        <f>IF(PRESUPUESTO!R120=PRESUPUESTO!$B$345,PRESUPUESTO!$G$120,0)</f>
        <v>0</v>
      </c>
      <c r="M182" s="105">
        <f>IF(PRESUPUESTO!S120=PRESUPUESTO!$B$345,PRESUPUESTO!$G$120,0)</f>
        <v>0</v>
      </c>
      <c r="N182" s="105">
        <f>IF(PRESUPUESTO!T120=PRESUPUESTO!$B$345,PRESUPUESTO!$G$120,0)</f>
        <v>0</v>
      </c>
      <c r="O182" s="105">
        <f>IF(PRESUPUESTO!U120=PRESUPUESTO!$B$345,PRESUPUESTO!$G$120,0)</f>
        <v>0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spans="2:36" s="9" customFormat="1">
      <c r="B183" s="103" t="str">
        <f>IF(PRESUPUESTO!F121="","",PRESUPUESTO!F121)</f>
        <v/>
      </c>
      <c r="C183" s="104">
        <f t="shared" si="44"/>
        <v>0</v>
      </c>
      <c r="D183" s="105">
        <f>IF(PRESUPUESTO!J121=PRESUPUESTO!$B$345,PRESUPUESTO!$G$121,0)</f>
        <v>0</v>
      </c>
      <c r="E183" s="105">
        <f>IF(PRESUPUESTO!K121=PRESUPUESTO!$B$345,PRESUPUESTO!$G$121,0)</f>
        <v>0</v>
      </c>
      <c r="F183" s="105">
        <f>IF(PRESUPUESTO!L121=PRESUPUESTO!$B$345,PRESUPUESTO!$G$121,0)</f>
        <v>0</v>
      </c>
      <c r="G183" s="105">
        <f>IF(PRESUPUESTO!M121=PRESUPUESTO!$B$345,PRESUPUESTO!$G$121,0)</f>
        <v>0</v>
      </c>
      <c r="H183" s="105">
        <f>IF(PRESUPUESTO!N121=PRESUPUESTO!$B$345,PRESUPUESTO!$G$121,0)</f>
        <v>0</v>
      </c>
      <c r="I183" s="105">
        <f>IF(PRESUPUESTO!O121=PRESUPUESTO!$B$345,PRESUPUESTO!$G$121,0)</f>
        <v>0</v>
      </c>
      <c r="J183" s="105">
        <f>IF(PRESUPUESTO!P121=PRESUPUESTO!$B$345,PRESUPUESTO!$G$121,0)</f>
        <v>0</v>
      </c>
      <c r="K183" s="105">
        <f>IF(PRESUPUESTO!Q121=PRESUPUESTO!$B$345,PRESUPUESTO!$G$121,0)</f>
        <v>0</v>
      </c>
      <c r="L183" s="105">
        <f>IF(PRESUPUESTO!R121=PRESUPUESTO!$B$345,PRESUPUESTO!$G$121,0)</f>
        <v>0</v>
      </c>
      <c r="M183" s="105">
        <f>IF(PRESUPUESTO!S121=PRESUPUESTO!$B$345,PRESUPUESTO!$G$121,0)</f>
        <v>0</v>
      </c>
      <c r="N183" s="105">
        <f>IF(PRESUPUESTO!T121=PRESUPUESTO!$B$345,PRESUPUESTO!$G$121,0)</f>
        <v>0</v>
      </c>
      <c r="O183" s="105">
        <f>IF(PRESUPUESTO!U121=PRESUPUESTO!$B$345,PRESUPUESTO!$G$121,0)</f>
        <v>0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pans="2:36" s="71" customFormat="1">
      <c r="B184" s="106" t="str">
        <f>IF(PRESUPUESTO!B124="","",PRESUPUESTO!B124)</f>
        <v>PERSONAL</v>
      </c>
      <c r="C184" s="107">
        <f t="shared" si="44"/>
        <v>0</v>
      </c>
      <c r="D184" s="108">
        <f>SUM(D185:D232)</f>
        <v>0</v>
      </c>
      <c r="E184" s="108">
        <f t="shared" ref="E184:O184" si="58">SUM(E185:E232)</f>
        <v>0</v>
      </c>
      <c r="F184" s="108">
        <f t="shared" si="58"/>
        <v>0</v>
      </c>
      <c r="G184" s="108">
        <f t="shared" si="58"/>
        <v>0</v>
      </c>
      <c r="H184" s="108">
        <f t="shared" si="58"/>
        <v>0</v>
      </c>
      <c r="I184" s="108">
        <f t="shared" si="58"/>
        <v>0</v>
      </c>
      <c r="J184" s="108">
        <f t="shared" si="58"/>
        <v>0</v>
      </c>
      <c r="K184" s="108">
        <f t="shared" si="58"/>
        <v>0</v>
      </c>
      <c r="L184" s="108">
        <f t="shared" si="58"/>
        <v>0</v>
      </c>
      <c r="M184" s="108">
        <f t="shared" si="58"/>
        <v>0</v>
      </c>
      <c r="N184" s="108">
        <f t="shared" si="58"/>
        <v>0</v>
      </c>
      <c r="O184" s="108">
        <f t="shared" si="58"/>
        <v>0</v>
      </c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</row>
    <row r="185" spans="2:36">
      <c r="B185" s="64" t="str">
        <f>IF(PRESUPUESTO!C126="","",PRESUPUESTO!C126)</f>
        <v>Peluquería</v>
      </c>
      <c r="C185" s="65">
        <f t="shared" si="44"/>
        <v>0</v>
      </c>
      <c r="D185" s="59">
        <f>PRESUPUESTO!D126</f>
        <v>0</v>
      </c>
      <c r="E185" s="66">
        <f t="shared" ref="E185:E208" si="59">D185</f>
        <v>0</v>
      </c>
      <c r="F185" s="66">
        <f t="shared" ref="F185:O185" si="60">E185</f>
        <v>0</v>
      </c>
      <c r="G185" s="66">
        <f t="shared" si="60"/>
        <v>0</v>
      </c>
      <c r="H185" s="66">
        <f t="shared" si="60"/>
        <v>0</v>
      </c>
      <c r="I185" s="66">
        <f t="shared" si="60"/>
        <v>0</v>
      </c>
      <c r="J185" s="66">
        <f t="shared" si="60"/>
        <v>0</v>
      </c>
      <c r="K185" s="66">
        <f t="shared" si="60"/>
        <v>0</v>
      </c>
      <c r="L185" s="66">
        <f t="shared" si="60"/>
        <v>0</v>
      </c>
      <c r="M185" s="66">
        <f t="shared" si="60"/>
        <v>0</v>
      </c>
      <c r="N185" s="66">
        <f t="shared" si="60"/>
        <v>0</v>
      </c>
      <c r="O185" s="66">
        <f t="shared" si="60"/>
        <v>0</v>
      </c>
    </row>
    <row r="186" spans="2:36">
      <c r="B186" s="64" t="str">
        <f>IF(PRESUPUESTO!C127="","",PRESUPUESTO!C127)</f>
        <v>Mnicure</v>
      </c>
      <c r="C186" s="65">
        <f t="shared" si="44"/>
        <v>0</v>
      </c>
      <c r="D186" s="59">
        <f>PRESUPUESTO!D127</f>
        <v>0</v>
      </c>
      <c r="E186" s="66">
        <f t="shared" si="59"/>
        <v>0</v>
      </c>
      <c r="F186" s="66">
        <f t="shared" ref="F186:O195" si="61">E186</f>
        <v>0</v>
      </c>
      <c r="G186" s="66">
        <f t="shared" si="61"/>
        <v>0</v>
      </c>
      <c r="H186" s="66">
        <f t="shared" si="61"/>
        <v>0</v>
      </c>
      <c r="I186" s="66">
        <f t="shared" si="61"/>
        <v>0</v>
      </c>
      <c r="J186" s="66">
        <f t="shared" si="61"/>
        <v>0</v>
      </c>
      <c r="K186" s="66">
        <f t="shared" si="61"/>
        <v>0</v>
      </c>
      <c r="L186" s="66">
        <f t="shared" si="61"/>
        <v>0</v>
      </c>
      <c r="M186" s="66">
        <f t="shared" si="61"/>
        <v>0</v>
      </c>
      <c r="N186" s="66">
        <f t="shared" si="61"/>
        <v>0</v>
      </c>
      <c r="O186" s="66">
        <f t="shared" si="61"/>
        <v>0</v>
      </c>
    </row>
    <row r="187" spans="2:36">
      <c r="B187" s="64" t="str">
        <f>IF(PRESUPUESTO!C128="","",PRESUPUESTO!C128)</f>
        <v>Ropa y accesorios</v>
      </c>
      <c r="C187" s="65">
        <f t="shared" si="44"/>
        <v>0</v>
      </c>
      <c r="D187" s="59">
        <f>PRESUPUESTO!D128</f>
        <v>0</v>
      </c>
      <c r="E187" s="66">
        <f t="shared" si="59"/>
        <v>0</v>
      </c>
      <c r="F187" s="66">
        <f t="shared" si="61"/>
        <v>0</v>
      </c>
      <c r="G187" s="66">
        <f t="shared" si="61"/>
        <v>0</v>
      </c>
      <c r="H187" s="66">
        <f t="shared" si="61"/>
        <v>0</v>
      </c>
      <c r="I187" s="66">
        <f t="shared" si="61"/>
        <v>0</v>
      </c>
      <c r="J187" s="66">
        <f t="shared" si="61"/>
        <v>0</v>
      </c>
      <c r="K187" s="66">
        <f t="shared" si="61"/>
        <v>0</v>
      </c>
      <c r="L187" s="66">
        <f t="shared" si="61"/>
        <v>0</v>
      </c>
      <c r="M187" s="66">
        <f t="shared" si="61"/>
        <v>0</v>
      </c>
      <c r="N187" s="66">
        <f t="shared" si="61"/>
        <v>0</v>
      </c>
      <c r="O187" s="66">
        <f t="shared" si="61"/>
        <v>0</v>
      </c>
    </row>
    <row r="188" spans="2:36">
      <c r="B188" s="64" t="str">
        <f>IF(PRESUPUESTO!C129="","",PRESUPUESTO!C129)</f>
        <v>Compras</v>
      </c>
      <c r="C188" s="65">
        <f t="shared" si="44"/>
        <v>0</v>
      </c>
      <c r="D188" s="59">
        <f>PRESUPUESTO!D129</f>
        <v>0</v>
      </c>
      <c r="E188" s="66">
        <f t="shared" si="59"/>
        <v>0</v>
      </c>
      <c r="F188" s="66">
        <f t="shared" si="61"/>
        <v>0</v>
      </c>
      <c r="G188" s="66">
        <f t="shared" si="61"/>
        <v>0</v>
      </c>
      <c r="H188" s="66">
        <f t="shared" si="61"/>
        <v>0</v>
      </c>
      <c r="I188" s="66">
        <f t="shared" si="61"/>
        <v>0</v>
      </c>
      <c r="J188" s="66">
        <f t="shared" si="61"/>
        <v>0</v>
      </c>
      <c r="K188" s="66">
        <f t="shared" si="61"/>
        <v>0</v>
      </c>
      <c r="L188" s="66">
        <f t="shared" si="61"/>
        <v>0</v>
      </c>
      <c r="M188" s="66">
        <f t="shared" si="61"/>
        <v>0</v>
      </c>
      <c r="N188" s="66">
        <f t="shared" si="61"/>
        <v>0</v>
      </c>
      <c r="O188" s="66">
        <f t="shared" si="61"/>
        <v>0</v>
      </c>
    </row>
    <row r="189" spans="2:36">
      <c r="B189" s="64" t="str">
        <f>IF(PRESUPUESTO!C130="","",PRESUPUESTO!C130)</f>
        <v>Seguro de vida</v>
      </c>
      <c r="C189" s="65">
        <f t="shared" si="44"/>
        <v>0</v>
      </c>
      <c r="D189" s="59">
        <f>PRESUPUESTO!D130</f>
        <v>0</v>
      </c>
      <c r="E189" s="66">
        <f t="shared" si="59"/>
        <v>0</v>
      </c>
      <c r="F189" s="66">
        <f t="shared" si="61"/>
        <v>0</v>
      </c>
      <c r="G189" s="66">
        <f t="shared" si="61"/>
        <v>0</v>
      </c>
      <c r="H189" s="66">
        <f t="shared" si="61"/>
        <v>0</v>
      </c>
      <c r="I189" s="66">
        <f t="shared" si="61"/>
        <v>0</v>
      </c>
      <c r="J189" s="66">
        <f t="shared" si="61"/>
        <v>0</v>
      </c>
      <c r="K189" s="66">
        <f t="shared" si="61"/>
        <v>0</v>
      </c>
      <c r="L189" s="66">
        <f t="shared" si="61"/>
        <v>0</v>
      </c>
      <c r="M189" s="66">
        <f t="shared" si="61"/>
        <v>0</v>
      </c>
      <c r="N189" s="66">
        <f t="shared" si="61"/>
        <v>0</v>
      </c>
      <c r="O189" s="66">
        <f t="shared" si="61"/>
        <v>0</v>
      </c>
    </row>
    <row r="190" spans="2:36" s="9" customFormat="1">
      <c r="B190" s="64" t="str">
        <f>IF(PRESUPUESTO!C131="","",PRESUPUESTO!C131)</f>
        <v/>
      </c>
      <c r="C190" s="65">
        <f t="shared" si="44"/>
        <v>0</v>
      </c>
      <c r="D190" s="59">
        <f>PRESUPUESTO!D131</f>
        <v>0</v>
      </c>
      <c r="E190" s="66">
        <f t="shared" si="59"/>
        <v>0</v>
      </c>
      <c r="F190" s="66">
        <f t="shared" si="61"/>
        <v>0</v>
      </c>
      <c r="G190" s="66">
        <f t="shared" si="61"/>
        <v>0</v>
      </c>
      <c r="H190" s="66">
        <f t="shared" si="61"/>
        <v>0</v>
      </c>
      <c r="I190" s="66">
        <f t="shared" si="61"/>
        <v>0</v>
      </c>
      <c r="J190" s="66">
        <f t="shared" si="61"/>
        <v>0</v>
      </c>
      <c r="K190" s="66">
        <f t="shared" si="61"/>
        <v>0</v>
      </c>
      <c r="L190" s="66">
        <f t="shared" si="61"/>
        <v>0</v>
      </c>
      <c r="M190" s="66">
        <f t="shared" si="61"/>
        <v>0</v>
      </c>
      <c r="N190" s="66">
        <f t="shared" si="61"/>
        <v>0</v>
      </c>
      <c r="O190" s="66">
        <f t="shared" si="61"/>
        <v>0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pans="2:36" s="9" customFormat="1">
      <c r="B191" s="64" t="str">
        <f>IF(PRESUPUESTO!C132="","",PRESUPUESTO!C132)</f>
        <v/>
      </c>
      <c r="C191" s="65">
        <f t="shared" si="44"/>
        <v>0</v>
      </c>
      <c r="D191" s="59">
        <f>PRESUPUESTO!D132</f>
        <v>0</v>
      </c>
      <c r="E191" s="66">
        <f t="shared" si="59"/>
        <v>0</v>
      </c>
      <c r="F191" s="66">
        <f t="shared" si="61"/>
        <v>0</v>
      </c>
      <c r="G191" s="66">
        <f t="shared" si="61"/>
        <v>0</v>
      </c>
      <c r="H191" s="66">
        <f t="shared" si="61"/>
        <v>0</v>
      </c>
      <c r="I191" s="66">
        <f t="shared" si="61"/>
        <v>0</v>
      </c>
      <c r="J191" s="66">
        <f t="shared" si="61"/>
        <v>0</v>
      </c>
      <c r="K191" s="66">
        <f t="shared" si="61"/>
        <v>0</v>
      </c>
      <c r="L191" s="66">
        <f t="shared" si="61"/>
        <v>0</v>
      </c>
      <c r="M191" s="66">
        <f t="shared" si="61"/>
        <v>0</v>
      </c>
      <c r="N191" s="66">
        <f t="shared" si="61"/>
        <v>0</v>
      </c>
      <c r="O191" s="66">
        <f t="shared" si="61"/>
        <v>0</v>
      </c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</row>
    <row r="192" spans="2:36" s="9" customFormat="1">
      <c r="B192" s="64" t="str">
        <f>IF(PRESUPUESTO!C133="","",PRESUPUESTO!C133)</f>
        <v/>
      </c>
      <c r="C192" s="65">
        <f t="shared" si="44"/>
        <v>0</v>
      </c>
      <c r="D192" s="59">
        <f>PRESUPUESTO!D133</f>
        <v>0</v>
      </c>
      <c r="E192" s="66">
        <f t="shared" si="59"/>
        <v>0</v>
      </c>
      <c r="F192" s="66">
        <f t="shared" si="61"/>
        <v>0</v>
      </c>
      <c r="G192" s="66">
        <f t="shared" si="61"/>
        <v>0</v>
      </c>
      <c r="H192" s="66">
        <f t="shared" si="61"/>
        <v>0</v>
      </c>
      <c r="I192" s="66">
        <f t="shared" si="61"/>
        <v>0</v>
      </c>
      <c r="J192" s="66">
        <f t="shared" si="61"/>
        <v>0</v>
      </c>
      <c r="K192" s="66">
        <f t="shared" si="61"/>
        <v>0</v>
      </c>
      <c r="L192" s="66">
        <f t="shared" si="61"/>
        <v>0</v>
      </c>
      <c r="M192" s="66">
        <f t="shared" si="61"/>
        <v>0</v>
      </c>
      <c r="N192" s="66">
        <f t="shared" si="61"/>
        <v>0</v>
      </c>
      <c r="O192" s="66">
        <f t="shared" si="61"/>
        <v>0</v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spans="2:36" s="9" customFormat="1">
      <c r="B193" s="64" t="str">
        <f>IF(PRESUPUESTO!C134="","",PRESUPUESTO!C134)</f>
        <v/>
      </c>
      <c r="C193" s="65">
        <f t="shared" si="44"/>
        <v>0</v>
      </c>
      <c r="D193" s="59">
        <f>PRESUPUESTO!D134</f>
        <v>0</v>
      </c>
      <c r="E193" s="66">
        <f t="shared" si="59"/>
        <v>0</v>
      </c>
      <c r="F193" s="66">
        <f t="shared" si="61"/>
        <v>0</v>
      </c>
      <c r="G193" s="66">
        <f t="shared" si="61"/>
        <v>0</v>
      </c>
      <c r="H193" s="66">
        <f t="shared" si="61"/>
        <v>0</v>
      </c>
      <c r="I193" s="66">
        <f t="shared" si="61"/>
        <v>0</v>
      </c>
      <c r="J193" s="66">
        <f t="shared" si="61"/>
        <v>0</v>
      </c>
      <c r="K193" s="66">
        <f t="shared" si="61"/>
        <v>0</v>
      </c>
      <c r="L193" s="66">
        <f t="shared" si="61"/>
        <v>0</v>
      </c>
      <c r="M193" s="66">
        <f t="shared" si="61"/>
        <v>0</v>
      </c>
      <c r="N193" s="66">
        <f t="shared" si="61"/>
        <v>0</v>
      </c>
      <c r="O193" s="66">
        <f t="shared" si="61"/>
        <v>0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spans="2:36" s="9" customFormat="1">
      <c r="B194" s="64" t="str">
        <f>IF(PRESUPUESTO!C135="","",PRESUPUESTO!C135)</f>
        <v/>
      </c>
      <c r="C194" s="65">
        <f t="shared" si="44"/>
        <v>0</v>
      </c>
      <c r="D194" s="59">
        <f>PRESUPUESTO!D135</f>
        <v>0</v>
      </c>
      <c r="E194" s="66">
        <f t="shared" si="59"/>
        <v>0</v>
      </c>
      <c r="F194" s="66">
        <f t="shared" si="61"/>
        <v>0</v>
      </c>
      <c r="G194" s="66">
        <f t="shared" si="61"/>
        <v>0</v>
      </c>
      <c r="H194" s="66">
        <f t="shared" si="61"/>
        <v>0</v>
      </c>
      <c r="I194" s="66">
        <f t="shared" si="61"/>
        <v>0</v>
      </c>
      <c r="J194" s="66">
        <f t="shared" si="61"/>
        <v>0</v>
      </c>
      <c r="K194" s="66">
        <f t="shared" si="61"/>
        <v>0</v>
      </c>
      <c r="L194" s="66">
        <f t="shared" si="61"/>
        <v>0</v>
      </c>
      <c r="M194" s="66">
        <f t="shared" si="61"/>
        <v>0</v>
      </c>
      <c r="N194" s="66">
        <f t="shared" si="61"/>
        <v>0</v>
      </c>
      <c r="O194" s="66">
        <f t="shared" si="61"/>
        <v>0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spans="2:36" s="9" customFormat="1">
      <c r="B195" s="64" t="str">
        <f>IF(PRESUPUESTO!C136="","",PRESUPUESTO!C136)</f>
        <v/>
      </c>
      <c r="C195" s="65">
        <f t="shared" si="44"/>
        <v>0</v>
      </c>
      <c r="D195" s="59">
        <f>PRESUPUESTO!D136</f>
        <v>0</v>
      </c>
      <c r="E195" s="66">
        <f t="shared" si="59"/>
        <v>0</v>
      </c>
      <c r="F195" s="66">
        <f t="shared" si="61"/>
        <v>0</v>
      </c>
      <c r="G195" s="66">
        <f t="shared" si="61"/>
        <v>0</v>
      </c>
      <c r="H195" s="66">
        <f t="shared" si="61"/>
        <v>0</v>
      </c>
      <c r="I195" s="66">
        <f t="shared" si="61"/>
        <v>0</v>
      </c>
      <c r="J195" s="66">
        <f t="shared" si="61"/>
        <v>0</v>
      </c>
      <c r="K195" s="66">
        <f t="shared" si="61"/>
        <v>0</v>
      </c>
      <c r="L195" s="66">
        <f t="shared" si="61"/>
        <v>0</v>
      </c>
      <c r="M195" s="66">
        <f t="shared" si="61"/>
        <v>0</v>
      </c>
      <c r="N195" s="66">
        <f t="shared" si="61"/>
        <v>0</v>
      </c>
      <c r="O195" s="66">
        <f t="shared" si="61"/>
        <v>0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spans="2:36" s="9" customFormat="1">
      <c r="B196" s="64" t="str">
        <f>IF(PRESUPUESTO!C137="","",PRESUPUESTO!C137)</f>
        <v/>
      </c>
      <c r="C196" s="65">
        <f t="shared" si="44"/>
        <v>0</v>
      </c>
      <c r="D196" s="59">
        <f>PRESUPUESTO!D137</f>
        <v>0</v>
      </c>
      <c r="E196" s="66">
        <f t="shared" si="59"/>
        <v>0</v>
      </c>
      <c r="F196" s="66">
        <f t="shared" ref="F196:O200" si="62">E196</f>
        <v>0</v>
      </c>
      <c r="G196" s="66">
        <f t="shared" si="62"/>
        <v>0</v>
      </c>
      <c r="H196" s="66">
        <f t="shared" si="62"/>
        <v>0</v>
      </c>
      <c r="I196" s="66">
        <f t="shared" si="62"/>
        <v>0</v>
      </c>
      <c r="J196" s="66">
        <f t="shared" si="62"/>
        <v>0</v>
      </c>
      <c r="K196" s="66">
        <f t="shared" si="62"/>
        <v>0</v>
      </c>
      <c r="L196" s="66">
        <f t="shared" si="62"/>
        <v>0</v>
      </c>
      <c r="M196" s="66">
        <f t="shared" si="62"/>
        <v>0</v>
      </c>
      <c r="N196" s="66">
        <f t="shared" si="62"/>
        <v>0</v>
      </c>
      <c r="O196" s="66">
        <f t="shared" si="62"/>
        <v>0</v>
      </c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spans="2:36" s="9" customFormat="1">
      <c r="B197" s="64" t="str">
        <f>IF(PRESUPUESTO!C138="","",PRESUPUESTO!C138)</f>
        <v/>
      </c>
      <c r="C197" s="65">
        <f t="shared" si="44"/>
        <v>0</v>
      </c>
      <c r="D197" s="59">
        <f>PRESUPUESTO!D138</f>
        <v>0</v>
      </c>
      <c r="E197" s="66">
        <f t="shared" si="59"/>
        <v>0</v>
      </c>
      <c r="F197" s="66">
        <f t="shared" si="62"/>
        <v>0</v>
      </c>
      <c r="G197" s="66">
        <f t="shared" si="62"/>
        <v>0</v>
      </c>
      <c r="H197" s="66">
        <f t="shared" si="62"/>
        <v>0</v>
      </c>
      <c r="I197" s="66">
        <f t="shared" si="62"/>
        <v>0</v>
      </c>
      <c r="J197" s="66">
        <f t="shared" si="62"/>
        <v>0</v>
      </c>
      <c r="K197" s="66">
        <f t="shared" si="62"/>
        <v>0</v>
      </c>
      <c r="L197" s="66">
        <f t="shared" ref="L197:L200" si="63">K197</f>
        <v>0</v>
      </c>
      <c r="M197" s="66">
        <f t="shared" ref="M197:M200" si="64">L197</f>
        <v>0</v>
      </c>
      <c r="N197" s="66">
        <f t="shared" ref="N197:N200" si="65">M197</f>
        <v>0</v>
      </c>
      <c r="O197" s="66">
        <f t="shared" si="62"/>
        <v>0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pans="2:36" s="9" customFormat="1">
      <c r="B198" s="64" t="str">
        <f>IF(PRESUPUESTO!C139="","",PRESUPUESTO!C139)</f>
        <v/>
      </c>
      <c r="C198" s="65">
        <f t="shared" si="44"/>
        <v>0</v>
      </c>
      <c r="D198" s="59">
        <f>PRESUPUESTO!D139</f>
        <v>0</v>
      </c>
      <c r="E198" s="66">
        <f t="shared" si="59"/>
        <v>0</v>
      </c>
      <c r="F198" s="66">
        <f t="shared" si="62"/>
        <v>0</v>
      </c>
      <c r="G198" s="66">
        <f t="shared" si="62"/>
        <v>0</v>
      </c>
      <c r="H198" s="66">
        <f t="shared" si="62"/>
        <v>0</v>
      </c>
      <c r="I198" s="66">
        <f t="shared" si="62"/>
        <v>0</v>
      </c>
      <c r="J198" s="66">
        <f t="shared" si="62"/>
        <v>0</v>
      </c>
      <c r="K198" s="66">
        <f t="shared" si="62"/>
        <v>0</v>
      </c>
      <c r="L198" s="66">
        <f t="shared" si="63"/>
        <v>0</v>
      </c>
      <c r="M198" s="66">
        <f t="shared" si="64"/>
        <v>0</v>
      </c>
      <c r="N198" s="66">
        <f t="shared" si="65"/>
        <v>0</v>
      </c>
      <c r="O198" s="66">
        <f t="shared" si="62"/>
        <v>0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spans="2:36" s="9" customFormat="1">
      <c r="B199" s="64" t="str">
        <f>IF(PRESUPUESTO!C140="","",PRESUPUESTO!C140)</f>
        <v/>
      </c>
      <c r="C199" s="65">
        <f t="shared" si="44"/>
        <v>0</v>
      </c>
      <c r="D199" s="59">
        <f>PRESUPUESTO!D140</f>
        <v>0</v>
      </c>
      <c r="E199" s="66">
        <f t="shared" si="59"/>
        <v>0</v>
      </c>
      <c r="F199" s="66">
        <f t="shared" si="62"/>
        <v>0</v>
      </c>
      <c r="G199" s="66">
        <f t="shared" si="62"/>
        <v>0</v>
      </c>
      <c r="H199" s="66">
        <f t="shared" si="62"/>
        <v>0</v>
      </c>
      <c r="I199" s="66">
        <f t="shared" si="62"/>
        <v>0</v>
      </c>
      <c r="J199" s="66">
        <f t="shared" si="62"/>
        <v>0</v>
      </c>
      <c r="K199" s="66">
        <f t="shared" si="62"/>
        <v>0</v>
      </c>
      <c r="L199" s="66">
        <f t="shared" si="63"/>
        <v>0</v>
      </c>
      <c r="M199" s="66">
        <f t="shared" si="64"/>
        <v>0</v>
      </c>
      <c r="N199" s="66">
        <f t="shared" si="65"/>
        <v>0</v>
      </c>
      <c r="O199" s="66">
        <f t="shared" si="62"/>
        <v>0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spans="2:36" s="9" customFormat="1">
      <c r="B200" s="64" t="str">
        <f>IF(PRESUPUESTO!C141="","",PRESUPUESTO!C141)</f>
        <v/>
      </c>
      <c r="C200" s="65">
        <f t="shared" si="44"/>
        <v>0</v>
      </c>
      <c r="D200" s="59">
        <f>PRESUPUESTO!D141</f>
        <v>0</v>
      </c>
      <c r="E200" s="66">
        <f t="shared" si="59"/>
        <v>0</v>
      </c>
      <c r="F200" s="66">
        <f t="shared" si="62"/>
        <v>0</v>
      </c>
      <c r="G200" s="66">
        <f t="shared" si="62"/>
        <v>0</v>
      </c>
      <c r="H200" s="66">
        <f t="shared" si="62"/>
        <v>0</v>
      </c>
      <c r="I200" s="66">
        <f t="shared" si="62"/>
        <v>0</v>
      </c>
      <c r="J200" s="66">
        <f t="shared" si="62"/>
        <v>0</v>
      </c>
      <c r="K200" s="66">
        <f t="shared" si="62"/>
        <v>0</v>
      </c>
      <c r="L200" s="66">
        <f t="shared" si="63"/>
        <v>0</v>
      </c>
      <c r="M200" s="66">
        <f t="shared" si="64"/>
        <v>0</v>
      </c>
      <c r="N200" s="66">
        <f t="shared" si="65"/>
        <v>0</v>
      </c>
      <c r="O200" s="66">
        <f t="shared" si="62"/>
        <v>0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2:36" s="9" customFormat="1">
      <c r="B201" s="64" t="str">
        <f>IF(PRESUPUESTO!C142="","",PRESUPUESTO!C142)</f>
        <v/>
      </c>
      <c r="C201" s="65">
        <f t="shared" si="44"/>
        <v>0</v>
      </c>
      <c r="D201" s="59">
        <f>PRESUPUESTO!D142</f>
        <v>0</v>
      </c>
      <c r="E201" s="66">
        <f t="shared" si="59"/>
        <v>0</v>
      </c>
      <c r="F201" s="66">
        <f t="shared" ref="F201:F208" si="66">E201</f>
        <v>0</v>
      </c>
      <c r="G201" s="66">
        <f t="shared" ref="G201:G208" si="67">F201</f>
        <v>0</v>
      </c>
      <c r="H201" s="66">
        <f t="shared" ref="H201:H208" si="68">G201</f>
        <v>0</v>
      </c>
      <c r="I201" s="66">
        <f t="shared" ref="I201:I208" si="69">H201</f>
        <v>0</v>
      </c>
      <c r="J201" s="66">
        <f t="shared" ref="J201:J208" si="70">I201</f>
        <v>0</v>
      </c>
      <c r="K201" s="66">
        <f t="shared" ref="K201:K208" si="71">J201</f>
        <v>0</v>
      </c>
      <c r="L201" s="66">
        <f t="shared" ref="L201:L208" si="72">K201</f>
        <v>0</v>
      </c>
      <c r="M201" s="66">
        <f t="shared" ref="M201:M208" si="73">L201</f>
        <v>0</v>
      </c>
      <c r="N201" s="66">
        <f t="shared" ref="N201:N208" si="74">M201</f>
        <v>0</v>
      </c>
      <c r="O201" s="66">
        <f t="shared" ref="O201:O208" si="75">N201</f>
        <v>0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2:36" s="9" customFormat="1">
      <c r="B202" s="64" t="str">
        <f>IF(PRESUPUESTO!C143="","",PRESUPUESTO!C143)</f>
        <v/>
      </c>
      <c r="C202" s="65">
        <f t="shared" si="44"/>
        <v>0</v>
      </c>
      <c r="D202" s="59">
        <f>PRESUPUESTO!D143</f>
        <v>0</v>
      </c>
      <c r="E202" s="66">
        <f t="shared" si="59"/>
        <v>0</v>
      </c>
      <c r="F202" s="66">
        <f t="shared" si="66"/>
        <v>0</v>
      </c>
      <c r="G202" s="66">
        <f t="shared" si="67"/>
        <v>0</v>
      </c>
      <c r="H202" s="66">
        <f t="shared" si="68"/>
        <v>0</v>
      </c>
      <c r="I202" s="66">
        <f t="shared" si="69"/>
        <v>0</v>
      </c>
      <c r="J202" s="66">
        <f t="shared" si="70"/>
        <v>0</v>
      </c>
      <c r="K202" s="66">
        <f t="shared" si="71"/>
        <v>0</v>
      </c>
      <c r="L202" s="66">
        <f t="shared" si="72"/>
        <v>0</v>
      </c>
      <c r="M202" s="66">
        <f t="shared" si="73"/>
        <v>0</v>
      </c>
      <c r="N202" s="66">
        <f t="shared" si="74"/>
        <v>0</v>
      </c>
      <c r="O202" s="66">
        <f t="shared" si="75"/>
        <v>0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2:36" s="9" customFormat="1">
      <c r="B203" s="64" t="str">
        <f>IF(PRESUPUESTO!C144="","",PRESUPUESTO!C144)</f>
        <v/>
      </c>
      <c r="C203" s="65">
        <f t="shared" si="44"/>
        <v>0</v>
      </c>
      <c r="D203" s="59">
        <f>PRESUPUESTO!D144</f>
        <v>0</v>
      </c>
      <c r="E203" s="66">
        <f t="shared" si="59"/>
        <v>0</v>
      </c>
      <c r="F203" s="66">
        <f t="shared" si="66"/>
        <v>0</v>
      </c>
      <c r="G203" s="66">
        <f t="shared" si="67"/>
        <v>0</v>
      </c>
      <c r="H203" s="66">
        <f t="shared" si="68"/>
        <v>0</v>
      </c>
      <c r="I203" s="66">
        <f t="shared" si="69"/>
        <v>0</v>
      </c>
      <c r="J203" s="66">
        <f t="shared" si="70"/>
        <v>0</v>
      </c>
      <c r="K203" s="66">
        <f t="shared" si="71"/>
        <v>0</v>
      </c>
      <c r="L203" s="66">
        <f t="shared" si="72"/>
        <v>0</v>
      </c>
      <c r="M203" s="66">
        <f t="shared" si="73"/>
        <v>0</v>
      </c>
      <c r="N203" s="66">
        <f t="shared" si="74"/>
        <v>0</v>
      </c>
      <c r="O203" s="66">
        <f t="shared" si="75"/>
        <v>0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2:36" s="9" customFormat="1">
      <c r="B204" s="64" t="str">
        <f>IF(PRESUPUESTO!C145="","",PRESUPUESTO!C145)</f>
        <v/>
      </c>
      <c r="C204" s="65">
        <f t="shared" si="44"/>
        <v>0</v>
      </c>
      <c r="D204" s="59">
        <f>PRESUPUESTO!D145</f>
        <v>0</v>
      </c>
      <c r="E204" s="66">
        <f t="shared" si="59"/>
        <v>0</v>
      </c>
      <c r="F204" s="66">
        <f t="shared" si="66"/>
        <v>0</v>
      </c>
      <c r="G204" s="66">
        <f t="shared" si="67"/>
        <v>0</v>
      </c>
      <c r="H204" s="66">
        <f t="shared" si="68"/>
        <v>0</v>
      </c>
      <c r="I204" s="66">
        <f t="shared" si="69"/>
        <v>0</v>
      </c>
      <c r="J204" s="66">
        <f t="shared" si="70"/>
        <v>0</v>
      </c>
      <c r="K204" s="66">
        <f t="shared" si="71"/>
        <v>0</v>
      </c>
      <c r="L204" s="66">
        <f t="shared" si="72"/>
        <v>0</v>
      </c>
      <c r="M204" s="66">
        <f t="shared" si="73"/>
        <v>0</v>
      </c>
      <c r="N204" s="66">
        <f t="shared" si="74"/>
        <v>0</v>
      </c>
      <c r="O204" s="66">
        <f t="shared" si="75"/>
        <v>0</v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2:36" s="9" customFormat="1">
      <c r="B205" s="64" t="str">
        <f>IF(PRESUPUESTO!C146="","",PRESUPUESTO!C146)</f>
        <v/>
      </c>
      <c r="C205" s="65">
        <f t="shared" si="44"/>
        <v>0</v>
      </c>
      <c r="D205" s="59">
        <f>PRESUPUESTO!D146</f>
        <v>0</v>
      </c>
      <c r="E205" s="66">
        <f t="shared" si="59"/>
        <v>0</v>
      </c>
      <c r="F205" s="66">
        <f t="shared" si="66"/>
        <v>0</v>
      </c>
      <c r="G205" s="66">
        <f t="shared" si="67"/>
        <v>0</v>
      </c>
      <c r="H205" s="66">
        <f t="shared" si="68"/>
        <v>0</v>
      </c>
      <c r="I205" s="66">
        <f t="shared" si="69"/>
        <v>0</v>
      </c>
      <c r="J205" s="66">
        <f t="shared" si="70"/>
        <v>0</v>
      </c>
      <c r="K205" s="66">
        <f t="shared" si="71"/>
        <v>0</v>
      </c>
      <c r="L205" s="66">
        <f t="shared" si="72"/>
        <v>0</v>
      </c>
      <c r="M205" s="66">
        <f t="shared" si="73"/>
        <v>0</v>
      </c>
      <c r="N205" s="66">
        <f t="shared" si="74"/>
        <v>0</v>
      </c>
      <c r="O205" s="66">
        <f t="shared" si="75"/>
        <v>0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2:36" s="9" customFormat="1">
      <c r="B206" s="64" t="str">
        <f>IF(PRESUPUESTO!C147="","",PRESUPUESTO!C147)</f>
        <v/>
      </c>
      <c r="C206" s="65">
        <f t="shared" si="44"/>
        <v>0</v>
      </c>
      <c r="D206" s="59">
        <f>PRESUPUESTO!D147</f>
        <v>0</v>
      </c>
      <c r="E206" s="66">
        <f t="shared" si="59"/>
        <v>0</v>
      </c>
      <c r="F206" s="66">
        <f t="shared" si="66"/>
        <v>0</v>
      </c>
      <c r="G206" s="66">
        <f t="shared" si="67"/>
        <v>0</v>
      </c>
      <c r="H206" s="66">
        <f t="shared" si="68"/>
        <v>0</v>
      </c>
      <c r="I206" s="66">
        <f t="shared" si="69"/>
        <v>0</v>
      </c>
      <c r="J206" s="66">
        <f t="shared" si="70"/>
        <v>0</v>
      </c>
      <c r="K206" s="66">
        <f t="shared" si="71"/>
        <v>0</v>
      </c>
      <c r="L206" s="66">
        <f t="shared" si="72"/>
        <v>0</v>
      </c>
      <c r="M206" s="66">
        <f t="shared" si="73"/>
        <v>0</v>
      </c>
      <c r="N206" s="66">
        <f t="shared" si="74"/>
        <v>0</v>
      </c>
      <c r="O206" s="66">
        <f t="shared" si="75"/>
        <v>0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2:36" s="9" customFormat="1">
      <c r="B207" s="64" t="str">
        <f>IF(PRESUPUESTO!C148="","",PRESUPUESTO!C148)</f>
        <v/>
      </c>
      <c r="C207" s="65">
        <f t="shared" si="44"/>
        <v>0</v>
      </c>
      <c r="D207" s="59">
        <f>PRESUPUESTO!D148</f>
        <v>0</v>
      </c>
      <c r="E207" s="66">
        <f t="shared" si="59"/>
        <v>0</v>
      </c>
      <c r="F207" s="66">
        <f t="shared" si="66"/>
        <v>0</v>
      </c>
      <c r="G207" s="66">
        <f t="shared" si="67"/>
        <v>0</v>
      </c>
      <c r="H207" s="66">
        <f t="shared" si="68"/>
        <v>0</v>
      </c>
      <c r="I207" s="66">
        <f t="shared" si="69"/>
        <v>0</v>
      </c>
      <c r="J207" s="66">
        <f t="shared" si="70"/>
        <v>0</v>
      </c>
      <c r="K207" s="66">
        <f t="shared" si="71"/>
        <v>0</v>
      </c>
      <c r="L207" s="66">
        <f t="shared" si="72"/>
        <v>0</v>
      </c>
      <c r="M207" s="66">
        <f t="shared" si="73"/>
        <v>0</v>
      </c>
      <c r="N207" s="66">
        <f t="shared" si="74"/>
        <v>0</v>
      </c>
      <c r="O207" s="66">
        <f t="shared" si="75"/>
        <v>0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2:36" s="9" customFormat="1">
      <c r="B208" s="64" t="str">
        <f>IF(PRESUPUESTO!C149="","",PRESUPUESTO!C149)</f>
        <v/>
      </c>
      <c r="C208" s="65">
        <f t="shared" si="44"/>
        <v>0</v>
      </c>
      <c r="D208" s="59">
        <f>PRESUPUESTO!D149</f>
        <v>0</v>
      </c>
      <c r="E208" s="66">
        <f t="shared" si="59"/>
        <v>0</v>
      </c>
      <c r="F208" s="66">
        <f t="shared" si="66"/>
        <v>0</v>
      </c>
      <c r="G208" s="66">
        <f t="shared" si="67"/>
        <v>0</v>
      </c>
      <c r="H208" s="66">
        <f t="shared" si="68"/>
        <v>0</v>
      </c>
      <c r="I208" s="66">
        <f t="shared" si="69"/>
        <v>0</v>
      </c>
      <c r="J208" s="66">
        <f t="shared" si="70"/>
        <v>0</v>
      </c>
      <c r="K208" s="66">
        <f t="shared" si="71"/>
        <v>0</v>
      </c>
      <c r="L208" s="66">
        <f t="shared" si="72"/>
        <v>0</v>
      </c>
      <c r="M208" s="66">
        <f t="shared" si="73"/>
        <v>0</v>
      </c>
      <c r="N208" s="66">
        <f t="shared" si="74"/>
        <v>0</v>
      </c>
      <c r="O208" s="66">
        <f t="shared" si="75"/>
        <v>0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2:36" s="9" customFormat="1">
      <c r="B209" s="103" t="str">
        <f>IF(PRESUPUESTO!F126="","",PRESUPUESTO!F126)</f>
        <v/>
      </c>
      <c r="C209" s="104">
        <f t="shared" si="44"/>
        <v>0</v>
      </c>
      <c r="D209" s="105">
        <f>IF(PRESUPUESTO!J126=PRESUPUESTO!$B$345,PRESUPUESTO!$G$126,0)</f>
        <v>0</v>
      </c>
      <c r="E209" s="105">
        <f>IF(PRESUPUESTO!K126=PRESUPUESTO!$B$345,PRESUPUESTO!$G$126,0)</f>
        <v>0</v>
      </c>
      <c r="F209" s="105">
        <f>IF(PRESUPUESTO!L126=PRESUPUESTO!$B$345,PRESUPUESTO!$G$126,0)</f>
        <v>0</v>
      </c>
      <c r="G209" s="105">
        <f>IF(PRESUPUESTO!M126=PRESUPUESTO!$B$345,PRESUPUESTO!$G$126,0)</f>
        <v>0</v>
      </c>
      <c r="H209" s="105">
        <f>IF(PRESUPUESTO!N126=PRESUPUESTO!$B$345,PRESUPUESTO!$G$126,0)</f>
        <v>0</v>
      </c>
      <c r="I209" s="105">
        <f>IF(PRESUPUESTO!O126=PRESUPUESTO!$B$345,PRESUPUESTO!$G$126,0)</f>
        <v>0</v>
      </c>
      <c r="J209" s="105">
        <f>IF(PRESUPUESTO!P126=PRESUPUESTO!$B$345,PRESUPUESTO!$G$126,0)</f>
        <v>0</v>
      </c>
      <c r="K209" s="105">
        <f>IF(PRESUPUESTO!Q126=PRESUPUESTO!$B$345,PRESUPUESTO!$G$126,0)</f>
        <v>0</v>
      </c>
      <c r="L209" s="105">
        <f>IF(PRESUPUESTO!R126=PRESUPUESTO!$B$345,PRESUPUESTO!$G$126,0)</f>
        <v>0</v>
      </c>
      <c r="M209" s="105">
        <f>IF(PRESUPUESTO!S126=PRESUPUESTO!$B$345,PRESUPUESTO!$G$126,0)</f>
        <v>0</v>
      </c>
      <c r="N209" s="105">
        <f>IF(PRESUPUESTO!T126=PRESUPUESTO!$B$345,PRESUPUESTO!$G$126,0)</f>
        <v>0</v>
      </c>
      <c r="O209" s="105">
        <f>IF(PRESUPUESTO!U126=PRESUPUESTO!$B$345,PRESUPUESTO!$G$126,0)</f>
        <v>0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2:36" s="9" customFormat="1">
      <c r="B210" s="103" t="str">
        <f>IF(PRESUPUESTO!F127="","",PRESUPUESTO!F127)</f>
        <v/>
      </c>
      <c r="C210" s="104">
        <f t="shared" si="44"/>
        <v>0</v>
      </c>
      <c r="D210" s="105">
        <f>IF(PRESUPUESTO!J127=PRESUPUESTO!$B$345,PRESUPUESTO!$G$127,0)</f>
        <v>0</v>
      </c>
      <c r="E210" s="105">
        <f>IF(PRESUPUESTO!K127=PRESUPUESTO!$B$345,PRESUPUESTO!$G$127,0)</f>
        <v>0</v>
      </c>
      <c r="F210" s="105">
        <f>IF(PRESUPUESTO!L127=PRESUPUESTO!$B$345,PRESUPUESTO!$G$127,0)</f>
        <v>0</v>
      </c>
      <c r="G210" s="105">
        <f>IF(PRESUPUESTO!M127=PRESUPUESTO!$B$345,PRESUPUESTO!$G$127,0)</f>
        <v>0</v>
      </c>
      <c r="H210" s="105">
        <f>IF(PRESUPUESTO!N127=PRESUPUESTO!$B$345,PRESUPUESTO!$G$127,0)</f>
        <v>0</v>
      </c>
      <c r="I210" s="105">
        <f>IF(PRESUPUESTO!O127=PRESUPUESTO!$B$345,PRESUPUESTO!$G$127,0)</f>
        <v>0</v>
      </c>
      <c r="J210" s="105">
        <f>IF(PRESUPUESTO!P127=PRESUPUESTO!$B$345,PRESUPUESTO!$G$127,0)</f>
        <v>0</v>
      </c>
      <c r="K210" s="105">
        <f>IF(PRESUPUESTO!Q127=PRESUPUESTO!$B$345,PRESUPUESTO!$G$127,0)</f>
        <v>0</v>
      </c>
      <c r="L210" s="105">
        <f>IF(PRESUPUESTO!R127=PRESUPUESTO!$B$345,PRESUPUESTO!$G$127,0)</f>
        <v>0</v>
      </c>
      <c r="M210" s="105">
        <f>IF(PRESUPUESTO!S127=PRESUPUESTO!$B$345,PRESUPUESTO!$G$127,0)</f>
        <v>0</v>
      </c>
      <c r="N210" s="105">
        <f>IF(PRESUPUESTO!T127=PRESUPUESTO!$B$345,PRESUPUESTO!$G$127,0)</f>
        <v>0</v>
      </c>
      <c r="O210" s="105">
        <f>IF(PRESUPUESTO!U127=PRESUPUESTO!$B$345,PRESUPUESTO!$G$127,0)</f>
        <v>0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2:36" s="9" customFormat="1">
      <c r="B211" s="103" t="str">
        <f>IF(PRESUPUESTO!F128="","",PRESUPUESTO!F128)</f>
        <v/>
      </c>
      <c r="C211" s="104">
        <f t="shared" si="44"/>
        <v>0</v>
      </c>
      <c r="D211" s="105">
        <f>IF(PRESUPUESTO!J128=PRESUPUESTO!$B$345,PRESUPUESTO!$G$128,0)</f>
        <v>0</v>
      </c>
      <c r="E211" s="105">
        <f>IF(PRESUPUESTO!K128=PRESUPUESTO!$B$345,PRESUPUESTO!$G$128,0)</f>
        <v>0</v>
      </c>
      <c r="F211" s="105">
        <f>IF(PRESUPUESTO!L128=PRESUPUESTO!$B$345,PRESUPUESTO!$G$128,0)</f>
        <v>0</v>
      </c>
      <c r="G211" s="105">
        <f>IF(PRESUPUESTO!M128=PRESUPUESTO!$B$345,PRESUPUESTO!$G$128,0)</f>
        <v>0</v>
      </c>
      <c r="H211" s="105">
        <f>IF(PRESUPUESTO!N128=PRESUPUESTO!$B$345,PRESUPUESTO!$G$128,0)</f>
        <v>0</v>
      </c>
      <c r="I211" s="105">
        <f>IF(PRESUPUESTO!O128=PRESUPUESTO!$B$345,PRESUPUESTO!$G$128,0)</f>
        <v>0</v>
      </c>
      <c r="J211" s="105">
        <f>IF(PRESUPUESTO!P128=PRESUPUESTO!$B$345,PRESUPUESTO!$G$128,0)</f>
        <v>0</v>
      </c>
      <c r="K211" s="105">
        <f>IF(PRESUPUESTO!Q128=PRESUPUESTO!$B$345,PRESUPUESTO!$G$128,0)</f>
        <v>0</v>
      </c>
      <c r="L211" s="105">
        <f>IF(PRESUPUESTO!R128=PRESUPUESTO!$B$345,PRESUPUESTO!$G$128,0)</f>
        <v>0</v>
      </c>
      <c r="M211" s="105">
        <f>IF(PRESUPUESTO!S128=PRESUPUESTO!$B$345,PRESUPUESTO!$G$128,0)</f>
        <v>0</v>
      </c>
      <c r="N211" s="105">
        <f>IF(PRESUPUESTO!T128=PRESUPUESTO!$B$345,PRESUPUESTO!$G$128,0)</f>
        <v>0</v>
      </c>
      <c r="O211" s="105">
        <f>IF(PRESUPUESTO!U128=PRESUPUESTO!$B$345,PRESUPUESTO!$G$128,0)</f>
        <v>0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2:36" s="9" customFormat="1">
      <c r="B212" s="103" t="str">
        <f>IF(PRESUPUESTO!F129="","",PRESUPUESTO!F129)</f>
        <v/>
      </c>
      <c r="C212" s="104">
        <f t="shared" si="44"/>
        <v>0</v>
      </c>
      <c r="D212" s="105">
        <f>IF(PRESUPUESTO!J129=PRESUPUESTO!$B$345,PRESUPUESTO!$G$129,0)</f>
        <v>0</v>
      </c>
      <c r="E212" s="105">
        <f>IF(PRESUPUESTO!K129=PRESUPUESTO!$B$345,PRESUPUESTO!$G$129,0)</f>
        <v>0</v>
      </c>
      <c r="F212" s="105">
        <f>IF(PRESUPUESTO!L129=PRESUPUESTO!$B$345,PRESUPUESTO!$G$129,0)</f>
        <v>0</v>
      </c>
      <c r="G212" s="105">
        <f>IF(PRESUPUESTO!M129=PRESUPUESTO!$B$345,PRESUPUESTO!$G$129,0)</f>
        <v>0</v>
      </c>
      <c r="H212" s="105">
        <f>IF(PRESUPUESTO!N129=PRESUPUESTO!$B$345,PRESUPUESTO!$G$129,0)</f>
        <v>0</v>
      </c>
      <c r="I212" s="105">
        <f>IF(PRESUPUESTO!O129=PRESUPUESTO!$B$345,PRESUPUESTO!$G$129,0)</f>
        <v>0</v>
      </c>
      <c r="J212" s="105">
        <f>IF(PRESUPUESTO!P129=PRESUPUESTO!$B$345,PRESUPUESTO!$G$129,0)</f>
        <v>0</v>
      </c>
      <c r="K212" s="105">
        <f>IF(PRESUPUESTO!Q129=PRESUPUESTO!$B$345,PRESUPUESTO!$G$129,0)</f>
        <v>0</v>
      </c>
      <c r="L212" s="105">
        <f>IF(PRESUPUESTO!R129=PRESUPUESTO!$B$345,PRESUPUESTO!$G$129,0)</f>
        <v>0</v>
      </c>
      <c r="M212" s="105">
        <f>IF(PRESUPUESTO!S129=PRESUPUESTO!$B$345,PRESUPUESTO!$G$129,0)</f>
        <v>0</v>
      </c>
      <c r="N212" s="105">
        <f>IF(PRESUPUESTO!T129=PRESUPUESTO!$B$345,PRESUPUESTO!$G$129,0)</f>
        <v>0</v>
      </c>
      <c r="O212" s="105">
        <f>IF(PRESUPUESTO!U129=PRESUPUESTO!$B$345,PRESUPUESTO!$G$129,0)</f>
        <v>0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2:36" s="9" customFormat="1">
      <c r="B213" s="103" t="str">
        <f>IF(PRESUPUESTO!F130="","",PRESUPUESTO!F130)</f>
        <v/>
      </c>
      <c r="C213" s="104">
        <f t="shared" si="44"/>
        <v>0</v>
      </c>
      <c r="D213" s="105">
        <f>IF(PRESUPUESTO!J130=PRESUPUESTO!$B$345,PRESUPUESTO!$G$130,0)</f>
        <v>0</v>
      </c>
      <c r="E213" s="105">
        <f>IF(PRESUPUESTO!K130=PRESUPUESTO!$B$345,PRESUPUESTO!$G$130,0)</f>
        <v>0</v>
      </c>
      <c r="F213" s="105">
        <f>IF(PRESUPUESTO!L130=PRESUPUESTO!$B$345,PRESUPUESTO!$G$130,0)</f>
        <v>0</v>
      </c>
      <c r="G213" s="105">
        <f>IF(PRESUPUESTO!M130=PRESUPUESTO!$B$345,PRESUPUESTO!$G$130,0)</f>
        <v>0</v>
      </c>
      <c r="H213" s="105">
        <f>IF(PRESUPUESTO!N130=PRESUPUESTO!$B$345,PRESUPUESTO!$G$130,0)</f>
        <v>0</v>
      </c>
      <c r="I213" s="105">
        <f>IF(PRESUPUESTO!O130=PRESUPUESTO!$B$345,PRESUPUESTO!$G$130,0)</f>
        <v>0</v>
      </c>
      <c r="J213" s="105">
        <f>IF(PRESUPUESTO!P130=PRESUPUESTO!$B$345,PRESUPUESTO!$G$130,0)</f>
        <v>0</v>
      </c>
      <c r="K213" s="105">
        <f>IF(PRESUPUESTO!Q130=PRESUPUESTO!$B$345,PRESUPUESTO!$G$130,0)</f>
        <v>0</v>
      </c>
      <c r="L213" s="105">
        <f>IF(PRESUPUESTO!R130=PRESUPUESTO!$B$345,PRESUPUESTO!$G$130,0)</f>
        <v>0</v>
      </c>
      <c r="M213" s="105">
        <f>IF(PRESUPUESTO!S130=PRESUPUESTO!$B$345,PRESUPUESTO!$G$130,0)</f>
        <v>0</v>
      </c>
      <c r="N213" s="105">
        <f>IF(PRESUPUESTO!T130=PRESUPUESTO!$B$345,PRESUPUESTO!$G$130,0)</f>
        <v>0</v>
      </c>
      <c r="O213" s="105">
        <f>IF(PRESUPUESTO!U130=PRESUPUESTO!$B$345,PRESUPUESTO!$G$130,0)</f>
        <v>0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2:36" s="9" customFormat="1">
      <c r="B214" s="103" t="str">
        <f>IF(PRESUPUESTO!F131="","",PRESUPUESTO!F131)</f>
        <v/>
      </c>
      <c r="C214" s="104">
        <f t="shared" si="44"/>
        <v>0</v>
      </c>
      <c r="D214" s="105">
        <f>IF(PRESUPUESTO!J131=PRESUPUESTO!$B$345,PRESUPUESTO!$G$131,0)</f>
        <v>0</v>
      </c>
      <c r="E214" s="105">
        <f>IF(PRESUPUESTO!K131=PRESUPUESTO!$B$345,PRESUPUESTO!$G$131,0)</f>
        <v>0</v>
      </c>
      <c r="F214" s="105">
        <f>IF(PRESUPUESTO!L131=PRESUPUESTO!$B$345,PRESUPUESTO!$G$131,0)</f>
        <v>0</v>
      </c>
      <c r="G214" s="105">
        <f>IF(PRESUPUESTO!M131=PRESUPUESTO!$B$345,PRESUPUESTO!$G$131,0)</f>
        <v>0</v>
      </c>
      <c r="H214" s="105">
        <f>IF(PRESUPUESTO!N131=PRESUPUESTO!$B$345,PRESUPUESTO!$G$131,0)</f>
        <v>0</v>
      </c>
      <c r="I214" s="105">
        <f>IF(PRESUPUESTO!O131=PRESUPUESTO!$B$345,PRESUPUESTO!$G$131,0)</f>
        <v>0</v>
      </c>
      <c r="J214" s="105">
        <f>IF(PRESUPUESTO!P131=PRESUPUESTO!$B$345,PRESUPUESTO!$G$131,0)</f>
        <v>0</v>
      </c>
      <c r="K214" s="105">
        <f>IF(PRESUPUESTO!Q131=PRESUPUESTO!$B$345,PRESUPUESTO!$G$131,0)</f>
        <v>0</v>
      </c>
      <c r="L214" s="105">
        <f>IF(PRESUPUESTO!R131=PRESUPUESTO!$B$345,PRESUPUESTO!$G$131,0)</f>
        <v>0</v>
      </c>
      <c r="M214" s="105">
        <f>IF(PRESUPUESTO!S131=PRESUPUESTO!$B$345,PRESUPUESTO!$G$131,0)</f>
        <v>0</v>
      </c>
      <c r="N214" s="105">
        <f>IF(PRESUPUESTO!T131=PRESUPUESTO!$B$345,PRESUPUESTO!$G$131,0)</f>
        <v>0</v>
      </c>
      <c r="O214" s="105">
        <f>IF(PRESUPUESTO!U131=PRESUPUESTO!$B$345,PRESUPUESTO!$G$131,0)</f>
        <v>0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2:36" s="9" customFormat="1">
      <c r="B215" s="103" t="str">
        <f>IF(PRESUPUESTO!F132="","",PRESUPUESTO!F132)</f>
        <v/>
      </c>
      <c r="C215" s="104">
        <f t="shared" si="44"/>
        <v>0</v>
      </c>
      <c r="D215" s="105">
        <f>IF(PRESUPUESTO!J132=PRESUPUESTO!$B$345,PRESUPUESTO!$G$132,0)</f>
        <v>0</v>
      </c>
      <c r="E215" s="105">
        <f>IF(PRESUPUESTO!K132=PRESUPUESTO!$B$345,PRESUPUESTO!$G$132,0)</f>
        <v>0</v>
      </c>
      <c r="F215" s="105">
        <f>IF(PRESUPUESTO!L132=PRESUPUESTO!$B$345,PRESUPUESTO!$G$132,0)</f>
        <v>0</v>
      </c>
      <c r="G215" s="105">
        <f>IF(PRESUPUESTO!M132=PRESUPUESTO!$B$345,PRESUPUESTO!$G$132,0)</f>
        <v>0</v>
      </c>
      <c r="H215" s="105">
        <f>IF(PRESUPUESTO!N132=PRESUPUESTO!$B$345,PRESUPUESTO!$G$132,0)</f>
        <v>0</v>
      </c>
      <c r="I215" s="105">
        <f>IF(PRESUPUESTO!O132=PRESUPUESTO!$B$345,PRESUPUESTO!$G$132,0)</f>
        <v>0</v>
      </c>
      <c r="J215" s="105">
        <f>IF(PRESUPUESTO!P132=PRESUPUESTO!$B$345,PRESUPUESTO!$G$132,0)</f>
        <v>0</v>
      </c>
      <c r="K215" s="105">
        <f>IF(PRESUPUESTO!Q132=PRESUPUESTO!$B$345,PRESUPUESTO!$G$132,0)</f>
        <v>0</v>
      </c>
      <c r="L215" s="105">
        <f>IF(PRESUPUESTO!R132=PRESUPUESTO!$B$345,PRESUPUESTO!$G$132,0)</f>
        <v>0</v>
      </c>
      <c r="M215" s="105">
        <f>IF(PRESUPUESTO!S132=PRESUPUESTO!$B$345,PRESUPUESTO!$G$132,0)</f>
        <v>0</v>
      </c>
      <c r="N215" s="105">
        <f>IF(PRESUPUESTO!T132=PRESUPUESTO!$B$345,PRESUPUESTO!$G$132,0)</f>
        <v>0</v>
      </c>
      <c r="O215" s="105">
        <f>IF(PRESUPUESTO!U132=PRESUPUESTO!$B$345,PRESUPUESTO!$G$132,0)</f>
        <v>0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2:36" s="9" customFormat="1">
      <c r="B216" s="103" t="str">
        <f>IF(PRESUPUESTO!F133="","",PRESUPUESTO!F133)</f>
        <v/>
      </c>
      <c r="C216" s="104">
        <f t="shared" si="44"/>
        <v>0</v>
      </c>
      <c r="D216" s="105">
        <f>IF(PRESUPUESTO!J133=PRESUPUESTO!$B$345,PRESUPUESTO!$G$133,0)</f>
        <v>0</v>
      </c>
      <c r="E216" s="105">
        <f>IF(PRESUPUESTO!K133=PRESUPUESTO!$B$345,PRESUPUESTO!$G$133,0)</f>
        <v>0</v>
      </c>
      <c r="F216" s="105">
        <f>IF(PRESUPUESTO!L133=PRESUPUESTO!$B$345,PRESUPUESTO!$G$133,0)</f>
        <v>0</v>
      </c>
      <c r="G216" s="105">
        <f>IF(PRESUPUESTO!M133=PRESUPUESTO!$B$345,PRESUPUESTO!$G$133,0)</f>
        <v>0</v>
      </c>
      <c r="H216" s="105">
        <f>IF(PRESUPUESTO!N133=PRESUPUESTO!$B$345,PRESUPUESTO!$G$133,0)</f>
        <v>0</v>
      </c>
      <c r="I216" s="105">
        <f>IF(PRESUPUESTO!O133=PRESUPUESTO!$B$345,PRESUPUESTO!$G$133,0)</f>
        <v>0</v>
      </c>
      <c r="J216" s="105">
        <f>IF(PRESUPUESTO!P133=PRESUPUESTO!$B$345,PRESUPUESTO!$G$133,0)</f>
        <v>0</v>
      </c>
      <c r="K216" s="105">
        <f>IF(PRESUPUESTO!Q133=PRESUPUESTO!$B$345,PRESUPUESTO!$G$133,0)</f>
        <v>0</v>
      </c>
      <c r="L216" s="105">
        <f>IF(PRESUPUESTO!R133=PRESUPUESTO!$B$345,PRESUPUESTO!$G$133,0)</f>
        <v>0</v>
      </c>
      <c r="M216" s="105">
        <f>IF(PRESUPUESTO!S133=PRESUPUESTO!$B$345,PRESUPUESTO!$G$133,0)</f>
        <v>0</v>
      </c>
      <c r="N216" s="105">
        <f>IF(PRESUPUESTO!T133=PRESUPUESTO!$B$345,PRESUPUESTO!$G$133,0)</f>
        <v>0</v>
      </c>
      <c r="O216" s="105">
        <f>IF(PRESUPUESTO!U133=PRESUPUESTO!$B$345,PRESUPUESTO!$G$133,0)</f>
        <v>0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2:36" s="9" customFormat="1">
      <c r="B217" s="103" t="str">
        <f>IF(PRESUPUESTO!F134="","",PRESUPUESTO!F134)</f>
        <v/>
      </c>
      <c r="C217" s="104">
        <f t="shared" si="44"/>
        <v>0</v>
      </c>
      <c r="D217" s="105">
        <f>IF(PRESUPUESTO!J134=PRESUPUESTO!$B$345,PRESUPUESTO!$G$134,0)</f>
        <v>0</v>
      </c>
      <c r="E217" s="105">
        <f>IF(PRESUPUESTO!K134=PRESUPUESTO!$B$345,PRESUPUESTO!$G$134,0)</f>
        <v>0</v>
      </c>
      <c r="F217" s="105">
        <f>IF(PRESUPUESTO!L134=PRESUPUESTO!$B$345,PRESUPUESTO!$G$134,0)</f>
        <v>0</v>
      </c>
      <c r="G217" s="105">
        <f>IF(PRESUPUESTO!M134=PRESUPUESTO!$B$345,PRESUPUESTO!$G$134,0)</f>
        <v>0</v>
      </c>
      <c r="H217" s="105">
        <f>IF(PRESUPUESTO!N134=PRESUPUESTO!$B$345,PRESUPUESTO!$G$134,0)</f>
        <v>0</v>
      </c>
      <c r="I217" s="105">
        <f>IF(PRESUPUESTO!O134=PRESUPUESTO!$B$345,PRESUPUESTO!$G$134,0)</f>
        <v>0</v>
      </c>
      <c r="J217" s="105">
        <f>IF(PRESUPUESTO!P134=PRESUPUESTO!$B$345,PRESUPUESTO!$G$134,0)</f>
        <v>0</v>
      </c>
      <c r="K217" s="105">
        <f>IF(PRESUPUESTO!Q134=PRESUPUESTO!$B$345,PRESUPUESTO!$G$134,0)</f>
        <v>0</v>
      </c>
      <c r="L217" s="105">
        <f>IF(PRESUPUESTO!R134=PRESUPUESTO!$B$345,PRESUPUESTO!$G$134,0)</f>
        <v>0</v>
      </c>
      <c r="M217" s="105">
        <f>IF(PRESUPUESTO!S134=PRESUPUESTO!$B$345,PRESUPUESTO!$G$134,0)</f>
        <v>0</v>
      </c>
      <c r="N217" s="105">
        <f>IF(PRESUPUESTO!T134=PRESUPUESTO!$B$345,PRESUPUESTO!$G$134,0)</f>
        <v>0</v>
      </c>
      <c r="O217" s="105">
        <f>IF(PRESUPUESTO!U134=PRESUPUESTO!$B$345,PRESUPUESTO!$G$134,0)</f>
        <v>0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2:36" s="9" customFormat="1">
      <c r="B218" s="103" t="str">
        <f>IF(PRESUPUESTO!F135="","",PRESUPUESTO!F135)</f>
        <v/>
      </c>
      <c r="C218" s="104">
        <f t="shared" si="44"/>
        <v>0</v>
      </c>
      <c r="D218" s="105">
        <f>IF(PRESUPUESTO!J135=PRESUPUESTO!$B$345,PRESUPUESTO!$G$135,0)</f>
        <v>0</v>
      </c>
      <c r="E218" s="105">
        <f>IF(PRESUPUESTO!K135=PRESUPUESTO!$B$345,PRESUPUESTO!$G$135,0)</f>
        <v>0</v>
      </c>
      <c r="F218" s="105">
        <f>IF(PRESUPUESTO!L135=PRESUPUESTO!$B$345,PRESUPUESTO!$G$135,0)</f>
        <v>0</v>
      </c>
      <c r="G218" s="105">
        <f>IF(PRESUPUESTO!M135=PRESUPUESTO!$B$345,PRESUPUESTO!$G$135,0)</f>
        <v>0</v>
      </c>
      <c r="H218" s="105">
        <f>IF(PRESUPUESTO!N135=PRESUPUESTO!$B$345,PRESUPUESTO!$G$135,0)</f>
        <v>0</v>
      </c>
      <c r="I218" s="105">
        <f>IF(PRESUPUESTO!O135=PRESUPUESTO!$B$345,PRESUPUESTO!$G$135,0)</f>
        <v>0</v>
      </c>
      <c r="J218" s="105">
        <f>IF(PRESUPUESTO!P135=PRESUPUESTO!$B$345,PRESUPUESTO!$G$135,0)</f>
        <v>0</v>
      </c>
      <c r="K218" s="105">
        <f>IF(PRESUPUESTO!Q135=PRESUPUESTO!$B$345,PRESUPUESTO!$G$135,0)</f>
        <v>0</v>
      </c>
      <c r="L218" s="105">
        <f>IF(PRESUPUESTO!R135=PRESUPUESTO!$B$345,PRESUPUESTO!$G$135,0)</f>
        <v>0</v>
      </c>
      <c r="M218" s="105">
        <f>IF(PRESUPUESTO!S135=PRESUPUESTO!$B$345,PRESUPUESTO!$G$135,0)</f>
        <v>0</v>
      </c>
      <c r="N218" s="105">
        <f>IF(PRESUPUESTO!T135=PRESUPUESTO!$B$345,PRESUPUESTO!$G$135,0)</f>
        <v>0</v>
      </c>
      <c r="O218" s="105">
        <f>IF(PRESUPUESTO!U135=PRESUPUESTO!$B$345,PRESUPUESTO!$G$135,0)</f>
        <v>0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2:36" s="9" customFormat="1">
      <c r="B219" s="103" t="str">
        <f>IF(PRESUPUESTO!F136="","",PRESUPUESTO!F136)</f>
        <v/>
      </c>
      <c r="C219" s="104">
        <f t="shared" si="44"/>
        <v>0</v>
      </c>
      <c r="D219" s="105">
        <f>IF(PRESUPUESTO!J136=PRESUPUESTO!$B$345,PRESUPUESTO!$G$136,0)</f>
        <v>0</v>
      </c>
      <c r="E219" s="105">
        <f>IF(PRESUPUESTO!K136=PRESUPUESTO!$B$345,PRESUPUESTO!$G$136,0)</f>
        <v>0</v>
      </c>
      <c r="F219" s="105">
        <f>IF(PRESUPUESTO!L136=PRESUPUESTO!$B$345,PRESUPUESTO!$G$136,0)</f>
        <v>0</v>
      </c>
      <c r="G219" s="105">
        <f>IF(PRESUPUESTO!M136=PRESUPUESTO!$B$345,PRESUPUESTO!$G$136,0)</f>
        <v>0</v>
      </c>
      <c r="H219" s="105">
        <f>IF(PRESUPUESTO!N136=PRESUPUESTO!$B$345,PRESUPUESTO!$G$136,0)</f>
        <v>0</v>
      </c>
      <c r="I219" s="105">
        <f>IF(PRESUPUESTO!O136=PRESUPUESTO!$B$345,PRESUPUESTO!$G$136,0)</f>
        <v>0</v>
      </c>
      <c r="J219" s="105">
        <f>IF(PRESUPUESTO!P136=PRESUPUESTO!$B$345,PRESUPUESTO!$G$136,0)</f>
        <v>0</v>
      </c>
      <c r="K219" s="105">
        <f>IF(PRESUPUESTO!Q136=PRESUPUESTO!$B$345,PRESUPUESTO!$G$136,0)</f>
        <v>0</v>
      </c>
      <c r="L219" s="105">
        <f>IF(PRESUPUESTO!R136=PRESUPUESTO!$B$345,PRESUPUESTO!$G$136,0)</f>
        <v>0</v>
      </c>
      <c r="M219" s="105">
        <f>IF(PRESUPUESTO!S136=PRESUPUESTO!$B$345,PRESUPUESTO!$G$136,0)</f>
        <v>0</v>
      </c>
      <c r="N219" s="105">
        <f>IF(PRESUPUESTO!T136=PRESUPUESTO!$B$345,PRESUPUESTO!$G$136,0)</f>
        <v>0</v>
      </c>
      <c r="O219" s="105">
        <f>IF(PRESUPUESTO!U136=PRESUPUESTO!$B$345,PRESUPUESTO!$G$136,0)</f>
        <v>0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2:36" s="9" customFormat="1">
      <c r="B220" s="103" t="str">
        <f>IF(PRESUPUESTO!F137="","",PRESUPUESTO!F137)</f>
        <v/>
      </c>
      <c r="C220" s="104">
        <f t="shared" si="44"/>
        <v>0</v>
      </c>
      <c r="D220" s="105">
        <f>IF(PRESUPUESTO!J137=PRESUPUESTO!$B$345,PRESUPUESTO!$G$137,0)</f>
        <v>0</v>
      </c>
      <c r="E220" s="105">
        <f>IF(PRESUPUESTO!K137=PRESUPUESTO!$B$345,PRESUPUESTO!$G$137,0)</f>
        <v>0</v>
      </c>
      <c r="F220" s="105">
        <f>IF(PRESUPUESTO!L137=PRESUPUESTO!$B$345,PRESUPUESTO!$G$137,0)</f>
        <v>0</v>
      </c>
      <c r="G220" s="105">
        <f>IF(PRESUPUESTO!M137=PRESUPUESTO!$B$345,PRESUPUESTO!$G$137,0)</f>
        <v>0</v>
      </c>
      <c r="H220" s="105">
        <f>IF(PRESUPUESTO!N137=PRESUPUESTO!$B$345,PRESUPUESTO!$G$137,0)</f>
        <v>0</v>
      </c>
      <c r="I220" s="105">
        <f>IF(PRESUPUESTO!O137=PRESUPUESTO!$B$345,PRESUPUESTO!$G$137,0)</f>
        <v>0</v>
      </c>
      <c r="J220" s="105">
        <f>IF(PRESUPUESTO!P137=PRESUPUESTO!$B$345,PRESUPUESTO!$G$137,0)</f>
        <v>0</v>
      </c>
      <c r="K220" s="105">
        <f>IF(PRESUPUESTO!Q137=PRESUPUESTO!$B$345,PRESUPUESTO!$G$137,0)</f>
        <v>0</v>
      </c>
      <c r="L220" s="105">
        <f>IF(PRESUPUESTO!R137=PRESUPUESTO!$B$345,PRESUPUESTO!$G$137,0)</f>
        <v>0</v>
      </c>
      <c r="M220" s="105">
        <f>IF(PRESUPUESTO!S137=PRESUPUESTO!$B$345,PRESUPUESTO!$G$137,0)</f>
        <v>0</v>
      </c>
      <c r="N220" s="105">
        <f>IF(PRESUPUESTO!T137=PRESUPUESTO!$B$345,PRESUPUESTO!$G$137,0)</f>
        <v>0</v>
      </c>
      <c r="O220" s="105">
        <f>IF(PRESUPUESTO!U137=PRESUPUESTO!$B$345,PRESUPUESTO!$G$137,0)</f>
        <v>0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2:36" s="9" customFormat="1">
      <c r="B221" s="103" t="str">
        <f>IF(PRESUPUESTO!F138="","",PRESUPUESTO!F138)</f>
        <v/>
      </c>
      <c r="C221" s="104">
        <f t="shared" si="44"/>
        <v>0</v>
      </c>
      <c r="D221" s="105">
        <f>IF(PRESUPUESTO!J138=PRESUPUESTO!$B$345,PRESUPUESTO!$G$138,0)</f>
        <v>0</v>
      </c>
      <c r="E221" s="105">
        <f>IF(PRESUPUESTO!K138=PRESUPUESTO!$B$345,PRESUPUESTO!$G$138,0)</f>
        <v>0</v>
      </c>
      <c r="F221" s="105">
        <f>IF(PRESUPUESTO!L138=PRESUPUESTO!$B$345,PRESUPUESTO!$G$138,0)</f>
        <v>0</v>
      </c>
      <c r="G221" s="105">
        <f>IF(PRESUPUESTO!M138=PRESUPUESTO!$B$345,PRESUPUESTO!$G$138,0)</f>
        <v>0</v>
      </c>
      <c r="H221" s="105">
        <f>IF(PRESUPUESTO!N138=PRESUPUESTO!$B$345,PRESUPUESTO!$G$138,0)</f>
        <v>0</v>
      </c>
      <c r="I221" s="105">
        <f>IF(PRESUPUESTO!O138=PRESUPUESTO!$B$345,PRESUPUESTO!$G$138,0)</f>
        <v>0</v>
      </c>
      <c r="J221" s="105">
        <f>IF(PRESUPUESTO!P138=PRESUPUESTO!$B$345,PRESUPUESTO!$G$138,0)</f>
        <v>0</v>
      </c>
      <c r="K221" s="105">
        <f>IF(PRESUPUESTO!Q138=PRESUPUESTO!$B$345,PRESUPUESTO!$G$138,0)</f>
        <v>0</v>
      </c>
      <c r="L221" s="105">
        <f>IF(PRESUPUESTO!R138=PRESUPUESTO!$B$345,PRESUPUESTO!$G$138,0)</f>
        <v>0</v>
      </c>
      <c r="M221" s="105">
        <f>IF(PRESUPUESTO!S138=PRESUPUESTO!$B$345,PRESUPUESTO!$G$138,0)</f>
        <v>0</v>
      </c>
      <c r="N221" s="105">
        <f>IF(PRESUPUESTO!T138=PRESUPUESTO!$B$345,PRESUPUESTO!$G$138,0)</f>
        <v>0</v>
      </c>
      <c r="O221" s="105">
        <f>IF(PRESUPUESTO!U138=PRESUPUESTO!$B$345,PRESUPUESTO!$G$138,0)</f>
        <v>0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2:36" s="9" customFormat="1">
      <c r="B222" s="103" t="str">
        <f>IF(PRESUPUESTO!F139="","",PRESUPUESTO!F139)</f>
        <v/>
      </c>
      <c r="C222" s="104">
        <f t="shared" ref="C222:C285" si="76">SUM(D222:O222)/SUM($D$64:$O$64)</f>
        <v>0</v>
      </c>
      <c r="D222" s="105">
        <f>IF(PRESUPUESTO!J139=PRESUPUESTO!$B$345,PRESUPUESTO!$G$139,0)</f>
        <v>0</v>
      </c>
      <c r="E222" s="105">
        <f>IF(PRESUPUESTO!K139=PRESUPUESTO!$B$345,PRESUPUESTO!$G$139,0)</f>
        <v>0</v>
      </c>
      <c r="F222" s="105">
        <f>IF(PRESUPUESTO!L139=PRESUPUESTO!$B$345,PRESUPUESTO!$G$139,0)</f>
        <v>0</v>
      </c>
      <c r="G222" s="105">
        <f>IF(PRESUPUESTO!M139=PRESUPUESTO!$B$345,PRESUPUESTO!$G$139,0)</f>
        <v>0</v>
      </c>
      <c r="H222" s="105">
        <f>IF(PRESUPUESTO!N139=PRESUPUESTO!$B$345,PRESUPUESTO!$G$139,0)</f>
        <v>0</v>
      </c>
      <c r="I222" s="105">
        <f>IF(PRESUPUESTO!O139=PRESUPUESTO!$B$345,PRESUPUESTO!$G$139,0)</f>
        <v>0</v>
      </c>
      <c r="J222" s="105">
        <f>IF(PRESUPUESTO!P139=PRESUPUESTO!$B$345,PRESUPUESTO!$G$139,0)</f>
        <v>0</v>
      </c>
      <c r="K222" s="105">
        <f>IF(PRESUPUESTO!Q139=PRESUPUESTO!$B$345,PRESUPUESTO!$G$139,0)</f>
        <v>0</v>
      </c>
      <c r="L222" s="105">
        <f>IF(PRESUPUESTO!R139=PRESUPUESTO!$B$345,PRESUPUESTO!$G$139,0)</f>
        <v>0</v>
      </c>
      <c r="M222" s="105">
        <f>IF(PRESUPUESTO!S139=PRESUPUESTO!$B$345,PRESUPUESTO!$G$139,0)</f>
        <v>0</v>
      </c>
      <c r="N222" s="105">
        <f>IF(PRESUPUESTO!T139=PRESUPUESTO!$B$345,PRESUPUESTO!$G$139,0)</f>
        <v>0</v>
      </c>
      <c r="O222" s="105">
        <f>IF(PRESUPUESTO!U139=PRESUPUESTO!$B$345,PRESUPUESTO!$G$139,0)</f>
        <v>0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2:36" s="9" customFormat="1">
      <c r="B223" s="103" t="str">
        <f>IF(PRESUPUESTO!F140="","",PRESUPUESTO!F140)</f>
        <v/>
      </c>
      <c r="C223" s="104">
        <f t="shared" si="76"/>
        <v>0</v>
      </c>
      <c r="D223" s="105">
        <f>IF(PRESUPUESTO!J140=PRESUPUESTO!$B$345,PRESUPUESTO!$G$140,0)</f>
        <v>0</v>
      </c>
      <c r="E223" s="105">
        <f>IF(PRESUPUESTO!K140=PRESUPUESTO!$B$345,PRESUPUESTO!$G$140,0)</f>
        <v>0</v>
      </c>
      <c r="F223" s="105">
        <f>IF(PRESUPUESTO!L140=PRESUPUESTO!$B$345,PRESUPUESTO!$G$140,0)</f>
        <v>0</v>
      </c>
      <c r="G223" s="105">
        <f>IF(PRESUPUESTO!M140=PRESUPUESTO!$B$345,PRESUPUESTO!$G$140,0)</f>
        <v>0</v>
      </c>
      <c r="H223" s="105">
        <f>IF(PRESUPUESTO!N140=PRESUPUESTO!$B$345,PRESUPUESTO!$G$140,0)</f>
        <v>0</v>
      </c>
      <c r="I223" s="105">
        <f>IF(PRESUPUESTO!O140=PRESUPUESTO!$B$345,PRESUPUESTO!$G$140,0)</f>
        <v>0</v>
      </c>
      <c r="J223" s="105">
        <f>IF(PRESUPUESTO!P140=PRESUPUESTO!$B$345,PRESUPUESTO!$G$140,0)</f>
        <v>0</v>
      </c>
      <c r="K223" s="105">
        <f>IF(PRESUPUESTO!Q140=PRESUPUESTO!$B$345,PRESUPUESTO!$G$140,0)</f>
        <v>0</v>
      </c>
      <c r="L223" s="105">
        <f>IF(PRESUPUESTO!R140=PRESUPUESTO!$B$345,PRESUPUESTO!$G$140,0)</f>
        <v>0</v>
      </c>
      <c r="M223" s="105">
        <f>IF(PRESUPUESTO!S140=PRESUPUESTO!$B$345,PRESUPUESTO!$G$140,0)</f>
        <v>0</v>
      </c>
      <c r="N223" s="105">
        <f>IF(PRESUPUESTO!T140=PRESUPUESTO!$B$345,PRESUPUESTO!$G$140,0)</f>
        <v>0</v>
      </c>
      <c r="O223" s="105">
        <f>IF(PRESUPUESTO!U140=PRESUPUESTO!$B$345,PRESUPUESTO!$G$140,0)</f>
        <v>0</v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2:36" s="9" customFormat="1">
      <c r="B224" s="103" t="str">
        <f>IF(PRESUPUESTO!F141="","",PRESUPUESTO!F141)</f>
        <v/>
      </c>
      <c r="C224" s="104">
        <f t="shared" si="76"/>
        <v>0</v>
      </c>
      <c r="D224" s="105">
        <f>IF(PRESUPUESTO!J141=PRESUPUESTO!$B$345,PRESUPUESTO!$G$141,0)</f>
        <v>0</v>
      </c>
      <c r="E224" s="105">
        <f>IF(PRESUPUESTO!K141=PRESUPUESTO!$B$345,PRESUPUESTO!$G$141,0)</f>
        <v>0</v>
      </c>
      <c r="F224" s="105">
        <f>IF(PRESUPUESTO!L141=PRESUPUESTO!$B$345,PRESUPUESTO!$G$141,0)</f>
        <v>0</v>
      </c>
      <c r="G224" s="105">
        <f>IF(PRESUPUESTO!M141=PRESUPUESTO!$B$345,PRESUPUESTO!$G$141,0)</f>
        <v>0</v>
      </c>
      <c r="H224" s="105">
        <f>IF(PRESUPUESTO!N141=PRESUPUESTO!$B$345,PRESUPUESTO!$G$141,0)</f>
        <v>0</v>
      </c>
      <c r="I224" s="105">
        <f>IF(PRESUPUESTO!O141=PRESUPUESTO!$B$345,PRESUPUESTO!$G$141,0)</f>
        <v>0</v>
      </c>
      <c r="J224" s="105">
        <f>IF(PRESUPUESTO!P141=PRESUPUESTO!$B$345,PRESUPUESTO!$G$141,0)</f>
        <v>0</v>
      </c>
      <c r="K224" s="105">
        <f>IF(PRESUPUESTO!Q141=PRESUPUESTO!$B$345,PRESUPUESTO!$G$141,0)</f>
        <v>0</v>
      </c>
      <c r="L224" s="105">
        <f>IF(PRESUPUESTO!R141=PRESUPUESTO!$B$345,PRESUPUESTO!$G$141,0)</f>
        <v>0</v>
      </c>
      <c r="M224" s="105">
        <f>IF(PRESUPUESTO!S141=PRESUPUESTO!$B$345,PRESUPUESTO!$G$141,0)</f>
        <v>0</v>
      </c>
      <c r="N224" s="105">
        <f>IF(PRESUPUESTO!T141=PRESUPUESTO!$B$345,PRESUPUESTO!$G$141,0)</f>
        <v>0</v>
      </c>
      <c r="O224" s="105">
        <f>IF(PRESUPUESTO!U141=PRESUPUESTO!$B$345,PRESUPUESTO!$G$141,0)</f>
        <v>0</v>
      </c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2:36" s="9" customFormat="1">
      <c r="B225" s="103" t="str">
        <f>IF(PRESUPUESTO!F142="","",PRESUPUESTO!F142)</f>
        <v/>
      </c>
      <c r="C225" s="104">
        <f t="shared" si="76"/>
        <v>0</v>
      </c>
      <c r="D225" s="105">
        <f>IF(PRESUPUESTO!J142=PRESUPUESTO!$B$345,PRESUPUESTO!$G$142,0)</f>
        <v>0</v>
      </c>
      <c r="E225" s="105">
        <f>IF(PRESUPUESTO!K142=PRESUPUESTO!$B$345,PRESUPUESTO!$G$142,0)</f>
        <v>0</v>
      </c>
      <c r="F225" s="105">
        <f>IF(PRESUPUESTO!L142=PRESUPUESTO!$B$345,PRESUPUESTO!$G$142,0)</f>
        <v>0</v>
      </c>
      <c r="G225" s="105">
        <f>IF(PRESUPUESTO!M142=PRESUPUESTO!$B$345,PRESUPUESTO!$G$142,0)</f>
        <v>0</v>
      </c>
      <c r="H225" s="105">
        <f>IF(PRESUPUESTO!N142=PRESUPUESTO!$B$345,PRESUPUESTO!$G$142,0)</f>
        <v>0</v>
      </c>
      <c r="I225" s="105">
        <f>IF(PRESUPUESTO!O142=PRESUPUESTO!$B$345,PRESUPUESTO!$G$142,0)</f>
        <v>0</v>
      </c>
      <c r="J225" s="105">
        <f>IF(PRESUPUESTO!P142=PRESUPUESTO!$B$345,PRESUPUESTO!$G$142,0)</f>
        <v>0</v>
      </c>
      <c r="K225" s="105">
        <f>IF(PRESUPUESTO!Q142=PRESUPUESTO!$B$345,PRESUPUESTO!$G$142,0)</f>
        <v>0</v>
      </c>
      <c r="L225" s="105">
        <f>IF(PRESUPUESTO!R142=PRESUPUESTO!$B$345,PRESUPUESTO!$G$142,0)</f>
        <v>0</v>
      </c>
      <c r="M225" s="105">
        <f>IF(PRESUPUESTO!S142=PRESUPUESTO!$B$345,PRESUPUESTO!$G$142,0)</f>
        <v>0</v>
      </c>
      <c r="N225" s="105">
        <f>IF(PRESUPUESTO!T142=PRESUPUESTO!$B$345,PRESUPUESTO!$G$142,0)</f>
        <v>0</v>
      </c>
      <c r="O225" s="105">
        <f>IF(PRESUPUESTO!U142=PRESUPUESTO!$B$345,PRESUPUESTO!$G$142,0)</f>
        <v>0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2:36" s="9" customFormat="1">
      <c r="B226" s="103" t="str">
        <f>IF(PRESUPUESTO!F143="","",PRESUPUESTO!F143)</f>
        <v/>
      </c>
      <c r="C226" s="104">
        <f t="shared" si="76"/>
        <v>0</v>
      </c>
      <c r="D226" s="105">
        <f>IF(PRESUPUESTO!J143=PRESUPUESTO!$B$345,PRESUPUESTO!$G$143,0)</f>
        <v>0</v>
      </c>
      <c r="E226" s="105">
        <f>IF(PRESUPUESTO!K143=PRESUPUESTO!$B$345,PRESUPUESTO!$G$143,0)</f>
        <v>0</v>
      </c>
      <c r="F226" s="105">
        <f>IF(PRESUPUESTO!L143=PRESUPUESTO!$B$345,PRESUPUESTO!$G$143,0)</f>
        <v>0</v>
      </c>
      <c r="G226" s="105">
        <f>IF(PRESUPUESTO!M143=PRESUPUESTO!$B$345,PRESUPUESTO!$G$143,0)</f>
        <v>0</v>
      </c>
      <c r="H226" s="105">
        <f>IF(PRESUPUESTO!N143=PRESUPUESTO!$B$345,PRESUPUESTO!$G$143,0)</f>
        <v>0</v>
      </c>
      <c r="I226" s="105">
        <f>IF(PRESUPUESTO!O143=PRESUPUESTO!$B$345,PRESUPUESTO!$G$143,0)</f>
        <v>0</v>
      </c>
      <c r="J226" s="105">
        <f>IF(PRESUPUESTO!P143=PRESUPUESTO!$B$345,PRESUPUESTO!$G$143,0)</f>
        <v>0</v>
      </c>
      <c r="K226" s="105">
        <f>IF(PRESUPUESTO!Q143=PRESUPUESTO!$B$345,PRESUPUESTO!$G$143,0)</f>
        <v>0</v>
      </c>
      <c r="L226" s="105">
        <f>IF(PRESUPUESTO!R143=PRESUPUESTO!$B$345,PRESUPUESTO!$G$143,0)</f>
        <v>0</v>
      </c>
      <c r="M226" s="105">
        <f>IF(PRESUPUESTO!S143=PRESUPUESTO!$B$345,PRESUPUESTO!$G$143,0)</f>
        <v>0</v>
      </c>
      <c r="N226" s="105">
        <f>IF(PRESUPUESTO!T143=PRESUPUESTO!$B$345,PRESUPUESTO!$G$143,0)</f>
        <v>0</v>
      </c>
      <c r="O226" s="105">
        <f>IF(PRESUPUESTO!U143=PRESUPUESTO!$B$345,PRESUPUESTO!$G$143,0)</f>
        <v>0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2:36" s="9" customFormat="1">
      <c r="B227" s="103" t="str">
        <f>IF(PRESUPUESTO!F144="","",PRESUPUESTO!F144)</f>
        <v/>
      </c>
      <c r="C227" s="104">
        <f t="shared" si="76"/>
        <v>0</v>
      </c>
      <c r="D227" s="105">
        <f>IF(PRESUPUESTO!J144=PRESUPUESTO!$B$345,PRESUPUESTO!$G$144,0)</f>
        <v>0</v>
      </c>
      <c r="E227" s="105">
        <f>IF(PRESUPUESTO!K144=PRESUPUESTO!$B$345,PRESUPUESTO!$G$144,0)</f>
        <v>0</v>
      </c>
      <c r="F227" s="105">
        <f>IF(PRESUPUESTO!L144=PRESUPUESTO!$B$345,PRESUPUESTO!$G$144,0)</f>
        <v>0</v>
      </c>
      <c r="G227" s="105">
        <f>IF(PRESUPUESTO!M144=PRESUPUESTO!$B$345,PRESUPUESTO!$G$144,0)</f>
        <v>0</v>
      </c>
      <c r="H227" s="105">
        <f>IF(PRESUPUESTO!N144=PRESUPUESTO!$B$345,PRESUPUESTO!$G$144,0)</f>
        <v>0</v>
      </c>
      <c r="I227" s="105">
        <f>IF(PRESUPUESTO!O144=PRESUPUESTO!$B$345,PRESUPUESTO!$G$144,0)</f>
        <v>0</v>
      </c>
      <c r="J227" s="105">
        <f>IF(PRESUPUESTO!P144=PRESUPUESTO!$B$345,PRESUPUESTO!$G$144,0)</f>
        <v>0</v>
      </c>
      <c r="K227" s="105">
        <f>IF(PRESUPUESTO!Q144=PRESUPUESTO!$B$345,PRESUPUESTO!$G$144,0)</f>
        <v>0</v>
      </c>
      <c r="L227" s="105">
        <f>IF(PRESUPUESTO!R144=PRESUPUESTO!$B$345,PRESUPUESTO!$G$144,0)</f>
        <v>0</v>
      </c>
      <c r="M227" s="105">
        <f>IF(PRESUPUESTO!S144=PRESUPUESTO!$B$345,PRESUPUESTO!$G$144,0)</f>
        <v>0</v>
      </c>
      <c r="N227" s="105">
        <f>IF(PRESUPUESTO!T144=PRESUPUESTO!$B$345,PRESUPUESTO!$G$144,0)</f>
        <v>0</v>
      </c>
      <c r="O227" s="105">
        <f>IF(PRESUPUESTO!U144=PRESUPUESTO!$B$345,PRESUPUESTO!$G$144,0)</f>
        <v>0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2:36" s="9" customFormat="1">
      <c r="B228" s="103" t="str">
        <f>IF(PRESUPUESTO!F145="","",PRESUPUESTO!F145)</f>
        <v/>
      </c>
      <c r="C228" s="104">
        <f t="shared" si="76"/>
        <v>0</v>
      </c>
      <c r="D228" s="105">
        <f>IF(PRESUPUESTO!J145=PRESUPUESTO!$B$345,PRESUPUESTO!$G$145,0)</f>
        <v>0</v>
      </c>
      <c r="E228" s="105">
        <f>IF(PRESUPUESTO!K145=PRESUPUESTO!$B$345,PRESUPUESTO!$G$145,0)</f>
        <v>0</v>
      </c>
      <c r="F228" s="105">
        <f>IF(PRESUPUESTO!L145=PRESUPUESTO!$B$345,PRESUPUESTO!$G$145,0)</f>
        <v>0</v>
      </c>
      <c r="G228" s="105">
        <f>IF(PRESUPUESTO!M145=PRESUPUESTO!$B$345,PRESUPUESTO!$G$145,0)</f>
        <v>0</v>
      </c>
      <c r="H228" s="105">
        <f>IF(PRESUPUESTO!N145=PRESUPUESTO!$B$345,PRESUPUESTO!$G$145,0)</f>
        <v>0</v>
      </c>
      <c r="I228" s="105">
        <f>IF(PRESUPUESTO!O145=PRESUPUESTO!$B$345,PRESUPUESTO!$G$145,0)</f>
        <v>0</v>
      </c>
      <c r="J228" s="105">
        <f>IF(PRESUPUESTO!P145=PRESUPUESTO!$B$345,PRESUPUESTO!$G$145,0)</f>
        <v>0</v>
      </c>
      <c r="K228" s="105">
        <f>IF(PRESUPUESTO!Q145=PRESUPUESTO!$B$345,PRESUPUESTO!$G$145,0)</f>
        <v>0</v>
      </c>
      <c r="L228" s="105">
        <f>IF(PRESUPUESTO!R145=PRESUPUESTO!$B$345,PRESUPUESTO!$G$145,0)</f>
        <v>0</v>
      </c>
      <c r="M228" s="105">
        <f>IF(PRESUPUESTO!S145=PRESUPUESTO!$B$345,PRESUPUESTO!$G$145,0)</f>
        <v>0</v>
      </c>
      <c r="N228" s="105">
        <f>IF(PRESUPUESTO!T145=PRESUPUESTO!$B$345,PRESUPUESTO!$G$145,0)</f>
        <v>0</v>
      </c>
      <c r="O228" s="105">
        <f>IF(PRESUPUESTO!U145=PRESUPUESTO!$B$345,PRESUPUESTO!$G$145,0)</f>
        <v>0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2:36" s="9" customFormat="1">
      <c r="B229" s="103" t="str">
        <f>IF(PRESUPUESTO!F146="","",PRESUPUESTO!F146)</f>
        <v/>
      </c>
      <c r="C229" s="104">
        <f t="shared" si="76"/>
        <v>0</v>
      </c>
      <c r="D229" s="105">
        <f>IF(PRESUPUESTO!J146=PRESUPUESTO!$B$345,PRESUPUESTO!$G$146,0)</f>
        <v>0</v>
      </c>
      <c r="E229" s="105">
        <f>IF(PRESUPUESTO!K146=PRESUPUESTO!$B$345,PRESUPUESTO!$G$146,0)</f>
        <v>0</v>
      </c>
      <c r="F229" s="105">
        <f>IF(PRESUPUESTO!L146=PRESUPUESTO!$B$345,PRESUPUESTO!$G$146,0)</f>
        <v>0</v>
      </c>
      <c r="G229" s="105">
        <f>IF(PRESUPUESTO!M146=PRESUPUESTO!$B$345,PRESUPUESTO!$G$146,0)</f>
        <v>0</v>
      </c>
      <c r="H229" s="105">
        <f>IF(PRESUPUESTO!N146=PRESUPUESTO!$B$345,PRESUPUESTO!$G$146,0)</f>
        <v>0</v>
      </c>
      <c r="I229" s="105">
        <f>IF(PRESUPUESTO!O146=PRESUPUESTO!$B$345,PRESUPUESTO!$G$146,0)</f>
        <v>0</v>
      </c>
      <c r="J229" s="105">
        <f>IF(PRESUPUESTO!P146=PRESUPUESTO!$B$345,PRESUPUESTO!$G$146,0)</f>
        <v>0</v>
      </c>
      <c r="K229" s="105">
        <f>IF(PRESUPUESTO!Q146=PRESUPUESTO!$B$345,PRESUPUESTO!$G$146,0)</f>
        <v>0</v>
      </c>
      <c r="L229" s="105">
        <f>IF(PRESUPUESTO!R146=PRESUPUESTO!$B$345,PRESUPUESTO!$G$146,0)</f>
        <v>0</v>
      </c>
      <c r="M229" s="105">
        <f>IF(PRESUPUESTO!S146=PRESUPUESTO!$B$345,PRESUPUESTO!$G$146,0)</f>
        <v>0</v>
      </c>
      <c r="N229" s="105">
        <f>IF(PRESUPUESTO!T146=PRESUPUESTO!$B$345,PRESUPUESTO!$G$146,0)</f>
        <v>0</v>
      </c>
      <c r="O229" s="105">
        <f>IF(PRESUPUESTO!U146=PRESUPUESTO!$B$345,PRESUPUESTO!$G$146,0)</f>
        <v>0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2:36" s="9" customFormat="1">
      <c r="B230" s="103" t="str">
        <f>IF(PRESUPUESTO!F147="","",PRESUPUESTO!F147)</f>
        <v/>
      </c>
      <c r="C230" s="104">
        <f t="shared" si="76"/>
        <v>0</v>
      </c>
      <c r="D230" s="105">
        <f>IF(PRESUPUESTO!J147=PRESUPUESTO!$B$345,PRESUPUESTO!$G$147,0)</f>
        <v>0</v>
      </c>
      <c r="E230" s="105">
        <f>IF(PRESUPUESTO!K147=PRESUPUESTO!$B$345,PRESUPUESTO!$G$147,0)</f>
        <v>0</v>
      </c>
      <c r="F230" s="105">
        <f>IF(PRESUPUESTO!L147=PRESUPUESTO!$B$345,PRESUPUESTO!$G$147,0)</f>
        <v>0</v>
      </c>
      <c r="G230" s="105">
        <f>IF(PRESUPUESTO!M147=PRESUPUESTO!$B$345,PRESUPUESTO!$G$147,0)</f>
        <v>0</v>
      </c>
      <c r="H230" s="105">
        <f>IF(PRESUPUESTO!N147=PRESUPUESTO!$B$345,PRESUPUESTO!$G$147,0)</f>
        <v>0</v>
      </c>
      <c r="I230" s="105">
        <f>IF(PRESUPUESTO!O147=PRESUPUESTO!$B$345,PRESUPUESTO!$G$147,0)</f>
        <v>0</v>
      </c>
      <c r="J230" s="105">
        <f>IF(PRESUPUESTO!P147=PRESUPUESTO!$B$345,PRESUPUESTO!$G$147,0)</f>
        <v>0</v>
      </c>
      <c r="K230" s="105">
        <f>IF(PRESUPUESTO!Q147=PRESUPUESTO!$B$345,PRESUPUESTO!$G$147,0)</f>
        <v>0</v>
      </c>
      <c r="L230" s="105">
        <f>IF(PRESUPUESTO!R147=PRESUPUESTO!$B$345,PRESUPUESTO!$G$147,0)</f>
        <v>0</v>
      </c>
      <c r="M230" s="105">
        <f>IF(PRESUPUESTO!S147=PRESUPUESTO!$B$345,PRESUPUESTO!$G$147,0)</f>
        <v>0</v>
      </c>
      <c r="N230" s="105">
        <f>IF(PRESUPUESTO!T147=PRESUPUESTO!$B$345,PRESUPUESTO!$G$147,0)</f>
        <v>0</v>
      </c>
      <c r="O230" s="105">
        <f>IF(PRESUPUESTO!U147=PRESUPUESTO!$B$345,PRESUPUESTO!$G$147,0)</f>
        <v>0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2:36" s="9" customFormat="1">
      <c r="B231" s="103" t="str">
        <f>IF(PRESUPUESTO!F148="","",PRESUPUESTO!F148)</f>
        <v/>
      </c>
      <c r="C231" s="104">
        <f t="shared" si="76"/>
        <v>0</v>
      </c>
      <c r="D231" s="105">
        <f>IF(PRESUPUESTO!J148=PRESUPUESTO!$B$345,PRESUPUESTO!$G$148,0)</f>
        <v>0</v>
      </c>
      <c r="E231" s="105">
        <f>IF(PRESUPUESTO!K148=PRESUPUESTO!$B$345,PRESUPUESTO!$G$148,0)</f>
        <v>0</v>
      </c>
      <c r="F231" s="105">
        <f>IF(PRESUPUESTO!L148=PRESUPUESTO!$B$345,PRESUPUESTO!$G$148,0)</f>
        <v>0</v>
      </c>
      <c r="G231" s="105">
        <f>IF(PRESUPUESTO!M148=PRESUPUESTO!$B$345,PRESUPUESTO!$G$148,0)</f>
        <v>0</v>
      </c>
      <c r="H231" s="105">
        <f>IF(PRESUPUESTO!N148=PRESUPUESTO!$B$345,PRESUPUESTO!$G$148,0)</f>
        <v>0</v>
      </c>
      <c r="I231" s="105">
        <f>IF(PRESUPUESTO!O148=PRESUPUESTO!$B$345,PRESUPUESTO!$G$148,0)</f>
        <v>0</v>
      </c>
      <c r="J231" s="105">
        <f>IF(PRESUPUESTO!P148=PRESUPUESTO!$B$345,PRESUPUESTO!$G$148,0)</f>
        <v>0</v>
      </c>
      <c r="K231" s="105">
        <f>IF(PRESUPUESTO!Q148=PRESUPUESTO!$B$345,PRESUPUESTO!$G$148,0)</f>
        <v>0</v>
      </c>
      <c r="L231" s="105">
        <f>IF(PRESUPUESTO!R148=PRESUPUESTO!$B$345,PRESUPUESTO!$G$148,0)</f>
        <v>0</v>
      </c>
      <c r="M231" s="105">
        <f>IF(PRESUPUESTO!S148=PRESUPUESTO!$B$345,PRESUPUESTO!$G$148,0)</f>
        <v>0</v>
      </c>
      <c r="N231" s="105">
        <f>IF(PRESUPUESTO!T148=PRESUPUESTO!$B$345,PRESUPUESTO!$G$148,0)</f>
        <v>0</v>
      </c>
      <c r="O231" s="105">
        <f>IF(PRESUPUESTO!U148=PRESUPUESTO!$B$345,PRESUPUESTO!$G$148,0)</f>
        <v>0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2:36" s="9" customFormat="1">
      <c r="B232" s="103" t="str">
        <f>IF(PRESUPUESTO!F149="","",PRESUPUESTO!F149)</f>
        <v/>
      </c>
      <c r="C232" s="104">
        <f t="shared" si="76"/>
        <v>0</v>
      </c>
      <c r="D232" s="105">
        <f>IF(PRESUPUESTO!J149=PRESUPUESTO!$B$345,PRESUPUESTO!$G$149,0)</f>
        <v>0</v>
      </c>
      <c r="E232" s="105">
        <f>IF(PRESUPUESTO!K149=PRESUPUESTO!$B$345,PRESUPUESTO!$G$149,0)</f>
        <v>0</v>
      </c>
      <c r="F232" s="105">
        <f>IF(PRESUPUESTO!L149=PRESUPUESTO!$B$345,PRESUPUESTO!$G$149,0)</f>
        <v>0</v>
      </c>
      <c r="G232" s="105">
        <f>IF(PRESUPUESTO!M149=PRESUPUESTO!$B$345,PRESUPUESTO!$G$149,0)</f>
        <v>0</v>
      </c>
      <c r="H232" s="105">
        <f>IF(PRESUPUESTO!N149=PRESUPUESTO!$B$345,PRESUPUESTO!$G$149,0)</f>
        <v>0</v>
      </c>
      <c r="I232" s="105">
        <f>IF(PRESUPUESTO!O149=PRESUPUESTO!$B$345,PRESUPUESTO!$G$149,0)</f>
        <v>0</v>
      </c>
      <c r="J232" s="105">
        <f>IF(PRESUPUESTO!P149=PRESUPUESTO!$B$345,PRESUPUESTO!$G$149,0)</f>
        <v>0</v>
      </c>
      <c r="K232" s="105">
        <f>IF(PRESUPUESTO!Q149=PRESUPUESTO!$B$345,PRESUPUESTO!$G$149,0)</f>
        <v>0</v>
      </c>
      <c r="L232" s="105">
        <f>IF(PRESUPUESTO!R149=PRESUPUESTO!$B$345,PRESUPUESTO!$G$149,0)</f>
        <v>0</v>
      </c>
      <c r="M232" s="105">
        <f>IF(PRESUPUESTO!S149=PRESUPUESTO!$B$345,PRESUPUESTO!$G$149,0)</f>
        <v>0</v>
      </c>
      <c r="N232" s="105">
        <f>IF(PRESUPUESTO!T149=PRESUPUESTO!$B$345,PRESUPUESTO!$G$149,0)</f>
        <v>0</v>
      </c>
      <c r="O232" s="105">
        <f>IF(PRESUPUESTO!U149=PRESUPUESTO!$B$345,PRESUPUESTO!$G$149,0)</f>
        <v>0</v>
      </c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2:36" s="71" customFormat="1">
      <c r="B233" s="106" t="str">
        <f>IF(PRESUPUESTO!B152="","",PRESUPUESTO!B152)</f>
        <v>ENTRETENIMIENTO</v>
      </c>
      <c r="C233" s="107">
        <f t="shared" si="76"/>
        <v>0</v>
      </c>
      <c r="D233" s="108">
        <f>SUM(D234:D247)</f>
        <v>0</v>
      </c>
      <c r="E233" s="108">
        <f t="shared" ref="E233:O233" si="77">SUM(E234:E247)</f>
        <v>0</v>
      </c>
      <c r="F233" s="108">
        <f t="shared" si="77"/>
        <v>0</v>
      </c>
      <c r="G233" s="108">
        <f t="shared" si="77"/>
        <v>0</v>
      </c>
      <c r="H233" s="108">
        <f t="shared" si="77"/>
        <v>0</v>
      </c>
      <c r="I233" s="108">
        <f t="shared" si="77"/>
        <v>0</v>
      </c>
      <c r="J233" s="108">
        <f t="shared" si="77"/>
        <v>0</v>
      </c>
      <c r="K233" s="108">
        <f t="shared" si="77"/>
        <v>0</v>
      </c>
      <c r="L233" s="108">
        <f t="shared" si="77"/>
        <v>0</v>
      </c>
      <c r="M233" s="108">
        <f t="shared" si="77"/>
        <v>0</v>
      </c>
      <c r="N233" s="108">
        <f t="shared" si="77"/>
        <v>0</v>
      </c>
      <c r="O233" s="108">
        <f t="shared" si="77"/>
        <v>0</v>
      </c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</row>
    <row r="234" spans="2:36">
      <c r="B234" s="64" t="str">
        <f>IF(PRESUPUESTO!C154="","",PRESUPUESTO!C154)</f>
        <v>Varios (dinero de bolsillo)</v>
      </c>
      <c r="C234" s="65">
        <f t="shared" si="76"/>
        <v>0</v>
      </c>
      <c r="D234" s="59">
        <f>PRESUPUESTO!D154</f>
        <v>0</v>
      </c>
      <c r="E234" s="66">
        <f t="shared" ref="E234:E240" si="78">D234</f>
        <v>0</v>
      </c>
      <c r="F234" s="66">
        <f t="shared" ref="F234:O234" si="79">E234</f>
        <v>0</v>
      </c>
      <c r="G234" s="66">
        <f t="shared" si="79"/>
        <v>0</v>
      </c>
      <c r="H234" s="66">
        <f t="shared" si="79"/>
        <v>0</v>
      </c>
      <c r="I234" s="66">
        <f t="shared" si="79"/>
        <v>0</v>
      </c>
      <c r="J234" s="66">
        <f t="shared" si="79"/>
        <v>0</v>
      </c>
      <c r="K234" s="66">
        <f t="shared" si="79"/>
        <v>0</v>
      </c>
      <c r="L234" s="66">
        <f t="shared" si="79"/>
        <v>0</v>
      </c>
      <c r="M234" s="66">
        <f t="shared" si="79"/>
        <v>0</v>
      </c>
      <c r="N234" s="66">
        <f t="shared" si="79"/>
        <v>0</v>
      </c>
      <c r="O234" s="66">
        <f t="shared" si="79"/>
        <v>0</v>
      </c>
    </row>
    <row r="235" spans="2:36">
      <c r="B235" s="64" t="str">
        <f>IF(PRESUPUESTO!C155="","",PRESUPUESTO!C155)</f>
        <v xml:space="preserve">Salidas / Restaurantes </v>
      </c>
      <c r="C235" s="65">
        <f t="shared" si="76"/>
        <v>0</v>
      </c>
      <c r="D235" s="59">
        <f>PRESUPUESTO!D155</f>
        <v>0</v>
      </c>
      <c r="E235" s="66">
        <f t="shared" si="78"/>
        <v>0</v>
      </c>
      <c r="F235" s="66">
        <f t="shared" ref="F235:O240" si="80">E235</f>
        <v>0</v>
      </c>
      <c r="G235" s="66">
        <f t="shared" si="80"/>
        <v>0</v>
      </c>
      <c r="H235" s="66">
        <f t="shared" si="80"/>
        <v>0</v>
      </c>
      <c r="I235" s="66">
        <f t="shared" si="80"/>
        <v>0</v>
      </c>
      <c r="J235" s="66">
        <f t="shared" si="80"/>
        <v>0</v>
      </c>
      <c r="K235" s="66">
        <f t="shared" si="80"/>
        <v>0</v>
      </c>
      <c r="L235" s="66">
        <f t="shared" si="80"/>
        <v>0</v>
      </c>
      <c r="M235" s="66">
        <f t="shared" si="80"/>
        <v>0</v>
      </c>
      <c r="N235" s="66">
        <f t="shared" si="80"/>
        <v>0</v>
      </c>
      <c r="O235" s="66">
        <f t="shared" si="80"/>
        <v>0</v>
      </c>
    </row>
    <row r="236" spans="2:36">
      <c r="B236" s="64" t="str">
        <f>IF(PRESUPUESTO!C156="","",PRESUPUESTO!C156)</f>
        <v>Cine</v>
      </c>
      <c r="C236" s="65">
        <f t="shared" si="76"/>
        <v>0</v>
      </c>
      <c r="D236" s="59">
        <f>PRESUPUESTO!D156</f>
        <v>0</v>
      </c>
      <c r="E236" s="66">
        <f t="shared" si="78"/>
        <v>0</v>
      </c>
      <c r="F236" s="66">
        <f t="shared" si="80"/>
        <v>0</v>
      </c>
      <c r="G236" s="66">
        <f t="shared" si="80"/>
        <v>0</v>
      </c>
      <c r="H236" s="66">
        <f t="shared" si="80"/>
        <v>0</v>
      </c>
      <c r="I236" s="66">
        <f t="shared" si="80"/>
        <v>0</v>
      </c>
      <c r="J236" s="66">
        <f t="shared" si="80"/>
        <v>0</v>
      </c>
      <c r="K236" s="66">
        <f t="shared" si="80"/>
        <v>0</v>
      </c>
      <c r="L236" s="66">
        <f t="shared" si="80"/>
        <v>0</v>
      </c>
      <c r="M236" s="66">
        <f t="shared" si="80"/>
        <v>0</v>
      </c>
      <c r="N236" s="66">
        <f t="shared" si="80"/>
        <v>0</v>
      </c>
      <c r="O236" s="66">
        <f t="shared" si="80"/>
        <v>0</v>
      </c>
    </row>
    <row r="237" spans="2:36">
      <c r="B237" s="64" t="str">
        <f>IF(PRESUPUESTO!C157="","",PRESUPUESTO!C157)</f>
        <v xml:space="preserve">Hobbies </v>
      </c>
      <c r="C237" s="65">
        <f t="shared" si="76"/>
        <v>0</v>
      </c>
      <c r="D237" s="59">
        <f>PRESUPUESTO!D157</f>
        <v>0</v>
      </c>
      <c r="E237" s="66">
        <f t="shared" si="78"/>
        <v>0</v>
      </c>
      <c r="F237" s="66">
        <f t="shared" si="80"/>
        <v>0</v>
      </c>
      <c r="G237" s="66">
        <f t="shared" si="80"/>
        <v>0</v>
      </c>
      <c r="H237" s="66">
        <f t="shared" si="80"/>
        <v>0</v>
      </c>
      <c r="I237" s="66">
        <f t="shared" si="80"/>
        <v>0</v>
      </c>
      <c r="J237" s="66">
        <f t="shared" si="80"/>
        <v>0</v>
      </c>
      <c r="K237" s="66">
        <f t="shared" si="80"/>
        <v>0</v>
      </c>
      <c r="L237" s="66">
        <f t="shared" si="80"/>
        <v>0</v>
      </c>
      <c r="M237" s="66">
        <f t="shared" si="80"/>
        <v>0</v>
      </c>
      <c r="N237" s="66">
        <f t="shared" si="80"/>
        <v>0</v>
      </c>
      <c r="O237" s="66">
        <f t="shared" si="80"/>
        <v>0</v>
      </c>
    </row>
    <row r="238" spans="2:36">
      <c r="B238" s="64" t="str">
        <f>IF(PRESUPUESTO!C158="","",PRESUPUESTO!C158)</f>
        <v>Club Social</v>
      </c>
      <c r="C238" s="65">
        <f t="shared" si="76"/>
        <v>0</v>
      </c>
      <c r="D238" s="59">
        <f>PRESUPUESTO!D158</f>
        <v>0</v>
      </c>
      <c r="E238" s="66">
        <f t="shared" si="78"/>
        <v>0</v>
      </c>
      <c r="F238" s="66">
        <f t="shared" si="80"/>
        <v>0</v>
      </c>
      <c r="G238" s="66">
        <f t="shared" si="80"/>
        <v>0</v>
      </c>
      <c r="H238" s="66">
        <f t="shared" si="80"/>
        <v>0</v>
      </c>
      <c r="I238" s="66">
        <f t="shared" si="80"/>
        <v>0</v>
      </c>
      <c r="J238" s="66">
        <f t="shared" si="80"/>
        <v>0</v>
      </c>
      <c r="K238" s="66">
        <f t="shared" si="80"/>
        <v>0</v>
      </c>
      <c r="L238" s="66">
        <f t="shared" si="80"/>
        <v>0</v>
      </c>
      <c r="M238" s="66">
        <f t="shared" si="80"/>
        <v>0</v>
      </c>
      <c r="N238" s="66">
        <f t="shared" si="80"/>
        <v>0</v>
      </c>
      <c r="O238" s="66">
        <f t="shared" si="80"/>
        <v>0</v>
      </c>
    </row>
    <row r="239" spans="2:36" s="9" customFormat="1">
      <c r="B239" s="64" t="str">
        <f>IF(PRESUPUESTO!C159="","",PRESUPUESTO!C159)</f>
        <v/>
      </c>
      <c r="C239" s="65">
        <f t="shared" si="76"/>
        <v>0</v>
      </c>
      <c r="D239" s="59">
        <f>PRESUPUESTO!D159</f>
        <v>0</v>
      </c>
      <c r="E239" s="66">
        <f t="shared" si="78"/>
        <v>0</v>
      </c>
      <c r="F239" s="66">
        <f t="shared" si="80"/>
        <v>0</v>
      </c>
      <c r="G239" s="66">
        <f t="shared" si="80"/>
        <v>0</v>
      </c>
      <c r="H239" s="66">
        <f t="shared" si="80"/>
        <v>0</v>
      </c>
      <c r="I239" s="66">
        <f t="shared" si="80"/>
        <v>0</v>
      </c>
      <c r="J239" s="66">
        <f t="shared" si="80"/>
        <v>0</v>
      </c>
      <c r="K239" s="66">
        <f t="shared" si="80"/>
        <v>0</v>
      </c>
      <c r="L239" s="66">
        <f t="shared" si="80"/>
        <v>0</v>
      </c>
      <c r="M239" s="66">
        <f t="shared" si="80"/>
        <v>0</v>
      </c>
      <c r="N239" s="66">
        <f t="shared" si="80"/>
        <v>0</v>
      </c>
      <c r="O239" s="66">
        <f t="shared" si="80"/>
        <v>0</v>
      </c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2:36" s="9" customFormat="1">
      <c r="B240" s="64" t="str">
        <f>IF(PRESUPUESTO!C160="","",PRESUPUESTO!C160)</f>
        <v/>
      </c>
      <c r="C240" s="65">
        <f t="shared" si="76"/>
        <v>0</v>
      </c>
      <c r="D240" s="59">
        <f>PRESUPUESTO!D160</f>
        <v>0</v>
      </c>
      <c r="E240" s="66">
        <f t="shared" si="78"/>
        <v>0</v>
      </c>
      <c r="F240" s="66">
        <f t="shared" si="80"/>
        <v>0</v>
      </c>
      <c r="G240" s="66">
        <f t="shared" si="80"/>
        <v>0</v>
      </c>
      <c r="H240" s="66">
        <f t="shared" si="80"/>
        <v>0</v>
      </c>
      <c r="I240" s="66">
        <f t="shared" si="80"/>
        <v>0</v>
      </c>
      <c r="J240" s="66">
        <f t="shared" si="80"/>
        <v>0</v>
      </c>
      <c r="K240" s="66">
        <f t="shared" si="80"/>
        <v>0</v>
      </c>
      <c r="L240" s="66">
        <f t="shared" si="80"/>
        <v>0</v>
      </c>
      <c r="M240" s="66">
        <f t="shared" si="80"/>
        <v>0</v>
      </c>
      <c r="N240" s="66">
        <f t="shared" si="80"/>
        <v>0</v>
      </c>
      <c r="O240" s="66">
        <f t="shared" si="80"/>
        <v>0</v>
      </c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spans="2:36" s="9" customFormat="1">
      <c r="B241" s="103" t="str">
        <f>IF(PRESUPUESTO!F154="","",PRESUPUESTO!F154)</f>
        <v>Vacaciones</v>
      </c>
      <c r="C241" s="104">
        <f t="shared" si="76"/>
        <v>0</v>
      </c>
      <c r="D241" s="105">
        <f>IF(PRESUPUESTO!J154=PRESUPUESTO!$B$345,PRESUPUESTO!$G$154,0)</f>
        <v>0</v>
      </c>
      <c r="E241" s="105">
        <f>IF(PRESUPUESTO!K154=PRESUPUESTO!$B$345,PRESUPUESTO!$G$154,0)</f>
        <v>0</v>
      </c>
      <c r="F241" s="105">
        <f>IF(PRESUPUESTO!L154=PRESUPUESTO!$B$345,PRESUPUESTO!$G$154,0)</f>
        <v>0</v>
      </c>
      <c r="G241" s="105">
        <f>IF(PRESUPUESTO!M154=PRESUPUESTO!$B$345,PRESUPUESTO!$G$154,0)</f>
        <v>0</v>
      </c>
      <c r="H241" s="105">
        <f>IF(PRESUPUESTO!N154=PRESUPUESTO!$B$345,PRESUPUESTO!$G$154,0)</f>
        <v>0</v>
      </c>
      <c r="I241" s="105">
        <f>IF(PRESUPUESTO!O154=PRESUPUESTO!$B$345,PRESUPUESTO!$G$154,0)</f>
        <v>0</v>
      </c>
      <c r="J241" s="105">
        <f>IF(PRESUPUESTO!P154=PRESUPUESTO!$B$345,PRESUPUESTO!$G$154,0)</f>
        <v>0</v>
      </c>
      <c r="K241" s="105">
        <f>IF(PRESUPUESTO!Q154=PRESUPUESTO!$B$345,PRESUPUESTO!$G$154,0)</f>
        <v>0</v>
      </c>
      <c r="L241" s="105">
        <f>IF(PRESUPUESTO!R154=PRESUPUESTO!$B$345,PRESUPUESTO!$G$154,0)</f>
        <v>0</v>
      </c>
      <c r="M241" s="105">
        <f>IF(PRESUPUESTO!S154=PRESUPUESTO!$B$345,PRESUPUESTO!$G$154,0)</f>
        <v>0</v>
      </c>
      <c r="N241" s="105">
        <f>IF(PRESUPUESTO!T154=PRESUPUESTO!$B$345,PRESUPUESTO!$G$154,0)</f>
        <v>0</v>
      </c>
      <c r="O241" s="105">
        <f>IF(PRESUPUESTO!U154=PRESUPUESTO!$B$345,PRESUPUESTO!$G$154,0)</f>
        <v>0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pans="2:36" s="9" customFormat="1">
      <c r="B242" s="103" t="str">
        <f>IF(PRESUPUESTO!F155="","",PRESUPUESTO!F155)</f>
        <v/>
      </c>
      <c r="C242" s="104">
        <f t="shared" si="76"/>
        <v>0</v>
      </c>
      <c r="D242" s="105">
        <f>IF(PRESUPUESTO!J155=PRESUPUESTO!$B$345,PRESUPUESTO!$G$155,0)</f>
        <v>0</v>
      </c>
      <c r="E242" s="105">
        <f>IF(PRESUPUESTO!K155=PRESUPUESTO!$B$345,PRESUPUESTO!$G$155,0)</f>
        <v>0</v>
      </c>
      <c r="F242" s="105">
        <f>IF(PRESUPUESTO!L155=PRESUPUESTO!$B$345,PRESUPUESTO!$G$155,0)</f>
        <v>0</v>
      </c>
      <c r="G242" s="105">
        <f>IF(PRESUPUESTO!M155=PRESUPUESTO!$B$345,PRESUPUESTO!$G$155,0)</f>
        <v>0</v>
      </c>
      <c r="H242" s="105">
        <f>IF(PRESUPUESTO!N155=PRESUPUESTO!$B$345,PRESUPUESTO!$G$155,0)</f>
        <v>0</v>
      </c>
      <c r="I242" s="105">
        <f>IF(PRESUPUESTO!O155=PRESUPUESTO!$B$345,PRESUPUESTO!$G$155,0)</f>
        <v>0</v>
      </c>
      <c r="J242" s="105">
        <f>IF(PRESUPUESTO!P155=PRESUPUESTO!$B$345,PRESUPUESTO!$G$155,0)</f>
        <v>0</v>
      </c>
      <c r="K242" s="105">
        <f>IF(PRESUPUESTO!Q155=PRESUPUESTO!$B$345,PRESUPUESTO!$G$155,0)</f>
        <v>0</v>
      </c>
      <c r="L242" s="105">
        <f>IF(PRESUPUESTO!R155=PRESUPUESTO!$B$345,PRESUPUESTO!$G$155,0)</f>
        <v>0</v>
      </c>
      <c r="M242" s="105">
        <f>IF(PRESUPUESTO!S155=PRESUPUESTO!$B$345,PRESUPUESTO!$G$155,0)</f>
        <v>0</v>
      </c>
      <c r="N242" s="105">
        <f>IF(PRESUPUESTO!T155=PRESUPUESTO!$B$345,PRESUPUESTO!$G$155,0)</f>
        <v>0</v>
      </c>
      <c r="O242" s="105">
        <f>IF(PRESUPUESTO!U155=PRESUPUESTO!$B$345,PRESUPUESTO!$G$155,0)</f>
        <v>0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2:36" s="9" customFormat="1">
      <c r="B243" s="103" t="str">
        <f>IF(PRESUPUESTO!F156="","",PRESUPUESTO!F156)</f>
        <v/>
      </c>
      <c r="C243" s="104">
        <f t="shared" si="76"/>
        <v>0</v>
      </c>
      <c r="D243" s="105">
        <f>IF(PRESUPUESTO!J156=PRESUPUESTO!$B$345,PRESUPUESTO!$G$156,0)</f>
        <v>0</v>
      </c>
      <c r="E243" s="105">
        <f>IF(PRESUPUESTO!K156=PRESUPUESTO!$B$345,PRESUPUESTO!$G$156,0)</f>
        <v>0</v>
      </c>
      <c r="F243" s="105">
        <f>IF(PRESUPUESTO!L156=PRESUPUESTO!$B$345,PRESUPUESTO!$G$156,0)</f>
        <v>0</v>
      </c>
      <c r="G243" s="105">
        <f>IF(PRESUPUESTO!M156=PRESUPUESTO!$B$345,PRESUPUESTO!$G$156,0)</f>
        <v>0</v>
      </c>
      <c r="H243" s="105">
        <f>IF(PRESUPUESTO!N156=PRESUPUESTO!$B$345,PRESUPUESTO!$G$156,0)</f>
        <v>0</v>
      </c>
      <c r="I243" s="105">
        <f>IF(PRESUPUESTO!O156=PRESUPUESTO!$B$345,PRESUPUESTO!$G$156,0)</f>
        <v>0</v>
      </c>
      <c r="J243" s="105">
        <f>IF(PRESUPUESTO!P156=PRESUPUESTO!$B$345,PRESUPUESTO!$G$156,0)</f>
        <v>0</v>
      </c>
      <c r="K243" s="105">
        <f>IF(PRESUPUESTO!Q156=PRESUPUESTO!$B$345,PRESUPUESTO!$G$156,0)</f>
        <v>0</v>
      </c>
      <c r="L243" s="105">
        <f>IF(PRESUPUESTO!R156=PRESUPUESTO!$B$345,PRESUPUESTO!$G$156,0)</f>
        <v>0</v>
      </c>
      <c r="M243" s="105">
        <f>IF(PRESUPUESTO!S156=PRESUPUESTO!$B$345,PRESUPUESTO!$G$156,0)</f>
        <v>0</v>
      </c>
      <c r="N243" s="105">
        <f>IF(PRESUPUESTO!T156=PRESUPUESTO!$B$345,PRESUPUESTO!$G$156,0)</f>
        <v>0</v>
      </c>
      <c r="O243" s="105">
        <f>IF(PRESUPUESTO!U156=PRESUPUESTO!$B$345,PRESUPUESTO!$G$156,0)</f>
        <v>0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pans="2:36" s="9" customFormat="1">
      <c r="B244" s="103" t="str">
        <f>IF(PRESUPUESTO!F157="","",PRESUPUESTO!F157)</f>
        <v/>
      </c>
      <c r="C244" s="104">
        <f t="shared" si="76"/>
        <v>0</v>
      </c>
      <c r="D244" s="105">
        <f>IF(PRESUPUESTO!J157=PRESUPUESTO!$B$345,PRESUPUESTO!$G$157,0)</f>
        <v>0</v>
      </c>
      <c r="E244" s="105">
        <f>IF(PRESUPUESTO!K157=PRESUPUESTO!$B$345,PRESUPUESTO!$G$157,0)</f>
        <v>0</v>
      </c>
      <c r="F244" s="105">
        <f>IF(PRESUPUESTO!L157=PRESUPUESTO!$B$345,PRESUPUESTO!$G$157,0)</f>
        <v>0</v>
      </c>
      <c r="G244" s="105">
        <f>IF(PRESUPUESTO!M157=PRESUPUESTO!$B$345,PRESUPUESTO!$G$157,0)</f>
        <v>0</v>
      </c>
      <c r="H244" s="105">
        <f>IF(PRESUPUESTO!N157=PRESUPUESTO!$B$345,PRESUPUESTO!$G$157,0)</f>
        <v>0</v>
      </c>
      <c r="I244" s="105">
        <f>IF(PRESUPUESTO!O157=PRESUPUESTO!$B$345,PRESUPUESTO!$G$157,0)</f>
        <v>0</v>
      </c>
      <c r="J244" s="105">
        <f>IF(PRESUPUESTO!P157=PRESUPUESTO!$B$345,PRESUPUESTO!$G$157,0)</f>
        <v>0</v>
      </c>
      <c r="K244" s="105">
        <f>IF(PRESUPUESTO!Q157=PRESUPUESTO!$B$345,PRESUPUESTO!$G$157,0)</f>
        <v>0</v>
      </c>
      <c r="L244" s="105">
        <f>IF(PRESUPUESTO!R157=PRESUPUESTO!$B$345,PRESUPUESTO!$G$157,0)</f>
        <v>0</v>
      </c>
      <c r="M244" s="105">
        <f>IF(PRESUPUESTO!S157=PRESUPUESTO!$B$345,PRESUPUESTO!$G$157,0)</f>
        <v>0</v>
      </c>
      <c r="N244" s="105">
        <f>IF(PRESUPUESTO!T157=PRESUPUESTO!$B$345,PRESUPUESTO!$G$157,0)</f>
        <v>0</v>
      </c>
      <c r="O244" s="105">
        <f>IF(PRESUPUESTO!U157=PRESUPUESTO!$B$345,PRESUPUESTO!$G$157,0)</f>
        <v>0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pans="2:36" s="9" customFormat="1">
      <c r="B245" s="103" t="str">
        <f>IF(PRESUPUESTO!F158="","",PRESUPUESTO!F158)</f>
        <v/>
      </c>
      <c r="C245" s="104">
        <f t="shared" si="76"/>
        <v>0</v>
      </c>
      <c r="D245" s="105">
        <f>IF(PRESUPUESTO!J158=PRESUPUESTO!$B$345,PRESUPUESTO!$G$158,0)</f>
        <v>0</v>
      </c>
      <c r="E245" s="105">
        <f>IF(PRESUPUESTO!K158=PRESUPUESTO!$B$345,PRESUPUESTO!$G$158,0)</f>
        <v>0</v>
      </c>
      <c r="F245" s="105">
        <f>IF(PRESUPUESTO!L158=PRESUPUESTO!$B$345,PRESUPUESTO!$G$158,0)</f>
        <v>0</v>
      </c>
      <c r="G245" s="105">
        <f>IF(PRESUPUESTO!M158=PRESUPUESTO!$B$345,PRESUPUESTO!$G$158,0)</f>
        <v>0</v>
      </c>
      <c r="H245" s="105">
        <f>IF(PRESUPUESTO!N158=PRESUPUESTO!$B$345,PRESUPUESTO!$G$158,0)</f>
        <v>0</v>
      </c>
      <c r="I245" s="105">
        <f>IF(PRESUPUESTO!O158=PRESUPUESTO!$B$345,PRESUPUESTO!$G$158,0)</f>
        <v>0</v>
      </c>
      <c r="J245" s="105">
        <f>IF(PRESUPUESTO!P158=PRESUPUESTO!$B$345,PRESUPUESTO!$G$158,0)</f>
        <v>0</v>
      </c>
      <c r="K245" s="105">
        <f>IF(PRESUPUESTO!Q158=PRESUPUESTO!$B$345,PRESUPUESTO!$G$158,0)</f>
        <v>0</v>
      </c>
      <c r="L245" s="105">
        <f>IF(PRESUPUESTO!R158=PRESUPUESTO!$B$345,PRESUPUESTO!$G$158,0)</f>
        <v>0</v>
      </c>
      <c r="M245" s="105">
        <f>IF(PRESUPUESTO!S158=PRESUPUESTO!$B$345,PRESUPUESTO!$G$158,0)</f>
        <v>0</v>
      </c>
      <c r="N245" s="105">
        <f>IF(PRESUPUESTO!T158=PRESUPUESTO!$B$345,PRESUPUESTO!$G$158,0)</f>
        <v>0</v>
      </c>
      <c r="O245" s="105">
        <f>IF(PRESUPUESTO!U158=PRESUPUESTO!$B$345,PRESUPUESTO!$G$158,0)</f>
        <v>0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2:36" s="9" customFormat="1">
      <c r="B246" s="103" t="str">
        <f>IF(PRESUPUESTO!F159="","",PRESUPUESTO!F159)</f>
        <v/>
      </c>
      <c r="C246" s="104">
        <f t="shared" si="76"/>
        <v>0</v>
      </c>
      <c r="D246" s="105">
        <f>IF(PRESUPUESTO!J159=PRESUPUESTO!$B$345,PRESUPUESTO!$G$159,0)</f>
        <v>0</v>
      </c>
      <c r="E246" s="105">
        <f>IF(PRESUPUESTO!K159=PRESUPUESTO!$B$345,PRESUPUESTO!$G$159,0)</f>
        <v>0</v>
      </c>
      <c r="F246" s="105">
        <f>IF(PRESUPUESTO!L159=PRESUPUESTO!$B$345,PRESUPUESTO!$G$159,0)</f>
        <v>0</v>
      </c>
      <c r="G246" s="105">
        <f>IF(PRESUPUESTO!M159=PRESUPUESTO!$B$345,PRESUPUESTO!$G$159,0)</f>
        <v>0</v>
      </c>
      <c r="H246" s="105">
        <f>IF(PRESUPUESTO!N159=PRESUPUESTO!$B$345,PRESUPUESTO!$G$159,0)</f>
        <v>0</v>
      </c>
      <c r="I246" s="105">
        <f>IF(PRESUPUESTO!O159=PRESUPUESTO!$B$345,PRESUPUESTO!$G$159,0)</f>
        <v>0</v>
      </c>
      <c r="J246" s="105">
        <f>IF(PRESUPUESTO!P159=PRESUPUESTO!$B$345,PRESUPUESTO!$G$159,0)</f>
        <v>0</v>
      </c>
      <c r="K246" s="105">
        <f>IF(PRESUPUESTO!Q159=PRESUPUESTO!$B$345,PRESUPUESTO!$G$159,0)</f>
        <v>0</v>
      </c>
      <c r="L246" s="105">
        <f>IF(PRESUPUESTO!R159=PRESUPUESTO!$B$345,PRESUPUESTO!$G$159,0)</f>
        <v>0</v>
      </c>
      <c r="M246" s="105">
        <f>IF(PRESUPUESTO!S159=PRESUPUESTO!$B$345,PRESUPUESTO!$G$159,0)</f>
        <v>0</v>
      </c>
      <c r="N246" s="105">
        <f>IF(PRESUPUESTO!T159=PRESUPUESTO!$B$345,PRESUPUESTO!$G$159,0)</f>
        <v>0</v>
      </c>
      <c r="O246" s="105">
        <f>IF(PRESUPUESTO!U159=PRESUPUESTO!$B$345,PRESUPUESTO!$G$159,0)</f>
        <v>0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2:36" s="9" customFormat="1">
      <c r="B247" s="103" t="str">
        <f>IF(PRESUPUESTO!F160="","",PRESUPUESTO!F160)</f>
        <v/>
      </c>
      <c r="C247" s="104">
        <f t="shared" si="76"/>
        <v>0</v>
      </c>
      <c r="D247" s="105">
        <f>IF(PRESUPUESTO!J160=PRESUPUESTO!$B$345,PRESUPUESTO!$G$160,0)</f>
        <v>0</v>
      </c>
      <c r="E247" s="105">
        <f>IF(PRESUPUESTO!K160=PRESUPUESTO!$B$345,PRESUPUESTO!$G$160,0)</f>
        <v>0</v>
      </c>
      <c r="F247" s="105">
        <f>IF(PRESUPUESTO!L160=PRESUPUESTO!$B$345,PRESUPUESTO!$G$160,0)</f>
        <v>0</v>
      </c>
      <c r="G247" s="105">
        <f>IF(PRESUPUESTO!M160=PRESUPUESTO!$B$345,PRESUPUESTO!$G$160,0)</f>
        <v>0</v>
      </c>
      <c r="H247" s="105">
        <f>IF(PRESUPUESTO!N160=PRESUPUESTO!$B$345,PRESUPUESTO!$G$160,0)</f>
        <v>0</v>
      </c>
      <c r="I247" s="105">
        <f>IF(PRESUPUESTO!O160=PRESUPUESTO!$B$345,PRESUPUESTO!$G$160,0)</f>
        <v>0</v>
      </c>
      <c r="J247" s="105">
        <f>IF(PRESUPUESTO!P160=PRESUPUESTO!$B$345,PRESUPUESTO!$G$160,0)</f>
        <v>0</v>
      </c>
      <c r="K247" s="105">
        <f>IF(PRESUPUESTO!Q160=PRESUPUESTO!$B$345,PRESUPUESTO!$G$160,0)</f>
        <v>0</v>
      </c>
      <c r="L247" s="105">
        <f>IF(PRESUPUESTO!R160=PRESUPUESTO!$B$345,PRESUPUESTO!$G$160,0)</f>
        <v>0</v>
      </c>
      <c r="M247" s="105">
        <f>IF(PRESUPUESTO!S160=PRESUPUESTO!$B$345,PRESUPUESTO!$G$160,0)</f>
        <v>0</v>
      </c>
      <c r="N247" s="105">
        <f>IF(PRESUPUESTO!T160=PRESUPUESTO!$B$345,PRESUPUESTO!$G$160,0)</f>
        <v>0</v>
      </c>
      <c r="O247" s="105">
        <f>IF(PRESUPUESTO!U160=PRESUPUESTO!$B$345,PRESUPUESTO!$G$160,0)</f>
        <v>0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pans="2:36" s="71" customFormat="1">
      <c r="B248" s="106" t="str">
        <f>IF(PRESUPUESTO!B163="","",PRESUPUESTO!B163)</f>
        <v>TRANSPORTE</v>
      </c>
      <c r="C248" s="107">
        <f t="shared" si="76"/>
        <v>0</v>
      </c>
      <c r="D248" s="108">
        <f>SUM(D249:D268)</f>
        <v>0</v>
      </c>
      <c r="E248" s="108">
        <f t="shared" ref="E248:O248" si="81">SUM(E249:E268)</f>
        <v>0</v>
      </c>
      <c r="F248" s="108">
        <f t="shared" si="81"/>
        <v>0</v>
      </c>
      <c r="G248" s="108">
        <f t="shared" si="81"/>
        <v>0</v>
      </c>
      <c r="H248" s="108">
        <f t="shared" si="81"/>
        <v>0</v>
      </c>
      <c r="I248" s="108">
        <f t="shared" si="81"/>
        <v>0</v>
      </c>
      <c r="J248" s="108">
        <f t="shared" si="81"/>
        <v>0</v>
      </c>
      <c r="K248" s="108">
        <f t="shared" si="81"/>
        <v>0</v>
      </c>
      <c r="L248" s="108">
        <f t="shared" si="81"/>
        <v>0</v>
      </c>
      <c r="M248" s="108">
        <f t="shared" si="81"/>
        <v>0</v>
      </c>
      <c r="N248" s="108">
        <f t="shared" si="81"/>
        <v>0</v>
      </c>
      <c r="O248" s="108">
        <f t="shared" si="81"/>
        <v>0</v>
      </c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</row>
    <row r="249" spans="2:36">
      <c r="B249" s="64" t="str">
        <f>IF(PRESUPUESTO!C165="","",PRESUPUESTO!C165)</f>
        <v>Gasolina</v>
      </c>
      <c r="C249" s="65">
        <f t="shared" si="76"/>
        <v>0</v>
      </c>
      <c r="D249" s="59">
        <f>PRESUPUESTO!D165</f>
        <v>0</v>
      </c>
      <c r="E249" s="66">
        <f t="shared" ref="E249:E258" si="82">D249</f>
        <v>0</v>
      </c>
      <c r="F249" s="66">
        <f t="shared" ref="F249:O249" si="83">E249</f>
        <v>0</v>
      </c>
      <c r="G249" s="66">
        <f t="shared" si="83"/>
        <v>0</v>
      </c>
      <c r="H249" s="66">
        <f t="shared" si="83"/>
        <v>0</v>
      </c>
      <c r="I249" s="66">
        <f t="shared" si="83"/>
        <v>0</v>
      </c>
      <c r="J249" s="66">
        <f t="shared" si="83"/>
        <v>0</v>
      </c>
      <c r="K249" s="66">
        <f t="shared" si="83"/>
        <v>0</v>
      </c>
      <c r="L249" s="66">
        <f t="shared" si="83"/>
        <v>0</v>
      </c>
      <c r="M249" s="66">
        <f t="shared" si="83"/>
        <v>0</v>
      </c>
      <c r="N249" s="66">
        <f t="shared" si="83"/>
        <v>0</v>
      </c>
      <c r="O249" s="66">
        <f t="shared" si="83"/>
        <v>0</v>
      </c>
    </row>
    <row r="250" spans="2:36">
      <c r="B250" s="64" t="str">
        <f>IF(PRESUPUESTO!C166="","",PRESUPUESTO!C166)</f>
        <v>Limpieza carro</v>
      </c>
      <c r="C250" s="65">
        <f t="shared" si="76"/>
        <v>0</v>
      </c>
      <c r="D250" s="59">
        <f>PRESUPUESTO!D166</f>
        <v>0</v>
      </c>
      <c r="E250" s="66">
        <f t="shared" si="82"/>
        <v>0</v>
      </c>
      <c r="F250" s="66">
        <f t="shared" ref="F250:O258" si="84">E250</f>
        <v>0</v>
      </c>
      <c r="G250" s="66">
        <f t="shared" si="84"/>
        <v>0</v>
      </c>
      <c r="H250" s="66">
        <f t="shared" si="84"/>
        <v>0</v>
      </c>
      <c r="I250" s="66">
        <f t="shared" si="84"/>
        <v>0</v>
      </c>
      <c r="J250" s="66">
        <f t="shared" si="84"/>
        <v>0</v>
      </c>
      <c r="K250" s="66">
        <f t="shared" si="84"/>
        <v>0</v>
      </c>
      <c r="L250" s="66">
        <f t="shared" si="84"/>
        <v>0</v>
      </c>
      <c r="M250" s="66">
        <f t="shared" si="84"/>
        <v>0</v>
      </c>
      <c r="N250" s="66">
        <f t="shared" si="84"/>
        <v>0</v>
      </c>
      <c r="O250" s="66">
        <f t="shared" si="84"/>
        <v>0</v>
      </c>
    </row>
    <row r="251" spans="2:36">
      <c r="B251" s="64" t="str">
        <f>IF(PRESUPUESTO!C167="","",PRESUPUESTO!C167)</f>
        <v>Parqueaderos</v>
      </c>
      <c r="C251" s="65">
        <f t="shared" si="76"/>
        <v>0</v>
      </c>
      <c r="D251" s="59">
        <f>PRESUPUESTO!D167</f>
        <v>0</v>
      </c>
      <c r="E251" s="66">
        <f t="shared" si="82"/>
        <v>0</v>
      </c>
      <c r="F251" s="66">
        <f t="shared" si="84"/>
        <v>0</v>
      </c>
      <c r="G251" s="66">
        <f t="shared" si="84"/>
        <v>0</v>
      </c>
      <c r="H251" s="66">
        <f t="shared" si="84"/>
        <v>0</v>
      </c>
      <c r="I251" s="66">
        <f t="shared" si="84"/>
        <v>0</v>
      </c>
      <c r="J251" s="66">
        <f t="shared" si="84"/>
        <v>0</v>
      </c>
      <c r="K251" s="66">
        <f t="shared" si="84"/>
        <v>0</v>
      </c>
      <c r="L251" s="66">
        <f t="shared" si="84"/>
        <v>0</v>
      </c>
      <c r="M251" s="66">
        <f t="shared" si="84"/>
        <v>0</v>
      </c>
      <c r="N251" s="66">
        <f t="shared" si="84"/>
        <v>0</v>
      </c>
      <c r="O251" s="66">
        <f t="shared" si="84"/>
        <v>0</v>
      </c>
    </row>
    <row r="252" spans="2:36">
      <c r="B252" s="64" t="str">
        <f>IF(PRESUPUESTO!C168="","",PRESUPUESTO!C168)</f>
        <v>Transporte público (taxis / uber)</v>
      </c>
      <c r="C252" s="65">
        <f t="shared" si="76"/>
        <v>0</v>
      </c>
      <c r="D252" s="59">
        <f>PRESUPUESTO!D168</f>
        <v>0</v>
      </c>
      <c r="E252" s="66">
        <f t="shared" si="82"/>
        <v>0</v>
      </c>
      <c r="F252" s="66">
        <f t="shared" si="84"/>
        <v>0</v>
      </c>
      <c r="G252" s="66">
        <f t="shared" si="84"/>
        <v>0</v>
      </c>
      <c r="H252" s="66">
        <f t="shared" si="84"/>
        <v>0</v>
      </c>
      <c r="I252" s="66">
        <f t="shared" si="84"/>
        <v>0</v>
      </c>
      <c r="J252" s="66">
        <f t="shared" si="84"/>
        <v>0</v>
      </c>
      <c r="K252" s="66">
        <f t="shared" si="84"/>
        <v>0</v>
      </c>
      <c r="L252" s="66">
        <f t="shared" si="84"/>
        <v>0</v>
      </c>
      <c r="M252" s="66">
        <f t="shared" si="84"/>
        <v>0</v>
      </c>
      <c r="N252" s="66">
        <f t="shared" si="84"/>
        <v>0</v>
      </c>
      <c r="O252" s="66">
        <f t="shared" si="84"/>
        <v>0</v>
      </c>
    </row>
    <row r="253" spans="2:36">
      <c r="B253" s="64" t="str">
        <f>IF(PRESUPUESTO!C169="","",PRESUPUESTO!C169)</f>
        <v>Peajes</v>
      </c>
      <c r="C253" s="65">
        <f t="shared" si="76"/>
        <v>0</v>
      </c>
      <c r="D253" s="59">
        <f>PRESUPUESTO!D169</f>
        <v>0</v>
      </c>
      <c r="E253" s="66">
        <f t="shared" si="82"/>
        <v>0</v>
      </c>
      <c r="F253" s="66">
        <f t="shared" si="84"/>
        <v>0</v>
      </c>
      <c r="G253" s="66">
        <f t="shared" si="84"/>
        <v>0</v>
      </c>
      <c r="H253" s="66">
        <f t="shared" si="84"/>
        <v>0</v>
      </c>
      <c r="I253" s="66">
        <f t="shared" si="84"/>
        <v>0</v>
      </c>
      <c r="J253" s="66">
        <f t="shared" si="84"/>
        <v>0</v>
      </c>
      <c r="K253" s="66">
        <f t="shared" si="84"/>
        <v>0</v>
      </c>
      <c r="L253" s="66">
        <f t="shared" si="84"/>
        <v>0</v>
      </c>
      <c r="M253" s="66">
        <f t="shared" si="84"/>
        <v>0</v>
      </c>
      <c r="N253" s="66">
        <f t="shared" si="84"/>
        <v>0</v>
      </c>
      <c r="O253" s="66">
        <f t="shared" si="84"/>
        <v>0</v>
      </c>
    </row>
    <row r="254" spans="2:36">
      <c r="B254" s="64" t="str">
        <f>IF(PRESUPUESTO!C170="","",PRESUPUESTO!C170)</f>
        <v>Renting</v>
      </c>
      <c r="C254" s="65">
        <f t="shared" si="76"/>
        <v>0</v>
      </c>
      <c r="D254" s="59">
        <f>PRESUPUESTO!D170</f>
        <v>0</v>
      </c>
      <c r="E254" s="66">
        <f t="shared" si="82"/>
        <v>0</v>
      </c>
      <c r="F254" s="66">
        <f t="shared" si="84"/>
        <v>0</v>
      </c>
      <c r="G254" s="66">
        <f t="shared" si="84"/>
        <v>0</v>
      </c>
      <c r="H254" s="66">
        <f t="shared" si="84"/>
        <v>0</v>
      </c>
      <c r="I254" s="66">
        <f t="shared" si="84"/>
        <v>0</v>
      </c>
      <c r="J254" s="66">
        <f t="shared" si="84"/>
        <v>0</v>
      </c>
      <c r="K254" s="66">
        <f t="shared" si="84"/>
        <v>0</v>
      </c>
      <c r="L254" s="66">
        <f t="shared" si="84"/>
        <v>0</v>
      </c>
      <c r="M254" s="66">
        <f t="shared" si="84"/>
        <v>0</v>
      </c>
      <c r="N254" s="66">
        <f t="shared" si="84"/>
        <v>0</v>
      </c>
      <c r="O254" s="66">
        <f t="shared" si="84"/>
        <v>0</v>
      </c>
    </row>
    <row r="255" spans="2:36" s="9" customFormat="1">
      <c r="B255" s="64" t="str">
        <f>IF(PRESUPUESTO!C171="","",PRESUPUESTO!C171)</f>
        <v/>
      </c>
      <c r="C255" s="65">
        <f t="shared" si="76"/>
        <v>0</v>
      </c>
      <c r="D255" s="59">
        <f>PRESUPUESTO!D171</f>
        <v>0</v>
      </c>
      <c r="E255" s="66">
        <f t="shared" si="82"/>
        <v>0</v>
      </c>
      <c r="F255" s="66">
        <f t="shared" si="84"/>
        <v>0</v>
      </c>
      <c r="G255" s="66">
        <f t="shared" si="84"/>
        <v>0</v>
      </c>
      <c r="H255" s="66">
        <f t="shared" si="84"/>
        <v>0</v>
      </c>
      <c r="I255" s="66">
        <f t="shared" si="84"/>
        <v>0</v>
      </c>
      <c r="J255" s="66">
        <f t="shared" si="84"/>
        <v>0</v>
      </c>
      <c r="K255" s="66">
        <f t="shared" si="84"/>
        <v>0</v>
      </c>
      <c r="L255" s="66">
        <f t="shared" si="84"/>
        <v>0</v>
      </c>
      <c r="M255" s="66">
        <f t="shared" si="84"/>
        <v>0</v>
      </c>
      <c r="N255" s="66">
        <f t="shared" si="84"/>
        <v>0</v>
      </c>
      <c r="O255" s="66">
        <f t="shared" si="84"/>
        <v>0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pans="2:36" s="9" customFormat="1">
      <c r="B256" s="64" t="str">
        <f>IF(PRESUPUESTO!C172="","",PRESUPUESTO!C172)</f>
        <v/>
      </c>
      <c r="C256" s="65">
        <f t="shared" si="76"/>
        <v>0</v>
      </c>
      <c r="D256" s="59">
        <f>PRESUPUESTO!D172</f>
        <v>0</v>
      </c>
      <c r="E256" s="66">
        <f t="shared" si="82"/>
        <v>0</v>
      </c>
      <c r="F256" s="66">
        <f t="shared" si="84"/>
        <v>0</v>
      </c>
      <c r="G256" s="66">
        <f t="shared" si="84"/>
        <v>0</v>
      </c>
      <c r="H256" s="66">
        <f t="shared" si="84"/>
        <v>0</v>
      </c>
      <c r="I256" s="66">
        <f t="shared" si="84"/>
        <v>0</v>
      </c>
      <c r="J256" s="66">
        <f t="shared" si="84"/>
        <v>0</v>
      </c>
      <c r="K256" s="66">
        <f t="shared" si="84"/>
        <v>0</v>
      </c>
      <c r="L256" s="66">
        <f t="shared" si="84"/>
        <v>0</v>
      </c>
      <c r="M256" s="66">
        <f t="shared" si="84"/>
        <v>0</v>
      </c>
      <c r="N256" s="66">
        <f t="shared" si="84"/>
        <v>0</v>
      </c>
      <c r="O256" s="66">
        <f t="shared" si="84"/>
        <v>0</v>
      </c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2:36" s="9" customFormat="1">
      <c r="B257" s="64" t="str">
        <f>IF(PRESUPUESTO!C173="","",PRESUPUESTO!C173)</f>
        <v/>
      </c>
      <c r="C257" s="65">
        <f t="shared" si="76"/>
        <v>0</v>
      </c>
      <c r="D257" s="59">
        <f>PRESUPUESTO!D173</f>
        <v>0</v>
      </c>
      <c r="E257" s="66">
        <f t="shared" si="82"/>
        <v>0</v>
      </c>
      <c r="F257" s="66">
        <f t="shared" si="84"/>
        <v>0</v>
      </c>
      <c r="G257" s="66">
        <f t="shared" si="84"/>
        <v>0</v>
      </c>
      <c r="H257" s="66">
        <f t="shared" si="84"/>
        <v>0</v>
      </c>
      <c r="I257" s="66">
        <f t="shared" si="84"/>
        <v>0</v>
      </c>
      <c r="J257" s="66">
        <f t="shared" si="84"/>
        <v>0</v>
      </c>
      <c r="K257" s="66">
        <f t="shared" si="84"/>
        <v>0</v>
      </c>
      <c r="L257" s="66">
        <f t="shared" si="84"/>
        <v>0</v>
      </c>
      <c r="M257" s="66">
        <f t="shared" si="84"/>
        <v>0</v>
      </c>
      <c r="N257" s="66">
        <f t="shared" si="84"/>
        <v>0</v>
      </c>
      <c r="O257" s="66">
        <f t="shared" si="84"/>
        <v>0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2:36" s="9" customFormat="1">
      <c r="B258" s="64" t="str">
        <f>IF(PRESUPUESTO!C174="","",PRESUPUESTO!C174)</f>
        <v/>
      </c>
      <c r="C258" s="65">
        <f t="shared" si="76"/>
        <v>0</v>
      </c>
      <c r="D258" s="59">
        <f>PRESUPUESTO!D174</f>
        <v>0</v>
      </c>
      <c r="E258" s="66">
        <f t="shared" si="82"/>
        <v>0</v>
      </c>
      <c r="F258" s="66">
        <f t="shared" si="84"/>
        <v>0</v>
      </c>
      <c r="G258" s="66">
        <f t="shared" si="84"/>
        <v>0</v>
      </c>
      <c r="H258" s="66">
        <f t="shared" si="84"/>
        <v>0</v>
      </c>
      <c r="I258" s="66">
        <f t="shared" si="84"/>
        <v>0</v>
      </c>
      <c r="J258" s="66">
        <f t="shared" si="84"/>
        <v>0</v>
      </c>
      <c r="K258" s="66">
        <f t="shared" si="84"/>
        <v>0</v>
      </c>
      <c r="L258" s="66">
        <f t="shared" si="84"/>
        <v>0</v>
      </c>
      <c r="M258" s="66">
        <f t="shared" si="84"/>
        <v>0</v>
      </c>
      <c r="N258" s="66">
        <f t="shared" si="84"/>
        <v>0</v>
      </c>
      <c r="O258" s="66">
        <f t="shared" si="84"/>
        <v>0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2:36">
      <c r="B259" s="103" t="str">
        <f>IF(PRESUPUESTO!F165="","",PRESUPUESTO!F165)</f>
        <v>SOAT</v>
      </c>
      <c r="C259" s="104">
        <f t="shared" si="76"/>
        <v>0</v>
      </c>
      <c r="D259" s="105">
        <f>IF(PRESUPUESTO!J165=PRESUPUESTO!$B$345,PRESUPUESTO!$G$165,0)</f>
        <v>0</v>
      </c>
      <c r="E259" s="105">
        <f>IF(PRESUPUESTO!K165=PRESUPUESTO!$B$345,PRESUPUESTO!$G$165,0)</f>
        <v>0</v>
      </c>
      <c r="F259" s="105">
        <f>IF(PRESUPUESTO!L165=PRESUPUESTO!$B$345,PRESUPUESTO!$G$165,0)</f>
        <v>0</v>
      </c>
      <c r="G259" s="105">
        <f>IF(PRESUPUESTO!M165=PRESUPUESTO!$B$345,PRESUPUESTO!$G$165,0)</f>
        <v>0</v>
      </c>
      <c r="H259" s="105">
        <f>IF(PRESUPUESTO!N165=PRESUPUESTO!$B$345,PRESUPUESTO!$G$165,0)</f>
        <v>0</v>
      </c>
      <c r="I259" s="105">
        <f>IF(PRESUPUESTO!O165=PRESUPUESTO!$B$345,PRESUPUESTO!$G$165,0)</f>
        <v>0</v>
      </c>
      <c r="J259" s="105">
        <f>IF(PRESUPUESTO!P165=PRESUPUESTO!$B$345,PRESUPUESTO!$G$165,0)</f>
        <v>0</v>
      </c>
      <c r="K259" s="105">
        <f>IF(PRESUPUESTO!Q165=PRESUPUESTO!$B$345,PRESUPUESTO!$G$165,0)</f>
        <v>0</v>
      </c>
      <c r="L259" s="105">
        <f>IF(PRESUPUESTO!R165=PRESUPUESTO!$B$345,PRESUPUESTO!$G$165,0)</f>
        <v>0</v>
      </c>
      <c r="M259" s="105">
        <f>IF(PRESUPUESTO!S165=PRESUPUESTO!$B$345,PRESUPUESTO!$G$165,0)</f>
        <v>0</v>
      </c>
      <c r="N259" s="105">
        <f>IF(PRESUPUESTO!T165=PRESUPUESTO!$B$345,PRESUPUESTO!$G$165,0)</f>
        <v>0</v>
      </c>
      <c r="O259" s="105">
        <f>IF(PRESUPUESTO!U165=PRESUPUESTO!$B$345,PRESUPUESTO!$G$165,0)</f>
        <v>0</v>
      </c>
    </row>
    <row r="260" spans="2:36">
      <c r="B260" s="103" t="str">
        <f>IF(PRESUPUESTO!F166="","",PRESUPUESTO!F166)</f>
        <v>Impuesto Vehicular</v>
      </c>
      <c r="C260" s="104">
        <f t="shared" si="76"/>
        <v>0</v>
      </c>
      <c r="D260" s="105">
        <f>IF(PRESUPUESTO!J166=PRESUPUESTO!$B$345,PRESUPUESTO!$G$166,0)</f>
        <v>0</v>
      </c>
      <c r="E260" s="105">
        <f>IF(PRESUPUESTO!K166=PRESUPUESTO!$B$345,PRESUPUESTO!$G$166,0)</f>
        <v>0</v>
      </c>
      <c r="F260" s="105">
        <f>IF(PRESUPUESTO!L166=PRESUPUESTO!$B$345,PRESUPUESTO!$G$166,0)</f>
        <v>0</v>
      </c>
      <c r="G260" s="105">
        <f>IF(PRESUPUESTO!M166=PRESUPUESTO!$B$345,PRESUPUESTO!$G$166,0)</f>
        <v>0</v>
      </c>
      <c r="H260" s="105">
        <f>IF(PRESUPUESTO!N166=PRESUPUESTO!$B$345,PRESUPUESTO!$G$166,0)</f>
        <v>0</v>
      </c>
      <c r="I260" s="105">
        <f>IF(PRESUPUESTO!O166=PRESUPUESTO!$B$345,PRESUPUESTO!$G$166,0)</f>
        <v>0</v>
      </c>
      <c r="J260" s="105">
        <f>IF(PRESUPUESTO!P166=PRESUPUESTO!$B$345,PRESUPUESTO!$G$166,0)</f>
        <v>0</v>
      </c>
      <c r="K260" s="105">
        <f>IF(PRESUPUESTO!Q166=PRESUPUESTO!$B$345,PRESUPUESTO!$G$166,0)</f>
        <v>0</v>
      </c>
      <c r="L260" s="105">
        <f>IF(PRESUPUESTO!R166=PRESUPUESTO!$B$345,PRESUPUESTO!$G$166,0)</f>
        <v>0</v>
      </c>
      <c r="M260" s="105">
        <f>IF(PRESUPUESTO!S166=PRESUPUESTO!$B$345,PRESUPUESTO!$G$166,0)</f>
        <v>0</v>
      </c>
      <c r="N260" s="105">
        <f>IF(PRESUPUESTO!T166=PRESUPUESTO!$B$345,PRESUPUESTO!$G$166,0)</f>
        <v>0</v>
      </c>
      <c r="O260" s="105">
        <f>IF(PRESUPUESTO!U166=PRESUPUESTO!$B$345,PRESUPUESTO!$G$166,0)</f>
        <v>0</v>
      </c>
    </row>
    <row r="261" spans="2:36">
      <c r="B261" s="103" t="str">
        <f>IF(PRESUPUESTO!F167="","",PRESUPUESTO!F167)</f>
        <v>Semaforización</v>
      </c>
      <c r="C261" s="104">
        <f t="shared" si="76"/>
        <v>0</v>
      </c>
      <c r="D261" s="105">
        <f>IF(PRESUPUESTO!J167=PRESUPUESTO!$B$345,PRESUPUESTO!$G$167,0)</f>
        <v>0</v>
      </c>
      <c r="E261" s="105">
        <f>IF(PRESUPUESTO!K167=PRESUPUESTO!$B$345,PRESUPUESTO!$G$167,0)</f>
        <v>0</v>
      </c>
      <c r="F261" s="105">
        <f>IF(PRESUPUESTO!L167=PRESUPUESTO!$B$345,PRESUPUESTO!$G$167,0)</f>
        <v>0</v>
      </c>
      <c r="G261" s="105">
        <f>IF(PRESUPUESTO!M167=PRESUPUESTO!$B$345,PRESUPUESTO!$G$167,0)</f>
        <v>0</v>
      </c>
      <c r="H261" s="105">
        <f>IF(PRESUPUESTO!N167=PRESUPUESTO!$B$345,PRESUPUESTO!$G$167,0)</f>
        <v>0</v>
      </c>
      <c r="I261" s="105">
        <f>IF(PRESUPUESTO!O167=PRESUPUESTO!$B$345,PRESUPUESTO!$G$167,0)</f>
        <v>0</v>
      </c>
      <c r="J261" s="105">
        <f>IF(PRESUPUESTO!P167=PRESUPUESTO!$B$345,PRESUPUESTO!$G$167,0)</f>
        <v>0</v>
      </c>
      <c r="K261" s="105">
        <f>IF(PRESUPUESTO!Q167=PRESUPUESTO!$B$345,PRESUPUESTO!$G$167,0)</f>
        <v>0</v>
      </c>
      <c r="L261" s="105">
        <f>IF(PRESUPUESTO!R167=PRESUPUESTO!$B$345,PRESUPUESTO!$G$167,0)</f>
        <v>0</v>
      </c>
      <c r="M261" s="105">
        <f>IF(PRESUPUESTO!S167=PRESUPUESTO!$B$345,PRESUPUESTO!$G$167,0)</f>
        <v>0</v>
      </c>
      <c r="N261" s="105">
        <f>IF(PRESUPUESTO!T167=PRESUPUESTO!$B$345,PRESUPUESTO!$G$167,0)</f>
        <v>0</v>
      </c>
      <c r="O261" s="105">
        <f>IF(PRESUPUESTO!U167=PRESUPUESTO!$B$345,PRESUPUESTO!$G$167,0)</f>
        <v>0</v>
      </c>
    </row>
    <row r="262" spans="2:36">
      <c r="B262" s="103" t="str">
        <f>IF(PRESUPUESTO!F168="","",PRESUPUESTO!F168)</f>
        <v>Seguro</v>
      </c>
      <c r="C262" s="104">
        <f t="shared" si="76"/>
        <v>0</v>
      </c>
      <c r="D262" s="105">
        <f>IF(PRESUPUESTO!J168=PRESUPUESTO!$B$345,PRESUPUESTO!$G$168,0)</f>
        <v>0</v>
      </c>
      <c r="E262" s="105">
        <f>IF(PRESUPUESTO!K168=PRESUPUESTO!$B$345,PRESUPUESTO!$G$168,0)</f>
        <v>0</v>
      </c>
      <c r="F262" s="105">
        <f>IF(PRESUPUESTO!L168=PRESUPUESTO!$B$345,PRESUPUESTO!$G$168,0)</f>
        <v>0</v>
      </c>
      <c r="G262" s="105">
        <f>IF(PRESUPUESTO!M168=PRESUPUESTO!$B$345,PRESUPUESTO!$G$168,0)</f>
        <v>0</v>
      </c>
      <c r="H262" s="105">
        <f>IF(PRESUPUESTO!N168=PRESUPUESTO!$B$345,PRESUPUESTO!$G$168,0)</f>
        <v>0</v>
      </c>
      <c r="I262" s="105">
        <f>IF(PRESUPUESTO!O168=PRESUPUESTO!$B$345,PRESUPUESTO!$G$168,0)</f>
        <v>0</v>
      </c>
      <c r="J262" s="105">
        <f>IF(PRESUPUESTO!P168=PRESUPUESTO!$B$345,PRESUPUESTO!$G$168,0)</f>
        <v>0</v>
      </c>
      <c r="K262" s="105">
        <f>IF(PRESUPUESTO!Q168=PRESUPUESTO!$B$345,PRESUPUESTO!$G$168,0)</f>
        <v>0</v>
      </c>
      <c r="L262" s="105">
        <f>IF(PRESUPUESTO!R168=PRESUPUESTO!$B$345,PRESUPUESTO!$G$168,0)</f>
        <v>0</v>
      </c>
      <c r="M262" s="105">
        <f>IF(PRESUPUESTO!S168=PRESUPUESTO!$B$345,PRESUPUESTO!$G$168,0)</f>
        <v>0</v>
      </c>
      <c r="N262" s="105">
        <f>IF(PRESUPUESTO!T168=PRESUPUESTO!$B$345,PRESUPUESTO!$G$168,0)</f>
        <v>0</v>
      </c>
      <c r="O262" s="105">
        <f>IF(PRESUPUESTO!U168=PRESUPUESTO!$B$345,PRESUPUESTO!$G$168,0)</f>
        <v>0</v>
      </c>
    </row>
    <row r="263" spans="2:36">
      <c r="B263" s="103" t="str">
        <f>IF(PRESUPUESTO!F169="","",PRESUPUESTO!F169)</f>
        <v>Mantenimiento</v>
      </c>
      <c r="C263" s="104">
        <f t="shared" si="76"/>
        <v>0</v>
      </c>
      <c r="D263" s="105">
        <f>IF(PRESUPUESTO!J169=PRESUPUESTO!$B$345,PRESUPUESTO!$G$169,0)</f>
        <v>0</v>
      </c>
      <c r="E263" s="105">
        <f>IF(PRESUPUESTO!K169=PRESUPUESTO!$B$345,PRESUPUESTO!$G$169,0)</f>
        <v>0</v>
      </c>
      <c r="F263" s="105">
        <f>IF(PRESUPUESTO!L169=PRESUPUESTO!$B$345,PRESUPUESTO!$G$169,0)</f>
        <v>0</v>
      </c>
      <c r="G263" s="105">
        <f>IF(PRESUPUESTO!M169=PRESUPUESTO!$B$345,PRESUPUESTO!$G$169,0)</f>
        <v>0</v>
      </c>
      <c r="H263" s="105">
        <f>IF(PRESUPUESTO!N169=PRESUPUESTO!$B$345,PRESUPUESTO!$G$169,0)</f>
        <v>0</v>
      </c>
      <c r="I263" s="105">
        <f>IF(PRESUPUESTO!O169=PRESUPUESTO!$B$345,PRESUPUESTO!$G$169,0)</f>
        <v>0</v>
      </c>
      <c r="J263" s="105">
        <f>IF(PRESUPUESTO!P169=PRESUPUESTO!$B$345,PRESUPUESTO!$G$169,0)</f>
        <v>0</v>
      </c>
      <c r="K263" s="105">
        <f>IF(PRESUPUESTO!Q169=PRESUPUESTO!$B$345,PRESUPUESTO!$G$169,0)</f>
        <v>0</v>
      </c>
      <c r="L263" s="105">
        <f>IF(PRESUPUESTO!R169=PRESUPUESTO!$B$345,PRESUPUESTO!$G$169,0)</f>
        <v>0</v>
      </c>
      <c r="M263" s="105">
        <f>IF(PRESUPUESTO!S169=PRESUPUESTO!$B$345,PRESUPUESTO!$G$169,0)</f>
        <v>0</v>
      </c>
      <c r="N263" s="105">
        <f>IF(PRESUPUESTO!T169=PRESUPUESTO!$B$345,PRESUPUESTO!$G$169,0)</f>
        <v>0</v>
      </c>
      <c r="O263" s="105">
        <f>IF(PRESUPUESTO!U169=PRESUPUESTO!$B$345,PRESUPUESTO!$G$169,0)</f>
        <v>0</v>
      </c>
    </row>
    <row r="264" spans="2:36">
      <c r="B264" s="103" t="str">
        <f>IF(PRESUPUESTO!F170="","",PRESUPUESTO!F170)</f>
        <v>Rev. Técnico Mecánica</v>
      </c>
      <c r="C264" s="104">
        <f t="shared" si="76"/>
        <v>0</v>
      </c>
      <c r="D264" s="105">
        <f>IF(PRESUPUESTO!J170=PRESUPUESTO!$B$345,PRESUPUESTO!$G$170,0)</f>
        <v>0</v>
      </c>
      <c r="E264" s="105">
        <f>IF(PRESUPUESTO!K170=PRESUPUESTO!$B$345,PRESUPUESTO!$G$170,0)</f>
        <v>0</v>
      </c>
      <c r="F264" s="105">
        <f>IF(PRESUPUESTO!L170=PRESUPUESTO!$B$345,PRESUPUESTO!$G$170,0)</f>
        <v>0</v>
      </c>
      <c r="G264" s="105">
        <f>IF(PRESUPUESTO!M170=PRESUPUESTO!$B$345,PRESUPUESTO!$G$170,0)</f>
        <v>0</v>
      </c>
      <c r="H264" s="105">
        <f>IF(PRESUPUESTO!N170=PRESUPUESTO!$B$345,PRESUPUESTO!$G$170,0)</f>
        <v>0</v>
      </c>
      <c r="I264" s="105">
        <f>IF(PRESUPUESTO!O170=PRESUPUESTO!$B$345,PRESUPUESTO!$G$170,0)</f>
        <v>0</v>
      </c>
      <c r="J264" s="105">
        <f>IF(PRESUPUESTO!P170=PRESUPUESTO!$B$345,PRESUPUESTO!$G$170,0)</f>
        <v>0</v>
      </c>
      <c r="K264" s="105">
        <f>IF(PRESUPUESTO!Q170=PRESUPUESTO!$B$345,PRESUPUESTO!$G$170,0)</f>
        <v>0</v>
      </c>
      <c r="L264" s="105">
        <f>IF(PRESUPUESTO!R170=PRESUPUESTO!$B$345,PRESUPUESTO!$G$170,0)</f>
        <v>0</v>
      </c>
      <c r="M264" s="105">
        <f>IF(PRESUPUESTO!S170=PRESUPUESTO!$B$345,PRESUPUESTO!$G$170,0)</f>
        <v>0</v>
      </c>
      <c r="N264" s="105">
        <f>IF(PRESUPUESTO!T170=PRESUPUESTO!$B$345,PRESUPUESTO!$G$170,0)</f>
        <v>0</v>
      </c>
      <c r="O264" s="105">
        <f>IF(PRESUPUESTO!U170=PRESUPUESTO!$B$345,PRESUPUESTO!$G$170,0)</f>
        <v>0</v>
      </c>
    </row>
    <row r="265" spans="2:36" s="9" customFormat="1">
      <c r="B265" s="103" t="str">
        <f>IF(PRESUPUESTO!F171="","",PRESUPUESTO!F171)</f>
        <v/>
      </c>
      <c r="C265" s="104">
        <f t="shared" si="76"/>
        <v>0</v>
      </c>
      <c r="D265" s="105">
        <f>IF(PRESUPUESTO!J171=PRESUPUESTO!$B$345,PRESUPUESTO!$G$171,0)</f>
        <v>0</v>
      </c>
      <c r="E265" s="105">
        <f>IF(PRESUPUESTO!K171=PRESUPUESTO!$B$345,PRESUPUESTO!$G$171,0)</f>
        <v>0</v>
      </c>
      <c r="F265" s="105">
        <f>IF(PRESUPUESTO!L171=PRESUPUESTO!$B$345,PRESUPUESTO!$G$171,0)</f>
        <v>0</v>
      </c>
      <c r="G265" s="105">
        <f>IF(PRESUPUESTO!M171=PRESUPUESTO!$B$345,PRESUPUESTO!$G$171,0)</f>
        <v>0</v>
      </c>
      <c r="H265" s="105">
        <f>IF(PRESUPUESTO!N171=PRESUPUESTO!$B$345,PRESUPUESTO!$G$171,0)</f>
        <v>0</v>
      </c>
      <c r="I265" s="105">
        <f>IF(PRESUPUESTO!O171=PRESUPUESTO!$B$345,PRESUPUESTO!$G$171,0)</f>
        <v>0</v>
      </c>
      <c r="J265" s="105">
        <f>IF(PRESUPUESTO!P171=PRESUPUESTO!$B$345,PRESUPUESTO!$G$171,0)</f>
        <v>0</v>
      </c>
      <c r="K265" s="105">
        <f>IF(PRESUPUESTO!Q171=PRESUPUESTO!$B$345,PRESUPUESTO!$G$171,0)</f>
        <v>0</v>
      </c>
      <c r="L265" s="105">
        <f>IF(PRESUPUESTO!R171=PRESUPUESTO!$B$345,PRESUPUESTO!$G$171,0)</f>
        <v>0</v>
      </c>
      <c r="M265" s="105">
        <f>IF(PRESUPUESTO!S171=PRESUPUESTO!$B$345,PRESUPUESTO!$G$171,0)</f>
        <v>0</v>
      </c>
      <c r="N265" s="105">
        <f>IF(PRESUPUESTO!T171=PRESUPUESTO!$B$345,PRESUPUESTO!$G$171,0)</f>
        <v>0</v>
      </c>
      <c r="O265" s="105">
        <f>IF(PRESUPUESTO!U171=PRESUPUESTO!$B$345,PRESUPUESTO!$G$171,0)</f>
        <v>0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 spans="2:36" s="9" customFormat="1">
      <c r="B266" s="103" t="str">
        <f>IF(PRESUPUESTO!F172="","",PRESUPUESTO!F172)</f>
        <v/>
      </c>
      <c r="C266" s="104">
        <f t="shared" si="76"/>
        <v>0</v>
      </c>
      <c r="D266" s="105">
        <f>IF(PRESUPUESTO!J172=PRESUPUESTO!$B$345,PRESUPUESTO!$G$172,0)</f>
        <v>0</v>
      </c>
      <c r="E266" s="105">
        <f>IF(PRESUPUESTO!K172=PRESUPUESTO!$B$345,PRESUPUESTO!$G$172,0)</f>
        <v>0</v>
      </c>
      <c r="F266" s="105">
        <f>IF(PRESUPUESTO!L172=PRESUPUESTO!$B$345,PRESUPUESTO!$G$172,0)</f>
        <v>0</v>
      </c>
      <c r="G266" s="105">
        <f>IF(PRESUPUESTO!M172=PRESUPUESTO!$B$345,PRESUPUESTO!$G$172,0)</f>
        <v>0</v>
      </c>
      <c r="H266" s="105">
        <f>IF(PRESUPUESTO!N172=PRESUPUESTO!$B$345,PRESUPUESTO!$G$172,0)</f>
        <v>0</v>
      </c>
      <c r="I266" s="105">
        <f>IF(PRESUPUESTO!O172=PRESUPUESTO!$B$345,PRESUPUESTO!$G$172,0)</f>
        <v>0</v>
      </c>
      <c r="J266" s="105">
        <f>IF(PRESUPUESTO!P172=PRESUPUESTO!$B$345,PRESUPUESTO!$G$172,0)</f>
        <v>0</v>
      </c>
      <c r="K266" s="105">
        <f>IF(PRESUPUESTO!Q172=PRESUPUESTO!$B$345,PRESUPUESTO!$G$172,0)</f>
        <v>0</v>
      </c>
      <c r="L266" s="105">
        <f>IF(PRESUPUESTO!R172=PRESUPUESTO!$B$345,PRESUPUESTO!$G$172,0)</f>
        <v>0</v>
      </c>
      <c r="M266" s="105">
        <f>IF(PRESUPUESTO!S172=PRESUPUESTO!$B$345,PRESUPUESTO!$G$172,0)</f>
        <v>0</v>
      </c>
      <c r="N266" s="105">
        <f>IF(PRESUPUESTO!T172=PRESUPUESTO!$B$345,PRESUPUESTO!$G$172,0)</f>
        <v>0</v>
      </c>
      <c r="O266" s="105">
        <f>IF(PRESUPUESTO!U172=PRESUPUESTO!$B$345,PRESUPUESTO!$G$172,0)</f>
        <v>0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 spans="2:36" s="9" customFormat="1">
      <c r="B267" s="103" t="str">
        <f>IF(PRESUPUESTO!F173="","",PRESUPUESTO!F173)</f>
        <v/>
      </c>
      <c r="C267" s="104">
        <f t="shared" si="76"/>
        <v>0</v>
      </c>
      <c r="D267" s="105">
        <f>IF(PRESUPUESTO!J173=PRESUPUESTO!$B$345,PRESUPUESTO!$G$173,0)</f>
        <v>0</v>
      </c>
      <c r="E267" s="105">
        <f>IF(PRESUPUESTO!K173=PRESUPUESTO!$B$345,PRESUPUESTO!$G$173,0)</f>
        <v>0</v>
      </c>
      <c r="F267" s="105">
        <f>IF(PRESUPUESTO!L173=PRESUPUESTO!$B$345,PRESUPUESTO!$G$173,0)</f>
        <v>0</v>
      </c>
      <c r="G267" s="105">
        <f>IF(PRESUPUESTO!M173=PRESUPUESTO!$B$345,PRESUPUESTO!$G$173,0)</f>
        <v>0</v>
      </c>
      <c r="H267" s="105">
        <f>IF(PRESUPUESTO!N173=PRESUPUESTO!$B$345,PRESUPUESTO!$G$173,0)</f>
        <v>0</v>
      </c>
      <c r="I267" s="105">
        <f>IF(PRESUPUESTO!O173=PRESUPUESTO!$B$345,PRESUPUESTO!$G$173,0)</f>
        <v>0</v>
      </c>
      <c r="J267" s="105">
        <f>IF(PRESUPUESTO!P173=PRESUPUESTO!$B$345,PRESUPUESTO!$G$173,0)</f>
        <v>0</v>
      </c>
      <c r="K267" s="105">
        <f>IF(PRESUPUESTO!Q173=PRESUPUESTO!$B$345,PRESUPUESTO!$G$173,0)</f>
        <v>0</v>
      </c>
      <c r="L267" s="105">
        <f>IF(PRESUPUESTO!R173=PRESUPUESTO!$B$345,PRESUPUESTO!$G$173,0)</f>
        <v>0</v>
      </c>
      <c r="M267" s="105">
        <f>IF(PRESUPUESTO!S173=PRESUPUESTO!$B$345,PRESUPUESTO!$G$173,0)</f>
        <v>0</v>
      </c>
      <c r="N267" s="105">
        <f>IF(PRESUPUESTO!T173=PRESUPUESTO!$B$345,PRESUPUESTO!$G$173,0)</f>
        <v>0</v>
      </c>
      <c r="O267" s="105">
        <f>IF(PRESUPUESTO!U173=PRESUPUESTO!$B$345,PRESUPUESTO!$G$173,0)</f>
        <v>0</v>
      </c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</row>
    <row r="268" spans="2:36" s="9" customFormat="1">
      <c r="B268" s="103" t="str">
        <f>IF(PRESUPUESTO!F174="","",PRESUPUESTO!F174)</f>
        <v/>
      </c>
      <c r="C268" s="104">
        <f t="shared" si="76"/>
        <v>0</v>
      </c>
      <c r="D268" s="105">
        <f>IF(PRESUPUESTO!J174=PRESUPUESTO!$B$345,PRESUPUESTO!$G$174,0)</f>
        <v>0</v>
      </c>
      <c r="E268" s="105">
        <f>IF(PRESUPUESTO!K174=PRESUPUESTO!$B$345,PRESUPUESTO!$G$174,0)</f>
        <v>0</v>
      </c>
      <c r="F268" s="105">
        <f>IF(PRESUPUESTO!L174=PRESUPUESTO!$B$345,PRESUPUESTO!$G$174,0)</f>
        <v>0</v>
      </c>
      <c r="G268" s="105">
        <f>IF(PRESUPUESTO!M174=PRESUPUESTO!$B$345,PRESUPUESTO!$G$174,0)</f>
        <v>0</v>
      </c>
      <c r="H268" s="105">
        <f>IF(PRESUPUESTO!N174=PRESUPUESTO!$B$345,PRESUPUESTO!$G$174,0)</f>
        <v>0</v>
      </c>
      <c r="I268" s="105">
        <f>IF(PRESUPUESTO!O174=PRESUPUESTO!$B$345,PRESUPUESTO!$G$174,0)</f>
        <v>0</v>
      </c>
      <c r="J268" s="105">
        <f>IF(PRESUPUESTO!P174=PRESUPUESTO!$B$345,PRESUPUESTO!$G$174,0)</f>
        <v>0</v>
      </c>
      <c r="K268" s="105">
        <f>IF(PRESUPUESTO!Q174=PRESUPUESTO!$B$345,PRESUPUESTO!$G$174,0)</f>
        <v>0</v>
      </c>
      <c r="L268" s="105">
        <f>IF(PRESUPUESTO!R174=PRESUPUESTO!$B$345,PRESUPUESTO!$G$174,0)</f>
        <v>0</v>
      </c>
      <c r="M268" s="105">
        <f>IF(PRESUPUESTO!S174=PRESUPUESTO!$B$345,PRESUPUESTO!$G$174,0)</f>
        <v>0</v>
      </c>
      <c r="N268" s="105">
        <f>IF(PRESUPUESTO!T174=PRESUPUESTO!$B$345,PRESUPUESTO!$G$174,0)</f>
        <v>0</v>
      </c>
      <c r="O268" s="105">
        <f>IF(PRESUPUESTO!U174=PRESUPUESTO!$B$345,PRESUPUESTO!$G$174,0)</f>
        <v>0</v>
      </c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pans="2:36" s="71" customFormat="1">
      <c r="B269" s="106" t="str">
        <f>IF(PRESUPUESTO!B177="","",PRESUPUESTO!B177)</f>
        <v>SALUD</v>
      </c>
      <c r="C269" s="107">
        <f t="shared" si="76"/>
        <v>0</v>
      </c>
      <c r="D269" s="108">
        <f>SUM(D270:D295)</f>
        <v>0</v>
      </c>
      <c r="E269" s="108">
        <f t="shared" ref="E269:O269" si="85">SUM(E270:E295)</f>
        <v>0</v>
      </c>
      <c r="F269" s="108">
        <f t="shared" si="85"/>
        <v>0</v>
      </c>
      <c r="G269" s="108">
        <f t="shared" si="85"/>
        <v>0</v>
      </c>
      <c r="H269" s="108">
        <f t="shared" si="85"/>
        <v>0</v>
      </c>
      <c r="I269" s="108">
        <f t="shared" si="85"/>
        <v>0</v>
      </c>
      <c r="J269" s="108">
        <f t="shared" si="85"/>
        <v>0</v>
      </c>
      <c r="K269" s="108">
        <f t="shared" si="85"/>
        <v>0</v>
      </c>
      <c r="L269" s="108">
        <f t="shared" si="85"/>
        <v>0</v>
      </c>
      <c r="M269" s="108">
        <f t="shared" si="85"/>
        <v>0</v>
      </c>
      <c r="N269" s="108">
        <f t="shared" si="85"/>
        <v>0</v>
      </c>
      <c r="O269" s="108">
        <f t="shared" si="85"/>
        <v>0</v>
      </c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</row>
    <row r="270" spans="2:36">
      <c r="B270" s="64" t="str">
        <f>IF(PRESUPUESTO!C179="","",PRESUPUESTO!C179)</f>
        <v>Gimnasio</v>
      </c>
      <c r="C270" s="65">
        <f t="shared" si="76"/>
        <v>0</v>
      </c>
      <c r="D270" s="59">
        <f>PRESUPUESTO!D179</f>
        <v>0</v>
      </c>
      <c r="E270" s="66">
        <f t="shared" ref="E270:E282" si="86">D270</f>
        <v>0</v>
      </c>
      <c r="F270" s="66">
        <f t="shared" ref="F270:O270" si="87">E270</f>
        <v>0</v>
      </c>
      <c r="G270" s="66">
        <f t="shared" si="87"/>
        <v>0</v>
      </c>
      <c r="H270" s="66">
        <f t="shared" si="87"/>
        <v>0</v>
      </c>
      <c r="I270" s="66">
        <f t="shared" si="87"/>
        <v>0</v>
      </c>
      <c r="J270" s="66">
        <f t="shared" si="87"/>
        <v>0</v>
      </c>
      <c r="K270" s="66">
        <f t="shared" si="87"/>
        <v>0</v>
      </c>
      <c r="L270" s="66">
        <f t="shared" si="87"/>
        <v>0</v>
      </c>
      <c r="M270" s="66">
        <f t="shared" si="87"/>
        <v>0</v>
      </c>
      <c r="N270" s="66">
        <f t="shared" si="87"/>
        <v>0</v>
      </c>
      <c r="O270" s="66">
        <f t="shared" si="87"/>
        <v>0</v>
      </c>
    </row>
    <row r="271" spans="2:36">
      <c r="B271" s="64" t="str">
        <f>IF(PRESUPUESTO!C180="","",PRESUPUESTO!C180)</f>
        <v>Póliza Salud</v>
      </c>
      <c r="C271" s="65">
        <f t="shared" si="76"/>
        <v>0</v>
      </c>
      <c r="D271" s="59">
        <f>PRESUPUESTO!D180</f>
        <v>0</v>
      </c>
      <c r="E271" s="66">
        <f t="shared" si="86"/>
        <v>0</v>
      </c>
      <c r="F271" s="66">
        <f t="shared" ref="F271:O276" si="88">E271</f>
        <v>0</v>
      </c>
      <c r="G271" s="66">
        <f t="shared" si="88"/>
        <v>0</v>
      </c>
      <c r="H271" s="66">
        <f t="shared" si="88"/>
        <v>0</v>
      </c>
      <c r="I271" s="66">
        <f t="shared" si="88"/>
        <v>0</v>
      </c>
      <c r="J271" s="66">
        <f t="shared" si="88"/>
        <v>0</v>
      </c>
      <c r="K271" s="66">
        <f t="shared" si="88"/>
        <v>0</v>
      </c>
      <c r="L271" s="66">
        <f t="shared" si="88"/>
        <v>0</v>
      </c>
      <c r="M271" s="66">
        <f t="shared" si="88"/>
        <v>0</v>
      </c>
      <c r="N271" s="66">
        <f t="shared" si="88"/>
        <v>0</v>
      </c>
      <c r="O271" s="66">
        <f t="shared" si="88"/>
        <v>0</v>
      </c>
    </row>
    <row r="272" spans="2:36">
      <c r="B272" s="64" t="str">
        <f>IF(PRESUPUESTO!C181="","",PRESUPUESTO!C181)</f>
        <v>Medicamentos</v>
      </c>
      <c r="C272" s="65">
        <f t="shared" si="76"/>
        <v>0</v>
      </c>
      <c r="D272" s="59">
        <f>PRESUPUESTO!D181</f>
        <v>0</v>
      </c>
      <c r="E272" s="66">
        <f t="shared" si="86"/>
        <v>0</v>
      </c>
      <c r="F272" s="66">
        <f t="shared" si="88"/>
        <v>0</v>
      </c>
      <c r="G272" s="66">
        <f t="shared" si="88"/>
        <v>0</v>
      </c>
      <c r="H272" s="66">
        <f t="shared" si="88"/>
        <v>0</v>
      </c>
      <c r="I272" s="66">
        <f t="shared" si="88"/>
        <v>0</v>
      </c>
      <c r="J272" s="66">
        <f t="shared" si="88"/>
        <v>0</v>
      </c>
      <c r="K272" s="66">
        <f t="shared" si="88"/>
        <v>0</v>
      </c>
      <c r="L272" s="66">
        <f t="shared" si="88"/>
        <v>0</v>
      </c>
      <c r="M272" s="66">
        <f t="shared" si="88"/>
        <v>0</v>
      </c>
      <c r="N272" s="66">
        <f t="shared" si="88"/>
        <v>0</v>
      </c>
      <c r="O272" s="66">
        <f t="shared" si="88"/>
        <v>0</v>
      </c>
    </row>
    <row r="273" spans="2:36" s="9" customFormat="1">
      <c r="B273" s="64" t="str">
        <f>IF(PRESUPUESTO!C182="","",PRESUPUESTO!C182)</f>
        <v>Citas Médicas</v>
      </c>
      <c r="C273" s="65">
        <f t="shared" si="76"/>
        <v>0</v>
      </c>
      <c r="D273" s="59">
        <f>PRESUPUESTO!D182</f>
        <v>0</v>
      </c>
      <c r="E273" s="66">
        <f t="shared" si="86"/>
        <v>0</v>
      </c>
      <c r="F273" s="66">
        <f t="shared" si="88"/>
        <v>0</v>
      </c>
      <c r="G273" s="66">
        <f t="shared" si="88"/>
        <v>0</v>
      </c>
      <c r="H273" s="66">
        <f t="shared" si="88"/>
        <v>0</v>
      </c>
      <c r="I273" s="66">
        <f t="shared" si="88"/>
        <v>0</v>
      </c>
      <c r="J273" s="66">
        <f t="shared" si="88"/>
        <v>0</v>
      </c>
      <c r="K273" s="66">
        <f t="shared" si="88"/>
        <v>0</v>
      </c>
      <c r="L273" s="66">
        <f t="shared" si="88"/>
        <v>0</v>
      </c>
      <c r="M273" s="66">
        <f t="shared" si="88"/>
        <v>0</v>
      </c>
      <c r="N273" s="66">
        <f t="shared" si="88"/>
        <v>0</v>
      </c>
      <c r="O273" s="66">
        <f t="shared" si="88"/>
        <v>0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2:36" s="9" customFormat="1">
      <c r="B274" s="64" t="str">
        <f>IF(PRESUPUESTO!C183="","",PRESUPUESTO!C183)</f>
        <v>Exámenes Médicos</v>
      </c>
      <c r="C274" s="65">
        <f t="shared" si="76"/>
        <v>0</v>
      </c>
      <c r="D274" s="59">
        <f>PRESUPUESTO!D183</f>
        <v>0</v>
      </c>
      <c r="E274" s="66">
        <f t="shared" si="86"/>
        <v>0</v>
      </c>
      <c r="F274" s="66">
        <f t="shared" si="88"/>
        <v>0</v>
      </c>
      <c r="G274" s="66">
        <f t="shared" si="88"/>
        <v>0</v>
      </c>
      <c r="H274" s="66">
        <f t="shared" si="88"/>
        <v>0</v>
      </c>
      <c r="I274" s="66">
        <f t="shared" si="88"/>
        <v>0</v>
      </c>
      <c r="J274" s="66">
        <f t="shared" si="88"/>
        <v>0</v>
      </c>
      <c r="K274" s="66">
        <f t="shared" si="88"/>
        <v>0</v>
      </c>
      <c r="L274" s="66">
        <f t="shared" si="88"/>
        <v>0</v>
      </c>
      <c r="M274" s="66">
        <f t="shared" si="88"/>
        <v>0</v>
      </c>
      <c r="N274" s="66">
        <f t="shared" si="88"/>
        <v>0</v>
      </c>
      <c r="O274" s="66">
        <f t="shared" si="88"/>
        <v>0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spans="2:36" s="9" customFormat="1">
      <c r="B275" s="64" t="str">
        <f>IF(PRESUPUESTO!C184="","",PRESUPUESTO!C184)</f>
        <v/>
      </c>
      <c r="C275" s="65">
        <f t="shared" si="76"/>
        <v>0</v>
      </c>
      <c r="D275" s="59">
        <f>PRESUPUESTO!D184</f>
        <v>0</v>
      </c>
      <c r="E275" s="66">
        <f t="shared" si="86"/>
        <v>0</v>
      </c>
      <c r="F275" s="66">
        <f t="shared" si="88"/>
        <v>0</v>
      </c>
      <c r="G275" s="66">
        <f t="shared" si="88"/>
        <v>0</v>
      </c>
      <c r="H275" s="66">
        <f t="shared" si="88"/>
        <v>0</v>
      </c>
      <c r="I275" s="66">
        <f t="shared" si="88"/>
        <v>0</v>
      </c>
      <c r="J275" s="66">
        <f t="shared" si="88"/>
        <v>0</v>
      </c>
      <c r="K275" s="66">
        <f t="shared" si="88"/>
        <v>0</v>
      </c>
      <c r="L275" s="66">
        <f t="shared" si="88"/>
        <v>0</v>
      </c>
      <c r="M275" s="66">
        <f t="shared" si="88"/>
        <v>0</v>
      </c>
      <c r="N275" s="66">
        <f t="shared" si="88"/>
        <v>0</v>
      </c>
      <c r="O275" s="66">
        <f t="shared" si="88"/>
        <v>0</v>
      </c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2:36" s="9" customFormat="1">
      <c r="B276" s="64" t="str">
        <f>IF(PRESUPUESTO!C185="","",PRESUPUESTO!C185)</f>
        <v/>
      </c>
      <c r="C276" s="65">
        <f t="shared" si="76"/>
        <v>0</v>
      </c>
      <c r="D276" s="59">
        <f>PRESUPUESTO!D185</f>
        <v>0</v>
      </c>
      <c r="E276" s="66">
        <f t="shared" si="86"/>
        <v>0</v>
      </c>
      <c r="F276" s="66">
        <f t="shared" si="88"/>
        <v>0</v>
      </c>
      <c r="G276" s="66">
        <f t="shared" si="88"/>
        <v>0</v>
      </c>
      <c r="H276" s="66">
        <f t="shared" si="88"/>
        <v>0</v>
      </c>
      <c r="I276" s="66">
        <f t="shared" si="88"/>
        <v>0</v>
      </c>
      <c r="J276" s="66">
        <f t="shared" si="88"/>
        <v>0</v>
      </c>
      <c r="K276" s="66">
        <f t="shared" si="88"/>
        <v>0</v>
      </c>
      <c r="L276" s="66">
        <f t="shared" si="88"/>
        <v>0</v>
      </c>
      <c r="M276" s="66">
        <f t="shared" si="88"/>
        <v>0</v>
      </c>
      <c r="N276" s="66">
        <f t="shared" si="88"/>
        <v>0</v>
      </c>
      <c r="O276" s="66">
        <f t="shared" si="88"/>
        <v>0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2:36" s="9" customFormat="1">
      <c r="B277" s="64" t="str">
        <f>IF(PRESUPUESTO!C186="","",PRESUPUESTO!C186)</f>
        <v/>
      </c>
      <c r="C277" s="65">
        <f t="shared" si="76"/>
        <v>0</v>
      </c>
      <c r="D277" s="59">
        <f>PRESUPUESTO!D186</f>
        <v>0</v>
      </c>
      <c r="E277" s="66">
        <f t="shared" si="86"/>
        <v>0</v>
      </c>
      <c r="F277" s="66">
        <f t="shared" ref="F277:F282" si="89">E277</f>
        <v>0</v>
      </c>
      <c r="G277" s="66">
        <f t="shared" ref="G277:G282" si="90">F277</f>
        <v>0</v>
      </c>
      <c r="H277" s="66">
        <f t="shared" ref="H277:H282" si="91">G277</f>
        <v>0</v>
      </c>
      <c r="I277" s="66">
        <f t="shared" ref="I277:I282" si="92">H277</f>
        <v>0</v>
      </c>
      <c r="J277" s="66">
        <f t="shared" ref="J277:J282" si="93">I277</f>
        <v>0</v>
      </c>
      <c r="K277" s="66">
        <f t="shared" ref="K277:K282" si="94">J277</f>
        <v>0</v>
      </c>
      <c r="L277" s="66">
        <f t="shared" ref="L277:L282" si="95">K277</f>
        <v>0</v>
      </c>
      <c r="M277" s="66">
        <f t="shared" ref="M277:M282" si="96">L277</f>
        <v>0</v>
      </c>
      <c r="N277" s="66">
        <f t="shared" ref="N277:N282" si="97">M277</f>
        <v>0</v>
      </c>
      <c r="O277" s="66">
        <f t="shared" ref="O277:O282" si="98">N277</f>
        <v>0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2:36" s="9" customFormat="1">
      <c r="B278" s="64" t="str">
        <f>IF(PRESUPUESTO!C187="","",PRESUPUESTO!C187)</f>
        <v/>
      </c>
      <c r="C278" s="65">
        <f t="shared" si="76"/>
        <v>0</v>
      </c>
      <c r="D278" s="59">
        <f>PRESUPUESTO!D187</f>
        <v>0</v>
      </c>
      <c r="E278" s="66">
        <f t="shared" si="86"/>
        <v>0</v>
      </c>
      <c r="F278" s="66">
        <f t="shared" si="89"/>
        <v>0</v>
      </c>
      <c r="G278" s="66">
        <f t="shared" si="90"/>
        <v>0</v>
      </c>
      <c r="H278" s="66">
        <f t="shared" si="91"/>
        <v>0</v>
      </c>
      <c r="I278" s="66">
        <f t="shared" si="92"/>
        <v>0</v>
      </c>
      <c r="J278" s="66">
        <f t="shared" si="93"/>
        <v>0</v>
      </c>
      <c r="K278" s="66">
        <f t="shared" si="94"/>
        <v>0</v>
      </c>
      <c r="L278" s="66">
        <f t="shared" si="95"/>
        <v>0</v>
      </c>
      <c r="M278" s="66">
        <f t="shared" si="96"/>
        <v>0</v>
      </c>
      <c r="N278" s="66">
        <f t="shared" si="97"/>
        <v>0</v>
      </c>
      <c r="O278" s="66">
        <f t="shared" si="98"/>
        <v>0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pans="2:36" s="9" customFormat="1">
      <c r="B279" s="64" t="str">
        <f>IF(PRESUPUESTO!C188="","",PRESUPUESTO!C188)</f>
        <v/>
      </c>
      <c r="C279" s="65">
        <f t="shared" si="76"/>
        <v>0</v>
      </c>
      <c r="D279" s="59">
        <f>PRESUPUESTO!D188</f>
        <v>0</v>
      </c>
      <c r="E279" s="66">
        <f t="shared" si="86"/>
        <v>0</v>
      </c>
      <c r="F279" s="66">
        <f t="shared" si="89"/>
        <v>0</v>
      </c>
      <c r="G279" s="66">
        <f t="shared" si="90"/>
        <v>0</v>
      </c>
      <c r="H279" s="66">
        <f t="shared" si="91"/>
        <v>0</v>
      </c>
      <c r="I279" s="66">
        <f t="shared" si="92"/>
        <v>0</v>
      </c>
      <c r="J279" s="66">
        <f t="shared" si="93"/>
        <v>0</v>
      </c>
      <c r="K279" s="66">
        <f t="shared" si="94"/>
        <v>0</v>
      </c>
      <c r="L279" s="66">
        <f t="shared" si="95"/>
        <v>0</v>
      </c>
      <c r="M279" s="66">
        <f t="shared" si="96"/>
        <v>0</v>
      </c>
      <c r="N279" s="66">
        <f t="shared" si="97"/>
        <v>0</v>
      </c>
      <c r="O279" s="66">
        <f t="shared" si="98"/>
        <v>0</v>
      </c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spans="2:36" s="9" customFormat="1">
      <c r="B280" s="64" t="str">
        <f>IF(PRESUPUESTO!C189="","",PRESUPUESTO!C189)</f>
        <v/>
      </c>
      <c r="C280" s="65">
        <f t="shared" si="76"/>
        <v>0</v>
      </c>
      <c r="D280" s="59">
        <f>PRESUPUESTO!D189</f>
        <v>0</v>
      </c>
      <c r="E280" s="66">
        <f t="shared" si="86"/>
        <v>0</v>
      </c>
      <c r="F280" s="66">
        <f t="shared" si="89"/>
        <v>0</v>
      </c>
      <c r="G280" s="66">
        <f t="shared" si="90"/>
        <v>0</v>
      </c>
      <c r="H280" s="66">
        <f t="shared" si="91"/>
        <v>0</v>
      </c>
      <c r="I280" s="66">
        <f t="shared" si="92"/>
        <v>0</v>
      </c>
      <c r="J280" s="66">
        <f t="shared" si="93"/>
        <v>0</v>
      </c>
      <c r="K280" s="66">
        <f t="shared" si="94"/>
        <v>0</v>
      </c>
      <c r="L280" s="66">
        <f t="shared" si="95"/>
        <v>0</v>
      </c>
      <c r="M280" s="66">
        <f t="shared" si="96"/>
        <v>0</v>
      </c>
      <c r="N280" s="66">
        <f t="shared" si="97"/>
        <v>0</v>
      </c>
      <c r="O280" s="66">
        <f t="shared" si="98"/>
        <v>0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spans="2:36" s="9" customFormat="1">
      <c r="B281" s="64" t="str">
        <f>IF(PRESUPUESTO!C190="","",PRESUPUESTO!C190)</f>
        <v/>
      </c>
      <c r="C281" s="65">
        <f t="shared" si="76"/>
        <v>0</v>
      </c>
      <c r="D281" s="59">
        <f>PRESUPUESTO!D190</f>
        <v>0</v>
      </c>
      <c r="E281" s="66">
        <f t="shared" si="86"/>
        <v>0</v>
      </c>
      <c r="F281" s="66">
        <f t="shared" si="89"/>
        <v>0</v>
      </c>
      <c r="G281" s="66">
        <f t="shared" si="90"/>
        <v>0</v>
      </c>
      <c r="H281" s="66">
        <f t="shared" si="91"/>
        <v>0</v>
      </c>
      <c r="I281" s="66">
        <f t="shared" si="92"/>
        <v>0</v>
      </c>
      <c r="J281" s="66">
        <f t="shared" si="93"/>
        <v>0</v>
      </c>
      <c r="K281" s="66">
        <f t="shared" si="94"/>
        <v>0</v>
      </c>
      <c r="L281" s="66">
        <f t="shared" si="95"/>
        <v>0</v>
      </c>
      <c r="M281" s="66">
        <f t="shared" si="96"/>
        <v>0</v>
      </c>
      <c r="N281" s="66">
        <f t="shared" si="97"/>
        <v>0</v>
      </c>
      <c r="O281" s="66">
        <f t="shared" si="98"/>
        <v>0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spans="2:36" s="9" customFormat="1">
      <c r="B282" s="64" t="str">
        <f>IF(PRESUPUESTO!C191="","",PRESUPUESTO!C191)</f>
        <v/>
      </c>
      <c r="C282" s="65">
        <f t="shared" si="76"/>
        <v>0</v>
      </c>
      <c r="D282" s="59">
        <f>PRESUPUESTO!D191</f>
        <v>0</v>
      </c>
      <c r="E282" s="66">
        <f t="shared" si="86"/>
        <v>0</v>
      </c>
      <c r="F282" s="66">
        <f t="shared" si="89"/>
        <v>0</v>
      </c>
      <c r="G282" s="66">
        <f t="shared" si="90"/>
        <v>0</v>
      </c>
      <c r="H282" s="66">
        <f t="shared" si="91"/>
        <v>0</v>
      </c>
      <c r="I282" s="66">
        <f t="shared" si="92"/>
        <v>0</v>
      </c>
      <c r="J282" s="66">
        <f t="shared" si="93"/>
        <v>0</v>
      </c>
      <c r="K282" s="66">
        <f t="shared" si="94"/>
        <v>0</v>
      </c>
      <c r="L282" s="66">
        <f t="shared" si="95"/>
        <v>0</v>
      </c>
      <c r="M282" s="66">
        <f t="shared" si="96"/>
        <v>0</v>
      </c>
      <c r="N282" s="66">
        <f t="shared" si="97"/>
        <v>0</v>
      </c>
      <c r="O282" s="66">
        <f t="shared" si="98"/>
        <v>0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spans="2:36">
      <c r="B283" s="103" t="str">
        <f>IF(PRESUPUESTO!F179="","",PRESUPUESTO!F179)</f>
        <v/>
      </c>
      <c r="C283" s="104">
        <f t="shared" si="76"/>
        <v>0</v>
      </c>
      <c r="D283" s="105">
        <f>IF(PRESUPUESTO!J179=PRESUPUESTO!$B$345,PRESUPUESTO!$G$179,0)</f>
        <v>0</v>
      </c>
      <c r="E283" s="105">
        <f>IF(PRESUPUESTO!K179=PRESUPUESTO!$B$345,PRESUPUESTO!$G$179,0)</f>
        <v>0</v>
      </c>
      <c r="F283" s="105">
        <f>IF(PRESUPUESTO!L179=PRESUPUESTO!$B$345,PRESUPUESTO!$G$179,0)</f>
        <v>0</v>
      </c>
      <c r="G283" s="105">
        <f>IF(PRESUPUESTO!M179=PRESUPUESTO!$B$345,PRESUPUESTO!$G$179,0)</f>
        <v>0</v>
      </c>
      <c r="H283" s="105">
        <f>IF(PRESUPUESTO!N179=PRESUPUESTO!$B$345,PRESUPUESTO!$G$179,0)</f>
        <v>0</v>
      </c>
      <c r="I283" s="105">
        <f>IF(PRESUPUESTO!O179=PRESUPUESTO!$B$345,PRESUPUESTO!$G$179,0)</f>
        <v>0</v>
      </c>
      <c r="J283" s="105">
        <f>IF(PRESUPUESTO!P179=PRESUPUESTO!$B$345,PRESUPUESTO!$G$179,0)</f>
        <v>0</v>
      </c>
      <c r="K283" s="105">
        <f>IF(PRESUPUESTO!Q179=PRESUPUESTO!$B$345,PRESUPUESTO!$G$179,0)</f>
        <v>0</v>
      </c>
      <c r="L283" s="105">
        <f>IF(PRESUPUESTO!R179=PRESUPUESTO!$B$345,PRESUPUESTO!$G$179,0)</f>
        <v>0</v>
      </c>
      <c r="M283" s="105">
        <f>IF(PRESUPUESTO!S179=PRESUPUESTO!$B$345,PRESUPUESTO!$G$179,0)</f>
        <v>0</v>
      </c>
      <c r="N283" s="105">
        <f>IF(PRESUPUESTO!T179=PRESUPUESTO!$B$345,PRESUPUESTO!$G$179,0)</f>
        <v>0</v>
      </c>
      <c r="O283" s="105">
        <f>IF(PRESUPUESTO!U179=PRESUPUESTO!$B$345,PRESUPUESTO!$G$179,0)</f>
        <v>0</v>
      </c>
    </row>
    <row r="284" spans="2:36">
      <c r="B284" s="103" t="str">
        <f>IF(PRESUPUESTO!F180="","",PRESUPUESTO!F180)</f>
        <v/>
      </c>
      <c r="C284" s="104">
        <f t="shared" si="76"/>
        <v>0</v>
      </c>
      <c r="D284" s="105">
        <f>IF(PRESUPUESTO!J180=PRESUPUESTO!$B$345,PRESUPUESTO!$G$180,0)</f>
        <v>0</v>
      </c>
      <c r="E284" s="105">
        <f>IF(PRESUPUESTO!K180=PRESUPUESTO!$B$345,PRESUPUESTO!$G$180,0)</f>
        <v>0</v>
      </c>
      <c r="F284" s="105">
        <f>IF(PRESUPUESTO!L180=PRESUPUESTO!$B$345,PRESUPUESTO!$G$180,0)</f>
        <v>0</v>
      </c>
      <c r="G284" s="105">
        <f>IF(PRESUPUESTO!M180=PRESUPUESTO!$B$345,PRESUPUESTO!$G$180,0)</f>
        <v>0</v>
      </c>
      <c r="H284" s="105">
        <f>IF(PRESUPUESTO!N180=PRESUPUESTO!$B$345,PRESUPUESTO!$G$180,0)</f>
        <v>0</v>
      </c>
      <c r="I284" s="105">
        <f>IF(PRESUPUESTO!O180=PRESUPUESTO!$B$345,PRESUPUESTO!$G$180,0)</f>
        <v>0</v>
      </c>
      <c r="J284" s="105">
        <f>IF(PRESUPUESTO!P180=PRESUPUESTO!$B$345,PRESUPUESTO!$G$180,0)</f>
        <v>0</v>
      </c>
      <c r="K284" s="105">
        <f>IF(PRESUPUESTO!Q180=PRESUPUESTO!$B$345,PRESUPUESTO!$G$180,0)</f>
        <v>0</v>
      </c>
      <c r="L284" s="105">
        <f>IF(PRESUPUESTO!R180=PRESUPUESTO!$B$345,PRESUPUESTO!$G$180,0)</f>
        <v>0</v>
      </c>
      <c r="M284" s="105">
        <f>IF(PRESUPUESTO!S180=PRESUPUESTO!$B$345,PRESUPUESTO!$G$180,0)</f>
        <v>0</v>
      </c>
      <c r="N284" s="105">
        <f>IF(PRESUPUESTO!T180=PRESUPUESTO!$B$345,PRESUPUESTO!$G$180,0)</f>
        <v>0</v>
      </c>
      <c r="O284" s="105">
        <f>IF(PRESUPUESTO!U180=PRESUPUESTO!$B$345,PRESUPUESTO!$G$180,0)</f>
        <v>0</v>
      </c>
    </row>
    <row r="285" spans="2:36">
      <c r="B285" s="103" t="str">
        <f>IF(PRESUPUESTO!F181="","",PRESUPUESTO!F181)</f>
        <v/>
      </c>
      <c r="C285" s="104">
        <f t="shared" si="76"/>
        <v>0</v>
      </c>
      <c r="D285" s="105">
        <f>IF(PRESUPUESTO!J181=PRESUPUESTO!$B$345,PRESUPUESTO!$G$181,0)</f>
        <v>0</v>
      </c>
      <c r="E285" s="105">
        <f>IF(PRESUPUESTO!K181=PRESUPUESTO!$B$345,PRESUPUESTO!$G$181,0)</f>
        <v>0</v>
      </c>
      <c r="F285" s="105">
        <f>IF(PRESUPUESTO!L181=PRESUPUESTO!$B$345,PRESUPUESTO!$G$181,0)</f>
        <v>0</v>
      </c>
      <c r="G285" s="105">
        <f>IF(PRESUPUESTO!M181=PRESUPUESTO!$B$345,PRESUPUESTO!$G$181,0)</f>
        <v>0</v>
      </c>
      <c r="H285" s="105">
        <f>IF(PRESUPUESTO!N181=PRESUPUESTO!$B$345,PRESUPUESTO!$G$181,0)</f>
        <v>0</v>
      </c>
      <c r="I285" s="105">
        <f>IF(PRESUPUESTO!O181=PRESUPUESTO!$B$345,PRESUPUESTO!$G$181,0)</f>
        <v>0</v>
      </c>
      <c r="J285" s="105">
        <f>IF(PRESUPUESTO!P181=PRESUPUESTO!$B$345,PRESUPUESTO!$G$181,0)</f>
        <v>0</v>
      </c>
      <c r="K285" s="105">
        <f>IF(PRESUPUESTO!Q181=PRESUPUESTO!$B$345,PRESUPUESTO!$G$181,0)</f>
        <v>0</v>
      </c>
      <c r="L285" s="105">
        <f>IF(PRESUPUESTO!R181=PRESUPUESTO!$B$345,PRESUPUESTO!$G$181,0)</f>
        <v>0</v>
      </c>
      <c r="M285" s="105">
        <f>IF(PRESUPUESTO!S181=PRESUPUESTO!$B$345,PRESUPUESTO!$G$181,0)</f>
        <v>0</v>
      </c>
      <c r="N285" s="105">
        <f>IF(PRESUPUESTO!T181=PRESUPUESTO!$B$345,PRESUPUESTO!$G$181,0)</f>
        <v>0</v>
      </c>
      <c r="O285" s="105">
        <f>IF(PRESUPUESTO!U181=PRESUPUESTO!$B$345,PRESUPUESTO!$G$181,0)</f>
        <v>0</v>
      </c>
    </row>
    <row r="286" spans="2:36" s="9" customFormat="1">
      <c r="B286" s="103" t="str">
        <f>IF(PRESUPUESTO!F182="","",PRESUPUESTO!F182)</f>
        <v/>
      </c>
      <c r="C286" s="104">
        <f t="shared" ref="C286:C349" si="99">SUM(D286:O286)/SUM($D$64:$O$64)</f>
        <v>0</v>
      </c>
      <c r="D286" s="105">
        <f>IF(PRESUPUESTO!J182=PRESUPUESTO!$B$345,PRESUPUESTO!$G$182,0)</f>
        <v>0</v>
      </c>
      <c r="E286" s="105">
        <f>IF(PRESUPUESTO!K182=PRESUPUESTO!$B$345,PRESUPUESTO!$G$182,0)</f>
        <v>0</v>
      </c>
      <c r="F286" s="105">
        <f>IF(PRESUPUESTO!L182=PRESUPUESTO!$B$345,PRESUPUESTO!$G$182,0)</f>
        <v>0</v>
      </c>
      <c r="G286" s="105">
        <f>IF(PRESUPUESTO!M182=PRESUPUESTO!$B$345,PRESUPUESTO!$G$182,0)</f>
        <v>0</v>
      </c>
      <c r="H286" s="105">
        <f>IF(PRESUPUESTO!N182=PRESUPUESTO!$B$345,PRESUPUESTO!$G$182,0)</f>
        <v>0</v>
      </c>
      <c r="I286" s="105">
        <f>IF(PRESUPUESTO!O182=PRESUPUESTO!$B$345,PRESUPUESTO!$G$182,0)</f>
        <v>0</v>
      </c>
      <c r="J286" s="105">
        <f>IF(PRESUPUESTO!P182=PRESUPUESTO!$B$345,PRESUPUESTO!$G$182,0)</f>
        <v>0</v>
      </c>
      <c r="K286" s="105">
        <f>IF(PRESUPUESTO!Q182=PRESUPUESTO!$B$345,PRESUPUESTO!$G$182,0)</f>
        <v>0</v>
      </c>
      <c r="L286" s="105">
        <f>IF(PRESUPUESTO!R182=PRESUPUESTO!$B$345,PRESUPUESTO!$G$182,0)</f>
        <v>0</v>
      </c>
      <c r="M286" s="105">
        <f>IF(PRESUPUESTO!S182=PRESUPUESTO!$B$345,PRESUPUESTO!$G$182,0)</f>
        <v>0</v>
      </c>
      <c r="N286" s="105">
        <f>IF(PRESUPUESTO!T182=PRESUPUESTO!$B$345,PRESUPUESTO!$G$182,0)</f>
        <v>0</v>
      </c>
      <c r="O286" s="105">
        <f>IF(PRESUPUESTO!U182=PRESUPUESTO!$B$345,PRESUPUESTO!$G$182,0)</f>
        <v>0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</row>
    <row r="287" spans="2:36" s="9" customFormat="1">
      <c r="B287" s="103" t="str">
        <f>IF(PRESUPUESTO!F183="","",PRESUPUESTO!F183)</f>
        <v/>
      </c>
      <c r="C287" s="104">
        <f t="shared" si="99"/>
        <v>0</v>
      </c>
      <c r="D287" s="105">
        <f>IF(PRESUPUESTO!J183=PRESUPUESTO!$B$345,PRESUPUESTO!$G$183,0)</f>
        <v>0</v>
      </c>
      <c r="E287" s="105">
        <f>IF(PRESUPUESTO!K183=PRESUPUESTO!$B$345,PRESUPUESTO!$G$183,0)</f>
        <v>0</v>
      </c>
      <c r="F287" s="105">
        <f>IF(PRESUPUESTO!L183=PRESUPUESTO!$B$345,PRESUPUESTO!$G$183,0)</f>
        <v>0</v>
      </c>
      <c r="G287" s="105">
        <f>IF(PRESUPUESTO!M183=PRESUPUESTO!$B$345,PRESUPUESTO!$G$183,0)</f>
        <v>0</v>
      </c>
      <c r="H287" s="105">
        <f>IF(PRESUPUESTO!N183=PRESUPUESTO!$B$345,PRESUPUESTO!$G$183,0)</f>
        <v>0</v>
      </c>
      <c r="I287" s="105">
        <f>IF(PRESUPUESTO!O183=PRESUPUESTO!$B$345,PRESUPUESTO!$G$183,0)</f>
        <v>0</v>
      </c>
      <c r="J287" s="105">
        <f>IF(PRESUPUESTO!P183=PRESUPUESTO!$B$345,PRESUPUESTO!$G$183,0)</f>
        <v>0</v>
      </c>
      <c r="K287" s="105">
        <f>IF(PRESUPUESTO!Q183=PRESUPUESTO!$B$345,PRESUPUESTO!$G$183,0)</f>
        <v>0</v>
      </c>
      <c r="L287" s="105">
        <f>IF(PRESUPUESTO!R183=PRESUPUESTO!$B$345,PRESUPUESTO!$G$183,0)</f>
        <v>0</v>
      </c>
      <c r="M287" s="105">
        <f>IF(PRESUPUESTO!S183=PRESUPUESTO!$B$345,PRESUPUESTO!$G$183,0)</f>
        <v>0</v>
      </c>
      <c r="N287" s="105">
        <f>IF(PRESUPUESTO!T183=PRESUPUESTO!$B$345,PRESUPUESTO!$G$183,0)</f>
        <v>0</v>
      </c>
      <c r="O287" s="105">
        <f>IF(PRESUPUESTO!U183=PRESUPUESTO!$B$345,PRESUPUESTO!$G$183,0)</f>
        <v>0</v>
      </c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spans="2:36" s="9" customFormat="1">
      <c r="B288" s="103" t="str">
        <f>IF(PRESUPUESTO!F184="","",PRESUPUESTO!F184)</f>
        <v/>
      </c>
      <c r="C288" s="104">
        <f t="shared" si="99"/>
        <v>0</v>
      </c>
      <c r="D288" s="105">
        <f>IF(PRESUPUESTO!J184=PRESUPUESTO!$B$345,PRESUPUESTO!$G$184,0)</f>
        <v>0</v>
      </c>
      <c r="E288" s="105">
        <f>IF(PRESUPUESTO!K184=PRESUPUESTO!$B$345,PRESUPUESTO!$G$184,0)</f>
        <v>0</v>
      </c>
      <c r="F288" s="105">
        <f>IF(PRESUPUESTO!L184=PRESUPUESTO!$B$345,PRESUPUESTO!$G$184,0)</f>
        <v>0</v>
      </c>
      <c r="G288" s="105">
        <f>IF(PRESUPUESTO!M184=PRESUPUESTO!$B$345,PRESUPUESTO!$G$184,0)</f>
        <v>0</v>
      </c>
      <c r="H288" s="105">
        <f>IF(PRESUPUESTO!N184=PRESUPUESTO!$B$345,PRESUPUESTO!$G$184,0)</f>
        <v>0</v>
      </c>
      <c r="I288" s="105">
        <f>IF(PRESUPUESTO!O184=PRESUPUESTO!$B$345,PRESUPUESTO!$G$184,0)</f>
        <v>0</v>
      </c>
      <c r="J288" s="105">
        <f>IF(PRESUPUESTO!P184=PRESUPUESTO!$B$345,PRESUPUESTO!$G$184,0)</f>
        <v>0</v>
      </c>
      <c r="K288" s="105">
        <f>IF(PRESUPUESTO!Q184=PRESUPUESTO!$B$345,PRESUPUESTO!$G$184,0)</f>
        <v>0</v>
      </c>
      <c r="L288" s="105">
        <f>IF(PRESUPUESTO!R184=PRESUPUESTO!$B$345,PRESUPUESTO!$G$184,0)</f>
        <v>0</v>
      </c>
      <c r="M288" s="105">
        <f>IF(PRESUPUESTO!S184=PRESUPUESTO!$B$345,PRESUPUESTO!$G$184,0)</f>
        <v>0</v>
      </c>
      <c r="N288" s="105">
        <f>IF(PRESUPUESTO!T184=PRESUPUESTO!$B$345,PRESUPUESTO!$G$184,0)</f>
        <v>0</v>
      </c>
      <c r="O288" s="105">
        <f>IF(PRESUPUESTO!U184=PRESUPUESTO!$B$345,PRESUPUESTO!$G$184,0)</f>
        <v>0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pans="2:36" s="9" customFormat="1">
      <c r="B289" s="103" t="str">
        <f>IF(PRESUPUESTO!F185="","",PRESUPUESTO!F185)</f>
        <v/>
      </c>
      <c r="C289" s="104">
        <f t="shared" si="99"/>
        <v>0</v>
      </c>
      <c r="D289" s="105">
        <f>IF(PRESUPUESTO!J185=PRESUPUESTO!$B$345,PRESUPUESTO!$G$185,0)</f>
        <v>0</v>
      </c>
      <c r="E289" s="105">
        <f>IF(PRESUPUESTO!K185=PRESUPUESTO!$B$345,PRESUPUESTO!$G$185,0)</f>
        <v>0</v>
      </c>
      <c r="F289" s="105">
        <f>IF(PRESUPUESTO!L185=PRESUPUESTO!$B$345,PRESUPUESTO!$G$185,0)</f>
        <v>0</v>
      </c>
      <c r="G289" s="105">
        <f>IF(PRESUPUESTO!M185=PRESUPUESTO!$B$345,PRESUPUESTO!$G$185,0)</f>
        <v>0</v>
      </c>
      <c r="H289" s="105">
        <f>IF(PRESUPUESTO!N185=PRESUPUESTO!$B$345,PRESUPUESTO!$G$185,0)</f>
        <v>0</v>
      </c>
      <c r="I289" s="105">
        <f>IF(PRESUPUESTO!O185=PRESUPUESTO!$B$345,PRESUPUESTO!$G$185,0)</f>
        <v>0</v>
      </c>
      <c r="J289" s="105">
        <f>IF(PRESUPUESTO!P185=PRESUPUESTO!$B$345,PRESUPUESTO!$G$185,0)</f>
        <v>0</v>
      </c>
      <c r="K289" s="105">
        <f>IF(PRESUPUESTO!Q185=PRESUPUESTO!$B$345,PRESUPUESTO!$G$185,0)</f>
        <v>0</v>
      </c>
      <c r="L289" s="105">
        <f>IF(PRESUPUESTO!R185=PRESUPUESTO!$B$345,PRESUPUESTO!$G$185,0)</f>
        <v>0</v>
      </c>
      <c r="M289" s="105">
        <f>IF(PRESUPUESTO!S185=PRESUPUESTO!$B$345,PRESUPUESTO!$G$185,0)</f>
        <v>0</v>
      </c>
      <c r="N289" s="105">
        <f>IF(PRESUPUESTO!T185=PRESUPUESTO!$B$345,PRESUPUESTO!$G$185,0)</f>
        <v>0</v>
      </c>
      <c r="O289" s="105">
        <f>IF(PRESUPUESTO!U185=PRESUPUESTO!$B$345,PRESUPUESTO!$G$185,0)</f>
        <v>0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spans="2:36" s="9" customFormat="1">
      <c r="B290" s="103" t="str">
        <f>IF(PRESUPUESTO!F186="","",PRESUPUESTO!F186)</f>
        <v/>
      </c>
      <c r="C290" s="104">
        <f t="shared" si="99"/>
        <v>0</v>
      </c>
      <c r="D290" s="105">
        <f>IF(PRESUPUESTO!J186=PRESUPUESTO!$B$345,PRESUPUESTO!$G$186,0)</f>
        <v>0</v>
      </c>
      <c r="E290" s="105">
        <f>IF(PRESUPUESTO!K186=PRESUPUESTO!$B$345,PRESUPUESTO!$G$186,0)</f>
        <v>0</v>
      </c>
      <c r="F290" s="105">
        <f>IF(PRESUPUESTO!L186=PRESUPUESTO!$B$345,PRESUPUESTO!$G$186,0)</f>
        <v>0</v>
      </c>
      <c r="G290" s="105">
        <f>IF(PRESUPUESTO!M186=PRESUPUESTO!$B$345,PRESUPUESTO!$G$186,0)</f>
        <v>0</v>
      </c>
      <c r="H290" s="105">
        <f>IF(PRESUPUESTO!N186=PRESUPUESTO!$B$345,PRESUPUESTO!$G$186,0)</f>
        <v>0</v>
      </c>
      <c r="I290" s="105">
        <f>IF(PRESUPUESTO!O186=PRESUPUESTO!$B$345,PRESUPUESTO!$G$186,0)</f>
        <v>0</v>
      </c>
      <c r="J290" s="105">
        <f>IF(PRESUPUESTO!P186=PRESUPUESTO!$B$345,PRESUPUESTO!$G$186,0)</f>
        <v>0</v>
      </c>
      <c r="K290" s="105">
        <f>IF(PRESUPUESTO!Q186=PRESUPUESTO!$B$345,PRESUPUESTO!$G$186,0)</f>
        <v>0</v>
      </c>
      <c r="L290" s="105">
        <f>IF(PRESUPUESTO!R186=PRESUPUESTO!$B$345,PRESUPUESTO!$G$186,0)</f>
        <v>0</v>
      </c>
      <c r="M290" s="105">
        <f>IF(PRESUPUESTO!S186=PRESUPUESTO!$B$345,PRESUPUESTO!$G$186,0)</f>
        <v>0</v>
      </c>
      <c r="N290" s="105">
        <f>IF(PRESUPUESTO!T186=PRESUPUESTO!$B$345,PRESUPUESTO!$G$186,0)</f>
        <v>0</v>
      </c>
      <c r="O290" s="105">
        <f>IF(PRESUPUESTO!U186=PRESUPUESTO!$B$345,PRESUPUESTO!$G$186,0)</f>
        <v>0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pans="2:36" s="9" customFormat="1">
      <c r="B291" s="103" t="str">
        <f>IF(PRESUPUESTO!F187="","",PRESUPUESTO!F187)</f>
        <v/>
      </c>
      <c r="C291" s="104">
        <f t="shared" si="99"/>
        <v>0</v>
      </c>
      <c r="D291" s="105">
        <f>IF(PRESUPUESTO!J187=PRESUPUESTO!$B$345,PRESUPUESTO!$G$187,0)</f>
        <v>0</v>
      </c>
      <c r="E291" s="105">
        <f>IF(PRESUPUESTO!K187=PRESUPUESTO!$B$345,PRESUPUESTO!$G$187,0)</f>
        <v>0</v>
      </c>
      <c r="F291" s="105">
        <f>IF(PRESUPUESTO!L187=PRESUPUESTO!$B$345,PRESUPUESTO!$G$187,0)</f>
        <v>0</v>
      </c>
      <c r="G291" s="105">
        <f>IF(PRESUPUESTO!M187=PRESUPUESTO!$B$345,PRESUPUESTO!$G$187,0)</f>
        <v>0</v>
      </c>
      <c r="H291" s="105">
        <f>IF(PRESUPUESTO!N187=PRESUPUESTO!$B$345,PRESUPUESTO!$G$187,0)</f>
        <v>0</v>
      </c>
      <c r="I291" s="105">
        <f>IF(PRESUPUESTO!O187=PRESUPUESTO!$B$345,PRESUPUESTO!$G$187,0)</f>
        <v>0</v>
      </c>
      <c r="J291" s="105">
        <f>IF(PRESUPUESTO!P187=PRESUPUESTO!$B$345,PRESUPUESTO!$G$187,0)</f>
        <v>0</v>
      </c>
      <c r="K291" s="105">
        <f>IF(PRESUPUESTO!Q187=PRESUPUESTO!$B$345,PRESUPUESTO!$G$187,0)</f>
        <v>0</v>
      </c>
      <c r="L291" s="105">
        <f>IF(PRESUPUESTO!R187=PRESUPUESTO!$B$345,PRESUPUESTO!$G$187,0)</f>
        <v>0</v>
      </c>
      <c r="M291" s="105">
        <f>IF(PRESUPUESTO!S187=PRESUPUESTO!$B$345,PRESUPUESTO!$G$187,0)</f>
        <v>0</v>
      </c>
      <c r="N291" s="105">
        <f>IF(PRESUPUESTO!T187=PRESUPUESTO!$B$345,PRESUPUESTO!$G$187,0)</f>
        <v>0</v>
      </c>
      <c r="O291" s="105">
        <f>IF(PRESUPUESTO!U187=PRESUPUESTO!$B$345,PRESUPUESTO!$G$187,0)</f>
        <v>0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pans="2:36" s="9" customFormat="1">
      <c r="B292" s="103" t="str">
        <f>IF(PRESUPUESTO!F188="","",PRESUPUESTO!F188)</f>
        <v/>
      </c>
      <c r="C292" s="104">
        <f t="shared" si="99"/>
        <v>0</v>
      </c>
      <c r="D292" s="105">
        <f>IF(PRESUPUESTO!J188=PRESUPUESTO!$B$345,PRESUPUESTO!$G$188,0)</f>
        <v>0</v>
      </c>
      <c r="E292" s="105">
        <f>IF(PRESUPUESTO!K188=PRESUPUESTO!$B$345,PRESUPUESTO!$G$188,0)</f>
        <v>0</v>
      </c>
      <c r="F292" s="105">
        <f>IF(PRESUPUESTO!L188=PRESUPUESTO!$B$345,PRESUPUESTO!$G$188,0)</f>
        <v>0</v>
      </c>
      <c r="G292" s="105">
        <f>IF(PRESUPUESTO!M188=PRESUPUESTO!$B$345,PRESUPUESTO!$G$188,0)</f>
        <v>0</v>
      </c>
      <c r="H292" s="105">
        <f>IF(PRESUPUESTO!N188=PRESUPUESTO!$B$345,PRESUPUESTO!$G$188,0)</f>
        <v>0</v>
      </c>
      <c r="I292" s="105">
        <f>IF(PRESUPUESTO!O188=PRESUPUESTO!$B$345,PRESUPUESTO!$G$188,0)</f>
        <v>0</v>
      </c>
      <c r="J292" s="105">
        <f>IF(PRESUPUESTO!P188=PRESUPUESTO!$B$345,PRESUPUESTO!$G$188,0)</f>
        <v>0</v>
      </c>
      <c r="K292" s="105">
        <f>IF(PRESUPUESTO!Q188=PRESUPUESTO!$B$345,PRESUPUESTO!$G$188,0)</f>
        <v>0</v>
      </c>
      <c r="L292" s="105">
        <f>IF(PRESUPUESTO!R188=PRESUPUESTO!$B$345,PRESUPUESTO!$G$188,0)</f>
        <v>0</v>
      </c>
      <c r="M292" s="105">
        <f>IF(PRESUPUESTO!S188=PRESUPUESTO!$B$345,PRESUPUESTO!$G$188,0)</f>
        <v>0</v>
      </c>
      <c r="N292" s="105">
        <f>IF(PRESUPUESTO!T188=PRESUPUESTO!$B$345,PRESUPUESTO!$G$188,0)</f>
        <v>0</v>
      </c>
      <c r="O292" s="105">
        <f>IF(PRESUPUESTO!U188=PRESUPUESTO!$B$345,PRESUPUESTO!$G$188,0)</f>
        <v>0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spans="2:36" s="9" customFormat="1">
      <c r="B293" s="103" t="str">
        <f>IF(PRESUPUESTO!F189="","",PRESUPUESTO!F189)</f>
        <v/>
      </c>
      <c r="C293" s="104">
        <f t="shared" si="99"/>
        <v>0</v>
      </c>
      <c r="D293" s="105">
        <f>IF(PRESUPUESTO!J189=PRESUPUESTO!$B$345,PRESUPUESTO!$G$189,0)</f>
        <v>0</v>
      </c>
      <c r="E293" s="105">
        <f>IF(PRESUPUESTO!K189=PRESUPUESTO!$B$345,PRESUPUESTO!$G$189,0)</f>
        <v>0</v>
      </c>
      <c r="F293" s="105">
        <f>IF(PRESUPUESTO!L189=PRESUPUESTO!$B$345,PRESUPUESTO!$G$189,0)</f>
        <v>0</v>
      </c>
      <c r="G293" s="105">
        <f>IF(PRESUPUESTO!M189=PRESUPUESTO!$B$345,PRESUPUESTO!$G$189,0)</f>
        <v>0</v>
      </c>
      <c r="H293" s="105">
        <f>IF(PRESUPUESTO!N189=PRESUPUESTO!$B$345,PRESUPUESTO!$G$189,0)</f>
        <v>0</v>
      </c>
      <c r="I293" s="105">
        <f>IF(PRESUPUESTO!O189=PRESUPUESTO!$B$345,PRESUPUESTO!$G$189,0)</f>
        <v>0</v>
      </c>
      <c r="J293" s="105">
        <f>IF(PRESUPUESTO!P189=PRESUPUESTO!$B$345,PRESUPUESTO!$G$189,0)</f>
        <v>0</v>
      </c>
      <c r="K293" s="105">
        <f>IF(PRESUPUESTO!Q189=PRESUPUESTO!$B$345,PRESUPUESTO!$G$189,0)</f>
        <v>0</v>
      </c>
      <c r="L293" s="105">
        <f>IF(PRESUPUESTO!R189=PRESUPUESTO!$B$345,PRESUPUESTO!$G$189,0)</f>
        <v>0</v>
      </c>
      <c r="M293" s="105">
        <f>IF(PRESUPUESTO!S189=PRESUPUESTO!$B$345,PRESUPUESTO!$G$189,0)</f>
        <v>0</v>
      </c>
      <c r="N293" s="105">
        <f>IF(PRESUPUESTO!T189=PRESUPUESTO!$B$345,PRESUPUESTO!$G$189,0)</f>
        <v>0</v>
      </c>
      <c r="O293" s="105">
        <f>IF(PRESUPUESTO!U189=PRESUPUESTO!$B$345,PRESUPUESTO!$G$189,0)</f>
        <v>0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spans="2:36" s="9" customFormat="1">
      <c r="B294" s="103" t="str">
        <f>IF(PRESUPUESTO!F190="","",PRESUPUESTO!F190)</f>
        <v/>
      </c>
      <c r="C294" s="104">
        <f t="shared" si="99"/>
        <v>0</v>
      </c>
      <c r="D294" s="105">
        <f>IF(PRESUPUESTO!J190=PRESUPUESTO!$B$345,PRESUPUESTO!$G$190,0)</f>
        <v>0</v>
      </c>
      <c r="E294" s="105">
        <f>IF(PRESUPUESTO!K190=PRESUPUESTO!$B$345,PRESUPUESTO!$G$190,0)</f>
        <v>0</v>
      </c>
      <c r="F294" s="105">
        <f>IF(PRESUPUESTO!L190=PRESUPUESTO!$B$345,PRESUPUESTO!$G$190,0)</f>
        <v>0</v>
      </c>
      <c r="G294" s="105">
        <f>IF(PRESUPUESTO!M190=PRESUPUESTO!$B$345,PRESUPUESTO!$G$190,0)</f>
        <v>0</v>
      </c>
      <c r="H294" s="105">
        <f>IF(PRESUPUESTO!N190=PRESUPUESTO!$B$345,PRESUPUESTO!$G$190,0)</f>
        <v>0</v>
      </c>
      <c r="I294" s="105">
        <f>IF(PRESUPUESTO!O190=PRESUPUESTO!$B$345,PRESUPUESTO!$G$190,0)</f>
        <v>0</v>
      </c>
      <c r="J294" s="105">
        <f>IF(PRESUPUESTO!P190=PRESUPUESTO!$B$345,PRESUPUESTO!$G$190,0)</f>
        <v>0</v>
      </c>
      <c r="K294" s="105">
        <f>IF(PRESUPUESTO!Q190=PRESUPUESTO!$B$345,PRESUPUESTO!$G$190,0)</f>
        <v>0</v>
      </c>
      <c r="L294" s="105">
        <f>IF(PRESUPUESTO!R190=PRESUPUESTO!$B$345,PRESUPUESTO!$G$190,0)</f>
        <v>0</v>
      </c>
      <c r="M294" s="105">
        <f>IF(PRESUPUESTO!S190=PRESUPUESTO!$B$345,PRESUPUESTO!$G$190,0)</f>
        <v>0</v>
      </c>
      <c r="N294" s="105">
        <f>IF(PRESUPUESTO!T190=PRESUPUESTO!$B$345,PRESUPUESTO!$G$190,0)</f>
        <v>0</v>
      </c>
      <c r="O294" s="105">
        <f>IF(PRESUPUESTO!U190=PRESUPUESTO!$B$345,PRESUPUESTO!$G$190,0)</f>
        <v>0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</row>
    <row r="295" spans="2:36" s="9" customFormat="1">
      <c r="B295" s="103" t="str">
        <f>IF(PRESUPUESTO!F191="","",PRESUPUESTO!F191)</f>
        <v/>
      </c>
      <c r="C295" s="104">
        <f t="shared" si="99"/>
        <v>0</v>
      </c>
      <c r="D295" s="105">
        <f>IF(PRESUPUESTO!J191=PRESUPUESTO!$B$345,PRESUPUESTO!$G$191,0)</f>
        <v>0</v>
      </c>
      <c r="E295" s="105">
        <f>IF(PRESUPUESTO!K191=PRESUPUESTO!$B$345,PRESUPUESTO!$G$191,0)</f>
        <v>0</v>
      </c>
      <c r="F295" s="105">
        <f>IF(PRESUPUESTO!L191=PRESUPUESTO!$B$345,PRESUPUESTO!$G$191,0)</f>
        <v>0</v>
      </c>
      <c r="G295" s="105">
        <f>IF(PRESUPUESTO!M191=PRESUPUESTO!$B$345,PRESUPUESTO!$G$191,0)</f>
        <v>0</v>
      </c>
      <c r="H295" s="105">
        <f>IF(PRESUPUESTO!N191=PRESUPUESTO!$B$345,PRESUPUESTO!$G$191,0)</f>
        <v>0</v>
      </c>
      <c r="I295" s="105">
        <f>IF(PRESUPUESTO!O191=PRESUPUESTO!$B$345,PRESUPUESTO!$G$191,0)</f>
        <v>0</v>
      </c>
      <c r="J295" s="105">
        <f>IF(PRESUPUESTO!P191=PRESUPUESTO!$B$345,PRESUPUESTO!$G$191,0)</f>
        <v>0</v>
      </c>
      <c r="K295" s="105">
        <f>IF(PRESUPUESTO!Q191=PRESUPUESTO!$B$345,PRESUPUESTO!$G$191,0)</f>
        <v>0</v>
      </c>
      <c r="L295" s="105">
        <f>IF(PRESUPUESTO!R191=PRESUPUESTO!$B$345,PRESUPUESTO!$G$191,0)</f>
        <v>0</v>
      </c>
      <c r="M295" s="105">
        <f>IF(PRESUPUESTO!S191=PRESUPUESTO!$B$345,PRESUPUESTO!$G$191,0)</f>
        <v>0</v>
      </c>
      <c r="N295" s="105">
        <f>IF(PRESUPUESTO!T191=PRESUPUESTO!$B$345,PRESUPUESTO!$G$191,0)</f>
        <v>0</v>
      </c>
      <c r="O295" s="105">
        <f>IF(PRESUPUESTO!U191=PRESUPUESTO!$B$345,PRESUPUESTO!$G$191,0)</f>
        <v>0</v>
      </c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</row>
    <row r="296" spans="2:36" s="71" customFormat="1">
      <c r="B296" s="106" t="str">
        <f>IF(PRESUPUESTO!B194="","",PRESUPUESTO!B194)</f>
        <v>HIJOS / PERSONAS A CARGO</v>
      </c>
      <c r="C296" s="107">
        <f t="shared" si="99"/>
        <v>0</v>
      </c>
      <c r="D296" s="108">
        <f>SUM(D297:D338)</f>
        <v>0</v>
      </c>
      <c r="E296" s="108">
        <f t="shared" ref="E296:O296" si="100">SUM(E297:E338)</f>
        <v>0</v>
      </c>
      <c r="F296" s="108">
        <f t="shared" si="100"/>
        <v>0</v>
      </c>
      <c r="G296" s="108">
        <f t="shared" si="100"/>
        <v>0</v>
      </c>
      <c r="H296" s="108">
        <f t="shared" si="100"/>
        <v>0</v>
      </c>
      <c r="I296" s="108">
        <f t="shared" si="100"/>
        <v>0</v>
      </c>
      <c r="J296" s="108">
        <f t="shared" si="100"/>
        <v>0</v>
      </c>
      <c r="K296" s="108">
        <f t="shared" si="100"/>
        <v>0</v>
      </c>
      <c r="L296" s="108">
        <f t="shared" si="100"/>
        <v>0</v>
      </c>
      <c r="M296" s="108">
        <f t="shared" si="100"/>
        <v>0</v>
      </c>
      <c r="N296" s="108">
        <f t="shared" si="100"/>
        <v>0</v>
      </c>
      <c r="O296" s="108">
        <f t="shared" si="100"/>
        <v>0</v>
      </c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</row>
    <row r="297" spans="2:36">
      <c r="B297" s="64" t="str">
        <f>IF(PRESUPUESTO!C196="","",PRESUPUESTO!C196)</f>
        <v>Pensión (Guardería / Colegio)</v>
      </c>
      <c r="C297" s="65">
        <f t="shared" si="99"/>
        <v>0</v>
      </c>
      <c r="D297" s="59">
        <f>PRESUPUESTO!D196</f>
        <v>0</v>
      </c>
      <c r="E297" s="66">
        <f t="shared" ref="E297:E317" si="101">D297</f>
        <v>0</v>
      </c>
      <c r="F297" s="66">
        <f t="shared" ref="F297:O297" si="102">E297</f>
        <v>0</v>
      </c>
      <c r="G297" s="66">
        <f t="shared" si="102"/>
        <v>0</v>
      </c>
      <c r="H297" s="66">
        <f t="shared" si="102"/>
        <v>0</v>
      </c>
      <c r="I297" s="66">
        <f t="shared" si="102"/>
        <v>0</v>
      </c>
      <c r="J297" s="66">
        <f t="shared" si="102"/>
        <v>0</v>
      </c>
      <c r="K297" s="66">
        <f t="shared" si="102"/>
        <v>0</v>
      </c>
      <c r="L297" s="66">
        <f t="shared" si="102"/>
        <v>0</v>
      </c>
      <c r="M297" s="66">
        <f t="shared" si="102"/>
        <v>0</v>
      </c>
      <c r="N297" s="66">
        <f t="shared" si="102"/>
        <v>0</v>
      </c>
      <c r="O297" s="66">
        <f t="shared" si="102"/>
        <v>0</v>
      </c>
    </row>
    <row r="298" spans="2:36">
      <c r="B298" s="64" t="str">
        <f>IF(PRESUPUESTO!C197="","",PRESUPUESTO!C197)</f>
        <v>Restaurante (Guardería / Colegio)</v>
      </c>
      <c r="C298" s="65">
        <f t="shared" si="99"/>
        <v>0</v>
      </c>
      <c r="D298" s="59">
        <f>PRESUPUESTO!D197</f>
        <v>0</v>
      </c>
      <c r="E298" s="66">
        <f t="shared" si="101"/>
        <v>0</v>
      </c>
      <c r="F298" s="66">
        <f t="shared" ref="F298:O311" si="103">E298</f>
        <v>0</v>
      </c>
      <c r="G298" s="66">
        <f t="shared" si="103"/>
        <v>0</v>
      </c>
      <c r="H298" s="66">
        <f t="shared" si="103"/>
        <v>0</v>
      </c>
      <c r="I298" s="66">
        <f t="shared" si="103"/>
        <v>0</v>
      </c>
      <c r="J298" s="66">
        <f t="shared" si="103"/>
        <v>0</v>
      </c>
      <c r="K298" s="66">
        <f t="shared" si="103"/>
        <v>0</v>
      </c>
      <c r="L298" s="66">
        <f t="shared" si="103"/>
        <v>0</v>
      </c>
      <c r="M298" s="66">
        <f t="shared" si="103"/>
        <v>0</v>
      </c>
      <c r="N298" s="66">
        <f t="shared" si="103"/>
        <v>0</v>
      </c>
      <c r="O298" s="66">
        <f t="shared" si="103"/>
        <v>0</v>
      </c>
    </row>
    <row r="299" spans="2:36">
      <c r="B299" s="64" t="str">
        <f>IF(PRESUPUESTO!C198="","",PRESUPUESTO!C198)</f>
        <v>Cursos / Clases</v>
      </c>
      <c r="C299" s="65">
        <f t="shared" si="99"/>
        <v>0</v>
      </c>
      <c r="D299" s="59">
        <f>PRESUPUESTO!D198</f>
        <v>0</v>
      </c>
      <c r="E299" s="66">
        <f t="shared" si="101"/>
        <v>0</v>
      </c>
      <c r="F299" s="66">
        <f t="shared" si="103"/>
        <v>0</v>
      </c>
      <c r="G299" s="66">
        <f t="shared" si="103"/>
        <v>0</v>
      </c>
      <c r="H299" s="66">
        <f t="shared" si="103"/>
        <v>0</v>
      </c>
      <c r="I299" s="66">
        <f t="shared" si="103"/>
        <v>0</v>
      </c>
      <c r="J299" s="66">
        <f t="shared" si="103"/>
        <v>0</v>
      </c>
      <c r="K299" s="66">
        <f t="shared" si="103"/>
        <v>0</v>
      </c>
      <c r="L299" s="66">
        <f t="shared" si="103"/>
        <v>0</v>
      </c>
      <c r="M299" s="66">
        <f t="shared" si="103"/>
        <v>0</v>
      </c>
      <c r="N299" s="66">
        <f t="shared" si="103"/>
        <v>0</v>
      </c>
      <c r="O299" s="66">
        <f t="shared" si="103"/>
        <v>0</v>
      </c>
    </row>
    <row r="300" spans="2:36">
      <c r="B300" s="64" t="str">
        <f>IF(PRESUPUESTO!C199="","",PRESUPUESTO!C199)</f>
        <v>Deportes</v>
      </c>
      <c r="C300" s="65">
        <f t="shared" si="99"/>
        <v>0</v>
      </c>
      <c r="D300" s="59">
        <f>PRESUPUESTO!D199</f>
        <v>0</v>
      </c>
      <c r="E300" s="66">
        <f t="shared" si="101"/>
        <v>0</v>
      </c>
      <c r="F300" s="66">
        <f t="shared" si="103"/>
        <v>0</v>
      </c>
      <c r="G300" s="66">
        <f t="shared" si="103"/>
        <v>0</v>
      </c>
      <c r="H300" s="66">
        <f t="shared" si="103"/>
        <v>0</v>
      </c>
      <c r="I300" s="66">
        <f t="shared" si="103"/>
        <v>0</v>
      </c>
      <c r="J300" s="66">
        <f t="shared" si="103"/>
        <v>0</v>
      </c>
      <c r="K300" s="66">
        <f t="shared" si="103"/>
        <v>0</v>
      </c>
      <c r="L300" s="66">
        <f t="shared" si="103"/>
        <v>0</v>
      </c>
      <c r="M300" s="66">
        <f t="shared" si="103"/>
        <v>0</v>
      </c>
      <c r="N300" s="66">
        <f t="shared" si="103"/>
        <v>0</v>
      </c>
      <c r="O300" s="66">
        <f t="shared" si="103"/>
        <v>0</v>
      </c>
    </row>
    <row r="301" spans="2:36">
      <c r="B301" s="64" t="str">
        <f>IF(PRESUPUESTO!C200="","",PRESUPUESTO!C200)</f>
        <v>Entretenimiento</v>
      </c>
      <c r="C301" s="65">
        <f t="shared" si="99"/>
        <v>0</v>
      </c>
      <c r="D301" s="59">
        <f>PRESUPUESTO!D200</f>
        <v>0</v>
      </c>
      <c r="E301" s="66">
        <f t="shared" si="101"/>
        <v>0</v>
      </c>
      <c r="F301" s="66">
        <f t="shared" si="103"/>
        <v>0</v>
      </c>
      <c r="G301" s="66">
        <f t="shared" si="103"/>
        <v>0</v>
      </c>
      <c r="H301" s="66">
        <f t="shared" si="103"/>
        <v>0</v>
      </c>
      <c r="I301" s="66">
        <f t="shared" si="103"/>
        <v>0</v>
      </c>
      <c r="J301" s="66">
        <f t="shared" si="103"/>
        <v>0</v>
      </c>
      <c r="K301" s="66">
        <f t="shared" si="103"/>
        <v>0</v>
      </c>
      <c r="L301" s="66">
        <f t="shared" si="103"/>
        <v>0</v>
      </c>
      <c r="M301" s="66">
        <f t="shared" si="103"/>
        <v>0</v>
      </c>
      <c r="N301" s="66">
        <f t="shared" si="103"/>
        <v>0</v>
      </c>
      <c r="O301" s="66">
        <f t="shared" si="103"/>
        <v>0</v>
      </c>
    </row>
    <row r="302" spans="2:36">
      <c r="B302" s="64" t="str">
        <f>IF(PRESUPUESTO!C201="","",PRESUPUESTO!C201)</f>
        <v xml:space="preserve">Mesada </v>
      </c>
      <c r="C302" s="65">
        <f t="shared" si="99"/>
        <v>0</v>
      </c>
      <c r="D302" s="59">
        <f>PRESUPUESTO!D201</f>
        <v>0</v>
      </c>
      <c r="E302" s="66">
        <f t="shared" si="101"/>
        <v>0</v>
      </c>
      <c r="F302" s="66">
        <f t="shared" si="103"/>
        <v>0</v>
      </c>
      <c r="G302" s="66">
        <f t="shared" si="103"/>
        <v>0</v>
      </c>
      <c r="H302" s="66">
        <f t="shared" si="103"/>
        <v>0</v>
      </c>
      <c r="I302" s="66">
        <f t="shared" si="103"/>
        <v>0</v>
      </c>
      <c r="J302" s="66">
        <f t="shared" si="103"/>
        <v>0</v>
      </c>
      <c r="K302" s="66">
        <f t="shared" si="103"/>
        <v>0</v>
      </c>
      <c r="L302" s="66">
        <f t="shared" si="103"/>
        <v>0</v>
      </c>
      <c r="M302" s="66">
        <f t="shared" si="103"/>
        <v>0</v>
      </c>
      <c r="N302" s="66">
        <f t="shared" si="103"/>
        <v>0</v>
      </c>
      <c r="O302" s="66">
        <f t="shared" si="103"/>
        <v>0</v>
      </c>
    </row>
    <row r="303" spans="2:36">
      <c r="B303" s="64" t="str">
        <f>IF(PRESUPUESTO!C202="","",PRESUPUESTO!C202)</f>
        <v>Peluquería</v>
      </c>
      <c r="C303" s="65">
        <f t="shared" si="99"/>
        <v>0</v>
      </c>
      <c r="D303" s="59">
        <f>PRESUPUESTO!D202</f>
        <v>0</v>
      </c>
      <c r="E303" s="66">
        <f t="shared" si="101"/>
        <v>0</v>
      </c>
      <c r="F303" s="66">
        <f t="shared" si="103"/>
        <v>0</v>
      </c>
      <c r="G303" s="66">
        <f t="shared" si="103"/>
        <v>0</v>
      </c>
      <c r="H303" s="66">
        <f t="shared" si="103"/>
        <v>0</v>
      </c>
      <c r="I303" s="66">
        <f t="shared" si="103"/>
        <v>0</v>
      </c>
      <c r="J303" s="66">
        <f t="shared" si="103"/>
        <v>0</v>
      </c>
      <c r="K303" s="66">
        <f t="shared" si="103"/>
        <v>0</v>
      </c>
      <c r="L303" s="66">
        <f t="shared" si="103"/>
        <v>0</v>
      </c>
      <c r="M303" s="66">
        <f t="shared" si="103"/>
        <v>0</v>
      </c>
      <c r="N303" s="66">
        <f t="shared" si="103"/>
        <v>0</v>
      </c>
      <c r="O303" s="66">
        <f t="shared" si="103"/>
        <v>0</v>
      </c>
    </row>
    <row r="304" spans="2:36">
      <c r="B304" s="64" t="str">
        <f>IF(PRESUPUESTO!C203="","",PRESUPUESTO!C203)</f>
        <v/>
      </c>
      <c r="C304" s="65">
        <f t="shared" si="99"/>
        <v>0</v>
      </c>
      <c r="D304" s="59">
        <f>PRESUPUESTO!D203</f>
        <v>0</v>
      </c>
      <c r="E304" s="66">
        <f t="shared" si="101"/>
        <v>0</v>
      </c>
      <c r="F304" s="66">
        <f t="shared" si="103"/>
        <v>0</v>
      </c>
      <c r="G304" s="66">
        <f t="shared" si="103"/>
        <v>0</v>
      </c>
      <c r="H304" s="66">
        <f t="shared" si="103"/>
        <v>0</v>
      </c>
      <c r="I304" s="66">
        <f t="shared" si="103"/>
        <v>0</v>
      </c>
      <c r="J304" s="66">
        <f t="shared" si="103"/>
        <v>0</v>
      </c>
      <c r="K304" s="66">
        <f t="shared" si="103"/>
        <v>0</v>
      </c>
      <c r="L304" s="66">
        <f t="shared" si="103"/>
        <v>0</v>
      </c>
      <c r="M304" s="66">
        <f t="shared" si="103"/>
        <v>0</v>
      </c>
      <c r="N304" s="66">
        <f t="shared" si="103"/>
        <v>0</v>
      </c>
      <c r="O304" s="66">
        <f t="shared" si="103"/>
        <v>0</v>
      </c>
    </row>
    <row r="305" spans="2:36" s="9" customFormat="1">
      <c r="B305" s="64" t="str">
        <f>IF(PRESUPUESTO!C204="","",PRESUPUESTO!C204)</f>
        <v/>
      </c>
      <c r="C305" s="65">
        <f t="shared" si="99"/>
        <v>0</v>
      </c>
      <c r="D305" s="59">
        <f>PRESUPUESTO!D204</f>
        <v>0</v>
      </c>
      <c r="E305" s="66">
        <f t="shared" si="101"/>
        <v>0</v>
      </c>
      <c r="F305" s="66">
        <f t="shared" si="103"/>
        <v>0</v>
      </c>
      <c r="G305" s="66">
        <f t="shared" si="103"/>
        <v>0</v>
      </c>
      <c r="H305" s="66">
        <f t="shared" si="103"/>
        <v>0</v>
      </c>
      <c r="I305" s="66">
        <f t="shared" si="103"/>
        <v>0</v>
      </c>
      <c r="J305" s="66">
        <f t="shared" si="103"/>
        <v>0</v>
      </c>
      <c r="K305" s="66">
        <f t="shared" si="103"/>
        <v>0</v>
      </c>
      <c r="L305" s="66">
        <f t="shared" si="103"/>
        <v>0</v>
      </c>
      <c r="M305" s="66">
        <f t="shared" si="103"/>
        <v>0</v>
      </c>
      <c r="N305" s="66">
        <f t="shared" si="103"/>
        <v>0</v>
      </c>
      <c r="O305" s="66">
        <f t="shared" si="103"/>
        <v>0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 spans="2:36" s="9" customFormat="1">
      <c r="B306" s="64" t="str">
        <f>IF(PRESUPUESTO!C205="","",PRESUPUESTO!C205)</f>
        <v/>
      </c>
      <c r="C306" s="65">
        <f t="shared" si="99"/>
        <v>0</v>
      </c>
      <c r="D306" s="59">
        <f>PRESUPUESTO!D205</f>
        <v>0</v>
      </c>
      <c r="E306" s="66">
        <f t="shared" si="101"/>
        <v>0</v>
      </c>
      <c r="F306" s="66">
        <f t="shared" si="103"/>
        <v>0</v>
      </c>
      <c r="G306" s="66">
        <f t="shared" si="103"/>
        <v>0</v>
      </c>
      <c r="H306" s="66">
        <f t="shared" si="103"/>
        <v>0</v>
      </c>
      <c r="I306" s="66">
        <f t="shared" si="103"/>
        <v>0</v>
      </c>
      <c r="J306" s="66">
        <f t="shared" si="103"/>
        <v>0</v>
      </c>
      <c r="K306" s="66">
        <f t="shared" si="103"/>
        <v>0</v>
      </c>
      <c r="L306" s="66">
        <f t="shared" si="103"/>
        <v>0</v>
      </c>
      <c r="M306" s="66">
        <f t="shared" si="103"/>
        <v>0</v>
      </c>
      <c r="N306" s="66">
        <f t="shared" si="103"/>
        <v>0</v>
      </c>
      <c r="O306" s="66">
        <f t="shared" si="103"/>
        <v>0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</row>
    <row r="307" spans="2:36" s="9" customFormat="1">
      <c r="B307" s="64" t="str">
        <f>IF(PRESUPUESTO!C206="","",PRESUPUESTO!C206)</f>
        <v/>
      </c>
      <c r="C307" s="65">
        <f t="shared" si="99"/>
        <v>0</v>
      </c>
      <c r="D307" s="59">
        <f>PRESUPUESTO!D206</f>
        <v>0</v>
      </c>
      <c r="E307" s="66">
        <f t="shared" si="101"/>
        <v>0</v>
      </c>
      <c r="F307" s="66">
        <f t="shared" si="103"/>
        <v>0</v>
      </c>
      <c r="G307" s="66">
        <f t="shared" si="103"/>
        <v>0</v>
      </c>
      <c r="H307" s="66">
        <f t="shared" si="103"/>
        <v>0</v>
      </c>
      <c r="I307" s="66">
        <f t="shared" si="103"/>
        <v>0</v>
      </c>
      <c r="J307" s="66">
        <f t="shared" si="103"/>
        <v>0</v>
      </c>
      <c r="K307" s="66">
        <f t="shared" si="103"/>
        <v>0</v>
      </c>
      <c r="L307" s="66">
        <f t="shared" si="103"/>
        <v>0</v>
      </c>
      <c r="M307" s="66">
        <f t="shared" si="103"/>
        <v>0</v>
      </c>
      <c r="N307" s="66">
        <f t="shared" si="103"/>
        <v>0</v>
      </c>
      <c r="O307" s="66">
        <f t="shared" si="103"/>
        <v>0</v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spans="2:36" s="9" customFormat="1">
      <c r="B308" s="64" t="str">
        <f>IF(PRESUPUESTO!C207="","",PRESUPUESTO!C207)</f>
        <v/>
      </c>
      <c r="C308" s="65">
        <f t="shared" si="99"/>
        <v>0</v>
      </c>
      <c r="D308" s="59">
        <f>PRESUPUESTO!D207</f>
        <v>0</v>
      </c>
      <c r="E308" s="66">
        <f t="shared" si="101"/>
        <v>0</v>
      </c>
      <c r="F308" s="66">
        <f t="shared" ref="F308:F311" si="104">E308</f>
        <v>0</v>
      </c>
      <c r="G308" s="66">
        <f t="shared" ref="G308:G311" si="105">F308</f>
        <v>0</v>
      </c>
      <c r="H308" s="66">
        <f t="shared" ref="H308:H311" si="106">G308</f>
        <v>0</v>
      </c>
      <c r="I308" s="66">
        <f t="shared" ref="I308:I311" si="107">H308</f>
        <v>0</v>
      </c>
      <c r="J308" s="66">
        <f t="shared" ref="J308:J311" si="108">I308</f>
        <v>0</v>
      </c>
      <c r="K308" s="66">
        <f t="shared" ref="K308:K311" si="109">J308</f>
        <v>0</v>
      </c>
      <c r="L308" s="66">
        <f t="shared" ref="L308:L311" si="110">K308</f>
        <v>0</v>
      </c>
      <c r="M308" s="66">
        <f t="shared" si="103"/>
        <v>0</v>
      </c>
      <c r="N308" s="66">
        <f t="shared" si="103"/>
        <v>0</v>
      </c>
      <c r="O308" s="66">
        <f t="shared" si="103"/>
        <v>0</v>
      </c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spans="2:36" s="9" customFormat="1">
      <c r="B309" s="64" t="str">
        <f>IF(PRESUPUESTO!C208="","",PRESUPUESTO!C208)</f>
        <v/>
      </c>
      <c r="C309" s="65">
        <f t="shared" si="99"/>
        <v>0</v>
      </c>
      <c r="D309" s="59">
        <f>PRESUPUESTO!D208</f>
        <v>0</v>
      </c>
      <c r="E309" s="66">
        <f t="shared" si="101"/>
        <v>0</v>
      </c>
      <c r="F309" s="66">
        <f t="shared" si="104"/>
        <v>0</v>
      </c>
      <c r="G309" s="66">
        <f t="shared" si="105"/>
        <v>0</v>
      </c>
      <c r="H309" s="66">
        <f t="shared" si="106"/>
        <v>0</v>
      </c>
      <c r="I309" s="66">
        <f t="shared" si="107"/>
        <v>0</v>
      </c>
      <c r="J309" s="66">
        <f t="shared" si="108"/>
        <v>0</v>
      </c>
      <c r="K309" s="66">
        <f t="shared" si="109"/>
        <v>0</v>
      </c>
      <c r="L309" s="66">
        <f t="shared" si="110"/>
        <v>0</v>
      </c>
      <c r="M309" s="66">
        <f t="shared" si="103"/>
        <v>0</v>
      </c>
      <c r="N309" s="66">
        <f t="shared" si="103"/>
        <v>0</v>
      </c>
      <c r="O309" s="66">
        <f t="shared" si="103"/>
        <v>0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spans="2:36" s="9" customFormat="1">
      <c r="B310" s="64" t="str">
        <f>IF(PRESUPUESTO!C209="","",PRESUPUESTO!C209)</f>
        <v/>
      </c>
      <c r="C310" s="65">
        <f t="shared" si="99"/>
        <v>0</v>
      </c>
      <c r="D310" s="59">
        <f>PRESUPUESTO!D209</f>
        <v>0</v>
      </c>
      <c r="E310" s="66">
        <f t="shared" si="101"/>
        <v>0</v>
      </c>
      <c r="F310" s="66">
        <f t="shared" si="104"/>
        <v>0</v>
      </c>
      <c r="G310" s="66">
        <f t="shared" si="105"/>
        <v>0</v>
      </c>
      <c r="H310" s="66">
        <f t="shared" si="106"/>
        <v>0</v>
      </c>
      <c r="I310" s="66">
        <f t="shared" si="107"/>
        <v>0</v>
      </c>
      <c r="J310" s="66">
        <f t="shared" si="108"/>
        <v>0</v>
      </c>
      <c r="K310" s="66">
        <f t="shared" si="109"/>
        <v>0</v>
      </c>
      <c r="L310" s="66">
        <f t="shared" si="110"/>
        <v>0</v>
      </c>
      <c r="M310" s="66">
        <f t="shared" si="103"/>
        <v>0</v>
      </c>
      <c r="N310" s="66">
        <f t="shared" si="103"/>
        <v>0</v>
      </c>
      <c r="O310" s="66">
        <f t="shared" si="103"/>
        <v>0</v>
      </c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</row>
    <row r="311" spans="2:36" s="9" customFormat="1">
      <c r="B311" s="64" t="str">
        <f>IF(PRESUPUESTO!C210="","",PRESUPUESTO!C210)</f>
        <v/>
      </c>
      <c r="C311" s="65">
        <f t="shared" si="99"/>
        <v>0</v>
      </c>
      <c r="D311" s="59">
        <f>PRESUPUESTO!D210</f>
        <v>0</v>
      </c>
      <c r="E311" s="66">
        <f t="shared" si="101"/>
        <v>0</v>
      </c>
      <c r="F311" s="66">
        <f t="shared" si="104"/>
        <v>0</v>
      </c>
      <c r="G311" s="66">
        <f t="shared" si="105"/>
        <v>0</v>
      </c>
      <c r="H311" s="66">
        <f t="shared" si="106"/>
        <v>0</v>
      </c>
      <c r="I311" s="66">
        <f t="shared" si="107"/>
        <v>0</v>
      </c>
      <c r="J311" s="66">
        <f t="shared" si="108"/>
        <v>0</v>
      </c>
      <c r="K311" s="66">
        <f t="shared" si="109"/>
        <v>0</v>
      </c>
      <c r="L311" s="66">
        <f t="shared" si="110"/>
        <v>0</v>
      </c>
      <c r="M311" s="66">
        <f t="shared" si="103"/>
        <v>0</v>
      </c>
      <c r="N311" s="66">
        <f t="shared" si="103"/>
        <v>0</v>
      </c>
      <c r="O311" s="66">
        <f t="shared" si="103"/>
        <v>0</v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</row>
    <row r="312" spans="2:36" s="9" customFormat="1">
      <c r="B312" s="64" t="str">
        <f>IF(PRESUPUESTO!C211="","",PRESUPUESTO!C211)</f>
        <v/>
      </c>
      <c r="C312" s="65">
        <f t="shared" si="99"/>
        <v>0</v>
      </c>
      <c r="D312" s="59">
        <f>PRESUPUESTO!D211</f>
        <v>0</v>
      </c>
      <c r="E312" s="66">
        <f t="shared" si="101"/>
        <v>0</v>
      </c>
      <c r="F312" s="66">
        <f t="shared" ref="F312:F317" si="111">E312</f>
        <v>0</v>
      </c>
      <c r="G312" s="66">
        <f t="shared" ref="G312:G317" si="112">F312</f>
        <v>0</v>
      </c>
      <c r="H312" s="66">
        <f t="shared" ref="H312:H317" si="113">G312</f>
        <v>0</v>
      </c>
      <c r="I312" s="66">
        <f t="shared" ref="I312:I317" si="114">H312</f>
        <v>0</v>
      </c>
      <c r="J312" s="66">
        <f t="shared" ref="J312:J317" si="115">I312</f>
        <v>0</v>
      </c>
      <c r="K312" s="66">
        <f t="shared" ref="K312:K317" si="116">J312</f>
        <v>0</v>
      </c>
      <c r="L312" s="66">
        <f t="shared" ref="L312:L317" si="117">K312</f>
        <v>0</v>
      </c>
      <c r="M312" s="66">
        <f t="shared" ref="M312:M317" si="118">L312</f>
        <v>0</v>
      </c>
      <c r="N312" s="66">
        <f t="shared" ref="N312:N317" si="119">M312</f>
        <v>0</v>
      </c>
      <c r="O312" s="66">
        <f t="shared" ref="O312:O317" si="120">N312</f>
        <v>0</v>
      </c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</row>
    <row r="313" spans="2:36" s="9" customFormat="1">
      <c r="B313" s="64" t="str">
        <f>IF(PRESUPUESTO!C212="","",PRESUPUESTO!C212)</f>
        <v/>
      </c>
      <c r="C313" s="65">
        <f t="shared" si="99"/>
        <v>0</v>
      </c>
      <c r="D313" s="59">
        <f>PRESUPUESTO!D212</f>
        <v>0</v>
      </c>
      <c r="E313" s="66">
        <f t="shared" si="101"/>
        <v>0</v>
      </c>
      <c r="F313" s="66">
        <f t="shared" si="111"/>
        <v>0</v>
      </c>
      <c r="G313" s="66">
        <f t="shared" si="112"/>
        <v>0</v>
      </c>
      <c r="H313" s="66">
        <f t="shared" si="113"/>
        <v>0</v>
      </c>
      <c r="I313" s="66">
        <f t="shared" si="114"/>
        <v>0</v>
      </c>
      <c r="J313" s="66">
        <f t="shared" si="115"/>
        <v>0</v>
      </c>
      <c r="K313" s="66">
        <f t="shared" si="116"/>
        <v>0</v>
      </c>
      <c r="L313" s="66">
        <f t="shared" si="117"/>
        <v>0</v>
      </c>
      <c r="M313" s="66">
        <f t="shared" si="118"/>
        <v>0</v>
      </c>
      <c r="N313" s="66">
        <f t="shared" si="119"/>
        <v>0</v>
      </c>
      <c r="O313" s="66">
        <f t="shared" si="120"/>
        <v>0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 spans="2:36" s="9" customFormat="1">
      <c r="B314" s="64" t="str">
        <f>IF(PRESUPUESTO!C213="","",PRESUPUESTO!C213)</f>
        <v/>
      </c>
      <c r="C314" s="65">
        <f t="shared" si="99"/>
        <v>0</v>
      </c>
      <c r="D314" s="59">
        <f>PRESUPUESTO!D213</f>
        <v>0</v>
      </c>
      <c r="E314" s="66">
        <f t="shared" si="101"/>
        <v>0</v>
      </c>
      <c r="F314" s="66">
        <f t="shared" si="111"/>
        <v>0</v>
      </c>
      <c r="G314" s="66">
        <f t="shared" si="112"/>
        <v>0</v>
      </c>
      <c r="H314" s="66">
        <f t="shared" si="113"/>
        <v>0</v>
      </c>
      <c r="I314" s="66">
        <f t="shared" si="114"/>
        <v>0</v>
      </c>
      <c r="J314" s="66">
        <f t="shared" si="115"/>
        <v>0</v>
      </c>
      <c r="K314" s="66">
        <f t="shared" si="116"/>
        <v>0</v>
      </c>
      <c r="L314" s="66">
        <f t="shared" si="117"/>
        <v>0</v>
      </c>
      <c r="M314" s="66">
        <f t="shared" si="118"/>
        <v>0</v>
      </c>
      <c r="N314" s="66">
        <f t="shared" si="119"/>
        <v>0</v>
      </c>
      <c r="O314" s="66">
        <f t="shared" si="120"/>
        <v>0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 spans="2:36" s="9" customFormat="1">
      <c r="B315" s="64" t="str">
        <f>IF(PRESUPUESTO!C214="","",PRESUPUESTO!C214)</f>
        <v/>
      </c>
      <c r="C315" s="65">
        <f t="shared" si="99"/>
        <v>0</v>
      </c>
      <c r="D315" s="59">
        <f>PRESUPUESTO!D214</f>
        <v>0</v>
      </c>
      <c r="E315" s="66">
        <f t="shared" si="101"/>
        <v>0</v>
      </c>
      <c r="F315" s="66">
        <f t="shared" si="111"/>
        <v>0</v>
      </c>
      <c r="G315" s="66">
        <f t="shared" si="112"/>
        <v>0</v>
      </c>
      <c r="H315" s="66">
        <f t="shared" si="113"/>
        <v>0</v>
      </c>
      <c r="I315" s="66">
        <f t="shared" si="114"/>
        <v>0</v>
      </c>
      <c r="J315" s="66">
        <f t="shared" si="115"/>
        <v>0</v>
      </c>
      <c r="K315" s="66">
        <f t="shared" si="116"/>
        <v>0</v>
      </c>
      <c r="L315" s="66">
        <f t="shared" si="117"/>
        <v>0</v>
      </c>
      <c r="M315" s="66">
        <f t="shared" si="118"/>
        <v>0</v>
      </c>
      <c r="N315" s="66">
        <f t="shared" si="119"/>
        <v>0</v>
      </c>
      <c r="O315" s="66">
        <f t="shared" si="120"/>
        <v>0</v>
      </c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spans="2:36" s="9" customFormat="1">
      <c r="B316" s="64" t="str">
        <f>IF(PRESUPUESTO!C215="","",PRESUPUESTO!C215)</f>
        <v/>
      </c>
      <c r="C316" s="65">
        <f t="shared" si="99"/>
        <v>0</v>
      </c>
      <c r="D316" s="59">
        <f>PRESUPUESTO!D215</f>
        <v>0</v>
      </c>
      <c r="E316" s="66">
        <f t="shared" si="101"/>
        <v>0</v>
      </c>
      <c r="F316" s="66">
        <f t="shared" si="111"/>
        <v>0</v>
      </c>
      <c r="G316" s="66">
        <f t="shared" si="112"/>
        <v>0</v>
      </c>
      <c r="H316" s="66">
        <f t="shared" si="113"/>
        <v>0</v>
      </c>
      <c r="I316" s="66">
        <f t="shared" si="114"/>
        <v>0</v>
      </c>
      <c r="J316" s="66">
        <f t="shared" si="115"/>
        <v>0</v>
      </c>
      <c r="K316" s="66">
        <f t="shared" si="116"/>
        <v>0</v>
      </c>
      <c r="L316" s="66">
        <f t="shared" si="117"/>
        <v>0</v>
      </c>
      <c r="M316" s="66">
        <f t="shared" si="118"/>
        <v>0</v>
      </c>
      <c r="N316" s="66">
        <f t="shared" si="119"/>
        <v>0</v>
      </c>
      <c r="O316" s="66">
        <f t="shared" si="120"/>
        <v>0</v>
      </c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spans="2:36" s="9" customFormat="1">
      <c r="B317" s="64" t="str">
        <f>IF(PRESUPUESTO!C216="","",PRESUPUESTO!C216)</f>
        <v/>
      </c>
      <c r="C317" s="65">
        <f t="shared" si="99"/>
        <v>0</v>
      </c>
      <c r="D317" s="59">
        <f>PRESUPUESTO!D216</f>
        <v>0</v>
      </c>
      <c r="E317" s="66">
        <f t="shared" si="101"/>
        <v>0</v>
      </c>
      <c r="F317" s="66">
        <f t="shared" si="111"/>
        <v>0</v>
      </c>
      <c r="G317" s="66">
        <f t="shared" si="112"/>
        <v>0</v>
      </c>
      <c r="H317" s="66">
        <f t="shared" si="113"/>
        <v>0</v>
      </c>
      <c r="I317" s="66">
        <f t="shared" si="114"/>
        <v>0</v>
      </c>
      <c r="J317" s="66">
        <f t="shared" si="115"/>
        <v>0</v>
      </c>
      <c r="K317" s="66">
        <f t="shared" si="116"/>
        <v>0</v>
      </c>
      <c r="L317" s="66">
        <f t="shared" si="117"/>
        <v>0</v>
      </c>
      <c r="M317" s="66">
        <f t="shared" si="118"/>
        <v>0</v>
      </c>
      <c r="N317" s="66">
        <f t="shared" si="119"/>
        <v>0</v>
      </c>
      <c r="O317" s="66">
        <f t="shared" si="120"/>
        <v>0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 spans="2:36">
      <c r="B318" s="103" t="str">
        <f>IF(PRESUPUESTO!F196="","",PRESUPUESTO!F196)</f>
        <v>Matrícula (Guardería / Colegio)</v>
      </c>
      <c r="C318" s="104">
        <f t="shared" si="99"/>
        <v>0</v>
      </c>
      <c r="D318" s="105">
        <f>IF(PRESUPUESTO!J196=PRESUPUESTO!$B$345,PRESUPUESTO!$G$196,0)</f>
        <v>0</v>
      </c>
      <c r="E318" s="105">
        <f>IF(PRESUPUESTO!K196=PRESUPUESTO!$B$345,PRESUPUESTO!$G$196,0)</f>
        <v>0</v>
      </c>
      <c r="F318" s="105">
        <f>IF(PRESUPUESTO!L196=PRESUPUESTO!$B$345,PRESUPUESTO!$G$196,0)</f>
        <v>0</v>
      </c>
      <c r="G318" s="105">
        <f>IF(PRESUPUESTO!M196=PRESUPUESTO!$B$345,PRESUPUESTO!$G$196,0)</f>
        <v>0</v>
      </c>
      <c r="H318" s="105">
        <f>IF(PRESUPUESTO!N196=PRESUPUESTO!$B$345,PRESUPUESTO!$G$196,0)</f>
        <v>0</v>
      </c>
      <c r="I318" s="105">
        <f>IF(PRESUPUESTO!O196=PRESUPUESTO!$B$345,PRESUPUESTO!$G$196,0)</f>
        <v>0</v>
      </c>
      <c r="J318" s="105">
        <f>IF(PRESUPUESTO!P196=PRESUPUESTO!$B$345,PRESUPUESTO!$G$196,0)</f>
        <v>0</v>
      </c>
      <c r="K318" s="105">
        <f>IF(PRESUPUESTO!Q196=PRESUPUESTO!$B$345,PRESUPUESTO!$G$196,0)</f>
        <v>0</v>
      </c>
      <c r="L318" s="105">
        <f>IF(PRESUPUESTO!R196=PRESUPUESTO!$B$345,PRESUPUESTO!$G$196,0)</f>
        <v>0</v>
      </c>
      <c r="M318" s="105">
        <f>IF(PRESUPUESTO!S196=PRESUPUESTO!$B$345,PRESUPUESTO!$G$196,0)</f>
        <v>0</v>
      </c>
      <c r="N318" s="105">
        <f>IF(PRESUPUESTO!T196=PRESUPUESTO!$B$345,PRESUPUESTO!$G$196,0)</f>
        <v>0</v>
      </c>
      <c r="O318" s="105">
        <f>IF(PRESUPUESTO!U196=PRESUPUESTO!$B$345,PRESUPUESTO!$G$196,0)</f>
        <v>0</v>
      </c>
    </row>
    <row r="319" spans="2:36">
      <c r="B319" s="103" t="str">
        <f>IF(PRESUPUESTO!F197="","",PRESUPUESTO!F197)</f>
        <v>Transporte (Guardería / Colegio)</v>
      </c>
      <c r="C319" s="104">
        <f t="shared" si="99"/>
        <v>0</v>
      </c>
      <c r="D319" s="105">
        <f>IF(PRESUPUESTO!J197=PRESUPUESTO!$B$345,PRESUPUESTO!$G$197,0)</f>
        <v>0</v>
      </c>
      <c r="E319" s="105">
        <f>IF(PRESUPUESTO!K197=PRESUPUESTO!$B$345,PRESUPUESTO!$G$197,0)</f>
        <v>0</v>
      </c>
      <c r="F319" s="105">
        <f>IF(PRESUPUESTO!L197=PRESUPUESTO!$B$345,PRESUPUESTO!$G$197,0)</f>
        <v>0</v>
      </c>
      <c r="G319" s="105">
        <f>IF(PRESUPUESTO!M197=PRESUPUESTO!$B$345,PRESUPUESTO!$G$197,0)</f>
        <v>0</v>
      </c>
      <c r="H319" s="105">
        <f>IF(PRESUPUESTO!N197=PRESUPUESTO!$B$345,PRESUPUESTO!$G$197,0)</f>
        <v>0</v>
      </c>
      <c r="I319" s="105">
        <f>IF(PRESUPUESTO!O197=PRESUPUESTO!$B$345,PRESUPUESTO!$G$197,0)</f>
        <v>0</v>
      </c>
      <c r="J319" s="105">
        <f>IF(PRESUPUESTO!P197=PRESUPUESTO!$B$345,PRESUPUESTO!$G$197,0)</f>
        <v>0</v>
      </c>
      <c r="K319" s="105">
        <f>IF(PRESUPUESTO!Q197=PRESUPUESTO!$B$345,PRESUPUESTO!$G$197,0)</f>
        <v>0</v>
      </c>
      <c r="L319" s="105">
        <f>IF(PRESUPUESTO!R197=PRESUPUESTO!$B$345,PRESUPUESTO!$G$197,0)</f>
        <v>0</v>
      </c>
      <c r="M319" s="105">
        <f>IF(PRESUPUESTO!S197=PRESUPUESTO!$B$345,PRESUPUESTO!$G$197,0)</f>
        <v>0</v>
      </c>
      <c r="N319" s="105">
        <f>IF(PRESUPUESTO!T197=PRESUPUESTO!$B$345,PRESUPUESTO!$G$197,0)</f>
        <v>0</v>
      </c>
      <c r="O319" s="105">
        <f>IF(PRESUPUESTO!U197=PRESUPUESTO!$B$345,PRESUPUESTO!$G$197,0)</f>
        <v>0</v>
      </c>
    </row>
    <row r="320" spans="2:36">
      <c r="B320" s="103" t="str">
        <f>IF(PRESUPUESTO!F198="","",PRESUPUESTO!F198)</f>
        <v>Uniformes</v>
      </c>
      <c r="C320" s="104">
        <f t="shared" si="99"/>
        <v>0</v>
      </c>
      <c r="D320" s="105">
        <f>IF(PRESUPUESTO!J198=PRESUPUESTO!$B$345,PRESUPUESTO!$G$198,0)</f>
        <v>0</v>
      </c>
      <c r="E320" s="105">
        <f>IF(PRESUPUESTO!K198=PRESUPUESTO!$B$345,PRESUPUESTO!$G$198,0)</f>
        <v>0</v>
      </c>
      <c r="F320" s="105">
        <f>IF(PRESUPUESTO!L198=PRESUPUESTO!$B$345,PRESUPUESTO!$G$198,0)</f>
        <v>0</v>
      </c>
      <c r="G320" s="105">
        <f>IF(PRESUPUESTO!M198=PRESUPUESTO!$B$345,PRESUPUESTO!$G$198,0)</f>
        <v>0</v>
      </c>
      <c r="H320" s="105">
        <f>IF(PRESUPUESTO!N198=PRESUPUESTO!$B$345,PRESUPUESTO!$G$198,0)</f>
        <v>0</v>
      </c>
      <c r="I320" s="105">
        <f>IF(PRESUPUESTO!O198=PRESUPUESTO!$B$345,PRESUPUESTO!$G$198,0)</f>
        <v>0</v>
      </c>
      <c r="J320" s="105">
        <f>IF(PRESUPUESTO!P198=PRESUPUESTO!$B$345,PRESUPUESTO!$G$198,0)</f>
        <v>0</v>
      </c>
      <c r="K320" s="105">
        <f>IF(PRESUPUESTO!Q198=PRESUPUESTO!$B$345,PRESUPUESTO!$G$198,0)</f>
        <v>0</v>
      </c>
      <c r="L320" s="105">
        <f>IF(PRESUPUESTO!R198=PRESUPUESTO!$B$345,PRESUPUESTO!$G$198,0)</f>
        <v>0</v>
      </c>
      <c r="M320" s="105">
        <f>IF(PRESUPUESTO!S198=PRESUPUESTO!$B$345,PRESUPUESTO!$G$198,0)</f>
        <v>0</v>
      </c>
      <c r="N320" s="105">
        <f>IF(PRESUPUESTO!T198=PRESUPUESTO!$B$345,PRESUPUESTO!$G$198,0)</f>
        <v>0</v>
      </c>
      <c r="O320" s="105">
        <f>IF(PRESUPUESTO!U198=PRESUPUESTO!$B$345,PRESUPUESTO!$G$198,0)</f>
        <v>0</v>
      </c>
    </row>
    <row r="321" spans="2:36">
      <c r="B321" s="103" t="str">
        <f>IF(PRESUPUESTO!F199="","",PRESUPUESTO!F199)</f>
        <v>Útiles</v>
      </c>
      <c r="C321" s="104">
        <f t="shared" si="99"/>
        <v>0</v>
      </c>
      <c r="D321" s="105">
        <f>IF(PRESUPUESTO!J199=PRESUPUESTO!$B$345,PRESUPUESTO!$G$199,0)</f>
        <v>0</v>
      </c>
      <c r="E321" s="105">
        <f>IF(PRESUPUESTO!K199=PRESUPUESTO!$B$345,PRESUPUESTO!$G$199,0)</f>
        <v>0</v>
      </c>
      <c r="F321" s="105">
        <f>IF(PRESUPUESTO!L199=PRESUPUESTO!$B$345,PRESUPUESTO!$G$199,0)</f>
        <v>0</v>
      </c>
      <c r="G321" s="105">
        <f>IF(PRESUPUESTO!M199=PRESUPUESTO!$B$345,PRESUPUESTO!$G$199,0)</f>
        <v>0</v>
      </c>
      <c r="H321" s="105">
        <f>IF(PRESUPUESTO!N199=PRESUPUESTO!$B$345,PRESUPUESTO!$G$199,0)</f>
        <v>0</v>
      </c>
      <c r="I321" s="105">
        <f>IF(PRESUPUESTO!O199=PRESUPUESTO!$B$345,PRESUPUESTO!$G$199,0)</f>
        <v>0</v>
      </c>
      <c r="J321" s="105">
        <f>IF(PRESUPUESTO!P199=PRESUPUESTO!$B$345,PRESUPUESTO!$G$199,0)</f>
        <v>0</v>
      </c>
      <c r="K321" s="105">
        <f>IF(PRESUPUESTO!Q199=PRESUPUESTO!$B$345,PRESUPUESTO!$G$199,0)</f>
        <v>0</v>
      </c>
      <c r="L321" s="105">
        <f>IF(PRESUPUESTO!R199=PRESUPUESTO!$B$345,PRESUPUESTO!$G$199,0)</f>
        <v>0</v>
      </c>
      <c r="M321" s="105">
        <f>IF(PRESUPUESTO!S199=PRESUPUESTO!$B$345,PRESUPUESTO!$G$199,0)</f>
        <v>0</v>
      </c>
      <c r="N321" s="105">
        <f>IF(PRESUPUESTO!T199=PRESUPUESTO!$B$345,PRESUPUESTO!$G$199,0)</f>
        <v>0</v>
      </c>
      <c r="O321" s="105">
        <f>IF(PRESUPUESTO!U199=PRESUPUESTO!$B$345,PRESUPUESTO!$G$199,0)</f>
        <v>0</v>
      </c>
    </row>
    <row r="322" spans="2:36">
      <c r="B322" s="103" t="str">
        <f>IF(PRESUPUESTO!F200="","",PRESUPUESTO!F200)</f>
        <v>Vestuario</v>
      </c>
      <c r="C322" s="104">
        <f t="shared" si="99"/>
        <v>0</v>
      </c>
      <c r="D322" s="105">
        <f>IF(PRESUPUESTO!J200=PRESUPUESTO!$B$345,PRESUPUESTO!$G$200,0)</f>
        <v>0</v>
      </c>
      <c r="E322" s="105">
        <f>IF(PRESUPUESTO!K200=PRESUPUESTO!$B$345,PRESUPUESTO!$G$200,0)</f>
        <v>0</v>
      </c>
      <c r="F322" s="105">
        <f>IF(PRESUPUESTO!L200=PRESUPUESTO!$B$345,PRESUPUESTO!$G$200,0)</f>
        <v>0</v>
      </c>
      <c r="G322" s="105">
        <f>IF(PRESUPUESTO!M200=PRESUPUESTO!$B$345,PRESUPUESTO!$G$200,0)</f>
        <v>0</v>
      </c>
      <c r="H322" s="105">
        <f>IF(PRESUPUESTO!N200=PRESUPUESTO!$B$345,PRESUPUESTO!$G$200,0)</f>
        <v>0</v>
      </c>
      <c r="I322" s="105">
        <f>IF(PRESUPUESTO!O200=PRESUPUESTO!$B$345,PRESUPUESTO!$G$200,0)</f>
        <v>0</v>
      </c>
      <c r="J322" s="105">
        <f>IF(PRESUPUESTO!P200=PRESUPUESTO!$B$345,PRESUPUESTO!$G$200,0)</f>
        <v>0</v>
      </c>
      <c r="K322" s="105">
        <f>IF(PRESUPUESTO!Q200=PRESUPUESTO!$B$345,PRESUPUESTO!$G$200,0)</f>
        <v>0</v>
      </c>
      <c r="L322" s="105">
        <f>IF(PRESUPUESTO!R200=PRESUPUESTO!$B$345,PRESUPUESTO!$G$200,0)</f>
        <v>0</v>
      </c>
      <c r="M322" s="105">
        <f>IF(PRESUPUESTO!S200=PRESUPUESTO!$B$345,PRESUPUESTO!$G$200,0)</f>
        <v>0</v>
      </c>
      <c r="N322" s="105">
        <f>IF(PRESUPUESTO!T200=PRESUPUESTO!$B$345,PRESUPUESTO!$G$200,0)</f>
        <v>0</v>
      </c>
      <c r="O322" s="105">
        <f>IF(PRESUPUESTO!U200=PRESUPUESTO!$B$345,PRESUPUESTO!$G$200,0)</f>
        <v>0</v>
      </c>
    </row>
    <row r="323" spans="2:36">
      <c r="B323" s="103" t="str">
        <f>IF(PRESUPUESTO!F201="","",PRESUPUESTO!F201)</f>
        <v>Juguetes</v>
      </c>
      <c r="C323" s="104">
        <f t="shared" si="99"/>
        <v>0</v>
      </c>
      <c r="D323" s="105">
        <f>IF(PRESUPUESTO!J201=PRESUPUESTO!$B$345,PRESUPUESTO!$G$201,0)</f>
        <v>0</v>
      </c>
      <c r="E323" s="105">
        <f>IF(PRESUPUESTO!K201=PRESUPUESTO!$B$345,PRESUPUESTO!$G$201,0)</f>
        <v>0</v>
      </c>
      <c r="F323" s="105">
        <f>IF(PRESUPUESTO!L201=PRESUPUESTO!$B$345,PRESUPUESTO!$G$201,0)</f>
        <v>0</v>
      </c>
      <c r="G323" s="105">
        <f>IF(PRESUPUESTO!M201=PRESUPUESTO!$B$345,PRESUPUESTO!$G$201,0)</f>
        <v>0</v>
      </c>
      <c r="H323" s="105">
        <f>IF(PRESUPUESTO!N201=PRESUPUESTO!$B$345,PRESUPUESTO!$G$201,0)</f>
        <v>0</v>
      </c>
      <c r="I323" s="105">
        <f>IF(PRESUPUESTO!O201=PRESUPUESTO!$B$345,PRESUPUESTO!$G$201,0)</f>
        <v>0</v>
      </c>
      <c r="J323" s="105">
        <f>IF(PRESUPUESTO!P201=PRESUPUESTO!$B$345,PRESUPUESTO!$G$201,0)</f>
        <v>0</v>
      </c>
      <c r="K323" s="105">
        <f>IF(PRESUPUESTO!Q201=PRESUPUESTO!$B$345,PRESUPUESTO!$G$201,0)</f>
        <v>0</v>
      </c>
      <c r="L323" s="105">
        <f>IF(PRESUPUESTO!R201=PRESUPUESTO!$B$345,PRESUPUESTO!$G$201,0)</f>
        <v>0</v>
      </c>
      <c r="M323" s="105">
        <f>IF(PRESUPUESTO!S201=PRESUPUESTO!$B$345,PRESUPUESTO!$G$201,0)</f>
        <v>0</v>
      </c>
      <c r="N323" s="105">
        <f>IF(PRESUPUESTO!T201=PRESUPUESTO!$B$345,PRESUPUESTO!$G$201,0)</f>
        <v>0</v>
      </c>
      <c r="O323" s="105">
        <f>IF(PRESUPUESTO!U201=PRESUPUESTO!$B$345,PRESUPUESTO!$G$201,0)</f>
        <v>0</v>
      </c>
    </row>
    <row r="324" spans="2:36" s="9" customFormat="1">
      <c r="B324" s="103" t="str">
        <f>IF(PRESUPUESTO!F202="","",PRESUPUESTO!F202)</f>
        <v>Vacaciones Recreativas</v>
      </c>
      <c r="C324" s="104">
        <f t="shared" si="99"/>
        <v>0</v>
      </c>
      <c r="D324" s="105">
        <f>IF(PRESUPUESTO!J202=PRESUPUESTO!$B$345,PRESUPUESTO!$G$202,0)</f>
        <v>0</v>
      </c>
      <c r="E324" s="105">
        <f>IF(PRESUPUESTO!K202=PRESUPUESTO!$B$345,PRESUPUESTO!$G$202,0)</f>
        <v>0</v>
      </c>
      <c r="F324" s="105">
        <f>IF(PRESUPUESTO!L202=PRESUPUESTO!$B$345,PRESUPUESTO!$G$202,0)</f>
        <v>0</v>
      </c>
      <c r="G324" s="105">
        <f>IF(PRESUPUESTO!M202=PRESUPUESTO!$B$345,PRESUPUESTO!$G$202,0)</f>
        <v>0</v>
      </c>
      <c r="H324" s="105">
        <f>IF(PRESUPUESTO!N202=PRESUPUESTO!$B$345,PRESUPUESTO!$G$202,0)</f>
        <v>0</v>
      </c>
      <c r="I324" s="105">
        <f>IF(PRESUPUESTO!O202=PRESUPUESTO!$B$345,PRESUPUESTO!$G$202,0)</f>
        <v>0</v>
      </c>
      <c r="J324" s="105">
        <f>IF(PRESUPUESTO!P202=PRESUPUESTO!$B$345,PRESUPUESTO!$G$202,0)</f>
        <v>0</v>
      </c>
      <c r="K324" s="105">
        <f>IF(PRESUPUESTO!Q202=PRESUPUESTO!$B$345,PRESUPUESTO!$G$202,0)</f>
        <v>0</v>
      </c>
      <c r="L324" s="105">
        <f>IF(PRESUPUESTO!R202=PRESUPUESTO!$B$345,PRESUPUESTO!$G$202,0)</f>
        <v>0</v>
      </c>
      <c r="M324" s="105">
        <f>IF(PRESUPUESTO!S202=PRESUPUESTO!$B$345,PRESUPUESTO!$G$202,0)</f>
        <v>0</v>
      </c>
      <c r="N324" s="105">
        <f>IF(PRESUPUESTO!T202=PRESUPUESTO!$B$345,PRESUPUESTO!$G$202,0)</f>
        <v>0</v>
      </c>
      <c r="O324" s="105">
        <f>IF(PRESUPUESTO!U202=PRESUPUESTO!$B$345,PRESUPUESTO!$G$202,0)</f>
        <v>0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</row>
    <row r="325" spans="2:36" s="9" customFormat="1">
      <c r="B325" s="103" t="str">
        <f>IF(PRESUPUESTO!F203="","",PRESUPUESTO!F203)</f>
        <v/>
      </c>
      <c r="C325" s="104">
        <f t="shared" si="99"/>
        <v>0</v>
      </c>
      <c r="D325" s="105">
        <f>IF(PRESUPUESTO!J203=PRESUPUESTO!$B$345,PRESUPUESTO!$G$203,0)</f>
        <v>0</v>
      </c>
      <c r="E325" s="105">
        <f>IF(PRESUPUESTO!K203=PRESUPUESTO!$B$345,PRESUPUESTO!$G$203,0)</f>
        <v>0</v>
      </c>
      <c r="F325" s="105">
        <f>IF(PRESUPUESTO!L203=PRESUPUESTO!$B$345,PRESUPUESTO!$G$203,0)</f>
        <v>0</v>
      </c>
      <c r="G325" s="105">
        <f>IF(PRESUPUESTO!M203=PRESUPUESTO!$B$345,PRESUPUESTO!$G$203,0)</f>
        <v>0</v>
      </c>
      <c r="H325" s="105">
        <f>IF(PRESUPUESTO!N203=PRESUPUESTO!$B$345,PRESUPUESTO!$G$203,0)</f>
        <v>0</v>
      </c>
      <c r="I325" s="105">
        <f>IF(PRESUPUESTO!O203=PRESUPUESTO!$B$345,PRESUPUESTO!$G$203,0)</f>
        <v>0</v>
      </c>
      <c r="J325" s="105">
        <f>IF(PRESUPUESTO!P203=PRESUPUESTO!$B$345,PRESUPUESTO!$G$203,0)</f>
        <v>0</v>
      </c>
      <c r="K325" s="105">
        <f>IF(PRESUPUESTO!Q203=PRESUPUESTO!$B$345,PRESUPUESTO!$G$203,0)</f>
        <v>0</v>
      </c>
      <c r="L325" s="105">
        <f>IF(PRESUPUESTO!R203=PRESUPUESTO!$B$345,PRESUPUESTO!$G$203,0)</f>
        <v>0</v>
      </c>
      <c r="M325" s="105">
        <f>IF(PRESUPUESTO!S203=PRESUPUESTO!$B$345,PRESUPUESTO!$G$203,0)</f>
        <v>0</v>
      </c>
      <c r="N325" s="105">
        <f>IF(PRESUPUESTO!T203=PRESUPUESTO!$B$345,PRESUPUESTO!$G$203,0)</f>
        <v>0</v>
      </c>
      <c r="O325" s="105">
        <f>IF(PRESUPUESTO!U203=PRESUPUESTO!$B$345,PRESUPUESTO!$G$203,0)</f>
        <v>0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</row>
    <row r="326" spans="2:36" s="9" customFormat="1">
      <c r="B326" s="103" t="str">
        <f>IF(PRESUPUESTO!F204="","",PRESUPUESTO!F204)</f>
        <v/>
      </c>
      <c r="C326" s="104">
        <f t="shared" si="99"/>
        <v>0</v>
      </c>
      <c r="D326" s="105">
        <f>IF(PRESUPUESTO!J204=PRESUPUESTO!$B$345,PRESUPUESTO!$G$204,0)</f>
        <v>0</v>
      </c>
      <c r="E326" s="105">
        <f>IF(PRESUPUESTO!K204=PRESUPUESTO!$B$345,PRESUPUESTO!$G$204,0)</f>
        <v>0</v>
      </c>
      <c r="F326" s="105">
        <f>IF(PRESUPUESTO!L204=PRESUPUESTO!$B$345,PRESUPUESTO!$G$204,0)</f>
        <v>0</v>
      </c>
      <c r="G326" s="105">
        <f>IF(PRESUPUESTO!M204=PRESUPUESTO!$B$345,PRESUPUESTO!$G$204,0)</f>
        <v>0</v>
      </c>
      <c r="H326" s="105">
        <f>IF(PRESUPUESTO!N204=PRESUPUESTO!$B$345,PRESUPUESTO!$G$204,0)</f>
        <v>0</v>
      </c>
      <c r="I326" s="105">
        <f>IF(PRESUPUESTO!O204=PRESUPUESTO!$B$345,PRESUPUESTO!$G$204,0)</f>
        <v>0</v>
      </c>
      <c r="J326" s="105">
        <f>IF(PRESUPUESTO!P204=PRESUPUESTO!$B$345,PRESUPUESTO!$G$204,0)</f>
        <v>0</v>
      </c>
      <c r="K326" s="105">
        <f>IF(PRESUPUESTO!Q204=PRESUPUESTO!$B$345,PRESUPUESTO!$G$204,0)</f>
        <v>0</v>
      </c>
      <c r="L326" s="105">
        <f>IF(PRESUPUESTO!R204=PRESUPUESTO!$B$345,PRESUPUESTO!$G$204,0)</f>
        <v>0</v>
      </c>
      <c r="M326" s="105">
        <f>IF(PRESUPUESTO!S204=PRESUPUESTO!$B$345,PRESUPUESTO!$G$204,0)</f>
        <v>0</v>
      </c>
      <c r="N326" s="105">
        <f>IF(PRESUPUESTO!T204=PRESUPUESTO!$B$345,PRESUPUESTO!$G$204,0)</f>
        <v>0</v>
      </c>
      <c r="O326" s="105">
        <f>IF(PRESUPUESTO!U204=PRESUPUESTO!$B$345,PRESUPUESTO!$G$204,0)</f>
        <v>0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</row>
    <row r="327" spans="2:36" s="9" customFormat="1">
      <c r="B327" s="103" t="str">
        <f>IF(PRESUPUESTO!F205="","",PRESUPUESTO!F205)</f>
        <v/>
      </c>
      <c r="C327" s="104">
        <f t="shared" si="99"/>
        <v>0</v>
      </c>
      <c r="D327" s="105">
        <f>IF(PRESUPUESTO!J205=PRESUPUESTO!$B$345,PRESUPUESTO!$G$205,0)</f>
        <v>0</v>
      </c>
      <c r="E327" s="105">
        <f>IF(PRESUPUESTO!K205=PRESUPUESTO!$B$345,PRESUPUESTO!$G$205,0)</f>
        <v>0</v>
      </c>
      <c r="F327" s="105">
        <f>IF(PRESUPUESTO!L205=PRESUPUESTO!$B$345,PRESUPUESTO!$G$205,0)</f>
        <v>0</v>
      </c>
      <c r="G327" s="105">
        <f>IF(PRESUPUESTO!M205=PRESUPUESTO!$B$345,PRESUPUESTO!$G$205,0)</f>
        <v>0</v>
      </c>
      <c r="H327" s="105">
        <f>IF(PRESUPUESTO!N205=PRESUPUESTO!$B$345,PRESUPUESTO!$G$205,0)</f>
        <v>0</v>
      </c>
      <c r="I327" s="105">
        <f>IF(PRESUPUESTO!O205=PRESUPUESTO!$B$345,PRESUPUESTO!$G$205,0)</f>
        <v>0</v>
      </c>
      <c r="J327" s="105">
        <f>IF(PRESUPUESTO!P205=PRESUPUESTO!$B$345,PRESUPUESTO!$G$205,0)</f>
        <v>0</v>
      </c>
      <c r="K327" s="105">
        <f>IF(PRESUPUESTO!Q205=PRESUPUESTO!$B$345,PRESUPUESTO!$G$205,0)</f>
        <v>0</v>
      </c>
      <c r="L327" s="105">
        <f>IF(PRESUPUESTO!R205=PRESUPUESTO!$B$345,PRESUPUESTO!$G$205,0)</f>
        <v>0</v>
      </c>
      <c r="M327" s="105">
        <f>IF(PRESUPUESTO!S205=PRESUPUESTO!$B$345,PRESUPUESTO!$G$205,0)</f>
        <v>0</v>
      </c>
      <c r="N327" s="105">
        <f>IF(PRESUPUESTO!T205=PRESUPUESTO!$B$345,PRESUPUESTO!$G$205,0)</f>
        <v>0</v>
      </c>
      <c r="O327" s="105">
        <f>IF(PRESUPUESTO!U205=PRESUPUESTO!$B$345,PRESUPUESTO!$G$205,0)</f>
        <v>0</v>
      </c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</row>
    <row r="328" spans="2:36" s="9" customFormat="1">
      <c r="B328" s="103" t="str">
        <f>IF(PRESUPUESTO!F206="","",PRESUPUESTO!F206)</f>
        <v/>
      </c>
      <c r="C328" s="104">
        <f t="shared" si="99"/>
        <v>0</v>
      </c>
      <c r="D328" s="105">
        <f>IF(PRESUPUESTO!J206=PRESUPUESTO!$B$345,PRESUPUESTO!$G$206,0)</f>
        <v>0</v>
      </c>
      <c r="E328" s="105">
        <f>IF(PRESUPUESTO!K206=PRESUPUESTO!$B$345,PRESUPUESTO!$G$206,0)</f>
        <v>0</v>
      </c>
      <c r="F328" s="105">
        <f>IF(PRESUPUESTO!L206=PRESUPUESTO!$B$345,PRESUPUESTO!$G$206,0)</f>
        <v>0</v>
      </c>
      <c r="G328" s="105">
        <f>IF(PRESUPUESTO!M206=PRESUPUESTO!$B$345,PRESUPUESTO!$G$206,0)</f>
        <v>0</v>
      </c>
      <c r="H328" s="105">
        <f>IF(PRESUPUESTO!N206=PRESUPUESTO!$B$345,PRESUPUESTO!$G$206,0)</f>
        <v>0</v>
      </c>
      <c r="I328" s="105">
        <f>IF(PRESUPUESTO!O206=PRESUPUESTO!$B$345,PRESUPUESTO!$G$206,0)</f>
        <v>0</v>
      </c>
      <c r="J328" s="105">
        <f>IF(PRESUPUESTO!P206=PRESUPUESTO!$B$345,PRESUPUESTO!$G$206,0)</f>
        <v>0</v>
      </c>
      <c r="K328" s="105">
        <f>IF(PRESUPUESTO!Q206=PRESUPUESTO!$B$345,PRESUPUESTO!$G$206,0)</f>
        <v>0</v>
      </c>
      <c r="L328" s="105">
        <f>IF(PRESUPUESTO!R206=PRESUPUESTO!$B$345,PRESUPUESTO!$G$206,0)</f>
        <v>0</v>
      </c>
      <c r="M328" s="105">
        <f>IF(PRESUPUESTO!S206=PRESUPUESTO!$B$345,PRESUPUESTO!$G$206,0)</f>
        <v>0</v>
      </c>
      <c r="N328" s="105">
        <f>IF(PRESUPUESTO!T206=PRESUPUESTO!$B$345,PRESUPUESTO!$G$206,0)</f>
        <v>0</v>
      </c>
      <c r="O328" s="105">
        <f>IF(PRESUPUESTO!U206=PRESUPUESTO!$B$345,PRESUPUESTO!$G$206,0)</f>
        <v>0</v>
      </c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spans="2:36" s="9" customFormat="1">
      <c r="B329" s="103" t="str">
        <f>IF(PRESUPUESTO!F207="","",PRESUPUESTO!F207)</f>
        <v/>
      </c>
      <c r="C329" s="104">
        <f t="shared" si="99"/>
        <v>0</v>
      </c>
      <c r="D329" s="105">
        <f>IF(PRESUPUESTO!J207=PRESUPUESTO!$B$345,PRESUPUESTO!G207,0)</f>
        <v>0</v>
      </c>
      <c r="E329" s="105">
        <f>IF(PRESUPUESTO!K207=PRESUPUESTO!$B$345,PRESUPUESTO!$G$207,0)</f>
        <v>0</v>
      </c>
      <c r="F329" s="105">
        <f>IF(PRESUPUESTO!L207=PRESUPUESTO!$B$345,PRESUPUESTO!$G$207,0)</f>
        <v>0</v>
      </c>
      <c r="G329" s="105">
        <f>IF(PRESUPUESTO!M207=PRESUPUESTO!$B$345,PRESUPUESTO!$G$207,0)</f>
        <v>0</v>
      </c>
      <c r="H329" s="105">
        <f>IF(PRESUPUESTO!N207=PRESUPUESTO!$B$345,PRESUPUESTO!$G$207,0)</f>
        <v>0</v>
      </c>
      <c r="I329" s="105">
        <f>IF(PRESUPUESTO!O207=PRESUPUESTO!$B$345,PRESUPUESTO!$G$207,0)</f>
        <v>0</v>
      </c>
      <c r="J329" s="105">
        <f>IF(PRESUPUESTO!P207=PRESUPUESTO!$B$345,PRESUPUESTO!$G$207,0)</f>
        <v>0</v>
      </c>
      <c r="K329" s="105">
        <f>IF(PRESUPUESTO!Q207=PRESUPUESTO!$B$345,PRESUPUESTO!$G$207,0)</f>
        <v>0</v>
      </c>
      <c r="L329" s="105">
        <f>IF(PRESUPUESTO!R207=PRESUPUESTO!$B$345,PRESUPUESTO!$G$207,0)</f>
        <v>0</v>
      </c>
      <c r="M329" s="105">
        <f>IF(PRESUPUESTO!S207=PRESUPUESTO!$B$345,PRESUPUESTO!$G$207,0)</f>
        <v>0</v>
      </c>
      <c r="N329" s="105">
        <f>IF(PRESUPUESTO!T207=PRESUPUESTO!$B$345,PRESUPUESTO!$G$207,0)</f>
        <v>0</v>
      </c>
      <c r="O329" s="105">
        <f>IF(PRESUPUESTO!U207=PRESUPUESTO!$B$345,PRESUPUESTO!$G$207,0)</f>
        <v>0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 spans="2:36" s="9" customFormat="1">
      <c r="B330" s="103" t="str">
        <f>IF(PRESUPUESTO!F208="","",PRESUPUESTO!F208)</f>
        <v/>
      </c>
      <c r="C330" s="104">
        <f t="shared" si="99"/>
        <v>0</v>
      </c>
      <c r="D330" s="105">
        <f>IF(PRESUPUESTO!J208=PRESUPUESTO!$B$345,PRESUPUESTO!$G$208,0)</f>
        <v>0</v>
      </c>
      <c r="E330" s="105">
        <f>IF(PRESUPUESTO!K208=PRESUPUESTO!$B$345,PRESUPUESTO!$G$208,0)</f>
        <v>0</v>
      </c>
      <c r="F330" s="105">
        <f>IF(PRESUPUESTO!L208=PRESUPUESTO!$B$345,PRESUPUESTO!$G$208,0)</f>
        <v>0</v>
      </c>
      <c r="G330" s="105">
        <f>IF(PRESUPUESTO!M208=PRESUPUESTO!$B$345,PRESUPUESTO!$G$208,0)</f>
        <v>0</v>
      </c>
      <c r="H330" s="105">
        <f>IF(PRESUPUESTO!N208=PRESUPUESTO!$B$345,PRESUPUESTO!$G$208,0)</f>
        <v>0</v>
      </c>
      <c r="I330" s="105">
        <f>IF(PRESUPUESTO!O208=PRESUPUESTO!$B$345,PRESUPUESTO!$G$208,0)</f>
        <v>0</v>
      </c>
      <c r="J330" s="105">
        <f>IF(PRESUPUESTO!P208=PRESUPUESTO!$B$345,PRESUPUESTO!$G$208,0)</f>
        <v>0</v>
      </c>
      <c r="K330" s="105">
        <f>IF(PRESUPUESTO!Q208=PRESUPUESTO!$B$345,PRESUPUESTO!$G$208,0)</f>
        <v>0</v>
      </c>
      <c r="L330" s="105">
        <f>IF(PRESUPUESTO!R208=PRESUPUESTO!$B$345,PRESUPUESTO!$G$208,0)</f>
        <v>0</v>
      </c>
      <c r="M330" s="105">
        <f>IF(PRESUPUESTO!S208=PRESUPUESTO!$B$345,PRESUPUESTO!$G$208,0)</f>
        <v>0</v>
      </c>
      <c r="N330" s="105">
        <f>IF(PRESUPUESTO!T208=PRESUPUESTO!$B$345,PRESUPUESTO!$G$208,0)</f>
        <v>0</v>
      </c>
      <c r="O330" s="105">
        <f>IF(PRESUPUESTO!U208=PRESUPUESTO!$B$345,PRESUPUESTO!$G$208,0)</f>
        <v>0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pans="2:36" s="9" customFormat="1">
      <c r="B331" s="103" t="str">
        <f>IF(PRESUPUESTO!F209="","",PRESUPUESTO!F209)</f>
        <v/>
      </c>
      <c r="C331" s="104">
        <f t="shared" si="99"/>
        <v>0</v>
      </c>
      <c r="D331" s="105">
        <f>IF(PRESUPUESTO!J209=PRESUPUESTO!$B$345,PRESUPUESTO!$G$209,0)</f>
        <v>0</v>
      </c>
      <c r="E331" s="105">
        <f>IF(PRESUPUESTO!K209=PRESUPUESTO!$B$345,PRESUPUESTO!$G$209,0)</f>
        <v>0</v>
      </c>
      <c r="F331" s="105">
        <f>IF(PRESUPUESTO!L209=PRESUPUESTO!$B$345,PRESUPUESTO!$G$209,0)</f>
        <v>0</v>
      </c>
      <c r="G331" s="105">
        <f>IF(PRESUPUESTO!M209=PRESUPUESTO!$B$345,PRESUPUESTO!$G$209,0)</f>
        <v>0</v>
      </c>
      <c r="H331" s="105">
        <f>IF(PRESUPUESTO!N209=PRESUPUESTO!$B$345,PRESUPUESTO!$G$209,0)</f>
        <v>0</v>
      </c>
      <c r="I331" s="105">
        <f>IF(PRESUPUESTO!O209=PRESUPUESTO!$B$345,PRESUPUESTO!$G$209,0)</f>
        <v>0</v>
      </c>
      <c r="J331" s="105">
        <f>IF(PRESUPUESTO!P209=PRESUPUESTO!$B$345,PRESUPUESTO!$G$209,0)</f>
        <v>0</v>
      </c>
      <c r="K331" s="105">
        <f>IF(PRESUPUESTO!Q209=PRESUPUESTO!$B$345,PRESUPUESTO!$G$209,0)</f>
        <v>0</v>
      </c>
      <c r="L331" s="105">
        <f>IF(PRESUPUESTO!R209=PRESUPUESTO!$B$345,PRESUPUESTO!$G$209,0)</f>
        <v>0</v>
      </c>
      <c r="M331" s="105">
        <f>IF(PRESUPUESTO!S209=PRESUPUESTO!$B$345,PRESUPUESTO!$G$209,0)</f>
        <v>0</v>
      </c>
      <c r="N331" s="105">
        <f>IF(PRESUPUESTO!T209=PRESUPUESTO!$B$345,PRESUPUESTO!$G$209,0)</f>
        <v>0</v>
      </c>
      <c r="O331" s="105">
        <f>IF(PRESUPUESTO!U209=PRESUPUESTO!$B$345,PRESUPUESTO!$G$209,0)</f>
        <v>0</v>
      </c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</row>
    <row r="332" spans="2:36" s="9" customFormat="1">
      <c r="B332" s="103" t="str">
        <f>IF(PRESUPUESTO!F210="","",PRESUPUESTO!F210)</f>
        <v/>
      </c>
      <c r="C332" s="104">
        <f t="shared" si="99"/>
        <v>0</v>
      </c>
      <c r="D332" s="105">
        <f>IF(PRESUPUESTO!J210=PRESUPUESTO!$B$345,PRESUPUESTO!$G$210,0)</f>
        <v>0</v>
      </c>
      <c r="E332" s="105">
        <f>IF(PRESUPUESTO!K210=PRESUPUESTO!$B$345,PRESUPUESTO!$G$210,0)</f>
        <v>0</v>
      </c>
      <c r="F332" s="105">
        <f>IF(PRESUPUESTO!L210=PRESUPUESTO!$B$345,PRESUPUESTO!$G$210,0)</f>
        <v>0</v>
      </c>
      <c r="G332" s="105">
        <f>IF(PRESUPUESTO!M210=PRESUPUESTO!$B$345,PRESUPUESTO!$G$210,0)</f>
        <v>0</v>
      </c>
      <c r="H332" s="105">
        <f>IF(PRESUPUESTO!N210=PRESUPUESTO!$B$345,PRESUPUESTO!$G$210,0)</f>
        <v>0</v>
      </c>
      <c r="I332" s="105">
        <f>IF(PRESUPUESTO!O210=PRESUPUESTO!$B$345,PRESUPUESTO!$G$210,0)</f>
        <v>0</v>
      </c>
      <c r="J332" s="105">
        <f>IF(PRESUPUESTO!P210=PRESUPUESTO!$B$345,PRESUPUESTO!$G$210,0)</f>
        <v>0</v>
      </c>
      <c r="K332" s="105">
        <f>IF(PRESUPUESTO!Q210=PRESUPUESTO!$B$345,PRESUPUESTO!$G$210,0)</f>
        <v>0</v>
      </c>
      <c r="L332" s="105">
        <f>IF(PRESUPUESTO!R210=PRESUPUESTO!$B$345,PRESUPUESTO!$G$210,0)</f>
        <v>0</v>
      </c>
      <c r="M332" s="105">
        <f>IF(PRESUPUESTO!S210=PRESUPUESTO!$B$345,PRESUPUESTO!$G$210,0)</f>
        <v>0</v>
      </c>
      <c r="N332" s="105">
        <f>IF(PRESUPUESTO!T210=PRESUPUESTO!$B$345,PRESUPUESTO!$G$210,0)</f>
        <v>0</v>
      </c>
      <c r="O332" s="105">
        <f>IF(PRESUPUESTO!U210=PRESUPUESTO!$B$345,PRESUPUESTO!$G$210,0)</f>
        <v>0</v>
      </c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</row>
    <row r="333" spans="2:36" s="9" customFormat="1">
      <c r="B333" s="103" t="str">
        <f>IF(PRESUPUESTO!F211="","",PRESUPUESTO!F211)</f>
        <v/>
      </c>
      <c r="C333" s="104">
        <f t="shared" si="99"/>
        <v>0</v>
      </c>
      <c r="D333" s="105">
        <f>IF(PRESUPUESTO!J211=PRESUPUESTO!$B$345,PRESUPUESTO!$G$211,0)</f>
        <v>0</v>
      </c>
      <c r="E333" s="105">
        <f>IF(PRESUPUESTO!K211=PRESUPUESTO!$B$345,PRESUPUESTO!$G$211,0)</f>
        <v>0</v>
      </c>
      <c r="F333" s="105">
        <f>IF(PRESUPUESTO!L211=PRESUPUESTO!$B$345,PRESUPUESTO!$G$211,0)</f>
        <v>0</v>
      </c>
      <c r="G333" s="105">
        <f>IF(PRESUPUESTO!M211=PRESUPUESTO!$B$345,PRESUPUESTO!$G$211,0)</f>
        <v>0</v>
      </c>
      <c r="H333" s="105">
        <f>IF(PRESUPUESTO!N211=PRESUPUESTO!$B$345,PRESUPUESTO!$G$211,0)</f>
        <v>0</v>
      </c>
      <c r="I333" s="105">
        <f>IF(PRESUPUESTO!O211=PRESUPUESTO!$B$345,PRESUPUESTO!$G$211,0)</f>
        <v>0</v>
      </c>
      <c r="J333" s="105">
        <f>IF(PRESUPUESTO!P211=PRESUPUESTO!$B$345,PRESUPUESTO!$G$211,0)</f>
        <v>0</v>
      </c>
      <c r="K333" s="105">
        <f>IF(PRESUPUESTO!Q211=PRESUPUESTO!$B$345,PRESUPUESTO!$G$211,0)</f>
        <v>0</v>
      </c>
      <c r="L333" s="105">
        <f>IF(PRESUPUESTO!R211=PRESUPUESTO!$B$345,PRESUPUESTO!$G$211,0)</f>
        <v>0</v>
      </c>
      <c r="M333" s="105">
        <f>IF(PRESUPUESTO!S211=PRESUPUESTO!$B$345,PRESUPUESTO!$G$211,0)</f>
        <v>0</v>
      </c>
      <c r="N333" s="105">
        <f>IF(PRESUPUESTO!T211=PRESUPUESTO!$B$345,PRESUPUESTO!$G$211,0)</f>
        <v>0</v>
      </c>
      <c r="O333" s="105">
        <f>IF(PRESUPUESTO!U211=PRESUPUESTO!$B$345,PRESUPUESTO!$G$211,0)</f>
        <v>0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 spans="2:36" s="9" customFormat="1">
      <c r="B334" s="103" t="str">
        <f>IF(PRESUPUESTO!F212="","",PRESUPUESTO!F212)</f>
        <v/>
      </c>
      <c r="C334" s="104">
        <f t="shared" si="99"/>
        <v>0</v>
      </c>
      <c r="D334" s="105">
        <f>IF(PRESUPUESTO!J212=PRESUPUESTO!$B$345,PRESUPUESTO!$G$212,0)</f>
        <v>0</v>
      </c>
      <c r="E334" s="105">
        <f>IF(PRESUPUESTO!K212=PRESUPUESTO!$B$345,PRESUPUESTO!$G$212,0)</f>
        <v>0</v>
      </c>
      <c r="F334" s="105">
        <f>IF(PRESUPUESTO!L212=PRESUPUESTO!$B$345,PRESUPUESTO!$G$212,0)</f>
        <v>0</v>
      </c>
      <c r="G334" s="105">
        <f>IF(PRESUPUESTO!M212=PRESUPUESTO!$B$345,PRESUPUESTO!$G$212,0)</f>
        <v>0</v>
      </c>
      <c r="H334" s="105">
        <f>IF(PRESUPUESTO!N212=PRESUPUESTO!$B$345,PRESUPUESTO!$G$212,0)</f>
        <v>0</v>
      </c>
      <c r="I334" s="105">
        <f>IF(PRESUPUESTO!O212=PRESUPUESTO!$B$345,PRESUPUESTO!$G$212,0)</f>
        <v>0</v>
      </c>
      <c r="J334" s="105">
        <f>IF(PRESUPUESTO!P212=PRESUPUESTO!$B$345,PRESUPUESTO!$G$212,0)</f>
        <v>0</v>
      </c>
      <c r="K334" s="105">
        <f>IF(PRESUPUESTO!Q212=PRESUPUESTO!$B$345,PRESUPUESTO!$G$212,0)</f>
        <v>0</v>
      </c>
      <c r="L334" s="105">
        <f>IF(PRESUPUESTO!R212=PRESUPUESTO!$B$345,PRESUPUESTO!$G$212,0)</f>
        <v>0</v>
      </c>
      <c r="M334" s="105">
        <f>IF(PRESUPUESTO!S212=PRESUPUESTO!$B$345,PRESUPUESTO!$G$212,0)</f>
        <v>0</v>
      </c>
      <c r="N334" s="105">
        <f>IF(PRESUPUESTO!T212=PRESUPUESTO!$B$345,PRESUPUESTO!$G$212,0)</f>
        <v>0</v>
      </c>
      <c r="O334" s="105">
        <f>IF(PRESUPUESTO!U212=PRESUPUESTO!$B$345,PRESUPUESTO!$G$212,0)</f>
        <v>0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</row>
    <row r="335" spans="2:36" s="9" customFormat="1">
      <c r="B335" s="103" t="str">
        <f>IF(PRESUPUESTO!F213="","",PRESUPUESTO!F213)</f>
        <v/>
      </c>
      <c r="C335" s="104">
        <f t="shared" si="99"/>
        <v>0</v>
      </c>
      <c r="D335" s="105">
        <f>IF(PRESUPUESTO!J213=PRESUPUESTO!$B$345,PRESUPUESTO!$G$213,0)</f>
        <v>0</v>
      </c>
      <c r="E335" s="105">
        <f>IF(PRESUPUESTO!K213=PRESUPUESTO!$B$345,PRESUPUESTO!$G$213,0)</f>
        <v>0</v>
      </c>
      <c r="F335" s="105">
        <f>IF(PRESUPUESTO!L213=PRESUPUESTO!$B$345,PRESUPUESTO!$G$213,0)</f>
        <v>0</v>
      </c>
      <c r="G335" s="105">
        <f>IF(PRESUPUESTO!M213=PRESUPUESTO!$B$345,PRESUPUESTO!$G$213,0)</f>
        <v>0</v>
      </c>
      <c r="H335" s="105">
        <f>IF(PRESUPUESTO!N213=PRESUPUESTO!$B$345,PRESUPUESTO!$G$213,0)</f>
        <v>0</v>
      </c>
      <c r="I335" s="105">
        <f>IF(PRESUPUESTO!O213=PRESUPUESTO!$B$345,PRESUPUESTO!$G$213,0)</f>
        <v>0</v>
      </c>
      <c r="J335" s="105">
        <f>IF(PRESUPUESTO!P213=PRESUPUESTO!$B$345,PRESUPUESTO!$G$213,0)</f>
        <v>0</v>
      </c>
      <c r="K335" s="105">
        <f>IF(PRESUPUESTO!Q213=PRESUPUESTO!$B$345,PRESUPUESTO!$G$213,0)</f>
        <v>0</v>
      </c>
      <c r="L335" s="105">
        <f>IF(PRESUPUESTO!R213=PRESUPUESTO!$B$345,PRESUPUESTO!$G$213,0)</f>
        <v>0</v>
      </c>
      <c r="M335" s="105">
        <f>IF(PRESUPUESTO!S213=PRESUPUESTO!$B$345,PRESUPUESTO!$G$213,0)</f>
        <v>0</v>
      </c>
      <c r="N335" s="105">
        <f>IF(PRESUPUESTO!T213=PRESUPUESTO!$B$345,PRESUPUESTO!$G$213,0)</f>
        <v>0</v>
      </c>
      <c r="O335" s="105">
        <f>IF(PRESUPUESTO!U213=PRESUPUESTO!$B$345,PRESUPUESTO!$G$213,0)</f>
        <v>0</v>
      </c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</row>
    <row r="336" spans="2:36" s="9" customFormat="1">
      <c r="B336" s="103" t="str">
        <f>IF(PRESUPUESTO!F214="","",PRESUPUESTO!F214)</f>
        <v/>
      </c>
      <c r="C336" s="104">
        <f t="shared" si="99"/>
        <v>0</v>
      </c>
      <c r="D336" s="105">
        <f>IF(PRESUPUESTO!J214=PRESUPUESTO!$B$345,PRESUPUESTO!$G$214,0)</f>
        <v>0</v>
      </c>
      <c r="E336" s="105">
        <f>IF(PRESUPUESTO!K214=PRESUPUESTO!$B$345,PRESUPUESTO!$G$214,0)</f>
        <v>0</v>
      </c>
      <c r="F336" s="105">
        <f>IF(PRESUPUESTO!L214=PRESUPUESTO!$B$345,PRESUPUESTO!$G$214,0)</f>
        <v>0</v>
      </c>
      <c r="G336" s="105">
        <f>IF(PRESUPUESTO!M214=PRESUPUESTO!$B$345,PRESUPUESTO!$G$214,0)</f>
        <v>0</v>
      </c>
      <c r="H336" s="105">
        <f>IF(PRESUPUESTO!N214=PRESUPUESTO!$B$345,PRESUPUESTO!$G$214,0)</f>
        <v>0</v>
      </c>
      <c r="I336" s="105">
        <f>IF(PRESUPUESTO!O214=PRESUPUESTO!$B$345,PRESUPUESTO!$G$214,0)</f>
        <v>0</v>
      </c>
      <c r="J336" s="105">
        <f>IF(PRESUPUESTO!P214=PRESUPUESTO!$B$345,PRESUPUESTO!$G$214,0)</f>
        <v>0</v>
      </c>
      <c r="K336" s="105">
        <f>IF(PRESUPUESTO!Q214=PRESUPUESTO!$B$345,PRESUPUESTO!$G$214,0)</f>
        <v>0</v>
      </c>
      <c r="L336" s="105">
        <f>IF(PRESUPUESTO!R214=PRESUPUESTO!$B$345,PRESUPUESTO!$G$214,0)</f>
        <v>0</v>
      </c>
      <c r="M336" s="105">
        <f>IF(PRESUPUESTO!S214=PRESUPUESTO!$B$345,PRESUPUESTO!$G$214,0)</f>
        <v>0</v>
      </c>
      <c r="N336" s="105">
        <f>IF(PRESUPUESTO!T214=PRESUPUESTO!$B$345,PRESUPUESTO!$G$214,0)</f>
        <v>0</v>
      </c>
      <c r="O336" s="105">
        <f>IF(PRESUPUESTO!U214=PRESUPUESTO!$B$345,PRESUPUESTO!$G$214,0)</f>
        <v>0</v>
      </c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</row>
    <row r="337" spans="2:36" s="9" customFormat="1">
      <c r="B337" s="103" t="str">
        <f>IF(PRESUPUESTO!F215="","",PRESUPUESTO!F215)</f>
        <v/>
      </c>
      <c r="C337" s="104">
        <f t="shared" si="99"/>
        <v>0</v>
      </c>
      <c r="D337" s="105">
        <f>IF(PRESUPUESTO!J215=PRESUPUESTO!$B$345,PRESUPUESTO!$G$215,0)</f>
        <v>0</v>
      </c>
      <c r="E337" s="105">
        <f>IF(PRESUPUESTO!K215=PRESUPUESTO!$B$345,PRESUPUESTO!$G$215,0)</f>
        <v>0</v>
      </c>
      <c r="F337" s="105">
        <f>IF(PRESUPUESTO!L215=PRESUPUESTO!$B$345,PRESUPUESTO!$G$215,0)</f>
        <v>0</v>
      </c>
      <c r="G337" s="105">
        <f>IF(PRESUPUESTO!M215=PRESUPUESTO!$B$345,PRESUPUESTO!$G$215,0)</f>
        <v>0</v>
      </c>
      <c r="H337" s="105">
        <f>IF(PRESUPUESTO!N215=PRESUPUESTO!$B$345,PRESUPUESTO!$G$215,0)</f>
        <v>0</v>
      </c>
      <c r="I337" s="105">
        <f>IF(PRESUPUESTO!O215=PRESUPUESTO!$B$345,PRESUPUESTO!$G$215,0)</f>
        <v>0</v>
      </c>
      <c r="J337" s="105">
        <f>IF(PRESUPUESTO!P215=PRESUPUESTO!$B$345,PRESUPUESTO!$G$215,0)</f>
        <v>0</v>
      </c>
      <c r="K337" s="105">
        <f>IF(PRESUPUESTO!Q215=PRESUPUESTO!$B$345,PRESUPUESTO!$G$215,0)</f>
        <v>0</v>
      </c>
      <c r="L337" s="105">
        <f>IF(PRESUPUESTO!R215=PRESUPUESTO!$B$345,PRESUPUESTO!$G$215,0)</f>
        <v>0</v>
      </c>
      <c r="M337" s="105">
        <f>IF(PRESUPUESTO!S215=PRESUPUESTO!$B$345,PRESUPUESTO!$G$215,0)</f>
        <v>0</v>
      </c>
      <c r="N337" s="105">
        <f>IF(PRESUPUESTO!T215=PRESUPUESTO!$B$345,PRESUPUESTO!$G$215,0)</f>
        <v>0</v>
      </c>
      <c r="O337" s="105">
        <f>IF(PRESUPUESTO!U215=PRESUPUESTO!$B$345,PRESUPUESTO!$G$215,0)</f>
        <v>0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 spans="2:36" s="9" customFormat="1">
      <c r="B338" s="103" t="str">
        <f>IF(PRESUPUESTO!F216="","",PRESUPUESTO!F216)</f>
        <v/>
      </c>
      <c r="C338" s="104">
        <f t="shared" si="99"/>
        <v>0</v>
      </c>
      <c r="D338" s="105">
        <f>IF(PRESUPUESTO!J216=PRESUPUESTO!$B$345,PRESUPUESTO!$G$216,0)</f>
        <v>0</v>
      </c>
      <c r="E338" s="105">
        <f>IF(PRESUPUESTO!K216=PRESUPUESTO!$B$345,PRESUPUESTO!$G$216,0)</f>
        <v>0</v>
      </c>
      <c r="F338" s="105">
        <f>IF(PRESUPUESTO!L216=PRESUPUESTO!$B$345,PRESUPUESTO!$G$216,0)</f>
        <v>0</v>
      </c>
      <c r="G338" s="105">
        <f>IF(PRESUPUESTO!M216=PRESUPUESTO!$B$345,PRESUPUESTO!$G$216,0)</f>
        <v>0</v>
      </c>
      <c r="H338" s="105">
        <f>IF(PRESUPUESTO!N216=PRESUPUESTO!$B$345,PRESUPUESTO!$G$216,0)</f>
        <v>0</v>
      </c>
      <c r="I338" s="105">
        <f>IF(PRESUPUESTO!O216=PRESUPUESTO!$B$345,PRESUPUESTO!$G$216,0)</f>
        <v>0</v>
      </c>
      <c r="J338" s="105">
        <f>IF(PRESUPUESTO!P216=PRESUPUESTO!$B$345,PRESUPUESTO!$G$216,0)</f>
        <v>0</v>
      </c>
      <c r="K338" s="105">
        <f>IF(PRESUPUESTO!Q216=PRESUPUESTO!$B$345,PRESUPUESTO!$G$216,0)</f>
        <v>0</v>
      </c>
      <c r="L338" s="105">
        <f>IF(PRESUPUESTO!R216=PRESUPUESTO!$B$345,PRESUPUESTO!$G$216,0)</f>
        <v>0</v>
      </c>
      <c r="M338" s="105">
        <f>IF(PRESUPUESTO!S216=PRESUPUESTO!$B$345,PRESUPUESTO!$G$216,0)</f>
        <v>0</v>
      </c>
      <c r="N338" s="105">
        <f>IF(PRESUPUESTO!T216=PRESUPUESTO!$B$345,PRESUPUESTO!$G$216,0)</f>
        <v>0</v>
      </c>
      <c r="O338" s="105">
        <f>IF(PRESUPUESTO!U216=PRESUPUESTO!$B$345,PRESUPUESTO!$G$216,0)</f>
        <v>0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</row>
    <row r="339" spans="2:36" s="71" customFormat="1">
      <c r="B339" s="106" t="str">
        <f>IF(PRESUPUESTO!B219="","",PRESUPUESTO!B219)</f>
        <v>MASCOTAS</v>
      </c>
      <c r="C339" s="107">
        <f t="shared" si="99"/>
        <v>0</v>
      </c>
      <c r="D339" s="108">
        <f>SUM(D340:D353)</f>
        <v>0</v>
      </c>
      <c r="E339" s="108">
        <f t="shared" ref="E339:O339" si="121">SUM(E340:E353)</f>
        <v>0</v>
      </c>
      <c r="F339" s="108">
        <f t="shared" si="121"/>
        <v>0</v>
      </c>
      <c r="G339" s="108">
        <f t="shared" si="121"/>
        <v>0</v>
      </c>
      <c r="H339" s="108">
        <f t="shared" si="121"/>
        <v>0</v>
      </c>
      <c r="I339" s="108">
        <f t="shared" si="121"/>
        <v>0</v>
      </c>
      <c r="J339" s="108">
        <f t="shared" si="121"/>
        <v>0</v>
      </c>
      <c r="K339" s="108">
        <f t="shared" si="121"/>
        <v>0</v>
      </c>
      <c r="L339" s="108">
        <f t="shared" si="121"/>
        <v>0</v>
      </c>
      <c r="M339" s="108">
        <f>SUM(M340:M353)</f>
        <v>0</v>
      </c>
      <c r="N339" s="108">
        <f t="shared" si="121"/>
        <v>0</v>
      </c>
      <c r="O339" s="108">
        <f t="shared" si="121"/>
        <v>0</v>
      </c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</row>
    <row r="340" spans="2:36">
      <c r="B340" s="64" t="str">
        <f>IF(PRESUPUESTO!C221="","",PRESUPUESTO!C221)</f>
        <v>Alimentación</v>
      </c>
      <c r="C340" s="65">
        <f t="shared" si="99"/>
        <v>0</v>
      </c>
      <c r="D340" s="59">
        <f>PRESUPUESTO!D221</f>
        <v>0</v>
      </c>
      <c r="E340" s="66">
        <f t="shared" ref="E340:E346" si="122">D340</f>
        <v>0</v>
      </c>
      <c r="F340" s="66">
        <f t="shared" ref="F340:O340" si="123">E340</f>
        <v>0</v>
      </c>
      <c r="G340" s="66">
        <f t="shared" si="123"/>
        <v>0</v>
      </c>
      <c r="H340" s="66">
        <f t="shared" si="123"/>
        <v>0</v>
      </c>
      <c r="I340" s="66">
        <f t="shared" si="123"/>
        <v>0</v>
      </c>
      <c r="J340" s="66">
        <f t="shared" si="123"/>
        <v>0</v>
      </c>
      <c r="K340" s="66">
        <f t="shared" si="123"/>
        <v>0</v>
      </c>
      <c r="L340" s="66">
        <f t="shared" si="123"/>
        <v>0</v>
      </c>
      <c r="M340" s="66">
        <f t="shared" si="123"/>
        <v>0</v>
      </c>
      <c r="N340" s="66">
        <f t="shared" si="123"/>
        <v>0</v>
      </c>
      <c r="O340" s="66">
        <f t="shared" si="123"/>
        <v>0</v>
      </c>
    </row>
    <row r="341" spans="2:36">
      <c r="B341" s="64" t="str">
        <f>IF(PRESUPUESTO!C222="","",PRESUPUESTO!C222)</f>
        <v>Guardería / Paseador</v>
      </c>
      <c r="C341" s="65">
        <f t="shared" si="99"/>
        <v>0</v>
      </c>
      <c r="D341" s="59">
        <f>PRESUPUESTO!D222</f>
        <v>0</v>
      </c>
      <c r="E341" s="66">
        <f t="shared" si="122"/>
        <v>0</v>
      </c>
      <c r="F341" s="66">
        <f t="shared" ref="F341:O346" si="124">E341</f>
        <v>0</v>
      </c>
      <c r="G341" s="66">
        <f t="shared" si="124"/>
        <v>0</v>
      </c>
      <c r="H341" s="66">
        <f t="shared" si="124"/>
        <v>0</v>
      </c>
      <c r="I341" s="66">
        <f t="shared" si="124"/>
        <v>0</v>
      </c>
      <c r="J341" s="66">
        <f t="shared" si="124"/>
        <v>0</v>
      </c>
      <c r="K341" s="66">
        <f t="shared" si="124"/>
        <v>0</v>
      </c>
      <c r="L341" s="66">
        <f t="shared" si="124"/>
        <v>0</v>
      </c>
      <c r="M341" s="66">
        <f t="shared" si="124"/>
        <v>0</v>
      </c>
      <c r="N341" s="66">
        <f t="shared" si="124"/>
        <v>0</v>
      </c>
      <c r="O341" s="66">
        <f t="shared" si="124"/>
        <v>0</v>
      </c>
    </row>
    <row r="342" spans="2:36">
      <c r="B342" s="64" t="str">
        <f>IF(PRESUPUESTO!C223="","",PRESUPUESTO!C223)</f>
        <v>Galletas</v>
      </c>
      <c r="C342" s="65">
        <f t="shared" si="99"/>
        <v>0</v>
      </c>
      <c r="D342" s="59">
        <f>PRESUPUESTO!D223</f>
        <v>0</v>
      </c>
      <c r="E342" s="66">
        <f t="shared" si="122"/>
        <v>0</v>
      </c>
      <c r="F342" s="66">
        <f t="shared" si="124"/>
        <v>0</v>
      </c>
      <c r="G342" s="66">
        <f t="shared" si="124"/>
        <v>0</v>
      </c>
      <c r="H342" s="66">
        <f t="shared" si="124"/>
        <v>0</v>
      </c>
      <c r="I342" s="66">
        <f t="shared" si="124"/>
        <v>0</v>
      </c>
      <c r="J342" s="66">
        <f t="shared" si="124"/>
        <v>0</v>
      </c>
      <c r="K342" s="66">
        <f t="shared" si="124"/>
        <v>0</v>
      </c>
      <c r="L342" s="66">
        <f t="shared" si="124"/>
        <v>0</v>
      </c>
      <c r="M342" s="66">
        <f t="shared" si="124"/>
        <v>0</v>
      </c>
      <c r="N342" s="66">
        <f t="shared" si="124"/>
        <v>0</v>
      </c>
      <c r="O342" s="66">
        <f t="shared" si="124"/>
        <v>0</v>
      </c>
    </row>
    <row r="343" spans="2:36">
      <c r="B343" s="64" t="str">
        <f>IF(PRESUPUESTO!C224="","",PRESUPUESTO!C224)</f>
        <v>Peluquería</v>
      </c>
      <c r="C343" s="65">
        <f t="shared" si="99"/>
        <v>0</v>
      </c>
      <c r="D343" s="59">
        <f>PRESUPUESTO!D224</f>
        <v>0</v>
      </c>
      <c r="E343" s="66">
        <f t="shared" si="122"/>
        <v>0</v>
      </c>
      <c r="F343" s="66">
        <f t="shared" si="124"/>
        <v>0</v>
      </c>
      <c r="G343" s="66">
        <f t="shared" si="124"/>
        <v>0</v>
      </c>
      <c r="H343" s="66">
        <f t="shared" si="124"/>
        <v>0</v>
      </c>
      <c r="I343" s="66">
        <f t="shared" si="124"/>
        <v>0</v>
      </c>
      <c r="J343" s="66">
        <f t="shared" si="124"/>
        <v>0</v>
      </c>
      <c r="K343" s="66">
        <f t="shared" si="124"/>
        <v>0</v>
      </c>
      <c r="L343" s="66">
        <f t="shared" si="124"/>
        <v>0</v>
      </c>
      <c r="M343" s="66">
        <f t="shared" si="124"/>
        <v>0</v>
      </c>
      <c r="N343" s="66">
        <f t="shared" si="124"/>
        <v>0</v>
      </c>
      <c r="O343" s="66">
        <f t="shared" si="124"/>
        <v>0</v>
      </c>
    </row>
    <row r="344" spans="2:36" s="9" customFormat="1">
      <c r="B344" s="64" t="str">
        <f>IF(PRESUPUESTO!C225="","",PRESUPUESTO!C225)</f>
        <v/>
      </c>
      <c r="C344" s="65">
        <f t="shared" si="99"/>
        <v>0</v>
      </c>
      <c r="D344" s="59">
        <f>PRESUPUESTO!D225</f>
        <v>0</v>
      </c>
      <c r="E344" s="66">
        <f t="shared" si="122"/>
        <v>0</v>
      </c>
      <c r="F344" s="66">
        <f t="shared" si="124"/>
        <v>0</v>
      </c>
      <c r="G344" s="66">
        <f t="shared" si="124"/>
        <v>0</v>
      </c>
      <c r="H344" s="66">
        <f t="shared" si="124"/>
        <v>0</v>
      </c>
      <c r="I344" s="66">
        <f t="shared" si="124"/>
        <v>0</v>
      </c>
      <c r="J344" s="66">
        <f t="shared" si="124"/>
        <v>0</v>
      </c>
      <c r="K344" s="66">
        <f t="shared" si="124"/>
        <v>0</v>
      </c>
      <c r="L344" s="66">
        <f t="shared" si="124"/>
        <v>0</v>
      </c>
      <c r="M344" s="66">
        <f t="shared" si="124"/>
        <v>0</v>
      </c>
      <c r="N344" s="66">
        <f t="shared" si="124"/>
        <v>0</v>
      </c>
      <c r="O344" s="66">
        <f t="shared" si="124"/>
        <v>0</v>
      </c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</row>
    <row r="345" spans="2:36" s="9" customFormat="1">
      <c r="B345" s="64" t="str">
        <f>IF(PRESUPUESTO!C226="","",PRESUPUESTO!C226)</f>
        <v/>
      </c>
      <c r="C345" s="65">
        <f t="shared" si="99"/>
        <v>0</v>
      </c>
      <c r="D345" s="59">
        <f>PRESUPUESTO!D226</f>
        <v>0</v>
      </c>
      <c r="E345" s="66">
        <f t="shared" si="122"/>
        <v>0</v>
      </c>
      <c r="F345" s="66">
        <f t="shared" si="124"/>
        <v>0</v>
      </c>
      <c r="G345" s="66">
        <f t="shared" si="124"/>
        <v>0</v>
      </c>
      <c r="H345" s="66">
        <f t="shared" si="124"/>
        <v>0</v>
      </c>
      <c r="I345" s="66">
        <f t="shared" si="124"/>
        <v>0</v>
      </c>
      <c r="J345" s="66">
        <f t="shared" si="124"/>
        <v>0</v>
      </c>
      <c r="K345" s="66">
        <f t="shared" si="124"/>
        <v>0</v>
      </c>
      <c r="L345" s="66">
        <f t="shared" si="124"/>
        <v>0</v>
      </c>
      <c r="M345" s="66">
        <f t="shared" si="124"/>
        <v>0</v>
      </c>
      <c r="N345" s="66">
        <f t="shared" si="124"/>
        <v>0</v>
      </c>
      <c r="O345" s="66">
        <f t="shared" si="124"/>
        <v>0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spans="2:36" s="9" customFormat="1">
      <c r="B346" s="64" t="str">
        <f>IF(PRESUPUESTO!C227="","",PRESUPUESTO!C227)</f>
        <v/>
      </c>
      <c r="C346" s="65">
        <f t="shared" si="99"/>
        <v>0</v>
      </c>
      <c r="D346" s="59">
        <f>PRESUPUESTO!D227</f>
        <v>0</v>
      </c>
      <c r="E346" s="66">
        <f t="shared" si="122"/>
        <v>0</v>
      </c>
      <c r="F346" s="66">
        <f t="shared" si="124"/>
        <v>0</v>
      </c>
      <c r="G346" s="66">
        <f t="shared" si="124"/>
        <v>0</v>
      </c>
      <c r="H346" s="66">
        <f t="shared" si="124"/>
        <v>0</v>
      </c>
      <c r="I346" s="66">
        <f t="shared" si="124"/>
        <v>0</v>
      </c>
      <c r="J346" s="66">
        <f t="shared" si="124"/>
        <v>0</v>
      </c>
      <c r="K346" s="66">
        <f t="shared" si="124"/>
        <v>0</v>
      </c>
      <c r="L346" s="66">
        <f t="shared" si="124"/>
        <v>0</v>
      </c>
      <c r="M346" s="66">
        <f t="shared" si="124"/>
        <v>0</v>
      </c>
      <c r="N346" s="66">
        <f t="shared" si="124"/>
        <v>0</v>
      </c>
      <c r="O346" s="66">
        <f t="shared" si="124"/>
        <v>0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</row>
    <row r="347" spans="2:36">
      <c r="B347" s="103" t="str">
        <f>IF(PRESUPUESTO!F221="","",PRESUPUESTO!F221)</f>
        <v>Anti Pulgas</v>
      </c>
      <c r="C347" s="104">
        <f t="shared" si="99"/>
        <v>0</v>
      </c>
      <c r="D347" s="105">
        <f>IF(PRESUPUESTO!J221=PRESUPUESTO!$B$345,PRESUPUESTO!$G$221,0)</f>
        <v>0</v>
      </c>
      <c r="E347" s="105">
        <f>IF(PRESUPUESTO!K221=PRESUPUESTO!$B$345,PRESUPUESTO!$G$221,0)</f>
        <v>0</v>
      </c>
      <c r="F347" s="105">
        <f>IF(PRESUPUESTO!L221=PRESUPUESTO!$B$345,PRESUPUESTO!$G$221,0)</f>
        <v>0</v>
      </c>
      <c r="G347" s="105">
        <f>IF(PRESUPUESTO!M221=PRESUPUESTO!$B$345,PRESUPUESTO!$G$221,0)</f>
        <v>0</v>
      </c>
      <c r="H347" s="105">
        <f>IF(PRESUPUESTO!N221=PRESUPUESTO!$B$345,PRESUPUESTO!$G$221,0)</f>
        <v>0</v>
      </c>
      <c r="I347" s="105">
        <f>IF(PRESUPUESTO!O221=PRESUPUESTO!$B$345,PRESUPUESTO!$G$221,0)</f>
        <v>0</v>
      </c>
      <c r="J347" s="105">
        <f>IF(PRESUPUESTO!P221=PRESUPUESTO!$B$345,PRESUPUESTO!$G$221,0)</f>
        <v>0</v>
      </c>
      <c r="K347" s="105">
        <f>IF(PRESUPUESTO!Q221=PRESUPUESTO!$B$345,PRESUPUESTO!$G$221,0)</f>
        <v>0</v>
      </c>
      <c r="L347" s="105">
        <f>IF(PRESUPUESTO!R221=PRESUPUESTO!$B$345,PRESUPUESTO!$G$221,0)</f>
        <v>0</v>
      </c>
      <c r="M347" s="105">
        <f>IF(PRESUPUESTO!S221=PRESUPUESTO!$B$345,PRESUPUESTO!$G$221,0)</f>
        <v>0</v>
      </c>
      <c r="N347" s="105">
        <f>IF(PRESUPUESTO!T221=PRESUPUESTO!$B$345,PRESUPUESTO!$G$221,0)</f>
        <v>0</v>
      </c>
      <c r="O347" s="105">
        <f>IF(PRESUPUESTO!U221=PRESUPUESTO!$B$345,PRESUPUESTO!$G$221,0)</f>
        <v>0</v>
      </c>
    </row>
    <row r="348" spans="2:36">
      <c r="B348" s="103" t="str">
        <f>IF(PRESUPUESTO!F222="","",PRESUPUESTO!F222)</f>
        <v>Desparacitante</v>
      </c>
      <c r="C348" s="104">
        <f t="shared" si="99"/>
        <v>0</v>
      </c>
      <c r="D348" s="105">
        <f>IF(PRESUPUESTO!J222=PRESUPUESTO!$B$345,PRESUPUESTO!$G$222,0)</f>
        <v>0</v>
      </c>
      <c r="E348" s="105">
        <f>IF(PRESUPUESTO!K222=PRESUPUESTO!$B$345,PRESUPUESTO!$G$222,0)</f>
        <v>0</v>
      </c>
      <c r="F348" s="105">
        <f>IF(PRESUPUESTO!L222=PRESUPUESTO!$B$345,PRESUPUESTO!$G$222,0)</f>
        <v>0</v>
      </c>
      <c r="G348" s="105">
        <f>IF(PRESUPUESTO!M222=PRESUPUESTO!$B$345,PRESUPUESTO!$G$222,0)</f>
        <v>0</v>
      </c>
      <c r="H348" s="105">
        <f>IF(PRESUPUESTO!N222=PRESUPUESTO!$B$345,PRESUPUESTO!$G$222,0)</f>
        <v>0</v>
      </c>
      <c r="I348" s="105">
        <f>IF(PRESUPUESTO!O222=PRESUPUESTO!$B$345,PRESUPUESTO!$G$222,0)</f>
        <v>0</v>
      </c>
      <c r="J348" s="105">
        <f>IF(PRESUPUESTO!P222=PRESUPUESTO!$B$345,PRESUPUESTO!$G$222,0)</f>
        <v>0</v>
      </c>
      <c r="K348" s="105">
        <f>IF(PRESUPUESTO!Q222=PRESUPUESTO!$B$345,PRESUPUESTO!$G$222,0)</f>
        <v>0</v>
      </c>
      <c r="L348" s="105">
        <f>IF(PRESUPUESTO!R222=PRESUPUESTO!$B$345,PRESUPUESTO!$G$222,0)</f>
        <v>0</v>
      </c>
      <c r="M348" s="105">
        <f>IF(PRESUPUESTO!S222=PRESUPUESTO!$B$345,PRESUPUESTO!$G$222,0)</f>
        <v>0</v>
      </c>
      <c r="N348" s="105">
        <f>IF(PRESUPUESTO!T222=PRESUPUESTO!$B$345,PRESUPUESTO!$G$222,0)</f>
        <v>0</v>
      </c>
      <c r="O348" s="105">
        <f>IF(PRESUPUESTO!U222=PRESUPUESTO!$B$345,PRESUPUESTO!$G$222,0)</f>
        <v>0</v>
      </c>
    </row>
    <row r="349" spans="2:36">
      <c r="B349" s="103" t="str">
        <f>IF(PRESUPUESTO!F223="","",PRESUPUESTO!F223)</f>
        <v xml:space="preserve">Juguetes </v>
      </c>
      <c r="C349" s="104">
        <f t="shared" si="99"/>
        <v>0</v>
      </c>
      <c r="D349" s="105">
        <f>IF(PRESUPUESTO!J223=PRESUPUESTO!$B$345,PRESUPUESTO!$G$223,0)</f>
        <v>0</v>
      </c>
      <c r="E349" s="105">
        <f>IF(PRESUPUESTO!K223=PRESUPUESTO!$B$345,PRESUPUESTO!$G$223,0)</f>
        <v>0</v>
      </c>
      <c r="F349" s="105">
        <f>IF(PRESUPUESTO!L223=PRESUPUESTO!$B$345,PRESUPUESTO!$G$223,0)</f>
        <v>0</v>
      </c>
      <c r="G349" s="105">
        <f>IF(PRESUPUESTO!M223=PRESUPUESTO!$B$345,PRESUPUESTO!$G$223,0)</f>
        <v>0</v>
      </c>
      <c r="H349" s="105">
        <f>IF(PRESUPUESTO!N223=PRESUPUESTO!$B$345,PRESUPUESTO!$G$223,0)</f>
        <v>0</v>
      </c>
      <c r="I349" s="105">
        <f>IF(PRESUPUESTO!O223=PRESUPUESTO!$B$345,PRESUPUESTO!$G$223,0)</f>
        <v>0</v>
      </c>
      <c r="J349" s="105">
        <f>IF(PRESUPUESTO!P223=PRESUPUESTO!$B$345,PRESUPUESTO!$G$223,0)</f>
        <v>0</v>
      </c>
      <c r="K349" s="105">
        <f>IF(PRESUPUESTO!Q223=PRESUPUESTO!$B$345,PRESUPUESTO!$G$223,0)</f>
        <v>0</v>
      </c>
      <c r="L349" s="105">
        <f>IF(PRESUPUESTO!R223=PRESUPUESTO!$B$345,PRESUPUESTO!$G$223,0)</f>
        <v>0</v>
      </c>
      <c r="M349" s="105">
        <f>IF(PRESUPUESTO!S223=PRESUPUESTO!$B$345,PRESUPUESTO!$G$223,0)</f>
        <v>0</v>
      </c>
      <c r="N349" s="105">
        <f>IF(PRESUPUESTO!T223=PRESUPUESTO!$B$345,PRESUPUESTO!$G$223,0)</f>
        <v>0</v>
      </c>
      <c r="O349" s="105">
        <f>IF(PRESUPUESTO!U223=PRESUPUESTO!$B$345,PRESUPUESTO!$G$223,0)</f>
        <v>0</v>
      </c>
    </row>
    <row r="350" spans="2:36">
      <c r="B350" s="103" t="str">
        <f>IF(PRESUPUESTO!F224="","",PRESUPUESTO!F224)</f>
        <v>Vacunas</v>
      </c>
      <c r="C350" s="104">
        <f t="shared" ref="C350:C413" si="125">SUM(D350:O350)/SUM($D$64:$O$64)</f>
        <v>0</v>
      </c>
      <c r="D350" s="105">
        <f>IF(PRESUPUESTO!J224=PRESUPUESTO!$B$345,PRESUPUESTO!$G$224,0)</f>
        <v>0</v>
      </c>
      <c r="E350" s="105">
        <f>IF(PRESUPUESTO!K224=PRESUPUESTO!$B$345,PRESUPUESTO!$G$224,0)</f>
        <v>0</v>
      </c>
      <c r="F350" s="105">
        <f>IF(PRESUPUESTO!L224=PRESUPUESTO!$B$345,PRESUPUESTO!$G$224,0)</f>
        <v>0</v>
      </c>
      <c r="G350" s="105">
        <f>IF(PRESUPUESTO!M224=PRESUPUESTO!$B$345,PRESUPUESTO!$G$224,0)</f>
        <v>0</v>
      </c>
      <c r="H350" s="105">
        <f>IF(PRESUPUESTO!N224=PRESUPUESTO!$B$345,PRESUPUESTO!$G$224,0)</f>
        <v>0</v>
      </c>
      <c r="I350" s="105">
        <f>IF(PRESUPUESTO!O224=PRESUPUESTO!$B$345,PRESUPUESTO!$G$224,0)</f>
        <v>0</v>
      </c>
      <c r="J350" s="105">
        <f>IF(PRESUPUESTO!P224=PRESUPUESTO!$B$345,PRESUPUESTO!$G$224,0)</f>
        <v>0</v>
      </c>
      <c r="K350" s="105">
        <f>IF(PRESUPUESTO!Q224=PRESUPUESTO!$B$345,PRESUPUESTO!$G$224,0)</f>
        <v>0</v>
      </c>
      <c r="L350" s="105">
        <f>IF(PRESUPUESTO!R224=PRESUPUESTO!$B$345,PRESUPUESTO!$G$224,0)</f>
        <v>0</v>
      </c>
      <c r="M350" s="105">
        <f>IF(PRESUPUESTO!S224=PRESUPUESTO!$B$345,PRESUPUESTO!$G$224,0)</f>
        <v>0</v>
      </c>
      <c r="N350" s="105">
        <f>IF(PRESUPUESTO!T224=PRESUPUESTO!$B$345,PRESUPUESTO!$G$224,0)</f>
        <v>0</v>
      </c>
      <c r="O350" s="105">
        <f>IF(PRESUPUESTO!U224=PRESUPUESTO!$B$345,PRESUPUESTO!$G$224,0)</f>
        <v>0</v>
      </c>
    </row>
    <row r="351" spans="2:36" s="9" customFormat="1">
      <c r="B351" s="103" t="str">
        <f>IF(PRESUPUESTO!F225="","",PRESUPUESTO!F225)</f>
        <v/>
      </c>
      <c r="C351" s="104">
        <f t="shared" si="125"/>
        <v>0</v>
      </c>
      <c r="D351" s="105">
        <f>IF(PRESUPUESTO!J225=PRESUPUESTO!$B$345,PRESUPUESTO!$G$225,0)</f>
        <v>0</v>
      </c>
      <c r="E351" s="105">
        <f>IF(PRESUPUESTO!K225=PRESUPUESTO!$B$345,PRESUPUESTO!$G$225,0)</f>
        <v>0</v>
      </c>
      <c r="F351" s="105">
        <f>IF(PRESUPUESTO!L225=PRESUPUESTO!$B$345,PRESUPUESTO!$G$225,0)</f>
        <v>0</v>
      </c>
      <c r="G351" s="105">
        <f>IF(PRESUPUESTO!M225=PRESUPUESTO!$B$345,PRESUPUESTO!$G$225,0)</f>
        <v>0</v>
      </c>
      <c r="H351" s="105">
        <f>IF(PRESUPUESTO!N225=PRESUPUESTO!$B$345,PRESUPUESTO!$G$225,0)</f>
        <v>0</v>
      </c>
      <c r="I351" s="105">
        <f>IF(PRESUPUESTO!O225=PRESUPUESTO!$B$345,PRESUPUESTO!$G$225,0)</f>
        <v>0</v>
      </c>
      <c r="J351" s="105">
        <f>IF(PRESUPUESTO!P225=PRESUPUESTO!$B$345,PRESUPUESTO!$G$225,0)</f>
        <v>0</v>
      </c>
      <c r="K351" s="105">
        <f>IF(PRESUPUESTO!Q225=PRESUPUESTO!$B$345,PRESUPUESTO!$G$225,0)</f>
        <v>0</v>
      </c>
      <c r="L351" s="105">
        <f>IF(PRESUPUESTO!R225=PRESUPUESTO!$B$345,PRESUPUESTO!$G$225,0)</f>
        <v>0</v>
      </c>
      <c r="M351" s="105">
        <f>IF(PRESUPUESTO!S225=PRESUPUESTO!$B$345,PRESUPUESTO!$G$225,0)</f>
        <v>0</v>
      </c>
      <c r="N351" s="105">
        <f>IF(PRESUPUESTO!T225=PRESUPUESTO!$B$345,PRESUPUESTO!$G$225,0)</f>
        <v>0</v>
      </c>
      <c r="O351" s="105">
        <f>IF(PRESUPUESTO!U225=PRESUPUESTO!$B$345,PRESUPUESTO!$G$225,0)</f>
        <v>0</v>
      </c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</row>
    <row r="352" spans="2:36" s="9" customFormat="1">
      <c r="B352" s="103" t="str">
        <f>IF(PRESUPUESTO!F226="","",PRESUPUESTO!F226)</f>
        <v/>
      </c>
      <c r="C352" s="104">
        <f t="shared" si="125"/>
        <v>0</v>
      </c>
      <c r="D352" s="105">
        <f>IF(PRESUPUESTO!J226=PRESUPUESTO!$B$345,PRESUPUESTO!$G$226,0)</f>
        <v>0</v>
      </c>
      <c r="E352" s="105">
        <f>IF(PRESUPUESTO!K226=PRESUPUESTO!$B$345,PRESUPUESTO!$G$226,0)</f>
        <v>0</v>
      </c>
      <c r="F352" s="105">
        <f>IF(PRESUPUESTO!L226=PRESUPUESTO!$B$345,PRESUPUESTO!$G$226,0)</f>
        <v>0</v>
      </c>
      <c r="G352" s="105">
        <f>IF(PRESUPUESTO!M226=PRESUPUESTO!$B$345,PRESUPUESTO!$G$226,0)</f>
        <v>0</v>
      </c>
      <c r="H352" s="105">
        <f>IF(PRESUPUESTO!N226=PRESUPUESTO!$B$345,PRESUPUESTO!$G$226,0)</f>
        <v>0</v>
      </c>
      <c r="I352" s="105">
        <f>IF(PRESUPUESTO!O226=PRESUPUESTO!$B$345,PRESUPUESTO!$G$226,0)</f>
        <v>0</v>
      </c>
      <c r="J352" s="105">
        <f>IF(PRESUPUESTO!P226=PRESUPUESTO!$B$345,PRESUPUESTO!$G$226,0)</f>
        <v>0</v>
      </c>
      <c r="K352" s="105">
        <f>IF(PRESUPUESTO!Q226=PRESUPUESTO!$B$345,PRESUPUESTO!$G$226,0)</f>
        <v>0</v>
      </c>
      <c r="L352" s="105">
        <f>IF(PRESUPUESTO!R226=PRESUPUESTO!$B$345,PRESUPUESTO!$G$226,0)</f>
        <v>0</v>
      </c>
      <c r="M352" s="105">
        <f>IF(PRESUPUESTO!S226=PRESUPUESTO!$B$345,PRESUPUESTO!$G$226,0)</f>
        <v>0</v>
      </c>
      <c r="N352" s="105">
        <f>IF(PRESUPUESTO!T226=PRESUPUESTO!$B$345,PRESUPUESTO!$G$226,0)</f>
        <v>0</v>
      </c>
      <c r="O352" s="105">
        <f>IF(PRESUPUESTO!U226=PRESUPUESTO!$B$345,PRESUPUESTO!$G$226,0)</f>
        <v>0</v>
      </c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</row>
    <row r="353" spans="2:36" s="9" customFormat="1">
      <c r="B353" s="103" t="str">
        <f>IF(PRESUPUESTO!F227="","",PRESUPUESTO!F227)</f>
        <v/>
      </c>
      <c r="C353" s="104">
        <f t="shared" si="125"/>
        <v>0</v>
      </c>
      <c r="D353" s="105">
        <f>IF(PRESUPUESTO!J227=PRESUPUESTO!$B$345,PRESUPUESTO!$G$227,0)</f>
        <v>0</v>
      </c>
      <c r="E353" s="105">
        <f>IF(PRESUPUESTO!K227=PRESUPUESTO!$B$345,PRESUPUESTO!$G$227,0)</f>
        <v>0</v>
      </c>
      <c r="F353" s="105">
        <f>IF(PRESUPUESTO!L227=PRESUPUESTO!$B$345,PRESUPUESTO!$G$227,0)</f>
        <v>0</v>
      </c>
      <c r="G353" s="105">
        <f>IF(PRESUPUESTO!M227=PRESUPUESTO!$B$345,PRESUPUESTO!$G$227,0)</f>
        <v>0</v>
      </c>
      <c r="H353" s="105">
        <f>IF(PRESUPUESTO!N227=PRESUPUESTO!$B$345,PRESUPUESTO!$G$227,0)</f>
        <v>0</v>
      </c>
      <c r="I353" s="105">
        <f>IF(PRESUPUESTO!O227=PRESUPUESTO!$B$345,PRESUPUESTO!$G$227,0)</f>
        <v>0</v>
      </c>
      <c r="J353" s="105">
        <f>IF(PRESUPUESTO!P227=PRESUPUESTO!$B$345,PRESUPUESTO!$G$227,0)</f>
        <v>0</v>
      </c>
      <c r="K353" s="105">
        <f>IF(PRESUPUESTO!Q227=PRESUPUESTO!$B$345,PRESUPUESTO!$G$227,0)</f>
        <v>0</v>
      </c>
      <c r="L353" s="105">
        <f>IF(PRESUPUESTO!R227=PRESUPUESTO!$B$345,PRESUPUESTO!$G$227,0)</f>
        <v>0</v>
      </c>
      <c r="M353" s="105">
        <f>IF(PRESUPUESTO!S227=PRESUPUESTO!$B$345,PRESUPUESTO!$G$227,0)</f>
        <v>0</v>
      </c>
      <c r="N353" s="105">
        <f>IF(PRESUPUESTO!T227=PRESUPUESTO!$B$345,PRESUPUESTO!$G$227,0)</f>
        <v>0</v>
      </c>
      <c r="O353" s="105">
        <f>IF(PRESUPUESTO!U227=PRESUPUESTO!$B$345,PRESUPUESTO!$G$227,0)</f>
        <v>0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 spans="2:36" s="71" customFormat="1">
      <c r="B354" s="106" t="str">
        <f>IF(PRESUPUESTO!C230="","",PRESUPUESTO!C230)</f>
        <v>OBLIGACIONES FINANCIERAS</v>
      </c>
      <c r="C354" s="107">
        <f t="shared" si="125"/>
        <v>0</v>
      </c>
      <c r="D354" s="108">
        <f>SUM(D355:D378)</f>
        <v>0</v>
      </c>
      <c r="E354" s="108">
        <f t="shared" ref="E354:O354" si="126">SUM(E355:E378)</f>
        <v>0</v>
      </c>
      <c r="F354" s="108">
        <f t="shared" si="126"/>
        <v>0</v>
      </c>
      <c r="G354" s="108">
        <f t="shared" si="126"/>
        <v>0</v>
      </c>
      <c r="H354" s="108">
        <f t="shared" si="126"/>
        <v>0</v>
      </c>
      <c r="I354" s="108">
        <f t="shared" si="126"/>
        <v>0</v>
      </c>
      <c r="J354" s="108">
        <f t="shared" si="126"/>
        <v>0</v>
      </c>
      <c r="K354" s="108">
        <f t="shared" si="126"/>
        <v>0</v>
      </c>
      <c r="L354" s="108">
        <f t="shared" si="126"/>
        <v>0</v>
      </c>
      <c r="M354" s="108">
        <f t="shared" si="126"/>
        <v>0</v>
      </c>
      <c r="N354" s="108">
        <f t="shared" si="126"/>
        <v>0</v>
      </c>
      <c r="O354" s="108">
        <f t="shared" si="126"/>
        <v>0</v>
      </c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</row>
    <row r="355" spans="2:36">
      <c r="B355" s="64" t="str">
        <f>IF(PRESUPUESTO!C232="","",PRESUPUESTO!C232)</f>
        <v>Cuota Tarjetas de Crédito</v>
      </c>
      <c r="C355" s="65">
        <f t="shared" si="125"/>
        <v>0</v>
      </c>
      <c r="D355" s="59">
        <f>PRESUPUESTO!D232</f>
        <v>0</v>
      </c>
      <c r="E355" s="66">
        <f t="shared" ref="E355:E366" si="127">D355</f>
        <v>0</v>
      </c>
      <c r="F355" s="66">
        <f t="shared" ref="F355:O355" si="128">E355</f>
        <v>0</v>
      </c>
      <c r="G355" s="66">
        <f t="shared" si="128"/>
        <v>0</v>
      </c>
      <c r="H355" s="66">
        <f t="shared" si="128"/>
        <v>0</v>
      </c>
      <c r="I355" s="66">
        <f t="shared" si="128"/>
        <v>0</v>
      </c>
      <c r="J355" s="66">
        <f t="shared" si="128"/>
        <v>0</v>
      </c>
      <c r="K355" s="66">
        <f t="shared" si="128"/>
        <v>0</v>
      </c>
      <c r="L355" s="66">
        <f t="shared" si="128"/>
        <v>0</v>
      </c>
      <c r="M355" s="66">
        <f t="shared" si="128"/>
        <v>0</v>
      </c>
      <c r="N355" s="66">
        <f t="shared" si="128"/>
        <v>0</v>
      </c>
      <c r="O355" s="66">
        <f t="shared" si="128"/>
        <v>0</v>
      </c>
    </row>
    <row r="356" spans="2:36">
      <c r="B356" s="64" t="str">
        <f>IF(PRESUPUESTO!C233="","",PRESUPUESTO!C233)</f>
        <v>Cuota Crédito Hipotecario</v>
      </c>
      <c r="C356" s="65">
        <f t="shared" si="125"/>
        <v>0</v>
      </c>
      <c r="D356" s="59">
        <f>PRESUPUESTO!D233</f>
        <v>0</v>
      </c>
      <c r="E356" s="66">
        <f t="shared" si="127"/>
        <v>0</v>
      </c>
      <c r="F356" s="66">
        <f t="shared" ref="F356:O366" si="129">E356</f>
        <v>0</v>
      </c>
      <c r="G356" s="66">
        <f t="shared" si="129"/>
        <v>0</v>
      </c>
      <c r="H356" s="66">
        <f t="shared" si="129"/>
        <v>0</v>
      </c>
      <c r="I356" s="66">
        <f t="shared" si="129"/>
        <v>0</v>
      </c>
      <c r="J356" s="66">
        <f t="shared" si="129"/>
        <v>0</v>
      </c>
      <c r="K356" s="66">
        <f t="shared" si="129"/>
        <v>0</v>
      </c>
      <c r="L356" s="66">
        <f t="shared" si="129"/>
        <v>0</v>
      </c>
      <c r="M356" s="66">
        <f t="shared" si="129"/>
        <v>0</v>
      </c>
      <c r="N356" s="66">
        <f t="shared" si="129"/>
        <v>0</v>
      </c>
      <c r="O356" s="66">
        <f t="shared" si="129"/>
        <v>0</v>
      </c>
    </row>
    <row r="357" spans="2:36">
      <c r="B357" s="64" t="str">
        <f>IF(PRESUPUESTO!C234="","",PRESUPUESTO!C234)</f>
        <v>Cuota Crédito Vehicular</v>
      </c>
      <c r="C357" s="65">
        <f t="shared" si="125"/>
        <v>0</v>
      </c>
      <c r="D357" s="59">
        <f>PRESUPUESTO!D234</f>
        <v>0</v>
      </c>
      <c r="E357" s="66">
        <f t="shared" si="127"/>
        <v>0</v>
      </c>
      <c r="F357" s="66">
        <f t="shared" si="129"/>
        <v>0</v>
      </c>
      <c r="G357" s="66">
        <f t="shared" si="129"/>
        <v>0</v>
      </c>
      <c r="H357" s="66">
        <f t="shared" si="129"/>
        <v>0</v>
      </c>
      <c r="I357" s="66">
        <f t="shared" si="129"/>
        <v>0</v>
      </c>
      <c r="J357" s="66">
        <f t="shared" si="129"/>
        <v>0</v>
      </c>
      <c r="K357" s="66">
        <f t="shared" si="129"/>
        <v>0</v>
      </c>
      <c r="L357" s="66">
        <f t="shared" si="129"/>
        <v>0</v>
      </c>
      <c r="M357" s="66">
        <f t="shared" si="129"/>
        <v>0</v>
      </c>
      <c r="N357" s="66">
        <f t="shared" si="129"/>
        <v>0</v>
      </c>
      <c r="O357" s="66">
        <f t="shared" si="129"/>
        <v>0</v>
      </c>
    </row>
    <row r="358" spans="2:36">
      <c r="B358" s="64" t="str">
        <f>IF(PRESUPUESTO!C235="","",PRESUPUESTO!C235)</f>
        <v>Cuota Crédito de Libre Inversión</v>
      </c>
      <c r="C358" s="65">
        <f t="shared" si="125"/>
        <v>0</v>
      </c>
      <c r="D358" s="59">
        <f>PRESUPUESTO!D235</f>
        <v>0</v>
      </c>
      <c r="E358" s="66">
        <f t="shared" si="127"/>
        <v>0</v>
      </c>
      <c r="F358" s="66">
        <f t="shared" si="129"/>
        <v>0</v>
      </c>
      <c r="G358" s="66">
        <f t="shared" si="129"/>
        <v>0</v>
      </c>
      <c r="H358" s="66">
        <f t="shared" si="129"/>
        <v>0</v>
      </c>
      <c r="I358" s="66">
        <f t="shared" si="129"/>
        <v>0</v>
      </c>
      <c r="J358" s="66">
        <f t="shared" si="129"/>
        <v>0</v>
      </c>
      <c r="K358" s="66">
        <f t="shared" si="129"/>
        <v>0</v>
      </c>
      <c r="L358" s="66">
        <f t="shared" si="129"/>
        <v>0</v>
      </c>
      <c r="M358" s="66">
        <f t="shared" si="129"/>
        <v>0</v>
      </c>
      <c r="N358" s="66">
        <f t="shared" si="129"/>
        <v>0</v>
      </c>
      <c r="O358" s="66">
        <f t="shared" si="129"/>
        <v>0</v>
      </c>
    </row>
    <row r="359" spans="2:36">
      <c r="B359" s="64" t="str">
        <f>IF(PRESUPUESTO!C236="","",PRESUPUESTO!C236)</f>
        <v>Cuota Otros Créditos / Deudas</v>
      </c>
      <c r="C359" s="65">
        <f t="shared" si="125"/>
        <v>0</v>
      </c>
      <c r="D359" s="59">
        <f>PRESUPUESTO!D236</f>
        <v>0</v>
      </c>
      <c r="E359" s="66">
        <f t="shared" si="127"/>
        <v>0</v>
      </c>
      <c r="F359" s="66">
        <f t="shared" si="129"/>
        <v>0</v>
      </c>
      <c r="G359" s="66">
        <f t="shared" si="129"/>
        <v>0</v>
      </c>
      <c r="H359" s="66">
        <f t="shared" si="129"/>
        <v>0</v>
      </c>
      <c r="I359" s="66">
        <f t="shared" si="129"/>
        <v>0</v>
      </c>
      <c r="J359" s="66">
        <f t="shared" si="129"/>
        <v>0</v>
      </c>
      <c r="K359" s="66">
        <f t="shared" si="129"/>
        <v>0</v>
      </c>
      <c r="L359" s="66">
        <f t="shared" si="129"/>
        <v>0</v>
      </c>
      <c r="M359" s="66">
        <f t="shared" si="129"/>
        <v>0</v>
      </c>
      <c r="N359" s="66">
        <f t="shared" si="129"/>
        <v>0</v>
      </c>
      <c r="O359" s="66">
        <f t="shared" si="129"/>
        <v>0</v>
      </c>
    </row>
    <row r="360" spans="2:36">
      <c r="B360" s="64" t="str">
        <f>IF(PRESUPUESTO!C237="","",PRESUPUESTO!C237)</f>
        <v>Cuota de Manejo Cuenta de Ahorros 1</v>
      </c>
      <c r="C360" s="65">
        <f t="shared" si="125"/>
        <v>0</v>
      </c>
      <c r="D360" s="59">
        <f>PRESUPUESTO!D237</f>
        <v>0</v>
      </c>
      <c r="E360" s="66">
        <f t="shared" si="127"/>
        <v>0</v>
      </c>
      <c r="F360" s="66">
        <f t="shared" si="129"/>
        <v>0</v>
      </c>
      <c r="G360" s="66">
        <f t="shared" si="129"/>
        <v>0</v>
      </c>
      <c r="H360" s="66">
        <f t="shared" si="129"/>
        <v>0</v>
      </c>
      <c r="I360" s="66">
        <f t="shared" si="129"/>
        <v>0</v>
      </c>
      <c r="J360" s="66">
        <f t="shared" si="129"/>
        <v>0</v>
      </c>
      <c r="K360" s="66">
        <f t="shared" si="129"/>
        <v>0</v>
      </c>
      <c r="L360" s="66">
        <f t="shared" si="129"/>
        <v>0</v>
      </c>
      <c r="M360" s="66">
        <f t="shared" si="129"/>
        <v>0</v>
      </c>
      <c r="N360" s="66">
        <f t="shared" si="129"/>
        <v>0</v>
      </c>
      <c r="O360" s="66">
        <f t="shared" si="129"/>
        <v>0</v>
      </c>
    </row>
    <row r="361" spans="2:36">
      <c r="B361" s="64" t="str">
        <f>IF(PRESUPUESTO!C238="","",PRESUPUESTO!C238)</f>
        <v>Cuota de Manejo Cuenta de Ahorros 2</v>
      </c>
      <c r="C361" s="65">
        <f t="shared" si="125"/>
        <v>0</v>
      </c>
      <c r="D361" s="59">
        <f>PRESUPUESTO!D238</f>
        <v>0</v>
      </c>
      <c r="E361" s="66">
        <f t="shared" si="127"/>
        <v>0</v>
      </c>
      <c r="F361" s="66">
        <f t="shared" si="129"/>
        <v>0</v>
      </c>
      <c r="G361" s="66">
        <f t="shared" si="129"/>
        <v>0</v>
      </c>
      <c r="H361" s="66">
        <f t="shared" si="129"/>
        <v>0</v>
      </c>
      <c r="I361" s="66">
        <f t="shared" si="129"/>
        <v>0</v>
      </c>
      <c r="J361" s="66">
        <f t="shared" si="129"/>
        <v>0</v>
      </c>
      <c r="K361" s="66">
        <f t="shared" si="129"/>
        <v>0</v>
      </c>
      <c r="L361" s="66">
        <f t="shared" si="129"/>
        <v>0</v>
      </c>
      <c r="M361" s="66">
        <f t="shared" si="129"/>
        <v>0</v>
      </c>
      <c r="N361" s="66">
        <f t="shared" si="129"/>
        <v>0</v>
      </c>
      <c r="O361" s="66">
        <f t="shared" si="129"/>
        <v>0</v>
      </c>
    </row>
    <row r="362" spans="2:36">
      <c r="B362" s="64" t="str">
        <f>IF(PRESUPUESTO!C239="","",PRESUPUESTO!C239)</f>
        <v>Cuota de Manejo TC 1</v>
      </c>
      <c r="C362" s="65">
        <f t="shared" si="125"/>
        <v>0</v>
      </c>
      <c r="D362" s="59">
        <f>PRESUPUESTO!D239</f>
        <v>0</v>
      </c>
      <c r="E362" s="66">
        <f t="shared" si="127"/>
        <v>0</v>
      </c>
      <c r="F362" s="66">
        <f t="shared" si="129"/>
        <v>0</v>
      </c>
      <c r="G362" s="66">
        <f t="shared" si="129"/>
        <v>0</v>
      </c>
      <c r="H362" s="66">
        <f t="shared" si="129"/>
        <v>0</v>
      </c>
      <c r="I362" s="66">
        <f t="shared" si="129"/>
        <v>0</v>
      </c>
      <c r="J362" s="66">
        <f t="shared" si="129"/>
        <v>0</v>
      </c>
      <c r="K362" s="66">
        <f t="shared" si="129"/>
        <v>0</v>
      </c>
      <c r="L362" s="66">
        <f t="shared" si="129"/>
        <v>0</v>
      </c>
      <c r="M362" s="66">
        <f t="shared" si="129"/>
        <v>0</v>
      </c>
      <c r="N362" s="66">
        <f t="shared" si="129"/>
        <v>0</v>
      </c>
      <c r="O362" s="66">
        <f t="shared" si="129"/>
        <v>0</v>
      </c>
    </row>
    <row r="363" spans="2:36">
      <c r="B363" s="64" t="str">
        <f>IF(PRESUPUESTO!C240="","",PRESUPUESTO!C240)</f>
        <v>Cuota de Manejo TC 2</v>
      </c>
      <c r="C363" s="65">
        <f t="shared" si="125"/>
        <v>0</v>
      </c>
      <c r="D363" s="59">
        <f>PRESUPUESTO!D240</f>
        <v>0</v>
      </c>
      <c r="E363" s="66">
        <f t="shared" si="127"/>
        <v>0</v>
      </c>
      <c r="F363" s="66">
        <f t="shared" si="129"/>
        <v>0</v>
      </c>
      <c r="G363" s="66">
        <f t="shared" si="129"/>
        <v>0</v>
      </c>
      <c r="H363" s="66">
        <f t="shared" si="129"/>
        <v>0</v>
      </c>
      <c r="I363" s="66">
        <f t="shared" si="129"/>
        <v>0</v>
      </c>
      <c r="J363" s="66">
        <f t="shared" si="129"/>
        <v>0</v>
      </c>
      <c r="K363" s="66">
        <f t="shared" si="129"/>
        <v>0</v>
      </c>
      <c r="L363" s="66">
        <f t="shared" si="129"/>
        <v>0</v>
      </c>
      <c r="M363" s="66">
        <f t="shared" si="129"/>
        <v>0</v>
      </c>
      <c r="N363" s="66">
        <f t="shared" si="129"/>
        <v>0</v>
      </c>
      <c r="O363" s="66">
        <f t="shared" si="129"/>
        <v>0</v>
      </c>
    </row>
    <row r="364" spans="2:36">
      <c r="B364" s="64" t="str">
        <f>IF(PRESUPUESTO!C241="","",PRESUPUESTO!C241)</f>
        <v xml:space="preserve">Abono a Capital </v>
      </c>
      <c r="C364" s="65">
        <f t="shared" si="125"/>
        <v>0</v>
      </c>
      <c r="D364" s="59">
        <f>PRESUPUESTO!D241</f>
        <v>0</v>
      </c>
      <c r="E364" s="66">
        <f t="shared" si="127"/>
        <v>0</v>
      </c>
      <c r="F364" s="66">
        <f t="shared" si="129"/>
        <v>0</v>
      </c>
      <c r="G364" s="66">
        <f t="shared" si="129"/>
        <v>0</v>
      </c>
      <c r="H364" s="66">
        <f t="shared" si="129"/>
        <v>0</v>
      </c>
      <c r="I364" s="66">
        <f t="shared" si="129"/>
        <v>0</v>
      </c>
      <c r="J364" s="66">
        <f t="shared" si="129"/>
        <v>0</v>
      </c>
      <c r="K364" s="66">
        <f t="shared" si="129"/>
        <v>0</v>
      </c>
      <c r="L364" s="66">
        <f t="shared" si="129"/>
        <v>0</v>
      </c>
      <c r="M364" s="66">
        <f t="shared" si="129"/>
        <v>0</v>
      </c>
      <c r="N364" s="66">
        <f t="shared" si="129"/>
        <v>0</v>
      </c>
      <c r="O364" s="66">
        <f t="shared" si="129"/>
        <v>0</v>
      </c>
    </row>
    <row r="365" spans="2:36">
      <c r="B365" s="64" t="str">
        <f>IF(PRESUPUESTO!C242="","",PRESUPUESTO!C242)</f>
        <v/>
      </c>
      <c r="C365" s="65">
        <f t="shared" si="125"/>
        <v>0</v>
      </c>
      <c r="D365" s="59">
        <f>PRESUPUESTO!D242</f>
        <v>0</v>
      </c>
      <c r="E365" s="66">
        <f t="shared" si="127"/>
        <v>0</v>
      </c>
      <c r="F365" s="66">
        <f t="shared" si="129"/>
        <v>0</v>
      </c>
      <c r="G365" s="66">
        <f t="shared" si="129"/>
        <v>0</v>
      </c>
      <c r="H365" s="66">
        <f t="shared" si="129"/>
        <v>0</v>
      </c>
      <c r="I365" s="66">
        <f t="shared" si="129"/>
        <v>0</v>
      </c>
      <c r="J365" s="66">
        <f t="shared" si="129"/>
        <v>0</v>
      </c>
      <c r="K365" s="66">
        <f t="shared" si="129"/>
        <v>0</v>
      </c>
      <c r="L365" s="66">
        <f t="shared" si="129"/>
        <v>0</v>
      </c>
      <c r="M365" s="66">
        <f t="shared" si="129"/>
        <v>0</v>
      </c>
      <c r="N365" s="66">
        <f t="shared" si="129"/>
        <v>0</v>
      </c>
      <c r="O365" s="66">
        <f t="shared" si="129"/>
        <v>0</v>
      </c>
    </row>
    <row r="366" spans="2:36" s="9" customFormat="1">
      <c r="B366" s="64" t="str">
        <f>IF(PRESUPUESTO!C243="","",PRESUPUESTO!C243)</f>
        <v/>
      </c>
      <c r="C366" s="65">
        <f t="shared" si="125"/>
        <v>0</v>
      </c>
      <c r="D366" s="59">
        <f>PRESUPUESTO!D243</f>
        <v>0</v>
      </c>
      <c r="E366" s="66">
        <f t="shared" si="127"/>
        <v>0</v>
      </c>
      <c r="F366" s="66">
        <f t="shared" si="129"/>
        <v>0</v>
      </c>
      <c r="G366" s="66">
        <f t="shared" si="129"/>
        <v>0</v>
      </c>
      <c r="H366" s="66">
        <f t="shared" si="129"/>
        <v>0</v>
      </c>
      <c r="I366" s="66">
        <f t="shared" si="129"/>
        <v>0</v>
      </c>
      <c r="J366" s="66">
        <f t="shared" si="129"/>
        <v>0</v>
      </c>
      <c r="K366" s="66">
        <f t="shared" si="129"/>
        <v>0</v>
      </c>
      <c r="L366" s="66">
        <f t="shared" si="129"/>
        <v>0</v>
      </c>
      <c r="M366" s="66">
        <f t="shared" si="129"/>
        <v>0</v>
      </c>
      <c r="N366" s="66">
        <f t="shared" si="129"/>
        <v>0</v>
      </c>
      <c r="O366" s="66">
        <f t="shared" si="129"/>
        <v>0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spans="2:36" s="9" customFormat="1">
      <c r="B367" s="103" t="str">
        <f>IF(PRESUPUESTO!F232="","",PRESUPUESTO!F232)</f>
        <v/>
      </c>
      <c r="C367" s="104">
        <f t="shared" si="125"/>
        <v>0</v>
      </c>
      <c r="D367" s="105">
        <f>IF(PRESUPUESTO!J232=PRESUPUESTO!$B$345,PRESUPUESTO!$G$232,0)</f>
        <v>0</v>
      </c>
      <c r="E367" s="105">
        <f>IF(PRESUPUESTO!K232=PRESUPUESTO!$B$345,PRESUPUESTO!$G$232,0)</f>
        <v>0</v>
      </c>
      <c r="F367" s="105">
        <f>IF(PRESUPUESTO!L232=PRESUPUESTO!$B$345,PRESUPUESTO!$G$232,0)</f>
        <v>0</v>
      </c>
      <c r="G367" s="105">
        <f>IF(PRESUPUESTO!M232=PRESUPUESTO!$B$345,PRESUPUESTO!$G$232,0)</f>
        <v>0</v>
      </c>
      <c r="H367" s="105">
        <f>IF(PRESUPUESTO!N232=PRESUPUESTO!$B$345,PRESUPUESTO!$G$232,0)</f>
        <v>0</v>
      </c>
      <c r="I367" s="105">
        <f>IF(PRESUPUESTO!O232=PRESUPUESTO!$B$345,PRESUPUESTO!$G$232,0)</f>
        <v>0</v>
      </c>
      <c r="J367" s="105">
        <f>IF(PRESUPUESTO!P232=PRESUPUESTO!$B$345,PRESUPUESTO!$G$232,0)</f>
        <v>0</v>
      </c>
      <c r="K367" s="105">
        <f>IF(PRESUPUESTO!Q232=PRESUPUESTO!$B$345,PRESUPUESTO!$G$232,0)</f>
        <v>0</v>
      </c>
      <c r="L367" s="105">
        <f>IF(PRESUPUESTO!R232=PRESUPUESTO!$B$345,PRESUPUESTO!$G$232,0)</f>
        <v>0</v>
      </c>
      <c r="M367" s="105">
        <f>IF(PRESUPUESTO!S232=PRESUPUESTO!$B$345,PRESUPUESTO!$G$232,0)</f>
        <v>0</v>
      </c>
      <c r="N367" s="105">
        <f>IF(PRESUPUESTO!T232=PRESUPUESTO!$B$345,PRESUPUESTO!$G$232,0)</f>
        <v>0</v>
      </c>
      <c r="O367" s="105">
        <f>IF(PRESUPUESTO!U232=PRESUPUESTO!$B$345,PRESUPUESTO!$G$232,0)</f>
        <v>0</v>
      </c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</row>
    <row r="368" spans="2:36" s="9" customFormat="1">
      <c r="B368" s="103" t="str">
        <f>IF(PRESUPUESTO!F233="","",PRESUPUESTO!F233)</f>
        <v/>
      </c>
      <c r="C368" s="104">
        <f t="shared" si="125"/>
        <v>0</v>
      </c>
      <c r="D368" s="105">
        <f>IF(PRESUPUESTO!J233=PRESUPUESTO!$B$345,PRESUPUESTO!$G$233,0)</f>
        <v>0</v>
      </c>
      <c r="E368" s="105">
        <f>IF(PRESUPUESTO!K233=PRESUPUESTO!$B$345,PRESUPUESTO!$G$233,0)</f>
        <v>0</v>
      </c>
      <c r="F368" s="105">
        <f>IF(PRESUPUESTO!L233=PRESUPUESTO!$B$345,PRESUPUESTO!$G$233,0)</f>
        <v>0</v>
      </c>
      <c r="G368" s="105">
        <f>IF(PRESUPUESTO!M233=PRESUPUESTO!$B$345,PRESUPUESTO!$G$233,0)</f>
        <v>0</v>
      </c>
      <c r="H368" s="105">
        <f>IF(PRESUPUESTO!N233=PRESUPUESTO!$B$345,PRESUPUESTO!$G$233,0)</f>
        <v>0</v>
      </c>
      <c r="I368" s="105">
        <f>IF(PRESUPUESTO!O233=PRESUPUESTO!$B$345,PRESUPUESTO!$G$233,0)</f>
        <v>0</v>
      </c>
      <c r="J368" s="105">
        <f>IF(PRESUPUESTO!P233=PRESUPUESTO!$B$345,PRESUPUESTO!$G$233,0)</f>
        <v>0</v>
      </c>
      <c r="K368" s="105">
        <f>IF(PRESUPUESTO!Q233=PRESUPUESTO!$B$345,PRESUPUESTO!$G$233,0)</f>
        <v>0</v>
      </c>
      <c r="L368" s="105">
        <f>IF(PRESUPUESTO!R233=PRESUPUESTO!$B$345,PRESUPUESTO!$G$233,0)</f>
        <v>0</v>
      </c>
      <c r="M368" s="105">
        <f>IF(PRESUPUESTO!S233=PRESUPUESTO!$B$345,PRESUPUESTO!$G$233,0)</f>
        <v>0</v>
      </c>
      <c r="N368" s="105">
        <f>IF(PRESUPUESTO!T233=PRESUPUESTO!$B$345,PRESUPUESTO!$G$233,0)</f>
        <v>0</v>
      </c>
      <c r="O368" s="105">
        <f>IF(PRESUPUESTO!U233=PRESUPUESTO!$B$345,PRESUPUESTO!$G$233,0)</f>
        <v>0</v>
      </c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</row>
    <row r="369" spans="2:36" s="9" customFormat="1">
      <c r="B369" s="103" t="str">
        <f>IF(PRESUPUESTO!F234="","",PRESUPUESTO!F234)</f>
        <v/>
      </c>
      <c r="C369" s="104">
        <f t="shared" si="125"/>
        <v>0</v>
      </c>
      <c r="D369" s="105">
        <f>IF(PRESUPUESTO!J234=PRESUPUESTO!$B$345,PRESUPUESTO!$G$234,0)</f>
        <v>0</v>
      </c>
      <c r="E369" s="105">
        <f>IF(PRESUPUESTO!K234=PRESUPUESTO!$B$345,PRESUPUESTO!$G$234,0)</f>
        <v>0</v>
      </c>
      <c r="F369" s="105">
        <f>IF(PRESUPUESTO!L234=PRESUPUESTO!$B$345,PRESUPUESTO!$G$234,0)</f>
        <v>0</v>
      </c>
      <c r="G369" s="105">
        <f>IF(PRESUPUESTO!M234=PRESUPUESTO!$B$345,PRESUPUESTO!$G$234,0)</f>
        <v>0</v>
      </c>
      <c r="H369" s="105">
        <f>IF(PRESUPUESTO!N234=PRESUPUESTO!$B$345,PRESUPUESTO!$G$234,0)</f>
        <v>0</v>
      </c>
      <c r="I369" s="105">
        <f>IF(PRESUPUESTO!O234=PRESUPUESTO!$B$345,PRESUPUESTO!$G$234,0)</f>
        <v>0</v>
      </c>
      <c r="J369" s="105">
        <f>IF(PRESUPUESTO!P234=PRESUPUESTO!$B$345,PRESUPUESTO!$G$234,0)</f>
        <v>0</v>
      </c>
      <c r="K369" s="105">
        <f>IF(PRESUPUESTO!Q234=PRESUPUESTO!$B$345,PRESUPUESTO!$G$234,0)</f>
        <v>0</v>
      </c>
      <c r="L369" s="105">
        <f>IF(PRESUPUESTO!R234=PRESUPUESTO!$B$345,PRESUPUESTO!$G$234,0)</f>
        <v>0</v>
      </c>
      <c r="M369" s="105">
        <f>IF(PRESUPUESTO!S234=PRESUPUESTO!$B$345,PRESUPUESTO!$G$234,0)</f>
        <v>0</v>
      </c>
      <c r="N369" s="105">
        <f>IF(PRESUPUESTO!T234=PRESUPUESTO!$B$345,PRESUPUESTO!$G$234,0)</f>
        <v>0</v>
      </c>
      <c r="O369" s="105">
        <f>IF(PRESUPUESTO!U234=PRESUPUESTO!$B$345,PRESUPUESTO!$G$234,0)</f>
        <v>0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 spans="2:36" s="9" customFormat="1">
      <c r="B370" s="103" t="str">
        <f>IF(PRESUPUESTO!F235="","",PRESUPUESTO!F235)</f>
        <v/>
      </c>
      <c r="C370" s="104">
        <f t="shared" si="125"/>
        <v>0</v>
      </c>
      <c r="D370" s="105">
        <f>IF(PRESUPUESTO!J235=PRESUPUESTO!$B$345,PRESUPUESTO!$G$235,0)</f>
        <v>0</v>
      </c>
      <c r="E370" s="105">
        <f>IF(PRESUPUESTO!K235=PRESUPUESTO!$B$345,PRESUPUESTO!$G$235,0)</f>
        <v>0</v>
      </c>
      <c r="F370" s="105">
        <f>IF(PRESUPUESTO!L235=PRESUPUESTO!$B$345,PRESUPUESTO!$G$235,0)</f>
        <v>0</v>
      </c>
      <c r="G370" s="105">
        <f>IF(PRESUPUESTO!M235=PRESUPUESTO!$B$345,PRESUPUESTO!$G$235,0)</f>
        <v>0</v>
      </c>
      <c r="H370" s="105">
        <f>IF(PRESUPUESTO!N235=PRESUPUESTO!$B$345,PRESUPUESTO!$G$235,0)</f>
        <v>0</v>
      </c>
      <c r="I370" s="105">
        <f>IF(PRESUPUESTO!O235=PRESUPUESTO!$B$345,PRESUPUESTO!$G$235,0)</f>
        <v>0</v>
      </c>
      <c r="J370" s="105">
        <f>IF(PRESUPUESTO!P235=PRESUPUESTO!$B$345,PRESUPUESTO!$G$235,0)</f>
        <v>0</v>
      </c>
      <c r="K370" s="105">
        <f>IF(PRESUPUESTO!Q235=PRESUPUESTO!$B$345,PRESUPUESTO!$G$235,0)</f>
        <v>0</v>
      </c>
      <c r="L370" s="105">
        <f>IF(PRESUPUESTO!R235=PRESUPUESTO!$B$345,PRESUPUESTO!$G$235,0)</f>
        <v>0</v>
      </c>
      <c r="M370" s="105">
        <f>IF(PRESUPUESTO!S235=PRESUPUESTO!$B$345,PRESUPUESTO!$G$235,0)</f>
        <v>0</v>
      </c>
      <c r="N370" s="105">
        <f>IF(PRESUPUESTO!T235=PRESUPUESTO!$B$345,PRESUPUESTO!$G$235,0)</f>
        <v>0</v>
      </c>
      <c r="O370" s="105">
        <f>IF(PRESUPUESTO!U235=PRESUPUESTO!$B$345,PRESUPUESTO!$G$235,0)</f>
        <v>0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</row>
    <row r="371" spans="2:36" s="9" customFormat="1">
      <c r="B371" s="103" t="str">
        <f>IF(PRESUPUESTO!F236="","",PRESUPUESTO!F236)</f>
        <v/>
      </c>
      <c r="C371" s="104">
        <f t="shared" si="125"/>
        <v>0</v>
      </c>
      <c r="D371" s="105">
        <f>IF(PRESUPUESTO!J236=PRESUPUESTO!$B$345,PRESUPUESTO!$G$236,0)</f>
        <v>0</v>
      </c>
      <c r="E371" s="105">
        <f>IF(PRESUPUESTO!K236=PRESUPUESTO!$B$345,PRESUPUESTO!$G$236,0)</f>
        <v>0</v>
      </c>
      <c r="F371" s="105">
        <f>IF(PRESUPUESTO!L236=PRESUPUESTO!$B$345,PRESUPUESTO!$G$236,0)</f>
        <v>0</v>
      </c>
      <c r="G371" s="105">
        <f>IF(PRESUPUESTO!M236=PRESUPUESTO!$B$345,PRESUPUESTO!$G$236,0)</f>
        <v>0</v>
      </c>
      <c r="H371" s="105">
        <f>IF(PRESUPUESTO!N236=PRESUPUESTO!$B$345,PRESUPUESTO!$G$236,0)</f>
        <v>0</v>
      </c>
      <c r="I371" s="105">
        <f>IF(PRESUPUESTO!O236=PRESUPUESTO!$B$345,PRESUPUESTO!$G$236,0)</f>
        <v>0</v>
      </c>
      <c r="J371" s="105">
        <f>IF(PRESUPUESTO!P236=PRESUPUESTO!$B$345,PRESUPUESTO!$G$236,0)</f>
        <v>0</v>
      </c>
      <c r="K371" s="105">
        <f>IF(PRESUPUESTO!Q236=PRESUPUESTO!$B$345,PRESUPUESTO!$G$236,0)</f>
        <v>0</v>
      </c>
      <c r="L371" s="105">
        <f>IF(PRESUPUESTO!R236=PRESUPUESTO!$B$345,PRESUPUESTO!$G$236,0)</f>
        <v>0</v>
      </c>
      <c r="M371" s="105">
        <f>IF(PRESUPUESTO!S236=PRESUPUESTO!$B$345,PRESUPUESTO!$G$236,0)</f>
        <v>0</v>
      </c>
      <c r="N371" s="105">
        <f>IF(PRESUPUESTO!T236=PRESUPUESTO!$B$345,PRESUPUESTO!$G$236,0)</f>
        <v>0</v>
      </c>
      <c r="O371" s="105">
        <f>IF(PRESUPUESTO!U236=PRESUPUESTO!$B$345,PRESUPUESTO!$G$236,0)</f>
        <v>0</v>
      </c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</row>
    <row r="372" spans="2:36" s="9" customFormat="1">
      <c r="B372" s="103" t="str">
        <f>IF(PRESUPUESTO!F237="","",PRESUPUESTO!F237)</f>
        <v/>
      </c>
      <c r="C372" s="104">
        <f t="shared" si="125"/>
        <v>0</v>
      </c>
      <c r="D372" s="105">
        <f>IF(PRESUPUESTO!J237=PRESUPUESTO!$B$345,PRESUPUESTO!$G$237,0)</f>
        <v>0</v>
      </c>
      <c r="E372" s="105">
        <f>IF(PRESUPUESTO!K237=PRESUPUESTO!$B$345,PRESUPUESTO!$G$237,0)</f>
        <v>0</v>
      </c>
      <c r="F372" s="105">
        <f>IF(PRESUPUESTO!L237=PRESUPUESTO!$B$345,PRESUPUESTO!$G$237,0)</f>
        <v>0</v>
      </c>
      <c r="G372" s="105">
        <f>IF(PRESUPUESTO!M237=PRESUPUESTO!$B$345,PRESUPUESTO!$G$237,0)</f>
        <v>0</v>
      </c>
      <c r="H372" s="105">
        <f>IF(PRESUPUESTO!N237=PRESUPUESTO!$B$345,PRESUPUESTO!$G$237,0)</f>
        <v>0</v>
      </c>
      <c r="I372" s="105">
        <f>IF(PRESUPUESTO!O237=PRESUPUESTO!$B$345,PRESUPUESTO!$G$237,0)</f>
        <v>0</v>
      </c>
      <c r="J372" s="105">
        <f>IF(PRESUPUESTO!P237=PRESUPUESTO!$B$345,PRESUPUESTO!$G$237,0)</f>
        <v>0</v>
      </c>
      <c r="K372" s="105">
        <f>IF(PRESUPUESTO!Q237=PRESUPUESTO!$B$345,PRESUPUESTO!$G$237,0)</f>
        <v>0</v>
      </c>
      <c r="L372" s="105">
        <f>IF(PRESUPUESTO!R237=PRESUPUESTO!$B$345,PRESUPUESTO!$G$237,0)</f>
        <v>0</v>
      </c>
      <c r="M372" s="105">
        <f>IF(PRESUPUESTO!S237=PRESUPUESTO!$B$345,PRESUPUESTO!$G$237,0)</f>
        <v>0</v>
      </c>
      <c r="N372" s="105">
        <f>IF(PRESUPUESTO!T237=PRESUPUESTO!$B$345,PRESUPUESTO!$G$237,0)</f>
        <v>0</v>
      </c>
      <c r="O372" s="105">
        <f>IF(PRESUPUESTO!U237=PRESUPUESTO!$B$345,PRESUPUESTO!$G$237,0)</f>
        <v>0</v>
      </c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</row>
    <row r="373" spans="2:36" s="9" customFormat="1">
      <c r="B373" s="103" t="str">
        <f>IF(PRESUPUESTO!F238="","",PRESUPUESTO!F238)</f>
        <v/>
      </c>
      <c r="C373" s="104">
        <f t="shared" si="125"/>
        <v>0</v>
      </c>
      <c r="D373" s="105">
        <f>IF(PRESUPUESTO!J238=PRESUPUESTO!$B$345,PRESUPUESTO!$G$238,0)</f>
        <v>0</v>
      </c>
      <c r="E373" s="105">
        <f>IF(PRESUPUESTO!K238=PRESUPUESTO!$B$345,PRESUPUESTO!$G$238,0)</f>
        <v>0</v>
      </c>
      <c r="F373" s="105">
        <f>IF(PRESUPUESTO!L238=PRESUPUESTO!$B$345,PRESUPUESTO!$G$238,0)</f>
        <v>0</v>
      </c>
      <c r="G373" s="105">
        <f>IF(PRESUPUESTO!M238=PRESUPUESTO!$B$345,PRESUPUESTO!$G$238,0)</f>
        <v>0</v>
      </c>
      <c r="H373" s="105">
        <f>IF(PRESUPUESTO!N238=PRESUPUESTO!$B$345,PRESUPUESTO!$G$238,0)</f>
        <v>0</v>
      </c>
      <c r="I373" s="105">
        <f>IF(PRESUPUESTO!O238=PRESUPUESTO!$B$345,PRESUPUESTO!$G$238,0)</f>
        <v>0</v>
      </c>
      <c r="J373" s="105">
        <f>IF(PRESUPUESTO!P238=PRESUPUESTO!$B$345,PRESUPUESTO!$G$238,0)</f>
        <v>0</v>
      </c>
      <c r="K373" s="105">
        <f>IF(PRESUPUESTO!Q238=PRESUPUESTO!$B$345,PRESUPUESTO!$G$238,0)</f>
        <v>0</v>
      </c>
      <c r="L373" s="105">
        <f>IF(PRESUPUESTO!R238=PRESUPUESTO!$B$345,PRESUPUESTO!$G$238,0)</f>
        <v>0</v>
      </c>
      <c r="M373" s="105">
        <f>IF(PRESUPUESTO!S238=PRESUPUESTO!$B$345,PRESUPUESTO!$G$238,0)</f>
        <v>0</v>
      </c>
      <c r="N373" s="105">
        <f>IF(PRESUPUESTO!T238=PRESUPUESTO!$B$345,PRESUPUESTO!$G$238,0)</f>
        <v>0</v>
      </c>
      <c r="O373" s="105">
        <f>IF(PRESUPUESTO!U238=PRESUPUESTO!$B$345,PRESUPUESTO!$G$238,0)</f>
        <v>0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 spans="2:36" s="9" customFormat="1">
      <c r="B374" s="103" t="str">
        <f>IF(PRESUPUESTO!F239="","",PRESUPUESTO!F239)</f>
        <v/>
      </c>
      <c r="C374" s="104">
        <f t="shared" si="125"/>
        <v>0</v>
      </c>
      <c r="D374" s="105">
        <f>IF(PRESUPUESTO!J239=PRESUPUESTO!$B$345,PRESUPUESTO!$G$239,0)</f>
        <v>0</v>
      </c>
      <c r="E374" s="105">
        <f>IF(PRESUPUESTO!K239=PRESUPUESTO!$B$345,PRESUPUESTO!$G$239,0)</f>
        <v>0</v>
      </c>
      <c r="F374" s="105">
        <f>IF(PRESUPUESTO!L239=PRESUPUESTO!$B$345,PRESUPUESTO!$G$239,0)</f>
        <v>0</v>
      </c>
      <c r="G374" s="105">
        <f>IF(PRESUPUESTO!M239=PRESUPUESTO!$B$345,PRESUPUESTO!$G$239,0)</f>
        <v>0</v>
      </c>
      <c r="H374" s="105">
        <f>IF(PRESUPUESTO!N239=PRESUPUESTO!$B$345,PRESUPUESTO!$G$239,0)</f>
        <v>0</v>
      </c>
      <c r="I374" s="105">
        <f>IF(PRESUPUESTO!O239=PRESUPUESTO!$B$345,PRESUPUESTO!$G$239,0)</f>
        <v>0</v>
      </c>
      <c r="J374" s="105">
        <f>IF(PRESUPUESTO!P239=PRESUPUESTO!$B$345,PRESUPUESTO!$G$239,0)</f>
        <v>0</v>
      </c>
      <c r="K374" s="105">
        <f>IF(PRESUPUESTO!Q239=PRESUPUESTO!$B$345,PRESUPUESTO!$G$239,0)</f>
        <v>0</v>
      </c>
      <c r="L374" s="105">
        <f>IF(PRESUPUESTO!R239=PRESUPUESTO!$B$345,PRESUPUESTO!$G$239,0)</f>
        <v>0</v>
      </c>
      <c r="M374" s="105">
        <f>IF(PRESUPUESTO!S239=PRESUPUESTO!$B$345,PRESUPUESTO!$G$239,0)</f>
        <v>0</v>
      </c>
      <c r="N374" s="105">
        <f>IF(PRESUPUESTO!T239=PRESUPUESTO!$B$345,PRESUPUESTO!$G$239,0)</f>
        <v>0</v>
      </c>
      <c r="O374" s="105">
        <f>IF(PRESUPUESTO!U239=PRESUPUESTO!$B$345,PRESUPUESTO!$G$239,0)</f>
        <v>0</v>
      </c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</row>
    <row r="375" spans="2:36" s="9" customFormat="1">
      <c r="B375" s="103" t="str">
        <f>IF(PRESUPUESTO!F240="","",PRESUPUESTO!F240)</f>
        <v/>
      </c>
      <c r="C375" s="104">
        <f t="shared" si="125"/>
        <v>0</v>
      </c>
      <c r="D375" s="105">
        <f>IF(PRESUPUESTO!J240=PRESUPUESTO!$B$345,PRESUPUESTO!$G$240,0)</f>
        <v>0</v>
      </c>
      <c r="E375" s="105">
        <f>IF(PRESUPUESTO!K240=PRESUPUESTO!$B$345,PRESUPUESTO!$G$240,0)</f>
        <v>0</v>
      </c>
      <c r="F375" s="105">
        <f>IF(PRESUPUESTO!L240=PRESUPUESTO!$B$345,PRESUPUESTO!$G$240,0)</f>
        <v>0</v>
      </c>
      <c r="G375" s="105">
        <f>IF(PRESUPUESTO!M240=PRESUPUESTO!$B$345,PRESUPUESTO!$G$240,0)</f>
        <v>0</v>
      </c>
      <c r="H375" s="105">
        <f>IF(PRESUPUESTO!N240=PRESUPUESTO!$B$345,PRESUPUESTO!$G$240,0)</f>
        <v>0</v>
      </c>
      <c r="I375" s="105">
        <f>IF(PRESUPUESTO!O240=PRESUPUESTO!$B$345,PRESUPUESTO!$G$240,0)</f>
        <v>0</v>
      </c>
      <c r="J375" s="105">
        <f>IF(PRESUPUESTO!P240=PRESUPUESTO!$B$345,PRESUPUESTO!$G$240,0)</f>
        <v>0</v>
      </c>
      <c r="K375" s="105">
        <f>IF(PRESUPUESTO!Q240=PRESUPUESTO!$B$345,PRESUPUESTO!$G$240,0)</f>
        <v>0</v>
      </c>
      <c r="L375" s="105">
        <f>IF(PRESUPUESTO!R240=PRESUPUESTO!$B$345,PRESUPUESTO!$G$240,0)</f>
        <v>0</v>
      </c>
      <c r="M375" s="105">
        <f>IF(PRESUPUESTO!S240=PRESUPUESTO!$B$345,PRESUPUESTO!$G$240,0)</f>
        <v>0</v>
      </c>
      <c r="N375" s="105">
        <f>IF(PRESUPUESTO!T240=PRESUPUESTO!$B$345,PRESUPUESTO!$G$240,0)</f>
        <v>0</v>
      </c>
      <c r="O375" s="105">
        <f>IF(PRESUPUESTO!U240=PRESUPUESTO!$B$345,PRESUPUESTO!$G$240,0)</f>
        <v>0</v>
      </c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</row>
    <row r="376" spans="2:36" s="9" customFormat="1">
      <c r="B376" s="103" t="str">
        <f>IF(PRESUPUESTO!F241="","",PRESUPUESTO!F241)</f>
        <v/>
      </c>
      <c r="C376" s="104">
        <f t="shared" si="125"/>
        <v>0</v>
      </c>
      <c r="D376" s="105">
        <f>IF(PRESUPUESTO!J241=PRESUPUESTO!$B$345,PRESUPUESTO!$G$241,0)</f>
        <v>0</v>
      </c>
      <c r="E376" s="105">
        <f>IF(PRESUPUESTO!K241=PRESUPUESTO!$B$345,PRESUPUESTO!$G$241,0)</f>
        <v>0</v>
      </c>
      <c r="F376" s="105">
        <f>IF(PRESUPUESTO!L241=PRESUPUESTO!$B$345,PRESUPUESTO!$G$241,0)</f>
        <v>0</v>
      </c>
      <c r="G376" s="105">
        <f>IF(PRESUPUESTO!M241=PRESUPUESTO!$B$345,PRESUPUESTO!$G$241,0)</f>
        <v>0</v>
      </c>
      <c r="H376" s="105">
        <f>IF(PRESUPUESTO!N241=PRESUPUESTO!$B$345,PRESUPUESTO!$G$241,0)</f>
        <v>0</v>
      </c>
      <c r="I376" s="105">
        <f>IF(PRESUPUESTO!O241=PRESUPUESTO!$B$345,PRESUPUESTO!$G$241,0)</f>
        <v>0</v>
      </c>
      <c r="J376" s="105">
        <f>IF(PRESUPUESTO!P241=PRESUPUESTO!$B$345,PRESUPUESTO!$G$241,0)</f>
        <v>0</v>
      </c>
      <c r="K376" s="105">
        <f>IF(PRESUPUESTO!Q241=PRESUPUESTO!$B$345,PRESUPUESTO!$G$241,0)</f>
        <v>0</v>
      </c>
      <c r="L376" s="105">
        <f>IF(PRESUPUESTO!R241=PRESUPUESTO!$B$345,PRESUPUESTO!$G$241,0)</f>
        <v>0</v>
      </c>
      <c r="M376" s="105">
        <f>IF(PRESUPUESTO!S241=PRESUPUESTO!$B$345,PRESUPUESTO!$G$241,0)</f>
        <v>0</v>
      </c>
      <c r="N376" s="105">
        <f>IF(PRESUPUESTO!T241=PRESUPUESTO!$B$345,PRESUPUESTO!$G$241,0)</f>
        <v>0</v>
      </c>
      <c r="O376" s="105">
        <f>IF(PRESUPUESTO!U241=PRESUPUESTO!$B$345,PRESUPUESTO!$G$241,0)</f>
        <v>0</v>
      </c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</row>
    <row r="377" spans="2:36" s="9" customFormat="1">
      <c r="B377" s="103" t="str">
        <f>IF(PRESUPUESTO!F242="","",PRESUPUESTO!F242)</f>
        <v/>
      </c>
      <c r="C377" s="104">
        <f t="shared" si="125"/>
        <v>0</v>
      </c>
      <c r="D377" s="105">
        <f>IF(PRESUPUESTO!J242=PRESUPUESTO!$B$345,PRESUPUESTO!$G$242,0)</f>
        <v>0</v>
      </c>
      <c r="E377" s="105">
        <f>IF(PRESUPUESTO!K242=PRESUPUESTO!$B$345,PRESUPUESTO!$G$242,0)</f>
        <v>0</v>
      </c>
      <c r="F377" s="105">
        <f>IF(PRESUPUESTO!L242=PRESUPUESTO!$B$345,PRESUPUESTO!$G$242,0)</f>
        <v>0</v>
      </c>
      <c r="G377" s="105">
        <f>IF(PRESUPUESTO!M242=PRESUPUESTO!$B$345,PRESUPUESTO!$G$242,0)</f>
        <v>0</v>
      </c>
      <c r="H377" s="105">
        <f>IF(PRESUPUESTO!N242=PRESUPUESTO!$B$345,PRESUPUESTO!$G$242,0)</f>
        <v>0</v>
      </c>
      <c r="I377" s="105">
        <f>IF(PRESUPUESTO!O242=PRESUPUESTO!$B$345,PRESUPUESTO!$G$242,0)</f>
        <v>0</v>
      </c>
      <c r="J377" s="105">
        <f>IF(PRESUPUESTO!P242=PRESUPUESTO!$B$345,PRESUPUESTO!$G$242,0)</f>
        <v>0</v>
      </c>
      <c r="K377" s="105">
        <f>IF(PRESUPUESTO!Q242=PRESUPUESTO!$B$345,PRESUPUESTO!$G$242,0)</f>
        <v>0</v>
      </c>
      <c r="L377" s="105">
        <f>IF(PRESUPUESTO!R242=PRESUPUESTO!$B$345,PRESUPUESTO!$G$242,0)</f>
        <v>0</v>
      </c>
      <c r="M377" s="105">
        <f>IF(PRESUPUESTO!S242=PRESUPUESTO!$B$345,PRESUPUESTO!$G$242,0)</f>
        <v>0</v>
      </c>
      <c r="N377" s="105">
        <f>IF(PRESUPUESTO!T242=PRESUPUESTO!$B$345,PRESUPUESTO!$G$242,0)</f>
        <v>0</v>
      </c>
      <c r="O377" s="105">
        <f>IF(PRESUPUESTO!U242=PRESUPUESTO!$B$345,PRESUPUESTO!$G$242,0)</f>
        <v>0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spans="2:36" s="9" customFormat="1">
      <c r="B378" s="103" t="str">
        <f>IF(PRESUPUESTO!F243="","",PRESUPUESTO!F243)</f>
        <v/>
      </c>
      <c r="C378" s="104">
        <f t="shared" si="125"/>
        <v>0</v>
      </c>
      <c r="D378" s="105">
        <f>IF(PRESUPUESTO!J243=PRESUPUESTO!$B$345,PRESUPUESTO!$G$243,0)</f>
        <v>0</v>
      </c>
      <c r="E378" s="105">
        <f>IF(PRESUPUESTO!K243=PRESUPUESTO!$B$345,PRESUPUESTO!$G$243,0)</f>
        <v>0</v>
      </c>
      <c r="F378" s="105">
        <f>IF(PRESUPUESTO!L243=PRESUPUESTO!$B$345,PRESUPUESTO!$G$243,0)</f>
        <v>0</v>
      </c>
      <c r="G378" s="105">
        <f>IF(PRESUPUESTO!M243=PRESUPUESTO!$B$345,PRESUPUESTO!$G$243,0)</f>
        <v>0</v>
      </c>
      <c r="H378" s="105">
        <f>IF(PRESUPUESTO!N243=PRESUPUESTO!$B$345,PRESUPUESTO!$G$243,0)</f>
        <v>0</v>
      </c>
      <c r="I378" s="105">
        <f>IF(PRESUPUESTO!O243=PRESUPUESTO!$B$345,PRESUPUESTO!$G$243,0)</f>
        <v>0</v>
      </c>
      <c r="J378" s="105">
        <f>IF(PRESUPUESTO!P243=PRESUPUESTO!$B$345,PRESUPUESTO!$G$243,0)</f>
        <v>0</v>
      </c>
      <c r="K378" s="105">
        <f>IF(PRESUPUESTO!Q243=PRESUPUESTO!$B$345,PRESUPUESTO!$G$243,0)</f>
        <v>0</v>
      </c>
      <c r="L378" s="105">
        <f>IF(PRESUPUESTO!R243=PRESUPUESTO!$B$345,PRESUPUESTO!$G$243,0)</f>
        <v>0</v>
      </c>
      <c r="M378" s="105">
        <f>IF(PRESUPUESTO!S243=PRESUPUESTO!$B$345,PRESUPUESTO!$G$243,0)</f>
        <v>0</v>
      </c>
      <c r="N378" s="105">
        <f>IF(PRESUPUESTO!T243=PRESUPUESTO!$B$345,PRESUPUESTO!$G$243,0)</f>
        <v>0</v>
      </c>
      <c r="O378" s="105">
        <f>IF(PRESUPUESTO!U243=PRESUPUESTO!$B$345,PRESUPUESTO!$G$243,0)</f>
        <v>0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</row>
    <row r="379" spans="2:36" s="71" customFormat="1">
      <c r="B379" s="106" t="str">
        <f>IF(PRESUPUESTO!B246="","",PRESUPUESTO!B246)</f>
        <v>EDUCACIÓN</v>
      </c>
      <c r="C379" s="107">
        <f t="shared" si="125"/>
        <v>0</v>
      </c>
      <c r="D379" s="108">
        <f>SUM(D380:D391)</f>
        <v>0</v>
      </c>
      <c r="E379" s="108">
        <f t="shared" ref="E379:O379" si="130">SUM(E380:E391)</f>
        <v>0</v>
      </c>
      <c r="F379" s="108">
        <f t="shared" si="130"/>
        <v>0</v>
      </c>
      <c r="G379" s="108">
        <f t="shared" si="130"/>
        <v>0</v>
      </c>
      <c r="H379" s="108">
        <f>SUM(H380:H391)</f>
        <v>0</v>
      </c>
      <c r="I379" s="108">
        <f>SUM(I380:I391)</f>
        <v>0</v>
      </c>
      <c r="J379" s="108">
        <f t="shared" si="130"/>
        <v>0</v>
      </c>
      <c r="K379" s="108">
        <f t="shared" si="130"/>
        <v>0</v>
      </c>
      <c r="L379" s="108">
        <f t="shared" si="130"/>
        <v>0</v>
      </c>
      <c r="M379" s="108">
        <f t="shared" si="130"/>
        <v>0</v>
      </c>
      <c r="N379" s="108">
        <f t="shared" si="130"/>
        <v>0</v>
      </c>
      <c r="O379" s="108">
        <f t="shared" si="130"/>
        <v>0</v>
      </c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</row>
    <row r="380" spans="2:36">
      <c r="B380" s="64" t="str">
        <f>IF(PRESUPUESTO!C248="","",PRESUPUESTO!C248)</f>
        <v>Libros</v>
      </c>
      <c r="C380" s="65">
        <f t="shared" si="125"/>
        <v>0</v>
      </c>
      <c r="D380" s="59">
        <f>PRESUPUESTO!D248</f>
        <v>0</v>
      </c>
      <c r="E380" s="66">
        <f t="shared" ref="E380:E385" si="131">D380</f>
        <v>0</v>
      </c>
      <c r="F380" s="66">
        <f t="shared" ref="F380:O380" si="132">E380</f>
        <v>0</v>
      </c>
      <c r="G380" s="66">
        <f t="shared" si="132"/>
        <v>0</v>
      </c>
      <c r="H380" s="66">
        <f t="shared" si="132"/>
        <v>0</v>
      </c>
      <c r="I380" s="66">
        <f t="shared" si="132"/>
        <v>0</v>
      </c>
      <c r="J380" s="66">
        <f t="shared" si="132"/>
        <v>0</v>
      </c>
      <c r="K380" s="66">
        <f t="shared" si="132"/>
        <v>0</v>
      </c>
      <c r="L380" s="66">
        <f t="shared" si="132"/>
        <v>0</v>
      </c>
      <c r="M380" s="66">
        <f t="shared" si="132"/>
        <v>0</v>
      </c>
      <c r="N380" s="66">
        <f t="shared" si="132"/>
        <v>0</v>
      </c>
      <c r="O380" s="66">
        <f t="shared" si="132"/>
        <v>0</v>
      </c>
    </row>
    <row r="381" spans="2:36">
      <c r="B381" s="64" t="str">
        <f>IF(PRESUPUESTO!C249="","",PRESUPUESTO!C249)</f>
        <v>Cursos / Talleres / Seminarios</v>
      </c>
      <c r="C381" s="65">
        <f t="shared" si="125"/>
        <v>0</v>
      </c>
      <c r="D381" s="59">
        <f>PRESUPUESTO!D249</f>
        <v>0</v>
      </c>
      <c r="E381" s="66">
        <f t="shared" si="131"/>
        <v>0</v>
      </c>
      <c r="F381" s="66">
        <f t="shared" ref="F381:O385" si="133">E381</f>
        <v>0</v>
      </c>
      <c r="G381" s="66">
        <f t="shared" si="133"/>
        <v>0</v>
      </c>
      <c r="H381" s="66">
        <f t="shared" si="133"/>
        <v>0</v>
      </c>
      <c r="I381" s="66">
        <f t="shared" si="133"/>
        <v>0</v>
      </c>
      <c r="J381" s="66">
        <f t="shared" si="133"/>
        <v>0</v>
      </c>
      <c r="K381" s="66">
        <f t="shared" si="133"/>
        <v>0</v>
      </c>
      <c r="L381" s="66">
        <f t="shared" si="133"/>
        <v>0</v>
      </c>
      <c r="M381" s="66">
        <f t="shared" si="133"/>
        <v>0</v>
      </c>
      <c r="N381" s="66">
        <f t="shared" si="133"/>
        <v>0</v>
      </c>
      <c r="O381" s="66">
        <f t="shared" si="133"/>
        <v>0</v>
      </c>
    </row>
    <row r="382" spans="2:36" s="9" customFormat="1">
      <c r="B382" s="64" t="str">
        <f>IF(PRESUPUESTO!C250="","",PRESUPUESTO!C250)</f>
        <v/>
      </c>
      <c r="C382" s="65">
        <f t="shared" si="125"/>
        <v>0</v>
      </c>
      <c r="D382" s="59">
        <f>PRESUPUESTO!D250</f>
        <v>0</v>
      </c>
      <c r="E382" s="66">
        <f t="shared" si="131"/>
        <v>0</v>
      </c>
      <c r="F382" s="66">
        <f t="shared" si="133"/>
        <v>0</v>
      </c>
      <c r="G382" s="66">
        <f t="shared" si="133"/>
        <v>0</v>
      </c>
      <c r="H382" s="66">
        <f t="shared" si="133"/>
        <v>0</v>
      </c>
      <c r="I382" s="66">
        <f t="shared" si="133"/>
        <v>0</v>
      </c>
      <c r="J382" s="66">
        <f t="shared" si="133"/>
        <v>0</v>
      </c>
      <c r="K382" s="66">
        <f t="shared" si="133"/>
        <v>0</v>
      </c>
      <c r="L382" s="66">
        <f t="shared" si="133"/>
        <v>0</v>
      </c>
      <c r="M382" s="66">
        <f t="shared" si="133"/>
        <v>0</v>
      </c>
      <c r="N382" s="66">
        <f t="shared" si="133"/>
        <v>0</v>
      </c>
      <c r="O382" s="66">
        <f t="shared" si="133"/>
        <v>0</v>
      </c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</row>
    <row r="383" spans="2:36" s="9" customFormat="1">
      <c r="B383" s="64" t="str">
        <f>IF(PRESUPUESTO!C251="","",PRESUPUESTO!C251)</f>
        <v/>
      </c>
      <c r="C383" s="65">
        <f t="shared" si="125"/>
        <v>0</v>
      </c>
      <c r="D383" s="59">
        <f>PRESUPUESTO!D251</f>
        <v>0</v>
      </c>
      <c r="E383" s="66">
        <f t="shared" si="131"/>
        <v>0</v>
      </c>
      <c r="F383" s="66">
        <f t="shared" si="133"/>
        <v>0</v>
      </c>
      <c r="G383" s="66">
        <f t="shared" si="133"/>
        <v>0</v>
      </c>
      <c r="H383" s="66">
        <f t="shared" si="133"/>
        <v>0</v>
      </c>
      <c r="I383" s="66">
        <f t="shared" si="133"/>
        <v>0</v>
      </c>
      <c r="J383" s="66">
        <f t="shared" si="133"/>
        <v>0</v>
      </c>
      <c r="K383" s="66">
        <f t="shared" si="133"/>
        <v>0</v>
      </c>
      <c r="L383" s="66">
        <f t="shared" si="133"/>
        <v>0</v>
      </c>
      <c r="M383" s="66">
        <f t="shared" si="133"/>
        <v>0</v>
      </c>
      <c r="N383" s="66">
        <f t="shared" si="133"/>
        <v>0</v>
      </c>
      <c r="O383" s="66">
        <f t="shared" si="133"/>
        <v>0</v>
      </c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</row>
    <row r="384" spans="2:36" s="9" customFormat="1">
      <c r="B384" s="64" t="str">
        <f>IF(PRESUPUESTO!C252="","",PRESUPUESTO!C252)</f>
        <v/>
      </c>
      <c r="C384" s="65">
        <f t="shared" si="125"/>
        <v>0</v>
      </c>
      <c r="D384" s="59">
        <f>PRESUPUESTO!D252</f>
        <v>0</v>
      </c>
      <c r="E384" s="66">
        <f t="shared" si="131"/>
        <v>0</v>
      </c>
      <c r="F384" s="66">
        <f t="shared" si="133"/>
        <v>0</v>
      </c>
      <c r="G384" s="66">
        <f t="shared" si="133"/>
        <v>0</v>
      </c>
      <c r="H384" s="66">
        <f t="shared" si="133"/>
        <v>0</v>
      </c>
      <c r="I384" s="66">
        <f t="shared" si="133"/>
        <v>0</v>
      </c>
      <c r="J384" s="66">
        <f t="shared" si="133"/>
        <v>0</v>
      </c>
      <c r="K384" s="66">
        <f t="shared" si="133"/>
        <v>0</v>
      </c>
      <c r="L384" s="66">
        <f t="shared" si="133"/>
        <v>0</v>
      </c>
      <c r="M384" s="66">
        <f t="shared" si="133"/>
        <v>0</v>
      </c>
      <c r="N384" s="66">
        <f t="shared" si="133"/>
        <v>0</v>
      </c>
      <c r="O384" s="66">
        <f t="shared" ref="O384:O385" si="134">N384</f>
        <v>0</v>
      </c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</row>
    <row r="385" spans="2:36" s="9" customFormat="1">
      <c r="B385" s="64" t="str">
        <f>IF(PRESUPUESTO!C253="","",PRESUPUESTO!C253)</f>
        <v/>
      </c>
      <c r="C385" s="65">
        <f t="shared" si="125"/>
        <v>0</v>
      </c>
      <c r="D385" s="59">
        <f>PRESUPUESTO!D253</f>
        <v>0</v>
      </c>
      <c r="E385" s="66">
        <f t="shared" si="131"/>
        <v>0</v>
      </c>
      <c r="F385" s="66">
        <f t="shared" si="133"/>
        <v>0</v>
      </c>
      <c r="G385" s="66">
        <f t="shared" si="133"/>
        <v>0</v>
      </c>
      <c r="H385" s="66">
        <f t="shared" si="133"/>
        <v>0</v>
      </c>
      <c r="I385" s="66">
        <f t="shared" si="133"/>
        <v>0</v>
      </c>
      <c r="J385" s="66">
        <f t="shared" si="133"/>
        <v>0</v>
      </c>
      <c r="K385" s="66">
        <f t="shared" si="133"/>
        <v>0</v>
      </c>
      <c r="L385" s="66">
        <f t="shared" si="133"/>
        <v>0</v>
      </c>
      <c r="M385" s="66">
        <f t="shared" si="133"/>
        <v>0</v>
      </c>
      <c r="N385" s="66">
        <f t="shared" si="133"/>
        <v>0</v>
      </c>
      <c r="O385" s="66">
        <f t="shared" si="134"/>
        <v>0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 spans="2:36" s="9" customFormat="1">
      <c r="B386" s="103" t="str">
        <f>IF(PRESUPUESTO!F248="","",PRESUPUESTO!F248)</f>
        <v/>
      </c>
      <c r="C386" s="104">
        <f t="shared" si="125"/>
        <v>0</v>
      </c>
      <c r="D386" s="105">
        <f>IF(PRESUPUESTO!J248=PRESUPUESTO!$B$345,PRESUPUESTO!$G$248,0)</f>
        <v>0</v>
      </c>
      <c r="E386" s="105">
        <f>IF(PRESUPUESTO!K248=PRESUPUESTO!$B$345,PRESUPUESTO!$G$248,0)</f>
        <v>0</v>
      </c>
      <c r="F386" s="105">
        <f>IF(PRESUPUESTO!L248=PRESUPUESTO!$B$345,PRESUPUESTO!$G$248,0)</f>
        <v>0</v>
      </c>
      <c r="G386" s="105">
        <f>IF(PRESUPUESTO!M248=PRESUPUESTO!$B$345,PRESUPUESTO!$G$248,0)</f>
        <v>0</v>
      </c>
      <c r="H386" s="105">
        <f>IF(PRESUPUESTO!N248=PRESUPUESTO!$B$345,PRESUPUESTO!$G$248,0)</f>
        <v>0</v>
      </c>
      <c r="I386" s="105">
        <f>IF(PRESUPUESTO!O248=PRESUPUESTO!$B$345,PRESUPUESTO!$G$248,0)</f>
        <v>0</v>
      </c>
      <c r="J386" s="105">
        <f>IF(PRESUPUESTO!P248=PRESUPUESTO!$B$345,PRESUPUESTO!$G$248,0)</f>
        <v>0</v>
      </c>
      <c r="K386" s="105">
        <f>IF(PRESUPUESTO!Q248=PRESUPUESTO!$B$345,PRESUPUESTO!$G$248,0)</f>
        <v>0</v>
      </c>
      <c r="L386" s="105">
        <f>IF(PRESUPUESTO!R248=PRESUPUESTO!$B$345,PRESUPUESTO!$G$248,0)</f>
        <v>0</v>
      </c>
      <c r="M386" s="105">
        <f>IF(PRESUPUESTO!S248=PRESUPUESTO!$B$345,PRESUPUESTO!$G$248,0)</f>
        <v>0</v>
      </c>
      <c r="N386" s="105">
        <f>IF(PRESUPUESTO!T248=PRESUPUESTO!$B$345,PRESUPUESTO!$G$248,0)</f>
        <v>0</v>
      </c>
      <c r="O386" s="105">
        <f>IF(PRESUPUESTO!U248=PRESUPUESTO!$B$345,PRESUPUESTO!$G$248,0)</f>
        <v>0</v>
      </c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</row>
    <row r="387" spans="2:36" s="9" customFormat="1">
      <c r="B387" s="103" t="str">
        <f>IF(PRESUPUESTO!F249="","",PRESUPUESTO!F249)</f>
        <v/>
      </c>
      <c r="C387" s="104">
        <f t="shared" si="125"/>
        <v>0</v>
      </c>
      <c r="D387" s="105">
        <f>IF(PRESUPUESTO!J249=PRESUPUESTO!$B$345,PRESUPUESTO!$G$249,0)</f>
        <v>0</v>
      </c>
      <c r="E387" s="105">
        <f>IF(PRESUPUESTO!K249=PRESUPUESTO!$B$345,PRESUPUESTO!$G$249,0)</f>
        <v>0</v>
      </c>
      <c r="F387" s="105">
        <f>IF(PRESUPUESTO!L249=PRESUPUESTO!$B$345,PRESUPUESTO!$G$249,0)</f>
        <v>0</v>
      </c>
      <c r="G387" s="105">
        <f>IF(PRESUPUESTO!M249=PRESUPUESTO!$B$345,PRESUPUESTO!$G$249,0)</f>
        <v>0</v>
      </c>
      <c r="H387" s="105">
        <f>IF(PRESUPUESTO!N249=PRESUPUESTO!$B$345,PRESUPUESTO!$G$249,0)</f>
        <v>0</v>
      </c>
      <c r="I387" s="105">
        <f>IF(PRESUPUESTO!O249=PRESUPUESTO!$B$345,PRESUPUESTO!$G$249,0)</f>
        <v>0</v>
      </c>
      <c r="J387" s="105">
        <f>IF(PRESUPUESTO!P249=PRESUPUESTO!$B$345,PRESUPUESTO!$G$249,0)</f>
        <v>0</v>
      </c>
      <c r="K387" s="105">
        <f>IF(PRESUPUESTO!Q249=PRESUPUESTO!$B$345,PRESUPUESTO!$G$249,0)</f>
        <v>0</v>
      </c>
      <c r="L387" s="105">
        <f>IF(PRESUPUESTO!R249=PRESUPUESTO!$B$345,PRESUPUESTO!$G$249,0)</f>
        <v>0</v>
      </c>
      <c r="M387" s="105">
        <f>IF(PRESUPUESTO!S249=PRESUPUESTO!$B$345,PRESUPUESTO!$G$249,0)</f>
        <v>0</v>
      </c>
      <c r="N387" s="105">
        <f>IF(PRESUPUESTO!T249=PRESUPUESTO!$B$345,PRESUPUESTO!$G$249,0)</f>
        <v>0</v>
      </c>
      <c r="O387" s="105">
        <f>IF(PRESUPUESTO!U249=PRESUPUESTO!$B$345,PRESUPUESTO!$G$249,0)</f>
        <v>0</v>
      </c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</row>
    <row r="388" spans="2:36" s="9" customFormat="1">
      <c r="B388" s="103" t="str">
        <f>IF(PRESUPUESTO!F250="","",PRESUPUESTO!F250)</f>
        <v/>
      </c>
      <c r="C388" s="104">
        <f t="shared" si="125"/>
        <v>0</v>
      </c>
      <c r="D388" s="105">
        <f>IF(PRESUPUESTO!J250=PRESUPUESTO!$B$345,PRESUPUESTO!$G$250,0)</f>
        <v>0</v>
      </c>
      <c r="E388" s="105">
        <f>IF(PRESUPUESTO!K250=PRESUPUESTO!$B$345,PRESUPUESTO!$G$250,0)</f>
        <v>0</v>
      </c>
      <c r="F388" s="105">
        <f>IF(PRESUPUESTO!L250=PRESUPUESTO!$B$345,PRESUPUESTO!$G$250,0)</f>
        <v>0</v>
      </c>
      <c r="G388" s="105">
        <f>IF(PRESUPUESTO!M250=PRESUPUESTO!$B$345,PRESUPUESTO!$G$250,0)</f>
        <v>0</v>
      </c>
      <c r="H388" s="105">
        <f>IF(PRESUPUESTO!N250=PRESUPUESTO!$B$345,PRESUPUESTO!$G$250,0)</f>
        <v>0</v>
      </c>
      <c r="I388" s="105">
        <f>IF(PRESUPUESTO!O250=PRESUPUESTO!$B$345,PRESUPUESTO!$G$250,0)</f>
        <v>0</v>
      </c>
      <c r="J388" s="105">
        <f>IF(PRESUPUESTO!P250=PRESUPUESTO!$B$345,PRESUPUESTO!$G$250,0)</f>
        <v>0</v>
      </c>
      <c r="K388" s="105">
        <f>IF(PRESUPUESTO!Q250=PRESUPUESTO!$B$345,PRESUPUESTO!$G$250,0)</f>
        <v>0</v>
      </c>
      <c r="L388" s="105">
        <f>IF(PRESUPUESTO!R250=PRESUPUESTO!$B$345,PRESUPUESTO!$G$250,0)</f>
        <v>0</v>
      </c>
      <c r="M388" s="105">
        <f>IF(PRESUPUESTO!S250=PRESUPUESTO!$B$345,PRESUPUESTO!$G$250,0)</f>
        <v>0</v>
      </c>
      <c r="N388" s="105">
        <f>IF(PRESUPUESTO!T250=PRESUPUESTO!$B$345,PRESUPUESTO!$G$250,0)</f>
        <v>0</v>
      </c>
      <c r="O388" s="105">
        <f>IF(PRESUPUESTO!U250=PRESUPUESTO!$B$345,PRESUPUESTO!$G$250,0)</f>
        <v>0</v>
      </c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</row>
    <row r="389" spans="2:36" s="9" customFormat="1">
      <c r="B389" s="103" t="str">
        <f>IF(PRESUPUESTO!F251="","",PRESUPUESTO!F251)</f>
        <v/>
      </c>
      <c r="C389" s="104">
        <f t="shared" si="125"/>
        <v>0</v>
      </c>
      <c r="D389" s="105">
        <f>IF(PRESUPUESTO!J251=PRESUPUESTO!$B$345,PRESUPUESTO!G251,0)</f>
        <v>0</v>
      </c>
      <c r="E389" s="105">
        <f>IF(PRESUPUESTO!K251=PRESUPUESTO!$B$345,PRESUPUESTO!$G$251,0)</f>
        <v>0</v>
      </c>
      <c r="F389" s="105">
        <f>IF(PRESUPUESTO!L251=PRESUPUESTO!$B$345,PRESUPUESTO!$G$251,0)</f>
        <v>0</v>
      </c>
      <c r="G389" s="105">
        <f>IF(PRESUPUESTO!M251=PRESUPUESTO!$B$345,PRESUPUESTO!$G$251,0)</f>
        <v>0</v>
      </c>
      <c r="H389" s="105">
        <f>IF(PRESUPUESTO!N251=PRESUPUESTO!$B$345,PRESUPUESTO!$G$251,0)</f>
        <v>0</v>
      </c>
      <c r="I389" s="105">
        <f>IF(PRESUPUESTO!O251=PRESUPUESTO!$B$345,PRESUPUESTO!$G$251,0)</f>
        <v>0</v>
      </c>
      <c r="J389" s="105">
        <f>IF(PRESUPUESTO!P251=PRESUPUESTO!$B$345,PRESUPUESTO!$G$251,0)</f>
        <v>0</v>
      </c>
      <c r="K389" s="105">
        <f>IF(PRESUPUESTO!Q251=PRESUPUESTO!$B$345,PRESUPUESTO!$G$251,0)</f>
        <v>0</v>
      </c>
      <c r="L389" s="105">
        <f>IF(PRESUPUESTO!R251=PRESUPUESTO!$B$345,PRESUPUESTO!$G$251,0)</f>
        <v>0</v>
      </c>
      <c r="M389" s="105">
        <f>IF(PRESUPUESTO!S251=PRESUPUESTO!$B$345,PRESUPUESTO!$G$251,0)</f>
        <v>0</v>
      </c>
      <c r="N389" s="105">
        <f>IF(PRESUPUESTO!T251=PRESUPUESTO!$B$345,PRESUPUESTO!$G$251,0)</f>
        <v>0</v>
      </c>
      <c r="O389" s="105">
        <f>IF(PRESUPUESTO!U251=PRESUPUESTO!$B$345,PRESUPUESTO!$G$251,0)</f>
        <v>0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 spans="2:36" s="9" customFormat="1">
      <c r="B390" s="103" t="str">
        <f>IF(PRESUPUESTO!F252="","",PRESUPUESTO!F252)</f>
        <v/>
      </c>
      <c r="C390" s="104">
        <f t="shared" si="125"/>
        <v>0</v>
      </c>
      <c r="D390" s="105">
        <f>IF(PRESUPUESTO!J252=PRESUPUESTO!$B$345,PRESUPUESTO!$G$252,0)</f>
        <v>0</v>
      </c>
      <c r="E390" s="105">
        <f>IF(PRESUPUESTO!K252=PRESUPUESTO!$B$345,PRESUPUESTO!$G$252,0)</f>
        <v>0</v>
      </c>
      <c r="F390" s="105">
        <f>IF(PRESUPUESTO!L252=PRESUPUESTO!$B$345,PRESUPUESTO!$G$252,0)</f>
        <v>0</v>
      </c>
      <c r="G390" s="105">
        <f>IF(PRESUPUESTO!M252=PRESUPUESTO!$B$345,PRESUPUESTO!$G$252,0)</f>
        <v>0</v>
      </c>
      <c r="H390" s="105">
        <f>IF(PRESUPUESTO!N252=PRESUPUESTO!$B$345,PRESUPUESTO!$G$252,0)</f>
        <v>0</v>
      </c>
      <c r="I390" s="105">
        <f>IF(PRESUPUESTO!O252=PRESUPUESTO!$B$345,PRESUPUESTO!$G$252,0)</f>
        <v>0</v>
      </c>
      <c r="J390" s="105">
        <f>IF(PRESUPUESTO!P252=PRESUPUESTO!$B$345,PRESUPUESTO!$G$252,0)</f>
        <v>0</v>
      </c>
      <c r="K390" s="105">
        <f>IF(PRESUPUESTO!Q252=PRESUPUESTO!$B$345,PRESUPUESTO!$G$252,0)</f>
        <v>0</v>
      </c>
      <c r="L390" s="105">
        <f>IF(PRESUPUESTO!R252=PRESUPUESTO!$B$345,PRESUPUESTO!$G$252,0)</f>
        <v>0</v>
      </c>
      <c r="M390" s="105">
        <f>IF(PRESUPUESTO!S252=PRESUPUESTO!$B$345,PRESUPUESTO!$G$252,0)</f>
        <v>0</v>
      </c>
      <c r="N390" s="105">
        <f>IF(PRESUPUESTO!T252=PRESUPUESTO!$B$345,PRESUPUESTO!$G$252,0)</f>
        <v>0</v>
      </c>
      <c r="O390" s="105">
        <f>IF(PRESUPUESTO!U252=PRESUPUESTO!$B$345,PRESUPUESTO!$G$252,0)</f>
        <v>0</v>
      </c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</row>
    <row r="391" spans="2:36" s="9" customFormat="1">
      <c r="B391" s="103" t="str">
        <f>IF(PRESUPUESTO!F253="","",PRESUPUESTO!F253)</f>
        <v/>
      </c>
      <c r="C391" s="104">
        <f t="shared" si="125"/>
        <v>0</v>
      </c>
      <c r="D391" s="105">
        <f>IF(PRESUPUESTO!J253=PRESUPUESTO!$B$345,PRESUPUESTO!$G$253,0)</f>
        <v>0</v>
      </c>
      <c r="E391" s="105">
        <f>IF(PRESUPUESTO!K253=PRESUPUESTO!$B$345,PRESUPUESTO!$G$253,0)</f>
        <v>0</v>
      </c>
      <c r="F391" s="105">
        <f>IF(PRESUPUESTO!L253=PRESUPUESTO!$B$345,PRESUPUESTO!$G$253,0)</f>
        <v>0</v>
      </c>
      <c r="G391" s="105">
        <f>IF(PRESUPUESTO!M253=PRESUPUESTO!$B$345,PRESUPUESTO!$G$253,0)</f>
        <v>0</v>
      </c>
      <c r="H391" s="105">
        <f>IF(PRESUPUESTO!N253=PRESUPUESTO!$B$345,PRESUPUESTO!$G$253,0)</f>
        <v>0</v>
      </c>
      <c r="I391" s="105">
        <f>IF(PRESUPUESTO!O253=PRESUPUESTO!$B$345,PRESUPUESTO!$G$253,0)</f>
        <v>0</v>
      </c>
      <c r="J391" s="105">
        <f>IF(PRESUPUESTO!P253=PRESUPUESTO!$B$345,PRESUPUESTO!$G$253,0)</f>
        <v>0</v>
      </c>
      <c r="K391" s="105">
        <f>IF(PRESUPUESTO!Q253=PRESUPUESTO!$B$345,PRESUPUESTO!$G$253,0)</f>
        <v>0</v>
      </c>
      <c r="L391" s="105">
        <f>IF(PRESUPUESTO!R253=PRESUPUESTO!$B$345,PRESUPUESTO!$G$253,0)</f>
        <v>0</v>
      </c>
      <c r="M391" s="105">
        <f>IF(PRESUPUESTO!S253=PRESUPUESTO!$B$345,PRESUPUESTO!$G$253,0)</f>
        <v>0</v>
      </c>
      <c r="N391" s="105">
        <f>IF(PRESUPUESTO!T253=PRESUPUESTO!$B$345,PRESUPUESTO!$G$253,0)</f>
        <v>0</v>
      </c>
      <c r="O391" s="105">
        <f>IF(PRESUPUESTO!U253=PRESUPUESTO!$B$345,PRESUPUESTO!$G$253,0)</f>
        <v>0</v>
      </c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</row>
    <row r="392" spans="2:36" s="71" customFormat="1">
      <c r="B392" s="106" t="str">
        <f>IF(PRESUPUESTO!B256="","",PRESUPUESTO!B256)</f>
        <v xml:space="preserve">DONACIONES </v>
      </c>
      <c r="C392" s="107">
        <f t="shared" si="125"/>
        <v>0</v>
      </c>
      <c r="D392" s="108">
        <f>SUM(D393:D404)</f>
        <v>0</v>
      </c>
      <c r="E392" s="108">
        <f t="shared" ref="E392:O392" si="135">SUM(E393:E404)</f>
        <v>0</v>
      </c>
      <c r="F392" s="108">
        <f>SUM(F393:F404)</f>
        <v>0</v>
      </c>
      <c r="G392" s="108">
        <f t="shared" si="135"/>
        <v>0</v>
      </c>
      <c r="H392" s="108">
        <f t="shared" si="135"/>
        <v>0</v>
      </c>
      <c r="I392" s="108">
        <f>SUM(I393:I404)</f>
        <v>0</v>
      </c>
      <c r="J392" s="108">
        <f t="shared" si="135"/>
        <v>0</v>
      </c>
      <c r="K392" s="108">
        <f t="shared" si="135"/>
        <v>0</v>
      </c>
      <c r="L392" s="108">
        <f t="shared" si="135"/>
        <v>0</v>
      </c>
      <c r="M392" s="108">
        <f t="shared" si="135"/>
        <v>0</v>
      </c>
      <c r="N392" s="108">
        <f t="shared" si="135"/>
        <v>0</v>
      </c>
      <c r="O392" s="108">
        <f t="shared" si="135"/>
        <v>0</v>
      </c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</row>
    <row r="393" spans="2:36">
      <c r="B393" s="64" t="str">
        <f>IF(PRESUPUESTO!C258="","",PRESUPUESTO!C258)</f>
        <v xml:space="preserve">Donaciones </v>
      </c>
      <c r="C393" s="65">
        <f t="shared" si="125"/>
        <v>0</v>
      </c>
      <c r="D393" s="59">
        <f>PRESUPUESTO!D258</f>
        <v>0</v>
      </c>
      <c r="E393" s="66">
        <f t="shared" ref="E393:E398" si="136">D393</f>
        <v>0</v>
      </c>
      <c r="F393" s="66">
        <f t="shared" ref="F393:O393" si="137">E393</f>
        <v>0</v>
      </c>
      <c r="G393" s="66">
        <f t="shared" si="137"/>
        <v>0</v>
      </c>
      <c r="H393" s="66">
        <f t="shared" si="137"/>
        <v>0</v>
      </c>
      <c r="I393" s="66">
        <f t="shared" si="137"/>
        <v>0</v>
      </c>
      <c r="J393" s="66">
        <f t="shared" si="137"/>
        <v>0</v>
      </c>
      <c r="K393" s="66">
        <f t="shared" si="137"/>
        <v>0</v>
      </c>
      <c r="L393" s="66">
        <f t="shared" si="137"/>
        <v>0</v>
      </c>
      <c r="M393" s="66">
        <f t="shared" si="137"/>
        <v>0</v>
      </c>
      <c r="N393" s="66">
        <f t="shared" si="137"/>
        <v>0</v>
      </c>
      <c r="O393" s="66">
        <f t="shared" si="137"/>
        <v>0</v>
      </c>
    </row>
    <row r="394" spans="2:36">
      <c r="B394" s="64" t="str">
        <f>IF(PRESUPUESTO!C259="","",PRESUPUESTO!C259)</f>
        <v>Propinas</v>
      </c>
      <c r="C394" s="65">
        <f t="shared" si="125"/>
        <v>0</v>
      </c>
      <c r="D394" s="59">
        <f>PRESUPUESTO!D259</f>
        <v>0</v>
      </c>
      <c r="E394" s="66">
        <f t="shared" si="136"/>
        <v>0</v>
      </c>
      <c r="F394" s="66">
        <f t="shared" ref="F394:O398" si="138">E394</f>
        <v>0</v>
      </c>
      <c r="G394" s="66">
        <f t="shared" si="138"/>
        <v>0</v>
      </c>
      <c r="H394" s="66">
        <f t="shared" si="138"/>
        <v>0</v>
      </c>
      <c r="I394" s="66">
        <f t="shared" si="138"/>
        <v>0</v>
      </c>
      <c r="J394" s="66">
        <f t="shared" si="138"/>
        <v>0</v>
      </c>
      <c r="K394" s="66">
        <f t="shared" si="138"/>
        <v>0</v>
      </c>
      <c r="L394" s="66">
        <f t="shared" si="138"/>
        <v>0</v>
      </c>
      <c r="M394" s="66">
        <f t="shared" si="138"/>
        <v>0</v>
      </c>
      <c r="N394" s="66">
        <f t="shared" si="138"/>
        <v>0</v>
      </c>
      <c r="O394" s="66">
        <f t="shared" si="138"/>
        <v>0</v>
      </c>
    </row>
    <row r="395" spans="2:36" s="9" customFormat="1">
      <c r="B395" s="64" t="str">
        <f>IF(PRESUPUESTO!C260="","",PRESUPUESTO!C260)</f>
        <v/>
      </c>
      <c r="C395" s="65">
        <f t="shared" si="125"/>
        <v>0</v>
      </c>
      <c r="D395" s="59">
        <f>PRESUPUESTO!D260</f>
        <v>0</v>
      </c>
      <c r="E395" s="66">
        <f t="shared" si="136"/>
        <v>0</v>
      </c>
      <c r="F395" s="66">
        <f t="shared" si="138"/>
        <v>0</v>
      </c>
      <c r="G395" s="66">
        <f t="shared" si="138"/>
        <v>0</v>
      </c>
      <c r="H395" s="66">
        <f t="shared" si="138"/>
        <v>0</v>
      </c>
      <c r="I395" s="66">
        <f t="shared" si="138"/>
        <v>0</v>
      </c>
      <c r="J395" s="66">
        <f t="shared" si="138"/>
        <v>0</v>
      </c>
      <c r="K395" s="66">
        <f t="shared" si="138"/>
        <v>0</v>
      </c>
      <c r="L395" s="66">
        <f t="shared" si="138"/>
        <v>0</v>
      </c>
      <c r="M395" s="66">
        <f t="shared" si="138"/>
        <v>0</v>
      </c>
      <c r="N395" s="66">
        <f t="shared" si="138"/>
        <v>0</v>
      </c>
      <c r="O395" s="66">
        <f t="shared" si="138"/>
        <v>0</v>
      </c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</row>
    <row r="396" spans="2:36" s="9" customFormat="1">
      <c r="B396" s="64" t="str">
        <f>IF(PRESUPUESTO!C261="","",PRESUPUESTO!C261)</f>
        <v/>
      </c>
      <c r="C396" s="65">
        <f t="shared" si="125"/>
        <v>0</v>
      </c>
      <c r="D396" s="59">
        <f>PRESUPUESTO!D261</f>
        <v>0</v>
      </c>
      <c r="E396" s="66">
        <f t="shared" si="136"/>
        <v>0</v>
      </c>
      <c r="F396" s="66">
        <f t="shared" ref="F396:F398" si="139">E396</f>
        <v>0</v>
      </c>
      <c r="G396" s="66">
        <f t="shared" ref="G396:G398" si="140">F396</f>
        <v>0</v>
      </c>
      <c r="H396" s="66">
        <f t="shared" ref="H396:H398" si="141">G396</f>
        <v>0</v>
      </c>
      <c r="I396" s="66">
        <f t="shared" ref="I396:I398" si="142">H396</f>
        <v>0</v>
      </c>
      <c r="J396" s="66">
        <f t="shared" ref="J396:J398" si="143">I396</f>
        <v>0</v>
      </c>
      <c r="K396" s="66">
        <f t="shared" ref="K396:K398" si="144">J396</f>
        <v>0</v>
      </c>
      <c r="L396" s="66">
        <f t="shared" ref="L396:L398" si="145">K396</f>
        <v>0</v>
      </c>
      <c r="M396" s="66">
        <f t="shared" ref="M396:M398" si="146">L396</f>
        <v>0</v>
      </c>
      <c r="N396" s="66">
        <f t="shared" ref="N396:N398" si="147">M396</f>
        <v>0</v>
      </c>
      <c r="O396" s="66">
        <f t="shared" si="138"/>
        <v>0</v>
      </c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</row>
    <row r="397" spans="2:36" s="9" customFormat="1">
      <c r="B397" s="64" t="str">
        <f>IF(PRESUPUESTO!C262="","",PRESUPUESTO!C262)</f>
        <v/>
      </c>
      <c r="C397" s="65">
        <f t="shared" si="125"/>
        <v>0</v>
      </c>
      <c r="D397" s="59">
        <f>PRESUPUESTO!D262</f>
        <v>0</v>
      </c>
      <c r="E397" s="66">
        <f t="shared" si="136"/>
        <v>0</v>
      </c>
      <c r="F397" s="66">
        <f t="shared" si="139"/>
        <v>0</v>
      </c>
      <c r="G397" s="66">
        <f t="shared" si="140"/>
        <v>0</v>
      </c>
      <c r="H397" s="66">
        <f t="shared" si="141"/>
        <v>0</v>
      </c>
      <c r="I397" s="66">
        <f t="shared" si="142"/>
        <v>0</v>
      </c>
      <c r="J397" s="66">
        <f t="shared" si="143"/>
        <v>0</v>
      </c>
      <c r="K397" s="66">
        <f t="shared" si="144"/>
        <v>0</v>
      </c>
      <c r="L397" s="66">
        <f t="shared" si="145"/>
        <v>0</v>
      </c>
      <c r="M397" s="66">
        <f t="shared" si="146"/>
        <v>0</v>
      </c>
      <c r="N397" s="66">
        <f t="shared" si="147"/>
        <v>0</v>
      </c>
      <c r="O397" s="66">
        <f t="shared" si="138"/>
        <v>0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 spans="2:36" s="9" customFormat="1">
      <c r="B398" s="64" t="str">
        <f>IF(PRESUPUESTO!C263="","",PRESUPUESTO!C263)</f>
        <v/>
      </c>
      <c r="C398" s="65">
        <f t="shared" si="125"/>
        <v>0</v>
      </c>
      <c r="D398" s="59">
        <f>PRESUPUESTO!D263</f>
        <v>0</v>
      </c>
      <c r="E398" s="66">
        <f t="shared" si="136"/>
        <v>0</v>
      </c>
      <c r="F398" s="66">
        <f t="shared" si="139"/>
        <v>0</v>
      </c>
      <c r="G398" s="66">
        <f t="shared" si="140"/>
        <v>0</v>
      </c>
      <c r="H398" s="66">
        <f t="shared" si="141"/>
        <v>0</v>
      </c>
      <c r="I398" s="66">
        <f t="shared" si="142"/>
        <v>0</v>
      </c>
      <c r="J398" s="66">
        <f t="shared" si="143"/>
        <v>0</v>
      </c>
      <c r="K398" s="66">
        <f t="shared" si="144"/>
        <v>0</v>
      </c>
      <c r="L398" s="66">
        <f t="shared" si="145"/>
        <v>0</v>
      </c>
      <c r="M398" s="66">
        <f t="shared" si="146"/>
        <v>0</v>
      </c>
      <c r="N398" s="66">
        <f t="shared" si="147"/>
        <v>0</v>
      </c>
      <c r="O398" s="66">
        <f t="shared" si="138"/>
        <v>0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</row>
    <row r="399" spans="2:36" s="9" customFormat="1">
      <c r="B399" s="103" t="str">
        <f>IF(PRESUPUESTO!F258="","",PRESUPUESTO!F258)</f>
        <v/>
      </c>
      <c r="C399" s="104">
        <f t="shared" si="125"/>
        <v>0</v>
      </c>
      <c r="D399" s="105">
        <f>IF(PRESUPUESTO!J258=PRESUPUESTO!$B$345,PRESUPUESTO!$G$258,0)</f>
        <v>0</v>
      </c>
      <c r="E399" s="105">
        <f>IF(PRESUPUESTO!K258=PRESUPUESTO!$B$345,PRESUPUESTO!$G$258,0)</f>
        <v>0</v>
      </c>
      <c r="F399" s="105">
        <f>IF(PRESUPUESTO!L258=PRESUPUESTO!$B$345,PRESUPUESTO!$G$258,0)</f>
        <v>0</v>
      </c>
      <c r="G399" s="105">
        <f>IF(PRESUPUESTO!M258=PRESUPUESTO!$B$345,PRESUPUESTO!$G$258,0)</f>
        <v>0</v>
      </c>
      <c r="H399" s="105">
        <f>IF(PRESUPUESTO!N258=PRESUPUESTO!$B$345,PRESUPUESTO!$G$258,0)</f>
        <v>0</v>
      </c>
      <c r="I399" s="105">
        <f>IF(PRESUPUESTO!O258=PRESUPUESTO!$B$345,PRESUPUESTO!$G$258,0)</f>
        <v>0</v>
      </c>
      <c r="J399" s="105">
        <f>IF(PRESUPUESTO!P258=PRESUPUESTO!$B$345,PRESUPUESTO!$G$258,0)</f>
        <v>0</v>
      </c>
      <c r="K399" s="105">
        <f>IF(PRESUPUESTO!Q258=PRESUPUESTO!$B$345,PRESUPUESTO!$G$258,0)</f>
        <v>0</v>
      </c>
      <c r="L399" s="105">
        <f>IF(PRESUPUESTO!R258=PRESUPUESTO!$B$345,PRESUPUESTO!$G$258,0)</f>
        <v>0</v>
      </c>
      <c r="M399" s="105">
        <f>IF(PRESUPUESTO!S258=PRESUPUESTO!$B$345,PRESUPUESTO!$G$258,0)</f>
        <v>0</v>
      </c>
      <c r="N399" s="105">
        <f>IF(PRESUPUESTO!T258=PRESUPUESTO!$B$345,PRESUPUESTO!$G$258,0)</f>
        <v>0</v>
      </c>
      <c r="O399" s="105">
        <f>IF(PRESUPUESTO!U258=PRESUPUESTO!$B$345,PRESUPUESTO!$G$258,0)</f>
        <v>0</v>
      </c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</row>
    <row r="400" spans="2:36" s="9" customFormat="1">
      <c r="B400" s="103" t="str">
        <f>IF(PRESUPUESTO!F259="","",PRESUPUESTO!F259)</f>
        <v/>
      </c>
      <c r="C400" s="104">
        <f t="shared" si="125"/>
        <v>0</v>
      </c>
      <c r="D400" s="105">
        <f>IF(PRESUPUESTO!J259=PRESUPUESTO!$B$345,PRESUPUESTO!$G$259,0)</f>
        <v>0</v>
      </c>
      <c r="E400" s="105">
        <f>IF(PRESUPUESTO!K259=PRESUPUESTO!$B$345,PRESUPUESTO!$G$259,0)</f>
        <v>0</v>
      </c>
      <c r="F400" s="105">
        <f>IF(PRESUPUESTO!L259=PRESUPUESTO!$B$345,PRESUPUESTO!$G$259,0)</f>
        <v>0</v>
      </c>
      <c r="G400" s="105">
        <f>IF(PRESUPUESTO!M259=PRESUPUESTO!$B$345,PRESUPUESTO!$G$259,0)</f>
        <v>0</v>
      </c>
      <c r="H400" s="105">
        <f>IF(PRESUPUESTO!N259=PRESUPUESTO!$B$345,PRESUPUESTO!$G$259,0)</f>
        <v>0</v>
      </c>
      <c r="I400" s="105">
        <f>IF(PRESUPUESTO!O259=PRESUPUESTO!$B$345,PRESUPUESTO!$G$259,0)</f>
        <v>0</v>
      </c>
      <c r="J400" s="105">
        <f>IF(PRESUPUESTO!P259=PRESUPUESTO!$B$345,PRESUPUESTO!$G$259,0)</f>
        <v>0</v>
      </c>
      <c r="K400" s="105">
        <f>IF(PRESUPUESTO!Q259=PRESUPUESTO!$B$345,PRESUPUESTO!$G$259,0)</f>
        <v>0</v>
      </c>
      <c r="L400" s="105">
        <f>IF(PRESUPUESTO!R259=PRESUPUESTO!$B$345,PRESUPUESTO!$G$259,0)</f>
        <v>0</v>
      </c>
      <c r="M400" s="105">
        <f>IF(PRESUPUESTO!S259=PRESUPUESTO!$B$345,PRESUPUESTO!$G$259,0)</f>
        <v>0</v>
      </c>
      <c r="N400" s="105">
        <f>IF(PRESUPUESTO!T259=PRESUPUESTO!$B$345,PRESUPUESTO!$G$259,0)</f>
        <v>0</v>
      </c>
      <c r="O400" s="105">
        <f>IF(PRESUPUESTO!U259=PRESUPUESTO!$B$345,PRESUPUESTO!$G$259,0)</f>
        <v>0</v>
      </c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</row>
    <row r="401" spans="2:36" s="9" customFormat="1">
      <c r="B401" s="103" t="str">
        <f>IF(PRESUPUESTO!F260="","",PRESUPUESTO!F260)</f>
        <v/>
      </c>
      <c r="C401" s="104">
        <f t="shared" si="125"/>
        <v>0</v>
      </c>
      <c r="D401" s="105">
        <f>IF(PRESUPUESTO!J260=PRESUPUESTO!$B$345,PRESUPUESTO!$G$260,0)</f>
        <v>0</v>
      </c>
      <c r="E401" s="105">
        <f>IF(PRESUPUESTO!K260=PRESUPUESTO!$B$345,PRESUPUESTO!$G$260,0)</f>
        <v>0</v>
      </c>
      <c r="F401" s="105">
        <f>IF(PRESUPUESTO!L260=PRESUPUESTO!$B$345,PRESUPUESTO!$G$260,0)</f>
        <v>0</v>
      </c>
      <c r="G401" s="105">
        <f>IF(PRESUPUESTO!M260=PRESUPUESTO!$B$345,PRESUPUESTO!$G$260,0)</f>
        <v>0</v>
      </c>
      <c r="H401" s="105">
        <f>IF(PRESUPUESTO!N260=PRESUPUESTO!$B$345,PRESUPUESTO!$G$260,0)</f>
        <v>0</v>
      </c>
      <c r="I401" s="105">
        <f>IF(PRESUPUESTO!O260=PRESUPUESTO!$B$345,PRESUPUESTO!$G$260,0)</f>
        <v>0</v>
      </c>
      <c r="J401" s="105">
        <f>IF(PRESUPUESTO!P260=PRESUPUESTO!$B$345,PRESUPUESTO!$G$260,0)</f>
        <v>0</v>
      </c>
      <c r="K401" s="105">
        <f>IF(PRESUPUESTO!Q260=PRESUPUESTO!$B$345,PRESUPUESTO!$G$260,0)</f>
        <v>0</v>
      </c>
      <c r="L401" s="105">
        <f>IF(PRESUPUESTO!R260=PRESUPUESTO!$B$345,PRESUPUESTO!$G$260,0)</f>
        <v>0</v>
      </c>
      <c r="M401" s="105">
        <f>IF(PRESUPUESTO!S260=PRESUPUESTO!$B$345,PRESUPUESTO!$G$260,0)</f>
        <v>0</v>
      </c>
      <c r="N401" s="105">
        <f>IF(PRESUPUESTO!T260=PRESUPUESTO!$B$345,PRESUPUESTO!$G$260,0)</f>
        <v>0</v>
      </c>
      <c r="O401" s="105">
        <f>IF(PRESUPUESTO!U260=PRESUPUESTO!$B$345,PRESUPUESTO!$G$260,0)</f>
        <v>0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 spans="2:36" s="9" customFormat="1">
      <c r="B402" s="103" t="str">
        <f>IF(PRESUPUESTO!F261="","",PRESUPUESTO!F261)</f>
        <v/>
      </c>
      <c r="C402" s="104">
        <f t="shared" si="125"/>
        <v>0</v>
      </c>
      <c r="D402" s="105">
        <f>IF(PRESUPUESTO!J261=PRESUPUESTO!$B$345,PRESUPUESTO!$G$261,0)</f>
        <v>0</v>
      </c>
      <c r="E402" s="105">
        <f>IF(PRESUPUESTO!K261=PRESUPUESTO!$B$345,PRESUPUESTO!$G$261,0)</f>
        <v>0</v>
      </c>
      <c r="F402" s="105">
        <f>IF(PRESUPUESTO!L261=PRESUPUESTO!$B$345,PRESUPUESTO!$G$261,0)</f>
        <v>0</v>
      </c>
      <c r="G402" s="105">
        <f>IF(PRESUPUESTO!M261=PRESUPUESTO!$B$345,PRESUPUESTO!$G$261,0)</f>
        <v>0</v>
      </c>
      <c r="H402" s="105">
        <f>IF(PRESUPUESTO!N261=PRESUPUESTO!$B$345,PRESUPUESTO!$G$261,0)</f>
        <v>0</v>
      </c>
      <c r="I402" s="105">
        <f>IF(PRESUPUESTO!O261=PRESUPUESTO!$B$345,PRESUPUESTO!$G$261,0)</f>
        <v>0</v>
      </c>
      <c r="J402" s="105">
        <f>IF(PRESUPUESTO!P261=PRESUPUESTO!$B$345,PRESUPUESTO!$G$261,0)</f>
        <v>0</v>
      </c>
      <c r="K402" s="105">
        <f>IF(PRESUPUESTO!Q261=PRESUPUESTO!$B$345,PRESUPUESTO!$G$261,0)</f>
        <v>0</v>
      </c>
      <c r="L402" s="105">
        <f>IF(PRESUPUESTO!R261=PRESUPUESTO!$B$345,PRESUPUESTO!$G$261,0)</f>
        <v>0</v>
      </c>
      <c r="M402" s="105">
        <f>IF(PRESUPUESTO!S261=PRESUPUESTO!$B$345,PRESUPUESTO!$G$261,0)</f>
        <v>0</v>
      </c>
      <c r="N402" s="105">
        <f>IF(PRESUPUESTO!T261=PRESUPUESTO!$B$345,PRESUPUESTO!$G$261,0)</f>
        <v>0</v>
      </c>
      <c r="O402" s="105">
        <f>IF(PRESUPUESTO!U261=PRESUPUESTO!$B$345,PRESUPUESTO!$G$261,0)</f>
        <v>0</v>
      </c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</row>
    <row r="403" spans="2:36" s="9" customFormat="1">
      <c r="B403" s="103" t="str">
        <f>IF(PRESUPUESTO!F262="","",PRESUPUESTO!F262)</f>
        <v/>
      </c>
      <c r="C403" s="104">
        <f t="shared" si="125"/>
        <v>0</v>
      </c>
      <c r="D403" s="105">
        <f>IF(PRESUPUESTO!J262=PRESUPUESTO!$B$345,PRESUPUESTO!$G$262,0)</f>
        <v>0</v>
      </c>
      <c r="E403" s="105">
        <f>IF(PRESUPUESTO!K262=PRESUPUESTO!$B$345,PRESUPUESTO!$G$262,0)</f>
        <v>0</v>
      </c>
      <c r="F403" s="105">
        <f>IF(PRESUPUESTO!L262=PRESUPUESTO!$B$345,PRESUPUESTO!$G$262,0)</f>
        <v>0</v>
      </c>
      <c r="G403" s="105">
        <f>IF(PRESUPUESTO!M262=PRESUPUESTO!$B$345,PRESUPUESTO!$G$262,0)</f>
        <v>0</v>
      </c>
      <c r="H403" s="105">
        <f>IF(PRESUPUESTO!N262=PRESUPUESTO!$B$345,PRESUPUESTO!$G$262,0)</f>
        <v>0</v>
      </c>
      <c r="I403" s="105">
        <f>IF(PRESUPUESTO!O262=PRESUPUESTO!$B$345,PRESUPUESTO!$G$262,0)</f>
        <v>0</v>
      </c>
      <c r="J403" s="105">
        <f>IF(PRESUPUESTO!P262=PRESUPUESTO!$B$345,PRESUPUESTO!$G$262,0)</f>
        <v>0</v>
      </c>
      <c r="K403" s="105">
        <f>IF(PRESUPUESTO!Q262=PRESUPUESTO!$B$345,PRESUPUESTO!$G$262,0)</f>
        <v>0</v>
      </c>
      <c r="L403" s="105">
        <f>IF(PRESUPUESTO!R262=PRESUPUESTO!$B$345,PRESUPUESTO!$G$262,0)</f>
        <v>0</v>
      </c>
      <c r="M403" s="105">
        <f>IF(PRESUPUESTO!S262=PRESUPUESTO!$B$345,PRESUPUESTO!$G$262,0)</f>
        <v>0</v>
      </c>
      <c r="N403" s="105">
        <f>IF(PRESUPUESTO!T262=PRESUPUESTO!$B$345,PRESUPUESTO!$G$262,0)</f>
        <v>0</v>
      </c>
      <c r="O403" s="105">
        <f>IF(PRESUPUESTO!U262=PRESUPUESTO!$B$345,PRESUPUESTO!$G$262,0)</f>
        <v>0</v>
      </c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</row>
    <row r="404" spans="2:36" s="9" customFormat="1">
      <c r="B404" s="103" t="str">
        <f>IF(PRESUPUESTO!F263="","",PRESUPUESTO!F263)</f>
        <v/>
      </c>
      <c r="C404" s="104">
        <f t="shared" si="125"/>
        <v>0</v>
      </c>
      <c r="D404" s="105">
        <f>IF(PRESUPUESTO!J263=PRESUPUESTO!$B$345,PRESUPUESTO!$G$263,0)</f>
        <v>0</v>
      </c>
      <c r="E404" s="105">
        <f>IF(PRESUPUESTO!K263=PRESUPUESTO!$B$345,PRESUPUESTO!$G$263,0)</f>
        <v>0</v>
      </c>
      <c r="F404" s="105">
        <f>IF(PRESUPUESTO!L263=PRESUPUESTO!$B$345,PRESUPUESTO!$G$263,0)</f>
        <v>0</v>
      </c>
      <c r="G404" s="105">
        <f>IF(PRESUPUESTO!M263=PRESUPUESTO!$B$345,PRESUPUESTO!$G$263,0)</f>
        <v>0</v>
      </c>
      <c r="H404" s="105">
        <f>IF(PRESUPUESTO!N263=PRESUPUESTO!$B$345,PRESUPUESTO!$G$263,0)</f>
        <v>0</v>
      </c>
      <c r="I404" s="105">
        <f>IF(PRESUPUESTO!O263=PRESUPUESTO!$B$345,PRESUPUESTO!$G$263,0)</f>
        <v>0</v>
      </c>
      <c r="J404" s="105">
        <f>IF(PRESUPUESTO!P263=PRESUPUESTO!$B$345,PRESUPUESTO!$G$263,0)</f>
        <v>0</v>
      </c>
      <c r="K404" s="105">
        <f>IF(PRESUPUESTO!Q263=PRESUPUESTO!$B$345,PRESUPUESTO!$G$263,0)</f>
        <v>0</v>
      </c>
      <c r="L404" s="105">
        <f>IF(PRESUPUESTO!R263=PRESUPUESTO!$B$345,PRESUPUESTO!$G$263,0)</f>
        <v>0</v>
      </c>
      <c r="M404" s="105">
        <f>IF(PRESUPUESTO!S263=PRESUPUESTO!$B$345,PRESUPUESTO!$G$263,0)</f>
        <v>0</v>
      </c>
      <c r="N404" s="105">
        <f>IF(PRESUPUESTO!T263=PRESUPUESTO!$B$345,PRESUPUESTO!$G$263,0)</f>
        <v>0</v>
      </c>
      <c r="O404" s="105">
        <f>IF(PRESUPUESTO!U263=PRESUPUESTO!$B$345,PRESUPUESTO!$G$263,0)</f>
        <v>0</v>
      </c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</row>
    <row r="405" spans="2:36" s="71" customFormat="1">
      <c r="B405" s="106" t="str">
        <f>IF(PRESUPUESTO!B266="","",PRESUPUESTO!B266)</f>
        <v>REGALOS</v>
      </c>
      <c r="C405" s="107">
        <f t="shared" si="125"/>
        <v>2.3728813559322035E-2</v>
      </c>
      <c r="D405" s="108">
        <f>SUM(D406:D465)</f>
        <v>0</v>
      </c>
      <c r="E405" s="108">
        <f t="shared" ref="E405:O405" si="148">SUM(E406:E465)</f>
        <v>0</v>
      </c>
      <c r="F405" s="108">
        <f t="shared" si="148"/>
        <v>0</v>
      </c>
      <c r="G405" s="108">
        <f t="shared" si="148"/>
        <v>0</v>
      </c>
      <c r="H405" s="108">
        <f t="shared" si="148"/>
        <v>200</v>
      </c>
      <c r="I405" s="108">
        <f t="shared" si="148"/>
        <v>400</v>
      </c>
      <c r="J405" s="108">
        <f t="shared" si="148"/>
        <v>0</v>
      </c>
      <c r="K405" s="108">
        <f t="shared" si="148"/>
        <v>0</v>
      </c>
      <c r="L405" s="108">
        <f t="shared" si="148"/>
        <v>0</v>
      </c>
      <c r="M405" s="108">
        <f t="shared" si="148"/>
        <v>0</v>
      </c>
      <c r="N405" s="108">
        <f t="shared" si="148"/>
        <v>0</v>
      </c>
      <c r="O405" s="108">
        <f t="shared" si="148"/>
        <v>800</v>
      </c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</row>
    <row r="406" spans="2:36" s="9" customFormat="1">
      <c r="B406" s="64" t="str">
        <f>IF(PRESUPUESTO!C268="","",PRESUPUESTO!C268)</f>
        <v/>
      </c>
      <c r="C406" s="65">
        <f t="shared" si="125"/>
        <v>0</v>
      </c>
      <c r="D406" s="59">
        <f>PRESUPUESTO!D268</f>
        <v>0</v>
      </c>
      <c r="E406" s="66">
        <f t="shared" ref="E406:E435" si="149">D406</f>
        <v>0</v>
      </c>
      <c r="F406" s="66">
        <f t="shared" ref="F406:O406" si="150">E406</f>
        <v>0</v>
      </c>
      <c r="G406" s="66">
        <f t="shared" si="150"/>
        <v>0</v>
      </c>
      <c r="H406" s="66">
        <f t="shared" si="150"/>
        <v>0</v>
      </c>
      <c r="I406" s="66">
        <f t="shared" si="150"/>
        <v>0</v>
      </c>
      <c r="J406" s="66">
        <f t="shared" si="150"/>
        <v>0</v>
      </c>
      <c r="K406" s="66">
        <f t="shared" si="150"/>
        <v>0</v>
      </c>
      <c r="L406" s="66">
        <f t="shared" si="150"/>
        <v>0</v>
      </c>
      <c r="M406" s="66">
        <f t="shared" si="150"/>
        <v>0</v>
      </c>
      <c r="N406" s="66">
        <f t="shared" si="150"/>
        <v>0</v>
      </c>
      <c r="O406" s="66">
        <f t="shared" si="150"/>
        <v>0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</row>
    <row r="407" spans="2:36" s="9" customFormat="1">
      <c r="B407" s="64" t="str">
        <f>IF(PRESUPUESTO!C269="","",PRESUPUESTO!C269)</f>
        <v/>
      </c>
      <c r="C407" s="65">
        <f t="shared" si="125"/>
        <v>0</v>
      </c>
      <c r="D407" s="59">
        <f>PRESUPUESTO!D269</f>
        <v>0</v>
      </c>
      <c r="E407" s="66">
        <f t="shared" si="149"/>
        <v>0</v>
      </c>
      <c r="F407" s="66">
        <f t="shared" ref="F407:O429" si="151">E407</f>
        <v>0</v>
      </c>
      <c r="G407" s="66">
        <f t="shared" si="151"/>
        <v>0</v>
      </c>
      <c r="H407" s="66">
        <f t="shared" si="151"/>
        <v>0</v>
      </c>
      <c r="I407" s="66">
        <f t="shared" si="151"/>
        <v>0</v>
      </c>
      <c r="J407" s="66">
        <f t="shared" si="151"/>
        <v>0</v>
      </c>
      <c r="K407" s="66">
        <f t="shared" si="151"/>
        <v>0</v>
      </c>
      <c r="L407" s="66">
        <f t="shared" si="151"/>
        <v>0</v>
      </c>
      <c r="M407" s="66">
        <f t="shared" si="151"/>
        <v>0</v>
      </c>
      <c r="N407" s="66">
        <f t="shared" si="151"/>
        <v>0</v>
      </c>
      <c r="O407" s="66">
        <f t="shared" si="151"/>
        <v>0</v>
      </c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</row>
    <row r="408" spans="2:36" s="9" customFormat="1">
      <c r="B408" s="64" t="str">
        <f>IF(PRESUPUESTO!C270="","",PRESUPUESTO!C270)</f>
        <v/>
      </c>
      <c r="C408" s="65">
        <f t="shared" si="125"/>
        <v>0</v>
      </c>
      <c r="D408" s="59">
        <f>PRESUPUESTO!D270</f>
        <v>0</v>
      </c>
      <c r="E408" s="66">
        <f t="shared" si="149"/>
        <v>0</v>
      </c>
      <c r="F408" s="66">
        <f t="shared" si="151"/>
        <v>0</v>
      </c>
      <c r="G408" s="66">
        <f t="shared" si="151"/>
        <v>0</v>
      </c>
      <c r="H408" s="66">
        <f t="shared" si="151"/>
        <v>0</v>
      </c>
      <c r="I408" s="66">
        <f t="shared" si="151"/>
        <v>0</v>
      </c>
      <c r="J408" s="66">
        <f t="shared" si="151"/>
        <v>0</v>
      </c>
      <c r="K408" s="66">
        <f t="shared" si="151"/>
        <v>0</v>
      </c>
      <c r="L408" s="66">
        <f t="shared" si="151"/>
        <v>0</v>
      </c>
      <c r="M408" s="66">
        <f t="shared" si="151"/>
        <v>0</v>
      </c>
      <c r="N408" s="66">
        <f t="shared" si="151"/>
        <v>0</v>
      </c>
      <c r="O408" s="66">
        <f t="shared" si="151"/>
        <v>0</v>
      </c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</row>
    <row r="409" spans="2:36" s="9" customFormat="1">
      <c r="B409" s="64" t="str">
        <f>IF(PRESUPUESTO!C271="","",PRESUPUESTO!C271)</f>
        <v/>
      </c>
      <c r="C409" s="65">
        <f t="shared" si="125"/>
        <v>0</v>
      </c>
      <c r="D409" s="59">
        <f>PRESUPUESTO!D271</f>
        <v>0</v>
      </c>
      <c r="E409" s="66">
        <f t="shared" si="149"/>
        <v>0</v>
      </c>
      <c r="F409" s="66">
        <f t="shared" si="151"/>
        <v>0</v>
      </c>
      <c r="G409" s="66">
        <f t="shared" si="151"/>
        <v>0</v>
      </c>
      <c r="H409" s="66">
        <f t="shared" si="151"/>
        <v>0</v>
      </c>
      <c r="I409" s="66">
        <f t="shared" si="151"/>
        <v>0</v>
      </c>
      <c r="J409" s="66">
        <f t="shared" si="151"/>
        <v>0</v>
      </c>
      <c r="K409" s="66">
        <f t="shared" si="151"/>
        <v>0</v>
      </c>
      <c r="L409" s="66">
        <f t="shared" si="151"/>
        <v>0</v>
      </c>
      <c r="M409" s="66">
        <f t="shared" si="151"/>
        <v>0</v>
      </c>
      <c r="N409" s="66">
        <f t="shared" si="151"/>
        <v>0</v>
      </c>
      <c r="O409" s="66">
        <f t="shared" si="151"/>
        <v>0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</row>
    <row r="410" spans="2:36" s="9" customFormat="1">
      <c r="B410" s="64" t="str">
        <f>IF(PRESUPUESTO!C272="","",PRESUPUESTO!C272)</f>
        <v/>
      </c>
      <c r="C410" s="65">
        <f t="shared" si="125"/>
        <v>0</v>
      </c>
      <c r="D410" s="59">
        <f>PRESUPUESTO!D272</f>
        <v>0</v>
      </c>
      <c r="E410" s="66">
        <f t="shared" si="149"/>
        <v>0</v>
      </c>
      <c r="F410" s="66">
        <f t="shared" si="151"/>
        <v>0</v>
      </c>
      <c r="G410" s="66">
        <f t="shared" si="151"/>
        <v>0</v>
      </c>
      <c r="H410" s="66">
        <f t="shared" si="151"/>
        <v>0</v>
      </c>
      <c r="I410" s="66">
        <f t="shared" si="151"/>
        <v>0</v>
      </c>
      <c r="J410" s="66">
        <f t="shared" si="151"/>
        <v>0</v>
      </c>
      <c r="K410" s="66">
        <f t="shared" si="151"/>
        <v>0</v>
      </c>
      <c r="L410" s="66">
        <f t="shared" si="151"/>
        <v>0</v>
      </c>
      <c r="M410" s="66">
        <f t="shared" si="151"/>
        <v>0</v>
      </c>
      <c r="N410" s="66">
        <f t="shared" si="151"/>
        <v>0</v>
      </c>
      <c r="O410" s="66">
        <f t="shared" si="151"/>
        <v>0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</row>
    <row r="411" spans="2:36" s="9" customFormat="1">
      <c r="B411" s="64" t="str">
        <f>IF(PRESUPUESTO!C273="","",PRESUPUESTO!C273)</f>
        <v/>
      </c>
      <c r="C411" s="65">
        <f t="shared" si="125"/>
        <v>0</v>
      </c>
      <c r="D411" s="59">
        <f>PRESUPUESTO!D273</f>
        <v>0</v>
      </c>
      <c r="E411" s="66">
        <f t="shared" si="149"/>
        <v>0</v>
      </c>
      <c r="F411" s="66">
        <f t="shared" si="151"/>
        <v>0</v>
      </c>
      <c r="G411" s="66">
        <f t="shared" si="151"/>
        <v>0</v>
      </c>
      <c r="H411" s="66">
        <f t="shared" si="151"/>
        <v>0</v>
      </c>
      <c r="I411" s="66">
        <f t="shared" si="151"/>
        <v>0</v>
      </c>
      <c r="J411" s="66">
        <f t="shared" si="151"/>
        <v>0</v>
      </c>
      <c r="K411" s="66">
        <f t="shared" si="151"/>
        <v>0</v>
      </c>
      <c r="L411" s="66">
        <f t="shared" si="151"/>
        <v>0</v>
      </c>
      <c r="M411" s="66">
        <f t="shared" si="151"/>
        <v>0</v>
      </c>
      <c r="N411" s="66">
        <f t="shared" si="151"/>
        <v>0</v>
      </c>
      <c r="O411" s="66">
        <f t="shared" si="151"/>
        <v>0</v>
      </c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</row>
    <row r="412" spans="2:36" s="9" customFormat="1">
      <c r="B412" s="64" t="str">
        <f>IF(PRESUPUESTO!C274="","",PRESUPUESTO!C274)</f>
        <v/>
      </c>
      <c r="C412" s="65">
        <f t="shared" si="125"/>
        <v>0</v>
      </c>
      <c r="D412" s="59">
        <f>PRESUPUESTO!D274</f>
        <v>0</v>
      </c>
      <c r="E412" s="66">
        <f t="shared" si="149"/>
        <v>0</v>
      </c>
      <c r="F412" s="66">
        <f t="shared" si="151"/>
        <v>0</v>
      </c>
      <c r="G412" s="66">
        <f t="shared" si="151"/>
        <v>0</v>
      </c>
      <c r="H412" s="66">
        <f t="shared" si="151"/>
        <v>0</v>
      </c>
      <c r="I412" s="66">
        <f t="shared" si="151"/>
        <v>0</v>
      </c>
      <c r="J412" s="66">
        <f t="shared" si="151"/>
        <v>0</v>
      </c>
      <c r="K412" s="66">
        <f t="shared" si="151"/>
        <v>0</v>
      </c>
      <c r="L412" s="66">
        <f t="shared" si="151"/>
        <v>0</v>
      </c>
      <c r="M412" s="66">
        <f t="shared" si="151"/>
        <v>0</v>
      </c>
      <c r="N412" s="66">
        <f t="shared" si="151"/>
        <v>0</v>
      </c>
      <c r="O412" s="66">
        <f t="shared" si="151"/>
        <v>0</v>
      </c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</row>
    <row r="413" spans="2:36" s="9" customFormat="1">
      <c r="B413" s="64" t="str">
        <f>IF(PRESUPUESTO!C275="","",PRESUPUESTO!C275)</f>
        <v/>
      </c>
      <c r="C413" s="65">
        <f t="shared" si="125"/>
        <v>0</v>
      </c>
      <c r="D413" s="59">
        <f>PRESUPUESTO!D275</f>
        <v>0</v>
      </c>
      <c r="E413" s="66">
        <f t="shared" si="149"/>
        <v>0</v>
      </c>
      <c r="F413" s="66">
        <f t="shared" si="151"/>
        <v>0</v>
      </c>
      <c r="G413" s="66">
        <f t="shared" si="151"/>
        <v>0</v>
      </c>
      <c r="H413" s="66">
        <f t="shared" si="151"/>
        <v>0</v>
      </c>
      <c r="I413" s="66">
        <f t="shared" si="151"/>
        <v>0</v>
      </c>
      <c r="J413" s="66">
        <f t="shared" si="151"/>
        <v>0</v>
      </c>
      <c r="K413" s="66">
        <f t="shared" si="151"/>
        <v>0</v>
      </c>
      <c r="L413" s="66">
        <f t="shared" si="151"/>
        <v>0</v>
      </c>
      <c r="M413" s="66">
        <f t="shared" si="151"/>
        <v>0</v>
      </c>
      <c r="N413" s="66">
        <f t="shared" si="151"/>
        <v>0</v>
      </c>
      <c r="O413" s="66">
        <f t="shared" si="151"/>
        <v>0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 spans="2:36" s="9" customFormat="1">
      <c r="B414" s="64" t="str">
        <f>IF(PRESUPUESTO!C276="","",PRESUPUESTO!C276)</f>
        <v/>
      </c>
      <c r="C414" s="65">
        <f t="shared" ref="C414:C477" si="152">SUM(D414:O414)/SUM($D$64:$O$64)</f>
        <v>0</v>
      </c>
      <c r="D414" s="59">
        <f>PRESUPUESTO!D276</f>
        <v>0</v>
      </c>
      <c r="E414" s="66">
        <f t="shared" si="149"/>
        <v>0</v>
      </c>
      <c r="F414" s="66">
        <f t="shared" si="151"/>
        <v>0</v>
      </c>
      <c r="G414" s="66">
        <f t="shared" si="151"/>
        <v>0</v>
      </c>
      <c r="H414" s="66">
        <f t="shared" si="151"/>
        <v>0</v>
      </c>
      <c r="I414" s="66">
        <f t="shared" si="151"/>
        <v>0</v>
      </c>
      <c r="J414" s="66">
        <f t="shared" si="151"/>
        <v>0</v>
      </c>
      <c r="K414" s="66">
        <f t="shared" si="151"/>
        <v>0</v>
      </c>
      <c r="L414" s="66">
        <f t="shared" si="151"/>
        <v>0</v>
      </c>
      <c r="M414" s="66">
        <f t="shared" si="151"/>
        <v>0</v>
      </c>
      <c r="N414" s="66">
        <f t="shared" si="151"/>
        <v>0</v>
      </c>
      <c r="O414" s="66">
        <f t="shared" si="151"/>
        <v>0</v>
      </c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</row>
    <row r="415" spans="2:36" s="9" customFormat="1">
      <c r="B415" s="64" t="str">
        <f>IF(PRESUPUESTO!C277="","",PRESUPUESTO!C277)</f>
        <v/>
      </c>
      <c r="C415" s="65">
        <f t="shared" si="152"/>
        <v>0</v>
      </c>
      <c r="D415" s="59">
        <f>PRESUPUESTO!D277</f>
        <v>0</v>
      </c>
      <c r="E415" s="66">
        <f t="shared" si="149"/>
        <v>0</v>
      </c>
      <c r="F415" s="66">
        <f t="shared" si="151"/>
        <v>0</v>
      </c>
      <c r="G415" s="66">
        <f t="shared" si="151"/>
        <v>0</v>
      </c>
      <c r="H415" s="66">
        <f t="shared" si="151"/>
        <v>0</v>
      </c>
      <c r="I415" s="66">
        <f t="shared" si="151"/>
        <v>0</v>
      </c>
      <c r="J415" s="66">
        <f t="shared" si="151"/>
        <v>0</v>
      </c>
      <c r="K415" s="66">
        <f t="shared" si="151"/>
        <v>0</v>
      </c>
      <c r="L415" s="66">
        <f t="shared" si="151"/>
        <v>0</v>
      </c>
      <c r="M415" s="66">
        <f t="shared" si="151"/>
        <v>0</v>
      </c>
      <c r="N415" s="66">
        <f t="shared" si="151"/>
        <v>0</v>
      </c>
      <c r="O415" s="66">
        <f t="shared" si="151"/>
        <v>0</v>
      </c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</row>
    <row r="416" spans="2:36" s="9" customFormat="1">
      <c r="B416" s="64" t="str">
        <f>IF(PRESUPUESTO!C278="","",PRESUPUESTO!C278)</f>
        <v/>
      </c>
      <c r="C416" s="65">
        <f t="shared" si="152"/>
        <v>0</v>
      </c>
      <c r="D416" s="59">
        <f>PRESUPUESTO!D278</f>
        <v>0</v>
      </c>
      <c r="E416" s="66">
        <f t="shared" si="149"/>
        <v>0</v>
      </c>
      <c r="F416" s="66">
        <f t="shared" si="151"/>
        <v>0</v>
      </c>
      <c r="G416" s="66">
        <f t="shared" si="151"/>
        <v>0</v>
      </c>
      <c r="H416" s="66">
        <f t="shared" si="151"/>
        <v>0</v>
      </c>
      <c r="I416" s="66">
        <f t="shared" si="151"/>
        <v>0</v>
      </c>
      <c r="J416" s="66">
        <f t="shared" si="151"/>
        <v>0</v>
      </c>
      <c r="K416" s="66">
        <f t="shared" si="151"/>
        <v>0</v>
      </c>
      <c r="L416" s="66">
        <f t="shared" si="151"/>
        <v>0</v>
      </c>
      <c r="M416" s="66">
        <f t="shared" si="151"/>
        <v>0</v>
      </c>
      <c r="N416" s="66">
        <f t="shared" si="151"/>
        <v>0</v>
      </c>
      <c r="O416" s="66">
        <f t="shared" si="151"/>
        <v>0</v>
      </c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</row>
    <row r="417" spans="2:36" s="9" customFormat="1">
      <c r="B417" s="64" t="str">
        <f>IF(PRESUPUESTO!C279="","",PRESUPUESTO!C279)</f>
        <v/>
      </c>
      <c r="C417" s="65">
        <f t="shared" si="152"/>
        <v>0</v>
      </c>
      <c r="D417" s="59">
        <f>PRESUPUESTO!D279</f>
        <v>0</v>
      </c>
      <c r="E417" s="66">
        <f t="shared" si="149"/>
        <v>0</v>
      </c>
      <c r="F417" s="66">
        <f t="shared" si="151"/>
        <v>0</v>
      </c>
      <c r="G417" s="66">
        <f t="shared" si="151"/>
        <v>0</v>
      </c>
      <c r="H417" s="66">
        <f t="shared" si="151"/>
        <v>0</v>
      </c>
      <c r="I417" s="66">
        <f t="shared" si="151"/>
        <v>0</v>
      </c>
      <c r="J417" s="66">
        <f t="shared" si="151"/>
        <v>0</v>
      </c>
      <c r="K417" s="66">
        <f t="shared" si="151"/>
        <v>0</v>
      </c>
      <c r="L417" s="66">
        <f t="shared" si="151"/>
        <v>0</v>
      </c>
      <c r="M417" s="66">
        <f t="shared" si="151"/>
        <v>0</v>
      </c>
      <c r="N417" s="66">
        <f t="shared" si="151"/>
        <v>0</v>
      </c>
      <c r="O417" s="66">
        <f t="shared" si="151"/>
        <v>0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 spans="2:36" s="9" customFormat="1">
      <c r="B418" s="64" t="str">
        <f>IF(PRESUPUESTO!C280="","",PRESUPUESTO!C280)</f>
        <v/>
      </c>
      <c r="C418" s="65">
        <f t="shared" si="152"/>
        <v>0</v>
      </c>
      <c r="D418" s="59">
        <f>PRESUPUESTO!D280</f>
        <v>0</v>
      </c>
      <c r="E418" s="66">
        <f t="shared" si="149"/>
        <v>0</v>
      </c>
      <c r="F418" s="66">
        <f t="shared" si="151"/>
        <v>0</v>
      </c>
      <c r="G418" s="66">
        <f t="shared" si="151"/>
        <v>0</v>
      </c>
      <c r="H418" s="66">
        <f t="shared" si="151"/>
        <v>0</v>
      </c>
      <c r="I418" s="66">
        <f t="shared" si="151"/>
        <v>0</v>
      </c>
      <c r="J418" s="66">
        <f t="shared" si="151"/>
        <v>0</v>
      </c>
      <c r="K418" s="66">
        <f t="shared" si="151"/>
        <v>0</v>
      </c>
      <c r="L418" s="66">
        <f t="shared" si="151"/>
        <v>0</v>
      </c>
      <c r="M418" s="66">
        <f t="shared" si="151"/>
        <v>0</v>
      </c>
      <c r="N418" s="66">
        <f t="shared" si="151"/>
        <v>0</v>
      </c>
      <c r="O418" s="66">
        <f t="shared" si="151"/>
        <v>0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</row>
    <row r="419" spans="2:36" s="9" customFormat="1">
      <c r="B419" s="64" t="str">
        <f>IF(PRESUPUESTO!C281="","",PRESUPUESTO!C281)</f>
        <v/>
      </c>
      <c r="C419" s="65">
        <f t="shared" si="152"/>
        <v>0</v>
      </c>
      <c r="D419" s="59">
        <f>PRESUPUESTO!D281</f>
        <v>0</v>
      </c>
      <c r="E419" s="66">
        <f t="shared" si="149"/>
        <v>0</v>
      </c>
      <c r="F419" s="66">
        <f t="shared" si="151"/>
        <v>0</v>
      </c>
      <c r="G419" s="66">
        <f t="shared" si="151"/>
        <v>0</v>
      </c>
      <c r="H419" s="66">
        <f t="shared" si="151"/>
        <v>0</v>
      </c>
      <c r="I419" s="66">
        <f t="shared" si="151"/>
        <v>0</v>
      </c>
      <c r="J419" s="66">
        <f t="shared" si="151"/>
        <v>0</v>
      </c>
      <c r="K419" s="66">
        <f t="shared" si="151"/>
        <v>0</v>
      </c>
      <c r="L419" s="66">
        <f t="shared" si="151"/>
        <v>0</v>
      </c>
      <c r="M419" s="66">
        <f t="shared" si="151"/>
        <v>0</v>
      </c>
      <c r="N419" s="66">
        <f t="shared" si="151"/>
        <v>0</v>
      </c>
      <c r="O419" s="66">
        <f t="shared" si="151"/>
        <v>0</v>
      </c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</row>
    <row r="420" spans="2:36" s="9" customFormat="1">
      <c r="B420" s="64" t="str">
        <f>IF(PRESUPUESTO!C282="","",PRESUPUESTO!C282)</f>
        <v/>
      </c>
      <c r="C420" s="65">
        <f t="shared" si="152"/>
        <v>0</v>
      </c>
      <c r="D420" s="59">
        <f>PRESUPUESTO!D282</f>
        <v>0</v>
      </c>
      <c r="E420" s="66">
        <f t="shared" si="149"/>
        <v>0</v>
      </c>
      <c r="F420" s="66">
        <f t="shared" si="151"/>
        <v>0</v>
      </c>
      <c r="G420" s="66">
        <f t="shared" si="151"/>
        <v>0</v>
      </c>
      <c r="H420" s="66">
        <f t="shared" si="151"/>
        <v>0</v>
      </c>
      <c r="I420" s="66">
        <f t="shared" si="151"/>
        <v>0</v>
      </c>
      <c r="J420" s="66">
        <f t="shared" si="151"/>
        <v>0</v>
      </c>
      <c r="K420" s="66">
        <f t="shared" si="151"/>
        <v>0</v>
      </c>
      <c r="L420" s="66">
        <f t="shared" si="151"/>
        <v>0</v>
      </c>
      <c r="M420" s="66">
        <f t="shared" si="151"/>
        <v>0</v>
      </c>
      <c r="N420" s="66">
        <f t="shared" si="151"/>
        <v>0</v>
      </c>
      <c r="O420" s="66">
        <f t="shared" si="151"/>
        <v>0</v>
      </c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</row>
    <row r="421" spans="2:36" s="9" customFormat="1">
      <c r="B421" s="64" t="str">
        <f>IF(PRESUPUESTO!C283="","",PRESUPUESTO!C283)</f>
        <v/>
      </c>
      <c r="C421" s="65">
        <f t="shared" si="152"/>
        <v>0</v>
      </c>
      <c r="D421" s="59">
        <f>PRESUPUESTO!D283</f>
        <v>0</v>
      </c>
      <c r="E421" s="66">
        <f t="shared" si="149"/>
        <v>0</v>
      </c>
      <c r="F421" s="66">
        <f t="shared" si="151"/>
        <v>0</v>
      </c>
      <c r="G421" s="66">
        <f t="shared" si="151"/>
        <v>0</v>
      </c>
      <c r="H421" s="66">
        <f t="shared" si="151"/>
        <v>0</v>
      </c>
      <c r="I421" s="66">
        <f t="shared" si="151"/>
        <v>0</v>
      </c>
      <c r="J421" s="66">
        <f t="shared" si="151"/>
        <v>0</v>
      </c>
      <c r="K421" s="66">
        <f t="shared" si="151"/>
        <v>0</v>
      </c>
      <c r="L421" s="66">
        <f t="shared" si="151"/>
        <v>0</v>
      </c>
      <c r="M421" s="66">
        <f t="shared" si="151"/>
        <v>0</v>
      </c>
      <c r="N421" s="66">
        <f t="shared" si="151"/>
        <v>0</v>
      </c>
      <c r="O421" s="66">
        <f t="shared" si="151"/>
        <v>0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 spans="2:36" s="9" customFormat="1">
      <c r="B422" s="64" t="str">
        <f>IF(PRESUPUESTO!C284="","",PRESUPUESTO!C284)</f>
        <v/>
      </c>
      <c r="C422" s="65">
        <f t="shared" si="152"/>
        <v>0</v>
      </c>
      <c r="D422" s="59">
        <f>PRESUPUESTO!D284</f>
        <v>0</v>
      </c>
      <c r="E422" s="66">
        <f t="shared" si="149"/>
        <v>0</v>
      </c>
      <c r="F422" s="66">
        <f t="shared" si="151"/>
        <v>0</v>
      </c>
      <c r="G422" s="66">
        <f t="shared" si="151"/>
        <v>0</v>
      </c>
      <c r="H422" s="66">
        <f t="shared" si="151"/>
        <v>0</v>
      </c>
      <c r="I422" s="66">
        <f t="shared" si="151"/>
        <v>0</v>
      </c>
      <c r="J422" s="66">
        <f t="shared" si="151"/>
        <v>0</v>
      </c>
      <c r="K422" s="66">
        <f t="shared" si="151"/>
        <v>0</v>
      </c>
      <c r="L422" s="66">
        <f t="shared" si="151"/>
        <v>0</v>
      </c>
      <c r="M422" s="66">
        <f t="shared" si="151"/>
        <v>0</v>
      </c>
      <c r="N422" s="66">
        <f t="shared" si="151"/>
        <v>0</v>
      </c>
      <c r="O422" s="66">
        <f t="shared" si="151"/>
        <v>0</v>
      </c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</row>
    <row r="423" spans="2:36" s="9" customFormat="1">
      <c r="B423" s="64" t="str">
        <f>IF(PRESUPUESTO!C285="","",PRESUPUESTO!C285)</f>
        <v/>
      </c>
      <c r="C423" s="65">
        <f t="shared" si="152"/>
        <v>0</v>
      </c>
      <c r="D423" s="59">
        <f>PRESUPUESTO!D285</f>
        <v>0</v>
      </c>
      <c r="E423" s="66">
        <f t="shared" si="149"/>
        <v>0</v>
      </c>
      <c r="F423" s="66">
        <f t="shared" si="151"/>
        <v>0</v>
      </c>
      <c r="G423" s="66">
        <f t="shared" si="151"/>
        <v>0</v>
      </c>
      <c r="H423" s="66">
        <f t="shared" si="151"/>
        <v>0</v>
      </c>
      <c r="I423" s="66">
        <f t="shared" si="151"/>
        <v>0</v>
      </c>
      <c r="J423" s="66">
        <f t="shared" si="151"/>
        <v>0</v>
      </c>
      <c r="K423" s="66">
        <f t="shared" si="151"/>
        <v>0</v>
      </c>
      <c r="L423" s="66">
        <f t="shared" si="151"/>
        <v>0</v>
      </c>
      <c r="M423" s="66">
        <f t="shared" si="151"/>
        <v>0</v>
      </c>
      <c r="N423" s="66">
        <f t="shared" si="151"/>
        <v>0</v>
      </c>
      <c r="O423" s="66">
        <f t="shared" si="151"/>
        <v>0</v>
      </c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</row>
    <row r="424" spans="2:36" s="9" customFormat="1">
      <c r="B424" s="64" t="str">
        <f>IF(PRESUPUESTO!C286="","",PRESUPUESTO!C286)</f>
        <v/>
      </c>
      <c r="C424" s="65">
        <f t="shared" si="152"/>
        <v>0</v>
      </c>
      <c r="D424" s="59">
        <f>PRESUPUESTO!D286</f>
        <v>0</v>
      </c>
      <c r="E424" s="66">
        <f t="shared" si="149"/>
        <v>0</v>
      </c>
      <c r="F424" s="66">
        <f t="shared" si="151"/>
        <v>0</v>
      </c>
      <c r="G424" s="66">
        <f t="shared" si="151"/>
        <v>0</v>
      </c>
      <c r="H424" s="66">
        <f t="shared" si="151"/>
        <v>0</v>
      </c>
      <c r="I424" s="66">
        <f t="shared" si="151"/>
        <v>0</v>
      </c>
      <c r="J424" s="66">
        <f t="shared" si="151"/>
        <v>0</v>
      </c>
      <c r="K424" s="66">
        <f t="shared" si="151"/>
        <v>0</v>
      </c>
      <c r="L424" s="66">
        <f t="shared" si="151"/>
        <v>0</v>
      </c>
      <c r="M424" s="66">
        <f t="shared" si="151"/>
        <v>0</v>
      </c>
      <c r="N424" s="66">
        <f t="shared" si="151"/>
        <v>0</v>
      </c>
      <c r="O424" s="66">
        <f t="shared" si="151"/>
        <v>0</v>
      </c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</row>
    <row r="425" spans="2:36" s="9" customFormat="1">
      <c r="B425" s="64" t="str">
        <f>IF(PRESUPUESTO!C287="","",PRESUPUESTO!C287)</f>
        <v/>
      </c>
      <c r="C425" s="65">
        <f t="shared" si="152"/>
        <v>0</v>
      </c>
      <c r="D425" s="59">
        <f>PRESUPUESTO!D287</f>
        <v>0</v>
      </c>
      <c r="E425" s="66">
        <f t="shared" si="149"/>
        <v>0</v>
      </c>
      <c r="F425" s="66">
        <f t="shared" si="151"/>
        <v>0</v>
      </c>
      <c r="G425" s="66">
        <f t="shared" si="151"/>
        <v>0</v>
      </c>
      <c r="H425" s="66">
        <f t="shared" si="151"/>
        <v>0</v>
      </c>
      <c r="I425" s="66">
        <f t="shared" si="151"/>
        <v>0</v>
      </c>
      <c r="J425" s="66">
        <f t="shared" si="151"/>
        <v>0</v>
      </c>
      <c r="K425" s="66">
        <f t="shared" si="151"/>
        <v>0</v>
      </c>
      <c r="L425" s="66">
        <f t="shared" si="151"/>
        <v>0</v>
      </c>
      <c r="M425" s="66">
        <f t="shared" si="151"/>
        <v>0</v>
      </c>
      <c r="N425" s="66">
        <f t="shared" si="151"/>
        <v>0</v>
      </c>
      <c r="O425" s="66">
        <f t="shared" si="151"/>
        <v>0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 spans="2:36" s="9" customFormat="1">
      <c r="B426" s="64" t="str">
        <f>IF(PRESUPUESTO!C288="","",PRESUPUESTO!C288)</f>
        <v/>
      </c>
      <c r="C426" s="65">
        <f t="shared" si="152"/>
        <v>0</v>
      </c>
      <c r="D426" s="59">
        <f>PRESUPUESTO!D288</f>
        <v>0</v>
      </c>
      <c r="E426" s="66">
        <f t="shared" si="149"/>
        <v>0</v>
      </c>
      <c r="F426" s="66">
        <f t="shared" si="151"/>
        <v>0</v>
      </c>
      <c r="G426" s="66">
        <f t="shared" si="151"/>
        <v>0</v>
      </c>
      <c r="H426" s="66">
        <f t="shared" si="151"/>
        <v>0</v>
      </c>
      <c r="I426" s="66">
        <f t="shared" si="151"/>
        <v>0</v>
      </c>
      <c r="J426" s="66">
        <f t="shared" si="151"/>
        <v>0</v>
      </c>
      <c r="K426" s="66">
        <f t="shared" si="151"/>
        <v>0</v>
      </c>
      <c r="L426" s="66">
        <f t="shared" si="151"/>
        <v>0</v>
      </c>
      <c r="M426" s="66">
        <f t="shared" si="151"/>
        <v>0</v>
      </c>
      <c r="N426" s="66">
        <f t="shared" si="151"/>
        <v>0</v>
      </c>
      <c r="O426" s="66">
        <f t="shared" si="151"/>
        <v>0</v>
      </c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</row>
    <row r="427" spans="2:36" s="9" customFormat="1">
      <c r="B427" s="64" t="str">
        <f>IF(PRESUPUESTO!C289="","",PRESUPUESTO!C289)</f>
        <v/>
      </c>
      <c r="C427" s="65">
        <f t="shared" si="152"/>
        <v>0</v>
      </c>
      <c r="D427" s="59">
        <f>PRESUPUESTO!D289</f>
        <v>0</v>
      </c>
      <c r="E427" s="66">
        <f t="shared" si="149"/>
        <v>0</v>
      </c>
      <c r="F427" s="66">
        <f t="shared" si="151"/>
        <v>0</v>
      </c>
      <c r="G427" s="66">
        <f t="shared" si="151"/>
        <v>0</v>
      </c>
      <c r="H427" s="66">
        <f t="shared" si="151"/>
        <v>0</v>
      </c>
      <c r="I427" s="66">
        <f t="shared" si="151"/>
        <v>0</v>
      </c>
      <c r="J427" s="66">
        <f t="shared" si="151"/>
        <v>0</v>
      </c>
      <c r="K427" s="66">
        <f t="shared" si="151"/>
        <v>0</v>
      </c>
      <c r="L427" s="66">
        <f t="shared" si="151"/>
        <v>0</v>
      </c>
      <c r="M427" s="66">
        <f t="shared" si="151"/>
        <v>0</v>
      </c>
      <c r="N427" s="66">
        <f t="shared" si="151"/>
        <v>0</v>
      </c>
      <c r="O427" s="66">
        <f t="shared" si="151"/>
        <v>0</v>
      </c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</row>
    <row r="428" spans="2:36" s="9" customFormat="1">
      <c r="B428" s="64" t="str">
        <f>IF(PRESUPUESTO!C290="","",PRESUPUESTO!C290)</f>
        <v/>
      </c>
      <c r="C428" s="65">
        <f t="shared" si="152"/>
        <v>0</v>
      </c>
      <c r="D428" s="59">
        <f>PRESUPUESTO!D290</f>
        <v>0</v>
      </c>
      <c r="E428" s="66">
        <f t="shared" si="149"/>
        <v>0</v>
      </c>
      <c r="F428" s="66">
        <f t="shared" si="151"/>
        <v>0</v>
      </c>
      <c r="G428" s="66">
        <f t="shared" si="151"/>
        <v>0</v>
      </c>
      <c r="H428" s="66">
        <f t="shared" si="151"/>
        <v>0</v>
      </c>
      <c r="I428" s="66">
        <f t="shared" si="151"/>
        <v>0</v>
      </c>
      <c r="J428" s="66">
        <f t="shared" si="151"/>
        <v>0</v>
      </c>
      <c r="K428" s="66">
        <f t="shared" si="151"/>
        <v>0</v>
      </c>
      <c r="L428" s="66">
        <f t="shared" si="151"/>
        <v>0</v>
      </c>
      <c r="M428" s="66">
        <f t="shared" si="151"/>
        <v>0</v>
      </c>
      <c r="N428" s="66">
        <f t="shared" si="151"/>
        <v>0</v>
      </c>
      <c r="O428" s="66">
        <f t="shared" si="151"/>
        <v>0</v>
      </c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</row>
    <row r="429" spans="2:36" s="9" customFormat="1">
      <c r="B429" s="64" t="str">
        <f>IF(PRESUPUESTO!C291="","",PRESUPUESTO!C291)</f>
        <v/>
      </c>
      <c r="C429" s="65">
        <f t="shared" si="152"/>
        <v>0</v>
      </c>
      <c r="D429" s="59">
        <f>PRESUPUESTO!D291</f>
        <v>0</v>
      </c>
      <c r="E429" s="66">
        <f t="shared" si="149"/>
        <v>0</v>
      </c>
      <c r="F429" s="66">
        <f t="shared" si="151"/>
        <v>0</v>
      </c>
      <c r="G429" s="66">
        <f t="shared" si="151"/>
        <v>0</v>
      </c>
      <c r="H429" s="66">
        <f t="shared" si="151"/>
        <v>0</v>
      </c>
      <c r="I429" s="66">
        <f t="shared" si="151"/>
        <v>0</v>
      </c>
      <c r="J429" s="66">
        <f t="shared" si="151"/>
        <v>0</v>
      </c>
      <c r="K429" s="66">
        <f t="shared" si="151"/>
        <v>0</v>
      </c>
      <c r="L429" s="66">
        <f t="shared" ref="F429:O435" si="153">K429</f>
        <v>0</v>
      </c>
      <c r="M429" s="66">
        <f t="shared" si="153"/>
        <v>0</v>
      </c>
      <c r="N429" s="66">
        <f t="shared" si="153"/>
        <v>0</v>
      </c>
      <c r="O429" s="66">
        <f t="shared" si="153"/>
        <v>0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 spans="2:36" s="9" customFormat="1">
      <c r="B430" s="64" t="str">
        <f>IF(PRESUPUESTO!C292="","",PRESUPUESTO!C292)</f>
        <v/>
      </c>
      <c r="C430" s="65">
        <f t="shared" si="152"/>
        <v>0</v>
      </c>
      <c r="D430" s="59">
        <f>PRESUPUESTO!D292</f>
        <v>0</v>
      </c>
      <c r="E430" s="66">
        <f t="shared" si="149"/>
        <v>0</v>
      </c>
      <c r="F430" s="66">
        <f t="shared" si="153"/>
        <v>0</v>
      </c>
      <c r="G430" s="66">
        <f t="shared" si="153"/>
        <v>0</v>
      </c>
      <c r="H430" s="66">
        <f t="shared" si="153"/>
        <v>0</v>
      </c>
      <c r="I430" s="66">
        <f t="shared" si="153"/>
        <v>0</v>
      </c>
      <c r="J430" s="66">
        <f t="shared" si="153"/>
        <v>0</v>
      </c>
      <c r="K430" s="66">
        <f t="shared" si="153"/>
        <v>0</v>
      </c>
      <c r="L430" s="66">
        <f t="shared" si="153"/>
        <v>0</v>
      </c>
      <c r="M430" s="66">
        <f t="shared" si="153"/>
        <v>0</v>
      </c>
      <c r="N430" s="66">
        <f t="shared" si="153"/>
        <v>0</v>
      </c>
      <c r="O430" s="66">
        <f t="shared" si="153"/>
        <v>0</v>
      </c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</row>
    <row r="431" spans="2:36" s="9" customFormat="1">
      <c r="B431" s="64" t="str">
        <f>IF(PRESUPUESTO!C293="","",PRESUPUESTO!C293)</f>
        <v/>
      </c>
      <c r="C431" s="65">
        <f t="shared" si="152"/>
        <v>0</v>
      </c>
      <c r="D431" s="59">
        <f>PRESUPUESTO!D293</f>
        <v>0</v>
      </c>
      <c r="E431" s="66">
        <f t="shared" si="149"/>
        <v>0</v>
      </c>
      <c r="F431" s="66">
        <f t="shared" si="153"/>
        <v>0</v>
      </c>
      <c r="G431" s="66">
        <f t="shared" si="153"/>
        <v>0</v>
      </c>
      <c r="H431" s="66">
        <f t="shared" si="153"/>
        <v>0</v>
      </c>
      <c r="I431" s="66">
        <f t="shared" si="153"/>
        <v>0</v>
      </c>
      <c r="J431" s="66">
        <f t="shared" si="153"/>
        <v>0</v>
      </c>
      <c r="K431" s="66">
        <f t="shared" si="153"/>
        <v>0</v>
      </c>
      <c r="L431" s="66">
        <f t="shared" si="153"/>
        <v>0</v>
      </c>
      <c r="M431" s="66">
        <f t="shared" si="153"/>
        <v>0</v>
      </c>
      <c r="N431" s="66">
        <f t="shared" si="153"/>
        <v>0</v>
      </c>
      <c r="O431" s="66">
        <f t="shared" si="153"/>
        <v>0</v>
      </c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</row>
    <row r="432" spans="2:36" s="9" customFormat="1">
      <c r="B432" s="64" t="str">
        <f>IF(PRESUPUESTO!C294="","",PRESUPUESTO!C294)</f>
        <v/>
      </c>
      <c r="C432" s="65">
        <f t="shared" si="152"/>
        <v>0</v>
      </c>
      <c r="D432" s="59">
        <f>PRESUPUESTO!D294</f>
        <v>0</v>
      </c>
      <c r="E432" s="66">
        <f t="shared" si="149"/>
        <v>0</v>
      </c>
      <c r="F432" s="66">
        <f t="shared" si="153"/>
        <v>0</v>
      </c>
      <c r="G432" s="66">
        <f t="shared" si="153"/>
        <v>0</v>
      </c>
      <c r="H432" s="66">
        <f t="shared" si="153"/>
        <v>0</v>
      </c>
      <c r="I432" s="66">
        <f t="shared" si="153"/>
        <v>0</v>
      </c>
      <c r="J432" s="66">
        <f t="shared" si="153"/>
        <v>0</v>
      </c>
      <c r="K432" s="66">
        <f t="shared" si="153"/>
        <v>0</v>
      </c>
      <c r="L432" s="66">
        <f t="shared" si="153"/>
        <v>0</v>
      </c>
      <c r="M432" s="66">
        <f t="shared" si="153"/>
        <v>0</v>
      </c>
      <c r="N432" s="66">
        <f t="shared" si="153"/>
        <v>0</v>
      </c>
      <c r="O432" s="66">
        <f t="shared" si="153"/>
        <v>0</v>
      </c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</row>
    <row r="433" spans="2:36" s="9" customFormat="1">
      <c r="B433" s="64" t="str">
        <f>IF(PRESUPUESTO!C295="","",PRESUPUESTO!C295)</f>
        <v/>
      </c>
      <c r="C433" s="65">
        <f t="shared" si="152"/>
        <v>0</v>
      </c>
      <c r="D433" s="59">
        <f>PRESUPUESTO!D295</f>
        <v>0</v>
      </c>
      <c r="E433" s="66">
        <f t="shared" si="149"/>
        <v>0</v>
      </c>
      <c r="F433" s="66">
        <f t="shared" si="153"/>
        <v>0</v>
      </c>
      <c r="G433" s="66">
        <f t="shared" si="153"/>
        <v>0</v>
      </c>
      <c r="H433" s="66">
        <f t="shared" si="153"/>
        <v>0</v>
      </c>
      <c r="I433" s="66">
        <f t="shared" si="153"/>
        <v>0</v>
      </c>
      <c r="J433" s="66">
        <f t="shared" si="153"/>
        <v>0</v>
      </c>
      <c r="K433" s="66">
        <f t="shared" si="153"/>
        <v>0</v>
      </c>
      <c r="L433" s="66">
        <f t="shared" si="153"/>
        <v>0</v>
      </c>
      <c r="M433" s="66">
        <f t="shared" si="153"/>
        <v>0</v>
      </c>
      <c r="N433" s="66">
        <f t="shared" si="153"/>
        <v>0</v>
      </c>
      <c r="O433" s="66">
        <f t="shared" si="153"/>
        <v>0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</row>
    <row r="434" spans="2:36" s="9" customFormat="1">
      <c r="B434" s="64" t="str">
        <f>IF(PRESUPUESTO!C296="","",PRESUPUESTO!C296)</f>
        <v/>
      </c>
      <c r="C434" s="65">
        <f t="shared" si="152"/>
        <v>0</v>
      </c>
      <c r="D434" s="59">
        <f>PRESUPUESTO!D296</f>
        <v>0</v>
      </c>
      <c r="E434" s="66">
        <f t="shared" si="149"/>
        <v>0</v>
      </c>
      <c r="F434" s="66">
        <f t="shared" si="153"/>
        <v>0</v>
      </c>
      <c r="G434" s="66">
        <f t="shared" si="153"/>
        <v>0</v>
      </c>
      <c r="H434" s="66">
        <f t="shared" si="153"/>
        <v>0</v>
      </c>
      <c r="I434" s="66">
        <f t="shared" si="153"/>
        <v>0</v>
      </c>
      <c r="J434" s="66">
        <f t="shared" si="153"/>
        <v>0</v>
      </c>
      <c r="K434" s="66">
        <f t="shared" si="153"/>
        <v>0</v>
      </c>
      <c r="L434" s="66">
        <f t="shared" si="153"/>
        <v>0</v>
      </c>
      <c r="M434" s="66">
        <f t="shared" si="153"/>
        <v>0</v>
      </c>
      <c r="N434" s="66">
        <f t="shared" si="153"/>
        <v>0</v>
      </c>
      <c r="O434" s="66">
        <f t="shared" si="153"/>
        <v>0</v>
      </c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</row>
    <row r="435" spans="2:36" s="9" customFormat="1">
      <c r="B435" s="64" t="str">
        <f>IF(PRESUPUESTO!C297="","",PRESUPUESTO!C297)</f>
        <v/>
      </c>
      <c r="C435" s="65">
        <f t="shared" si="152"/>
        <v>0</v>
      </c>
      <c r="D435" s="59">
        <f>PRESUPUESTO!D297</f>
        <v>0</v>
      </c>
      <c r="E435" s="66">
        <f t="shared" si="149"/>
        <v>0</v>
      </c>
      <c r="F435" s="66">
        <f t="shared" si="153"/>
        <v>0</v>
      </c>
      <c r="G435" s="66">
        <f t="shared" si="153"/>
        <v>0</v>
      </c>
      <c r="H435" s="66">
        <f t="shared" si="153"/>
        <v>0</v>
      </c>
      <c r="I435" s="66">
        <f t="shared" si="153"/>
        <v>0</v>
      </c>
      <c r="J435" s="66">
        <f t="shared" si="153"/>
        <v>0</v>
      </c>
      <c r="K435" s="66">
        <f t="shared" si="153"/>
        <v>0</v>
      </c>
      <c r="L435" s="66">
        <f t="shared" si="153"/>
        <v>0</v>
      </c>
      <c r="M435" s="66">
        <f t="shared" si="153"/>
        <v>0</v>
      </c>
      <c r="N435" s="66">
        <f t="shared" si="153"/>
        <v>0</v>
      </c>
      <c r="O435" s="66">
        <f t="shared" si="153"/>
        <v>0</v>
      </c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</row>
    <row r="436" spans="2:36">
      <c r="B436" s="103" t="str">
        <f>IF(PRESUPUESTO!F268="","",PRESUPUESTO!F268)</f>
        <v>Día de la madre</v>
      </c>
      <c r="C436" s="104">
        <f t="shared" si="152"/>
        <v>3.3898305084745762E-3</v>
      </c>
      <c r="D436" s="105">
        <f>IF(PRESUPUESTO!J268=PRESUPUESTO!$B$345,PRESUPUESTO!$G$268,0)</f>
        <v>0</v>
      </c>
      <c r="E436" s="105">
        <f>IF(PRESUPUESTO!K268=PRESUPUESTO!$B$345,PRESUPUESTO!$G$268,0)</f>
        <v>0</v>
      </c>
      <c r="F436" s="105">
        <f>IF(PRESUPUESTO!L268=PRESUPUESTO!$B$345,PRESUPUESTO!$G$268,0)</f>
        <v>0</v>
      </c>
      <c r="G436" s="105">
        <f>IF(PRESUPUESTO!M268=PRESUPUESTO!$B$345,PRESUPUESTO!$G$268,0)</f>
        <v>0</v>
      </c>
      <c r="H436" s="105">
        <f>IF(PRESUPUESTO!N268=PRESUPUESTO!$B$345,PRESUPUESTO!$G$268,0)</f>
        <v>200</v>
      </c>
      <c r="I436" s="105">
        <f>IF(PRESUPUESTO!O268=PRESUPUESTO!$B$345,PRESUPUESTO!$G$268,0)</f>
        <v>0</v>
      </c>
      <c r="J436" s="105">
        <f>IF(PRESUPUESTO!P268=PRESUPUESTO!$B$345,PRESUPUESTO!$G$268,0)</f>
        <v>0</v>
      </c>
      <c r="K436" s="105">
        <f>IF(PRESUPUESTO!Q268=PRESUPUESTO!$B$345,PRESUPUESTO!$G$268,0)</f>
        <v>0</v>
      </c>
      <c r="L436" s="105">
        <f>IF(PRESUPUESTO!R268=PRESUPUESTO!$B$345,PRESUPUESTO!$G$268,0)</f>
        <v>0</v>
      </c>
      <c r="M436" s="105">
        <f>IF(PRESUPUESTO!S268=PRESUPUESTO!$B$345,PRESUPUESTO!$G$268,0)</f>
        <v>0</v>
      </c>
      <c r="N436" s="105">
        <f>IF(PRESUPUESTO!T268=PRESUPUESTO!$B$345,PRESUPUESTO!$G$268,0)</f>
        <v>0</v>
      </c>
      <c r="O436" s="105">
        <f>IF(PRESUPUESTO!U268=PRESUPUESTO!$B$345,PRESUPUESTO!$G$268,0)</f>
        <v>0</v>
      </c>
    </row>
    <row r="437" spans="2:36">
      <c r="B437" s="103" t="str">
        <f>IF(PRESUPUESTO!F269="","",PRESUPUESTO!F269)</f>
        <v>Día del padre</v>
      </c>
      <c r="C437" s="104">
        <f t="shared" si="152"/>
        <v>6.7796610169491523E-3</v>
      </c>
      <c r="D437" s="105">
        <f>IF(PRESUPUESTO!J269=PRESUPUESTO!$B$345,PRESUPUESTO!$G$269,0)</f>
        <v>0</v>
      </c>
      <c r="E437" s="105">
        <f>IF(PRESUPUESTO!K269=PRESUPUESTO!$B$345,PRESUPUESTO!$G$269,0)</f>
        <v>0</v>
      </c>
      <c r="F437" s="105">
        <f>IF(PRESUPUESTO!L269=PRESUPUESTO!$B$345,PRESUPUESTO!$G$269,0)</f>
        <v>0</v>
      </c>
      <c r="G437" s="105">
        <f>IF(PRESUPUESTO!M269=PRESUPUESTO!$B$345,PRESUPUESTO!$G$269,0)</f>
        <v>0</v>
      </c>
      <c r="H437" s="105">
        <f>IF(PRESUPUESTO!N269=PRESUPUESTO!$B$345,PRESUPUESTO!$G$269,0)</f>
        <v>0</v>
      </c>
      <c r="I437" s="105">
        <f>IF(PRESUPUESTO!O269=PRESUPUESTO!$B$345,PRESUPUESTO!$G$269,0)</f>
        <v>400</v>
      </c>
      <c r="J437" s="105">
        <f>IF(PRESUPUESTO!P269=PRESUPUESTO!$B$345,PRESUPUESTO!$G$269,0)</f>
        <v>0</v>
      </c>
      <c r="K437" s="105">
        <f>IF(PRESUPUESTO!Q269=PRESUPUESTO!$B$345,PRESUPUESTO!$G$269,0)</f>
        <v>0</v>
      </c>
      <c r="L437" s="105">
        <f>IF(PRESUPUESTO!R269=PRESUPUESTO!$B$345,PRESUPUESTO!$G$269,0)</f>
        <v>0</v>
      </c>
      <c r="M437" s="105">
        <f>IF(PRESUPUESTO!S269=PRESUPUESTO!$B$345,PRESUPUESTO!$G$269,0)</f>
        <v>0</v>
      </c>
      <c r="N437" s="105">
        <f>IF(PRESUPUESTO!T269=PRESUPUESTO!$B$345,PRESUPUESTO!$G$269,0)</f>
        <v>0</v>
      </c>
      <c r="O437" s="105">
        <f>IF(PRESUPUESTO!U269=PRESUPUESTO!$B$345,PRESUPUESTO!$G$269,0)</f>
        <v>0</v>
      </c>
    </row>
    <row r="438" spans="2:36">
      <c r="B438" s="103" t="str">
        <f>IF(PRESUPUESTO!F270="","",PRESUPUESTO!F270)</f>
        <v>Navidad</v>
      </c>
      <c r="C438" s="104">
        <f t="shared" si="152"/>
        <v>1.3559322033898305E-2</v>
      </c>
      <c r="D438" s="105">
        <f>IF(PRESUPUESTO!J270=PRESUPUESTO!$B$345,PRESUPUESTO!$G$270,0)</f>
        <v>0</v>
      </c>
      <c r="E438" s="105">
        <f>IF(PRESUPUESTO!K270=PRESUPUESTO!$B$345,PRESUPUESTO!$G$270,0)</f>
        <v>0</v>
      </c>
      <c r="F438" s="105">
        <f>IF(PRESUPUESTO!L270=PRESUPUESTO!$B$345,PRESUPUESTO!$G$270,0)</f>
        <v>0</v>
      </c>
      <c r="G438" s="105">
        <f>IF(PRESUPUESTO!M270=PRESUPUESTO!$B$345,PRESUPUESTO!$G$270,0)</f>
        <v>0</v>
      </c>
      <c r="H438" s="105">
        <f>IF(PRESUPUESTO!N270=PRESUPUESTO!$B$345,PRESUPUESTO!$G$270,0)</f>
        <v>0</v>
      </c>
      <c r="I438" s="105">
        <f>IF(PRESUPUESTO!O270=PRESUPUESTO!$B$345,PRESUPUESTO!$G$270,0)</f>
        <v>0</v>
      </c>
      <c r="J438" s="105">
        <f>IF(PRESUPUESTO!P270=PRESUPUESTO!$B$345,PRESUPUESTO!$G$270,0)</f>
        <v>0</v>
      </c>
      <c r="K438" s="105">
        <f>IF(PRESUPUESTO!Q270=PRESUPUESTO!$B$345,PRESUPUESTO!$G$270,0)</f>
        <v>0</v>
      </c>
      <c r="L438" s="105">
        <f>IF(PRESUPUESTO!R270=PRESUPUESTO!$B$345,PRESUPUESTO!$G$270,0)</f>
        <v>0</v>
      </c>
      <c r="M438" s="105">
        <f>IF(PRESUPUESTO!S270=PRESUPUESTO!$B$345,PRESUPUESTO!$G$270,0)</f>
        <v>0</v>
      </c>
      <c r="N438" s="105">
        <f>IF(PRESUPUESTO!T270=PRESUPUESTO!$B$345,PRESUPUESTO!$G$270,0)</f>
        <v>0</v>
      </c>
      <c r="O438" s="105">
        <f>IF(PRESUPUESTO!U270=PRESUPUESTO!$B$345,PRESUPUESTO!$G$270,0)</f>
        <v>800</v>
      </c>
    </row>
    <row r="439" spans="2:36">
      <c r="B439" s="103" t="str">
        <f>IF(PRESUPUESTO!F271="","",PRESUPUESTO!F271)</f>
        <v>Juan (ejemplo)</v>
      </c>
      <c r="C439" s="104">
        <f t="shared" si="152"/>
        <v>0</v>
      </c>
      <c r="D439" s="105">
        <f>IF(PRESUPUESTO!J271=PRESUPUESTO!$B$345,PRESUPUESTO!$G$271,0)</f>
        <v>0</v>
      </c>
      <c r="E439" s="105">
        <f>IF(PRESUPUESTO!K271=PRESUPUESTO!$B$345,PRESUPUESTO!$G$271,0)</f>
        <v>0</v>
      </c>
      <c r="F439" s="105">
        <f>IF(PRESUPUESTO!L271=PRESUPUESTO!$B$345,PRESUPUESTO!$G$271,0)</f>
        <v>0</v>
      </c>
      <c r="G439" s="105">
        <f>IF(PRESUPUESTO!M271=PRESUPUESTO!$B$345,PRESUPUESTO!$G$271,0)</f>
        <v>0</v>
      </c>
      <c r="H439" s="105">
        <f>IF(PRESUPUESTO!N271=PRESUPUESTO!$B$345,PRESUPUESTO!$G$271,0)</f>
        <v>0</v>
      </c>
      <c r="I439" s="105">
        <f>IF(PRESUPUESTO!O271=PRESUPUESTO!$B$345,PRESUPUESTO!$G$271,0)</f>
        <v>0</v>
      </c>
      <c r="J439" s="105">
        <f>IF(PRESUPUESTO!P271=PRESUPUESTO!$B$345,PRESUPUESTO!$G$271,0)</f>
        <v>0</v>
      </c>
      <c r="K439" s="105">
        <f>IF(PRESUPUESTO!Q271=PRESUPUESTO!$B$345,PRESUPUESTO!$G$271,0)</f>
        <v>0</v>
      </c>
      <c r="L439" s="105">
        <f>IF(PRESUPUESTO!R271=PRESUPUESTO!$B$345,PRESUPUESTO!$G$271,0)</f>
        <v>0</v>
      </c>
      <c r="M439" s="105">
        <f>IF(PRESUPUESTO!S271=PRESUPUESTO!$B$345,PRESUPUESTO!$G$271,0)</f>
        <v>0</v>
      </c>
      <c r="N439" s="105">
        <f>IF(PRESUPUESTO!T271=PRESUPUESTO!$B$345,PRESUPUESTO!$G$271,0)</f>
        <v>0</v>
      </c>
      <c r="O439" s="105">
        <f>IF(PRESUPUESTO!U271=PRESUPUESTO!$B$345,PRESUPUESTO!$G$271,0)</f>
        <v>0</v>
      </c>
    </row>
    <row r="440" spans="2:36">
      <c r="B440" s="103" t="str">
        <f>IF(PRESUPUESTO!F272="","",PRESUPUESTO!F272)</f>
        <v>María (ejemplo)</v>
      </c>
      <c r="C440" s="104">
        <f t="shared" si="152"/>
        <v>0</v>
      </c>
      <c r="D440" s="105">
        <f>IF(PRESUPUESTO!J272=PRESUPUESTO!$B$345,PRESUPUESTO!$G$272,0)</f>
        <v>0</v>
      </c>
      <c r="E440" s="105">
        <f>IF(PRESUPUESTO!K272=PRESUPUESTO!$B$345,PRESUPUESTO!$G$272,0)</f>
        <v>0</v>
      </c>
      <c r="F440" s="105">
        <f>IF(PRESUPUESTO!L272=PRESUPUESTO!$B$345,PRESUPUESTO!$G$272,0)</f>
        <v>0</v>
      </c>
      <c r="G440" s="105">
        <f>IF(PRESUPUESTO!M272=PRESUPUESTO!$B$345,PRESUPUESTO!$G$272,0)</f>
        <v>0</v>
      </c>
      <c r="H440" s="105">
        <f>IF(PRESUPUESTO!N272=PRESUPUESTO!$B$345,PRESUPUESTO!$G$272,0)</f>
        <v>0</v>
      </c>
      <c r="I440" s="105">
        <f>IF(PRESUPUESTO!O272=PRESUPUESTO!$B$345,PRESUPUESTO!$G$272,0)</f>
        <v>0</v>
      </c>
      <c r="J440" s="105">
        <f>IF(PRESUPUESTO!P272=PRESUPUESTO!$B$345,PRESUPUESTO!$G$272,0)</f>
        <v>0</v>
      </c>
      <c r="K440" s="105">
        <f>IF(PRESUPUESTO!Q272=PRESUPUESTO!$B$345,PRESUPUESTO!$G$272,0)</f>
        <v>0</v>
      </c>
      <c r="L440" s="105">
        <f>IF(PRESUPUESTO!R272=PRESUPUESTO!$B$345,PRESUPUESTO!$G$272,0)</f>
        <v>0</v>
      </c>
      <c r="M440" s="105">
        <f>IF(PRESUPUESTO!S272=PRESUPUESTO!$B$345,PRESUPUESTO!$G$272,0)</f>
        <v>0</v>
      </c>
      <c r="N440" s="105">
        <f>IF(PRESUPUESTO!T272=PRESUPUESTO!$B$345,PRESUPUESTO!$G$272,0)</f>
        <v>0</v>
      </c>
      <c r="O440" s="105">
        <f>IF(PRESUPUESTO!U272=PRESUPUESTO!$B$345,PRESUPUESTO!$G$272,0)</f>
        <v>0</v>
      </c>
    </row>
    <row r="441" spans="2:36">
      <c r="B441" s="103" t="str">
        <f>IF(PRESUPUESTO!F273="","",PRESUPUESTO!F273)</f>
        <v>Pedro (ejemplo)</v>
      </c>
      <c r="C441" s="104">
        <f t="shared" si="152"/>
        <v>0</v>
      </c>
      <c r="D441" s="105">
        <f>IF(PRESUPUESTO!J273=PRESUPUESTO!$B$345,PRESUPUESTO!$G$273,0)</f>
        <v>0</v>
      </c>
      <c r="E441" s="105">
        <f>IF(PRESUPUESTO!K273=PRESUPUESTO!$B$345,PRESUPUESTO!$G$273,0)</f>
        <v>0</v>
      </c>
      <c r="F441" s="105">
        <f>IF(PRESUPUESTO!L273=PRESUPUESTO!$B$345,PRESUPUESTO!$G$273,0)</f>
        <v>0</v>
      </c>
      <c r="G441" s="105">
        <f>IF(PRESUPUESTO!M273=PRESUPUESTO!$B$345,PRESUPUESTO!$G$273,0)</f>
        <v>0</v>
      </c>
      <c r="H441" s="105">
        <f>IF(PRESUPUESTO!N273=PRESUPUESTO!$B$345,PRESUPUESTO!$G$273,0)</f>
        <v>0</v>
      </c>
      <c r="I441" s="105">
        <f>IF(PRESUPUESTO!O273=PRESUPUESTO!$B$345,PRESUPUESTO!$G$273,0)</f>
        <v>0</v>
      </c>
      <c r="J441" s="105">
        <f>IF(PRESUPUESTO!P273=PRESUPUESTO!$B$345,PRESUPUESTO!$G$273,0)</f>
        <v>0</v>
      </c>
      <c r="K441" s="105">
        <f>IF(PRESUPUESTO!Q273=PRESUPUESTO!$B$345,PRESUPUESTO!$G$273,0)</f>
        <v>0</v>
      </c>
      <c r="L441" s="105">
        <f>IF(PRESUPUESTO!R273=PRESUPUESTO!$B$345,PRESUPUESTO!$G$273,0)</f>
        <v>0</v>
      </c>
      <c r="M441" s="105">
        <f>IF(PRESUPUESTO!S273=PRESUPUESTO!$B$345,PRESUPUESTO!$G$273,0)</f>
        <v>0</v>
      </c>
      <c r="N441" s="105">
        <f>IF(PRESUPUESTO!T273=PRESUPUESTO!$B$345,PRESUPUESTO!$G$273,0)</f>
        <v>0</v>
      </c>
      <c r="O441" s="105">
        <f>IF(PRESUPUESTO!U273=PRESUPUESTO!$B$345,PRESUPUESTO!$G$273,0)</f>
        <v>0</v>
      </c>
    </row>
    <row r="442" spans="2:36">
      <c r="B442" s="103" t="str">
        <f>IF(PRESUPUESTO!F274="","",PRESUPUESTO!F274)</f>
        <v/>
      </c>
      <c r="C442" s="104">
        <f t="shared" si="152"/>
        <v>0</v>
      </c>
      <c r="D442" s="105">
        <f>IF(PRESUPUESTO!J274=PRESUPUESTO!$B$345,PRESUPUESTO!$G$274,0)</f>
        <v>0</v>
      </c>
      <c r="E442" s="105">
        <f>IF(PRESUPUESTO!K274=PRESUPUESTO!$B$345,PRESUPUESTO!$G$274,0)</f>
        <v>0</v>
      </c>
      <c r="F442" s="105">
        <f>IF(PRESUPUESTO!L274=PRESUPUESTO!$B$345,PRESUPUESTO!$G$274,0)</f>
        <v>0</v>
      </c>
      <c r="G442" s="105">
        <f>IF(PRESUPUESTO!M274=PRESUPUESTO!$B$345,PRESUPUESTO!$G$274,0)</f>
        <v>0</v>
      </c>
      <c r="H442" s="105">
        <f>IF(PRESUPUESTO!N274=PRESUPUESTO!$B$345,PRESUPUESTO!$G$274,0)</f>
        <v>0</v>
      </c>
      <c r="I442" s="105">
        <f>IF(PRESUPUESTO!O274=PRESUPUESTO!$B$345,PRESUPUESTO!$G$274,0)</f>
        <v>0</v>
      </c>
      <c r="J442" s="105">
        <f>IF(PRESUPUESTO!P274=PRESUPUESTO!$B$345,PRESUPUESTO!$G$274,0)</f>
        <v>0</v>
      </c>
      <c r="K442" s="105">
        <f>IF(PRESUPUESTO!Q274=PRESUPUESTO!$B$345,PRESUPUESTO!$G$274,0)</f>
        <v>0</v>
      </c>
      <c r="L442" s="105">
        <f>IF(PRESUPUESTO!R274=PRESUPUESTO!$B$345,PRESUPUESTO!$G$274,0)</f>
        <v>0</v>
      </c>
      <c r="M442" s="105">
        <f>IF(PRESUPUESTO!S274=PRESUPUESTO!$B$345,PRESUPUESTO!$G$274,0)</f>
        <v>0</v>
      </c>
      <c r="N442" s="105">
        <f>IF(PRESUPUESTO!T274=PRESUPUESTO!$B$345,PRESUPUESTO!$G$274,0)</f>
        <v>0</v>
      </c>
      <c r="O442" s="105">
        <f>IF(PRESUPUESTO!U274=PRESUPUESTO!$B$345,PRESUPUESTO!$G$274,0)</f>
        <v>0</v>
      </c>
    </row>
    <row r="443" spans="2:36">
      <c r="B443" s="103" t="str">
        <f>IF(PRESUPUESTO!F275="","",PRESUPUESTO!F275)</f>
        <v/>
      </c>
      <c r="C443" s="104">
        <f t="shared" si="152"/>
        <v>0</v>
      </c>
      <c r="D443" s="105">
        <f>IF(PRESUPUESTO!J275=PRESUPUESTO!$B$345,PRESUPUESTO!$G$275,0)</f>
        <v>0</v>
      </c>
      <c r="E443" s="105">
        <f>IF(PRESUPUESTO!K275=PRESUPUESTO!$B$345,PRESUPUESTO!$G$275,0)</f>
        <v>0</v>
      </c>
      <c r="F443" s="105">
        <f>IF(PRESUPUESTO!L275=PRESUPUESTO!$B$345,PRESUPUESTO!$G$275,0)</f>
        <v>0</v>
      </c>
      <c r="G443" s="105">
        <f>IF(PRESUPUESTO!M275=PRESUPUESTO!$B$345,PRESUPUESTO!$G$275,0)</f>
        <v>0</v>
      </c>
      <c r="H443" s="105">
        <f>IF(PRESUPUESTO!N275=PRESUPUESTO!$B$345,PRESUPUESTO!$G$275,0)</f>
        <v>0</v>
      </c>
      <c r="I443" s="105">
        <f>IF(PRESUPUESTO!O275=PRESUPUESTO!$B$345,PRESUPUESTO!$G$275,0)</f>
        <v>0</v>
      </c>
      <c r="J443" s="105">
        <f>IF(PRESUPUESTO!P275=PRESUPUESTO!$B$345,PRESUPUESTO!$G$275,0)</f>
        <v>0</v>
      </c>
      <c r="K443" s="105">
        <f>IF(PRESUPUESTO!Q275=PRESUPUESTO!$B$345,PRESUPUESTO!$G$275,0)</f>
        <v>0</v>
      </c>
      <c r="L443" s="105">
        <f>IF(PRESUPUESTO!R275=PRESUPUESTO!$B$345,PRESUPUESTO!$G$275,0)</f>
        <v>0</v>
      </c>
      <c r="M443" s="105">
        <f>IF(PRESUPUESTO!S275=PRESUPUESTO!$B$345,PRESUPUESTO!$G$275,0)</f>
        <v>0</v>
      </c>
      <c r="N443" s="105">
        <f>IF(PRESUPUESTO!T275=PRESUPUESTO!$B$345,PRESUPUESTO!$G$275,0)</f>
        <v>0</v>
      </c>
      <c r="O443" s="105">
        <f>IF(PRESUPUESTO!U275=PRESUPUESTO!$B$345,PRESUPUESTO!$G$275,0)</f>
        <v>0</v>
      </c>
    </row>
    <row r="444" spans="2:36">
      <c r="B444" s="103" t="str">
        <f>IF(PRESUPUESTO!F276="","",PRESUPUESTO!F276)</f>
        <v/>
      </c>
      <c r="C444" s="104">
        <f t="shared" si="152"/>
        <v>0</v>
      </c>
      <c r="D444" s="105">
        <f>IF(PRESUPUESTO!J276=PRESUPUESTO!$B$345,PRESUPUESTO!$G$276,0)</f>
        <v>0</v>
      </c>
      <c r="E444" s="105">
        <f>IF(PRESUPUESTO!K276=PRESUPUESTO!$B$345,PRESUPUESTO!$G$276,0)</f>
        <v>0</v>
      </c>
      <c r="F444" s="105">
        <f>IF(PRESUPUESTO!L276=PRESUPUESTO!$B$345,PRESUPUESTO!$G$276,0)</f>
        <v>0</v>
      </c>
      <c r="G444" s="105">
        <f>IF(PRESUPUESTO!M276=PRESUPUESTO!$B$345,PRESUPUESTO!$G$276,0)</f>
        <v>0</v>
      </c>
      <c r="H444" s="105">
        <f>IF(PRESUPUESTO!N276=PRESUPUESTO!$B$345,PRESUPUESTO!$G$276,0)</f>
        <v>0</v>
      </c>
      <c r="I444" s="105">
        <f>IF(PRESUPUESTO!O276=PRESUPUESTO!$B$345,PRESUPUESTO!$G$276,0)</f>
        <v>0</v>
      </c>
      <c r="J444" s="105">
        <f>IF(PRESUPUESTO!P276=PRESUPUESTO!$B$345,PRESUPUESTO!$G$276,0)</f>
        <v>0</v>
      </c>
      <c r="K444" s="105">
        <f>IF(PRESUPUESTO!Q276=PRESUPUESTO!$B$345,PRESUPUESTO!$G$276,0)</f>
        <v>0</v>
      </c>
      <c r="L444" s="105">
        <f>IF(PRESUPUESTO!R276=PRESUPUESTO!$B$345,PRESUPUESTO!$G$276,0)</f>
        <v>0</v>
      </c>
      <c r="M444" s="105">
        <f>IF(PRESUPUESTO!S276=PRESUPUESTO!$B$345,PRESUPUESTO!$G$276,0)</f>
        <v>0</v>
      </c>
      <c r="N444" s="105">
        <f>IF(PRESUPUESTO!T276=PRESUPUESTO!$B$345,PRESUPUESTO!$G$276,0)</f>
        <v>0</v>
      </c>
      <c r="O444" s="105">
        <f>IF(PRESUPUESTO!U276=PRESUPUESTO!$B$345,PRESUPUESTO!$G$276,0)</f>
        <v>0</v>
      </c>
    </row>
    <row r="445" spans="2:36">
      <c r="B445" s="103" t="str">
        <f>IF(PRESUPUESTO!F277="","",PRESUPUESTO!F277)</f>
        <v/>
      </c>
      <c r="C445" s="104">
        <f t="shared" si="152"/>
        <v>0</v>
      </c>
      <c r="D445" s="105">
        <f>IF(PRESUPUESTO!J277=PRESUPUESTO!$B$345,PRESUPUESTO!$G$277,0)</f>
        <v>0</v>
      </c>
      <c r="E445" s="105">
        <f>IF(PRESUPUESTO!K277=PRESUPUESTO!$B$345,PRESUPUESTO!$G$277,0)</f>
        <v>0</v>
      </c>
      <c r="F445" s="105">
        <f>IF(PRESUPUESTO!L277=PRESUPUESTO!$B$345,PRESUPUESTO!$G$277,0)</f>
        <v>0</v>
      </c>
      <c r="G445" s="105">
        <f>IF(PRESUPUESTO!M277=PRESUPUESTO!$B$345,PRESUPUESTO!$G$277,0)</f>
        <v>0</v>
      </c>
      <c r="H445" s="105">
        <f>IF(PRESUPUESTO!N277=PRESUPUESTO!$B$345,PRESUPUESTO!$G$277,0)</f>
        <v>0</v>
      </c>
      <c r="I445" s="105">
        <f>IF(PRESUPUESTO!O277=PRESUPUESTO!$B$345,PRESUPUESTO!$G$277,0)</f>
        <v>0</v>
      </c>
      <c r="J445" s="105">
        <f>IF(PRESUPUESTO!P277=PRESUPUESTO!$B$345,PRESUPUESTO!$G$277,0)</f>
        <v>0</v>
      </c>
      <c r="K445" s="105">
        <f>IF(PRESUPUESTO!Q277=PRESUPUESTO!$B$345,PRESUPUESTO!$G$277,0)</f>
        <v>0</v>
      </c>
      <c r="L445" s="105">
        <f>IF(PRESUPUESTO!R277=PRESUPUESTO!$B$345,PRESUPUESTO!$G$277,0)</f>
        <v>0</v>
      </c>
      <c r="M445" s="105">
        <f>IF(PRESUPUESTO!S277=PRESUPUESTO!$B$345,PRESUPUESTO!$G$277,0)</f>
        <v>0</v>
      </c>
      <c r="N445" s="105">
        <f>IF(PRESUPUESTO!T277=PRESUPUESTO!$B$345,PRESUPUESTO!$G$277,0)</f>
        <v>0</v>
      </c>
      <c r="O445" s="105">
        <f>IF(PRESUPUESTO!U277=PRESUPUESTO!$B$345,PRESUPUESTO!$G$277,0)</f>
        <v>0</v>
      </c>
    </row>
    <row r="446" spans="2:36">
      <c r="B446" s="103" t="str">
        <f>IF(PRESUPUESTO!F278="","",PRESUPUESTO!F278)</f>
        <v/>
      </c>
      <c r="C446" s="104">
        <f t="shared" si="152"/>
        <v>0</v>
      </c>
      <c r="D446" s="105">
        <f>IF(PRESUPUESTO!J278=PRESUPUESTO!$B$345,PRESUPUESTO!$G$278,0)</f>
        <v>0</v>
      </c>
      <c r="E446" s="105">
        <f>IF(PRESUPUESTO!K278=PRESUPUESTO!$B$345,PRESUPUESTO!$G$278,0)</f>
        <v>0</v>
      </c>
      <c r="F446" s="105">
        <f>IF(PRESUPUESTO!L278=PRESUPUESTO!$B$345,PRESUPUESTO!$G$278,0)</f>
        <v>0</v>
      </c>
      <c r="G446" s="105">
        <f>IF(PRESUPUESTO!M278=PRESUPUESTO!$B$345,PRESUPUESTO!$G$278,0)</f>
        <v>0</v>
      </c>
      <c r="H446" s="105">
        <f>IF(PRESUPUESTO!N278=PRESUPUESTO!$B$345,PRESUPUESTO!$G$278,0)</f>
        <v>0</v>
      </c>
      <c r="I446" s="105">
        <f>IF(PRESUPUESTO!O278=PRESUPUESTO!$B$345,PRESUPUESTO!$G$278,0)</f>
        <v>0</v>
      </c>
      <c r="J446" s="105">
        <f>IF(PRESUPUESTO!P278=PRESUPUESTO!$B$345,PRESUPUESTO!$G$278,0)</f>
        <v>0</v>
      </c>
      <c r="K446" s="105">
        <f>IF(PRESUPUESTO!Q278=PRESUPUESTO!$B$345,PRESUPUESTO!$G$278,0)</f>
        <v>0</v>
      </c>
      <c r="L446" s="105">
        <f>IF(PRESUPUESTO!R278=PRESUPUESTO!$B$345,PRESUPUESTO!$G$278,0)</f>
        <v>0</v>
      </c>
      <c r="M446" s="105">
        <f>IF(PRESUPUESTO!S278=PRESUPUESTO!$B$345,PRESUPUESTO!$G$278,0)</f>
        <v>0</v>
      </c>
      <c r="N446" s="105">
        <f>IF(PRESUPUESTO!T278=PRESUPUESTO!$B$345,PRESUPUESTO!$G$278,0)</f>
        <v>0</v>
      </c>
      <c r="O446" s="105">
        <f>IF(PRESUPUESTO!U278=PRESUPUESTO!$B$345,PRESUPUESTO!$G$278,0)</f>
        <v>0</v>
      </c>
    </row>
    <row r="447" spans="2:36">
      <c r="B447" s="103" t="str">
        <f>IF(PRESUPUESTO!F279="","",PRESUPUESTO!F279)</f>
        <v/>
      </c>
      <c r="C447" s="104">
        <f t="shared" si="152"/>
        <v>0</v>
      </c>
      <c r="D447" s="105">
        <f>IF(PRESUPUESTO!J279=PRESUPUESTO!$B$345,PRESUPUESTO!$G$279,0)</f>
        <v>0</v>
      </c>
      <c r="E447" s="105">
        <f>IF(PRESUPUESTO!K279=PRESUPUESTO!$B$345,PRESUPUESTO!$G$279,0)</f>
        <v>0</v>
      </c>
      <c r="F447" s="105">
        <f>IF(PRESUPUESTO!L279=PRESUPUESTO!$B$345,PRESUPUESTO!$G$279,0)</f>
        <v>0</v>
      </c>
      <c r="G447" s="105">
        <f>IF(PRESUPUESTO!M279=PRESUPUESTO!$B$345,PRESUPUESTO!$G$279,0)</f>
        <v>0</v>
      </c>
      <c r="H447" s="105">
        <f>IF(PRESUPUESTO!N279=PRESUPUESTO!$B$345,PRESUPUESTO!$G$279,0)</f>
        <v>0</v>
      </c>
      <c r="I447" s="105">
        <f>IF(PRESUPUESTO!O279=PRESUPUESTO!$B$345,PRESUPUESTO!$G$279,0)</f>
        <v>0</v>
      </c>
      <c r="J447" s="105">
        <f>IF(PRESUPUESTO!P279=PRESUPUESTO!$B$345,PRESUPUESTO!$G$279,0)</f>
        <v>0</v>
      </c>
      <c r="K447" s="105">
        <f>IF(PRESUPUESTO!Q279=PRESUPUESTO!$B$345,PRESUPUESTO!$G$279,0)</f>
        <v>0</v>
      </c>
      <c r="L447" s="105">
        <f>IF(PRESUPUESTO!R279=PRESUPUESTO!$B$345,PRESUPUESTO!$G$279,0)</f>
        <v>0</v>
      </c>
      <c r="M447" s="105">
        <f>IF(PRESUPUESTO!S279=PRESUPUESTO!$B$345,PRESUPUESTO!$G$279,0)</f>
        <v>0</v>
      </c>
      <c r="N447" s="105">
        <f>IF(PRESUPUESTO!T279=PRESUPUESTO!$B$345,PRESUPUESTO!$G$279,0)</f>
        <v>0</v>
      </c>
      <c r="O447" s="105">
        <f>IF(PRESUPUESTO!U279=PRESUPUESTO!$B$345,PRESUPUESTO!$G$279,0)</f>
        <v>0</v>
      </c>
    </row>
    <row r="448" spans="2:36">
      <c r="B448" s="103" t="str">
        <f>IF(PRESUPUESTO!F280="","",PRESUPUESTO!F280)</f>
        <v/>
      </c>
      <c r="C448" s="104">
        <f t="shared" si="152"/>
        <v>0</v>
      </c>
      <c r="D448" s="105">
        <f>IF(PRESUPUESTO!J280=PRESUPUESTO!$B$345,PRESUPUESTO!$G$280,0)</f>
        <v>0</v>
      </c>
      <c r="E448" s="105">
        <f>IF(PRESUPUESTO!K280=PRESUPUESTO!$B$345,PRESUPUESTO!$G$280,0)</f>
        <v>0</v>
      </c>
      <c r="F448" s="105">
        <f>IF(PRESUPUESTO!L280=PRESUPUESTO!$B$345,PRESUPUESTO!$G$280,0)</f>
        <v>0</v>
      </c>
      <c r="G448" s="105">
        <f>IF(PRESUPUESTO!M280=PRESUPUESTO!$B$345,PRESUPUESTO!$G$280,0)</f>
        <v>0</v>
      </c>
      <c r="H448" s="105">
        <f>IF(PRESUPUESTO!N280=PRESUPUESTO!$B$345,PRESUPUESTO!$G$280,0)</f>
        <v>0</v>
      </c>
      <c r="I448" s="105">
        <f>IF(PRESUPUESTO!O280=PRESUPUESTO!$B$345,PRESUPUESTO!$G$280,0)</f>
        <v>0</v>
      </c>
      <c r="J448" s="105">
        <f>IF(PRESUPUESTO!P280=PRESUPUESTO!$B$345,PRESUPUESTO!$G$280,0)</f>
        <v>0</v>
      </c>
      <c r="K448" s="105">
        <f>IF(PRESUPUESTO!Q280=PRESUPUESTO!$B$345,PRESUPUESTO!$G$280,0)</f>
        <v>0</v>
      </c>
      <c r="L448" s="105">
        <f>IF(PRESUPUESTO!R280=PRESUPUESTO!$B$345,PRESUPUESTO!$G$280,0)</f>
        <v>0</v>
      </c>
      <c r="M448" s="105">
        <f>IF(PRESUPUESTO!S280=PRESUPUESTO!$B$345,PRESUPUESTO!$G$280,0)</f>
        <v>0</v>
      </c>
      <c r="N448" s="105">
        <f>IF(PRESUPUESTO!T280=PRESUPUESTO!$B$345,PRESUPUESTO!$G$280,0)</f>
        <v>0</v>
      </c>
      <c r="O448" s="105">
        <f>IF(PRESUPUESTO!U280=PRESUPUESTO!$B$345,PRESUPUESTO!$G$280,0)</f>
        <v>0</v>
      </c>
    </row>
    <row r="449" spans="2:36">
      <c r="B449" s="103" t="str">
        <f>IF(PRESUPUESTO!F281="","",PRESUPUESTO!F281)</f>
        <v/>
      </c>
      <c r="C449" s="104">
        <f t="shared" si="152"/>
        <v>0</v>
      </c>
      <c r="D449" s="105">
        <f>IF(PRESUPUESTO!J281=PRESUPUESTO!$B$345,PRESUPUESTO!$G$281,0)</f>
        <v>0</v>
      </c>
      <c r="E449" s="105">
        <f>IF(PRESUPUESTO!K281=PRESUPUESTO!$B$345,PRESUPUESTO!$G$281,0)</f>
        <v>0</v>
      </c>
      <c r="F449" s="105">
        <f>IF(PRESUPUESTO!L281=PRESUPUESTO!$B$345,PRESUPUESTO!$G$281,0)</f>
        <v>0</v>
      </c>
      <c r="G449" s="105">
        <f>IF(PRESUPUESTO!M281=PRESUPUESTO!$B$345,PRESUPUESTO!$G$281,0)</f>
        <v>0</v>
      </c>
      <c r="H449" s="105">
        <f>IF(PRESUPUESTO!N281=PRESUPUESTO!$B$345,PRESUPUESTO!$G$281,0)</f>
        <v>0</v>
      </c>
      <c r="I449" s="105">
        <f>IF(PRESUPUESTO!O281=PRESUPUESTO!$B$345,PRESUPUESTO!$G$281,0)</f>
        <v>0</v>
      </c>
      <c r="J449" s="105">
        <f>IF(PRESUPUESTO!P281=PRESUPUESTO!$B$345,PRESUPUESTO!$G$281,0)</f>
        <v>0</v>
      </c>
      <c r="K449" s="105">
        <f>IF(PRESUPUESTO!Q281=PRESUPUESTO!$B$345,PRESUPUESTO!$G$281,0)</f>
        <v>0</v>
      </c>
      <c r="L449" s="105">
        <f>IF(PRESUPUESTO!R281=PRESUPUESTO!$B$345,PRESUPUESTO!$G$281,0)</f>
        <v>0</v>
      </c>
      <c r="M449" s="105">
        <f>IF(PRESUPUESTO!S281=PRESUPUESTO!$B$345,PRESUPUESTO!$G$281,0)</f>
        <v>0</v>
      </c>
      <c r="N449" s="105">
        <f>IF(PRESUPUESTO!T281=PRESUPUESTO!$B$345,PRESUPUESTO!$G$281,0)</f>
        <v>0</v>
      </c>
      <c r="O449" s="105">
        <f>IF(PRESUPUESTO!U281=PRESUPUESTO!$B$345,PRESUPUESTO!$G$281,0)</f>
        <v>0</v>
      </c>
    </row>
    <row r="450" spans="2:36">
      <c r="B450" s="103" t="str">
        <f>IF(PRESUPUESTO!F282="","",PRESUPUESTO!F282)</f>
        <v/>
      </c>
      <c r="C450" s="104">
        <f t="shared" si="152"/>
        <v>0</v>
      </c>
      <c r="D450" s="105">
        <f>IF(PRESUPUESTO!J282=PRESUPUESTO!$B$345,PRESUPUESTO!$G$282,0)</f>
        <v>0</v>
      </c>
      <c r="E450" s="105">
        <f>IF(PRESUPUESTO!K282=PRESUPUESTO!$B$345,PRESUPUESTO!$G$282,0)</f>
        <v>0</v>
      </c>
      <c r="F450" s="105">
        <f>IF(PRESUPUESTO!L282=PRESUPUESTO!$B$345,PRESUPUESTO!$G$282,0)</f>
        <v>0</v>
      </c>
      <c r="G450" s="105">
        <f>IF(PRESUPUESTO!M282=PRESUPUESTO!$B$345,PRESUPUESTO!$G$282,0)</f>
        <v>0</v>
      </c>
      <c r="H450" s="105">
        <f>IF(PRESUPUESTO!N282=PRESUPUESTO!$B$345,PRESUPUESTO!$G$282,0)</f>
        <v>0</v>
      </c>
      <c r="I450" s="105">
        <f>IF(PRESUPUESTO!O282=PRESUPUESTO!$B$345,PRESUPUESTO!$G$282,0)</f>
        <v>0</v>
      </c>
      <c r="J450" s="105">
        <f>IF(PRESUPUESTO!P282=PRESUPUESTO!$B$345,PRESUPUESTO!$G$282,0)</f>
        <v>0</v>
      </c>
      <c r="K450" s="105">
        <f>IF(PRESUPUESTO!Q282=PRESUPUESTO!$B$345,PRESUPUESTO!$G$282,0)</f>
        <v>0</v>
      </c>
      <c r="L450" s="105">
        <f>IF(PRESUPUESTO!R282=PRESUPUESTO!$B$345,PRESUPUESTO!$G$282,0)</f>
        <v>0</v>
      </c>
      <c r="M450" s="105">
        <f>IF(PRESUPUESTO!S282=PRESUPUESTO!$B$345,PRESUPUESTO!$G$282,0)</f>
        <v>0</v>
      </c>
      <c r="N450" s="105">
        <f>IF(PRESUPUESTO!T282=PRESUPUESTO!$B$345,PRESUPUESTO!$G$282,0)</f>
        <v>0</v>
      </c>
      <c r="O450" s="105">
        <f>IF(PRESUPUESTO!U282=PRESUPUESTO!$B$345,PRESUPUESTO!$G$282,0)</f>
        <v>0</v>
      </c>
    </row>
    <row r="451" spans="2:36">
      <c r="B451" s="103" t="str">
        <f>IF(PRESUPUESTO!F283="","",PRESUPUESTO!F283)</f>
        <v/>
      </c>
      <c r="C451" s="104">
        <f t="shared" si="152"/>
        <v>0</v>
      </c>
      <c r="D451" s="105">
        <f>IF(PRESUPUESTO!J283=PRESUPUESTO!$B$345,PRESUPUESTO!$G$283,0)</f>
        <v>0</v>
      </c>
      <c r="E451" s="105">
        <f>IF(PRESUPUESTO!K283=PRESUPUESTO!$B$345,PRESUPUESTO!$G$283,0)</f>
        <v>0</v>
      </c>
      <c r="F451" s="105">
        <f>IF(PRESUPUESTO!L283=PRESUPUESTO!$B$345,PRESUPUESTO!$G$283,0)</f>
        <v>0</v>
      </c>
      <c r="G451" s="105">
        <f>IF(PRESUPUESTO!M283=PRESUPUESTO!$B$345,PRESUPUESTO!$G$283,0)</f>
        <v>0</v>
      </c>
      <c r="H451" s="105">
        <f>IF(PRESUPUESTO!N283=PRESUPUESTO!$B$345,PRESUPUESTO!$G$283,0)</f>
        <v>0</v>
      </c>
      <c r="I451" s="105">
        <f>IF(PRESUPUESTO!O283=PRESUPUESTO!$B$345,PRESUPUESTO!$G$283,0)</f>
        <v>0</v>
      </c>
      <c r="J451" s="105">
        <f>IF(PRESUPUESTO!P283=PRESUPUESTO!$B$345,PRESUPUESTO!$G$283,0)</f>
        <v>0</v>
      </c>
      <c r="K451" s="105">
        <f>IF(PRESUPUESTO!Q283=PRESUPUESTO!$B$345,PRESUPUESTO!$G$283,0)</f>
        <v>0</v>
      </c>
      <c r="L451" s="105">
        <f>IF(PRESUPUESTO!R283=PRESUPUESTO!$B$345,PRESUPUESTO!$G$283,0)</f>
        <v>0</v>
      </c>
      <c r="M451" s="105">
        <f>IF(PRESUPUESTO!S283=PRESUPUESTO!$B$345,PRESUPUESTO!$G$283,0)</f>
        <v>0</v>
      </c>
      <c r="N451" s="105">
        <f>IF(PRESUPUESTO!T283=PRESUPUESTO!$B$345,PRESUPUESTO!$G$283,0)</f>
        <v>0</v>
      </c>
      <c r="O451" s="105">
        <f>IF(PRESUPUESTO!U283=PRESUPUESTO!$B$345,PRESUPUESTO!$G$283,0)</f>
        <v>0</v>
      </c>
    </row>
    <row r="452" spans="2:36">
      <c r="B452" s="103" t="str">
        <f>IF(PRESUPUESTO!F284="","",PRESUPUESTO!F284)</f>
        <v/>
      </c>
      <c r="C452" s="104">
        <f t="shared" si="152"/>
        <v>0</v>
      </c>
      <c r="D452" s="105">
        <f>IF(PRESUPUESTO!J284=PRESUPUESTO!$B$345,PRESUPUESTO!$G$284,0)</f>
        <v>0</v>
      </c>
      <c r="E452" s="105">
        <f>IF(PRESUPUESTO!K284=PRESUPUESTO!$B$345,PRESUPUESTO!$G$284,0)</f>
        <v>0</v>
      </c>
      <c r="F452" s="105">
        <f>IF(PRESUPUESTO!L284=PRESUPUESTO!$B$345,PRESUPUESTO!$G$284,0)</f>
        <v>0</v>
      </c>
      <c r="G452" s="105">
        <f>IF(PRESUPUESTO!M284=PRESUPUESTO!$B$345,PRESUPUESTO!$G$284,0)</f>
        <v>0</v>
      </c>
      <c r="H452" s="105">
        <f>IF(PRESUPUESTO!N284=PRESUPUESTO!$B$345,PRESUPUESTO!$G$284,0)</f>
        <v>0</v>
      </c>
      <c r="I452" s="105">
        <f>IF(PRESUPUESTO!O284=PRESUPUESTO!$B$345,PRESUPUESTO!$G$284,0)</f>
        <v>0</v>
      </c>
      <c r="J452" s="105">
        <f>IF(PRESUPUESTO!P284=PRESUPUESTO!$B$345,PRESUPUESTO!$G$284,0)</f>
        <v>0</v>
      </c>
      <c r="K452" s="105">
        <f>IF(PRESUPUESTO!Q284=PRESUPUESTO!$B$345,PRESUPUESTO!$G$284,0)</f>
        <v>0</v>
      </c>
      <c r="L452" s="105">
        <f>IF(PRESUPUESTO!R284=PRESUPUESTO!$B$345,PRESUPUESTO!$G$284,0)</f>
        <v>0</v>
      </c>
      <c r="M452" s="105">
        <f>IF(PRESUPUESTO!S284=PRESUPUESTO!$B$345,PRESUPUESTO!$G$284,0)</f>
        <v>0</v>
      </c>
      <c r="N452" s="105">
        <f>IF(PRESUPUESTO!T284=PRESUPUESTO!$B$345,PRESUPUESTO!$G$284,0)</f>
        <v>0</v>
      </c>
      <c r="O452" s="105">
        <f>IF(PRESUPUESTO!U284=PRESUPUESTO!$B$345,PRESUPUESTO!$G$284,0)</f>
        <v>0</v>
      </c>
    </row>
    <row r="453" spans="2:36">
      <c r="B453" s="103" t="str">
        <f>IF(PRESUPUESTO!F285="","",PRESUPUESTO!F285)</f>
        <v/>
      </c>
      <c r="C453" s="104">
        <f t="shared" si="152"/>
        <v>0</v>
      </c>
      <c r="D453" s="105">
        <f>IF(PRESUPUESTO!J285=PRESUPUESTO!$B$345,PRESUPUESTO!$G$285,0)</f>
        <v>0</v>
      </c>
      <c r="E453" s="105">
        <f>IF(PRESUPUESTO!K285=PRESUPUESTO!$B$345,PRESUPUESTO!$G$285,0)</f>
        <v>0</v>
      </c>
      <c r="F453" s="105">
        <f>IF(PRESUPUESTO!L285=PRESUPUESTO!$B$345,PRESUPUESTO!$G$285,0)</f>
        <v>0</v>
      </c>
      <c r="G453" s="105">
        <f>IF(PRESUPUESTO!M285=PRESUPUESTO!$B$345,PRESUPUESTO!$G$285,0)</f>
        <v>0</v>
      </c>
      <c r="H453" s="105">
        <f>IF(PRESUPUESTO!N285=PRESUPUESTO!$B$345,PRESUPUESTO!$G$285,0)</f>
        <v>0</v>
      </c>
      <c r="I453" s="105">
        <f>IF(PRESUPUESTO!O285=PRESUPUESTO!$B$345,PRESUPUESTO!$G$285,0)</f>
        <v>0</v>
      </c>
      <c r="J453" s="105">
        <f>IF(PRESUPUESTO!P285=PRESUPUESTO!$B$345,PRESUPUESTO!$G$285,0)</f>
        <v>0</v>
      </c>
      <c r="K453" s="105">
        <f>IF(PRESUPUESTO!Q285=PRESUPUESTO!$B$345,PRESUPUESTO!$G$285,0)</f>
        <v>0</v>
      </c>
      <c r="L453" s="105">
        <f>IF(PRESUPUESTO!R285=PRESUPUESTO!$B$345,PRESUPUESTO!$G$285,0)</f>
        <v>0</v>
      </c>
      <c r="M453" s="105">
        <f>IF(PRESUPUESTO!S285=PRESUPUESTO!$B$345,PRESUPUESTO!$G$285,0)</f>
        <v>0</v>
      </c>
      <c r="N453" s="105">
        <f>IF(PRESUPUESTO!T285=PRESUPUESTO!$B$345,PRESUPUESTO!$G$285,0)</f>
        <v>0</v>
      </c>
      <c r="O453" s="105">
        <f>IF(PRESUPUESTO!U285=PRESUPUESTO!$B$345,PRESUPUESTO!$G$285,0)</f>
        <v>0</v>
      </c>
    </row>
    <row r="454" spans="2:36">
      <c r="B454" s="103" t="str">
        <f>IF(PRESUPUESTO!F286="","",PRESUPUESTO!F286)</f>
        <v/>
      </c>
      <c r="C454" s="104">
        <f t="shared" si="152"/>
        <v>0</v>
      </c>
      <c r="D454" s="105">
        <f>IF(PRESUPUESTO!J286=PRESUPUESTO!$B$345,PRESUPUESTO!$G$286,0)</f>
        <v>0</v>
      </c>
      <c r="E454" s="105">
        <f>IF(PRESUPUESTO!K286=PRESUPUESTO!$B$345,PRESUPUESTO!$G$286,0)</f>
        <v>0</v>
      </c>
      <c r="F454" s="105">
        <f>IF(PRESUPUESTO!L286=PRESUPUESTO!$B$345,PRESUPUESTO!$G$286,0)</f>
        <v>0</v>
      </c>
      <c r="G454" s="105">
        <f>IF(PRESUPUESTO!M286=PRESUPUESTO!$B$345,PRESUPUESTO!$G$286,0)</f>
        <v>0</v>
      </c>
      <c r="H454" s="105">
        <f>IF(PRESUPUESTO!N286=PRESUPUESTO!$B$345,PRESUPUESTO!$G$286,0)</f>
        <v>0</v>
      </c>
      <c r="I454" s="105">
        <f>IF(PRESUPUESTO!O286=PRESUPUESTO!$B$345,PRESUPUESTO!$G$286,0)</f>
        <v>0</v>
      </c>
      <c r="J454" s="105">
        <f>IF(PRESUPUESTO!P286=PRESUPUESTO!$B$345,PRESUPUESTO!$G$286,0)</f>
        <v>0</v>
      </c>
      <c r="K454" s="105">
        <f>IF(PRESUPUESTO!Q286=PRESUPUESTO!$B$345,PRESUPUESTO!$G$286,0)</f>
        <v>0</v>
      </c>
      <c r="L454" s="105">
        <f>IF(PRESUPUESTO!R286=PRESUPUESTO!$B$345,PRESUPUESTO!$G$286,0)</f>
        <v>0</v>
      </c>
      <c r="M454" s="105">
        <f>IF(PRESUPUESTO!S286=PRESUPUESTO!$B$345,PRESUPUESTO!$G$286,0)</f>
        <v>0</v>
      </c>
      <c r="N454" s="105">
        <f>IF(PRESUPUESTO!T286=PRESUPUESTO!$B$345,PRESUPUESTO!$G$286,0)</f>
        <v>0</v>
      </c>
      <c r="O454" s="105">
        <f>IF(PRESUPUESTO!U286=PRESUPUESTO!$B$345,PRESUPUESTO!$G$286,0)</f>
        <v>0</v>
      </c>
    </row>
    <row r="455" spans="2:36">
      <c r="B455" s="103" t="str">
        <f>IF(PRESUPUESTO!F287="","",PRESUPUESTO!F287)</f>
        <v/>
      </c>
      <c r="C455" s="104">
        <f t="shared" si="152"/>
        <v>0</v>
      </c>
      <c r="D455" s="105">
        <f>IF(PRESUPUESTO!J287=PRESUPUESTO!$B$345,PRESUPUESTO!$G$287,0)</f>
        <v>0</v>
      </c>
      <c r="E455" s="105">
        <f>IF(PRESUPUESTO!K287=PRESUPUESTO!$B$345,PRESUPUESTO!$G$287,0)</f>
        <v>0</v>
      </c>
      <c r="F455" s="105">
        <f>IF(PRESUPUESTO!L287=PRESUPUESTO!$B$345,PRESUPUESTO!$G$287,0)</f>
        <v>0</v>
      </c>
      <c r="G455" s="105">
        <f>IF(PRESUPUESTO!M287=PRESUPUESTO!$B$345,PRESUPUESTO!$G$287,0)</f>
        <v>0</v>
      </c>
      <c r="H455" s="105">
        <f>IF(PRESUPUESTO!N287=PRESUPUESTO!$B$345,PRESUPUESTO!$G$287,0)</f>
        <v>0</v>
      </c>
      <c r="I455" s="105">
        <f>IF(PRESUPUESTO!O287=PRESUPUESTO!$B$345,PRESUPUESTO!$G$287,0)</f>
        <v>0</v>
      </c>
      <c r="J455" s="105">
        <f>IF(PRESUPUESTO!P287=PRESUPUESTO!$B$345,PRESUPUESTO!$G$287,0)</f>
        <v>0</v>
      </c>
      <c r="K455" s="105">
        <f>IF(PRESUPUESTO!Q287=PRESUPUESTO!$B$345,PRESUPUESTO!$G$287,0)</f>
        <v>0</v>
      </c>
      <c r="L455" s="105">
        <f>IF(PRESUPUESTO!R287=PRESUPUESTO!$B$345,PRESUPUESTO!$G$287,0)</f>
        <v>0</v>
      </c>
      <c r="M455" s="105">
        <f>IF(PRESUPUESTO!S287=PRESUPUESTO!$B$345,PRESUPUESTO!$G$287,0)</f>
        <v>0</v>
      </c>
      <c r="N455" s="105">
        <f>IF(PRESUPUESTO!T287=PRESUPUESTO!$B$345,PRESUPUESTO!$G$287,0)</f>
        <v>0</v>
      </c>
      <c r="O455" s="105">
        <f>IF(PRESUPUESTO!U287=PRESUPUESTO!$B$345,PRESUPUESTO!$G$287,0)</f>
        <v>0</v>
      </c>
    </row>
    <row r="456" spans="2:36">
      <c r="B456" s="103" t="str">
        <f>IF(PRESUPUESTO!F288="","",PRESUPUESTO!F288)</f>
        <v/>
      </c>
      <c r="C456" s="104">
        <f t="shared" si="152"/>
        <v>0</v>
      </c>
      <c r="D456" s="105">
        <f>IF(PRESUPUESTO!J288=PRESUPUESTO!$B$345,PRESUPUESTO!$G$288,0)</f>
        <v>0</v>
      </c>
      <c r="E456" s="105">
        <f>IF(PRESUPUESTO!K288=PRESUPUESTO!$B$345,PRESUPUESTO!$G$288,0)</f>
        <v>0</v>
      </c>
      <c r="F456" s="105">
        <f>IF(PRESUPUESTO!L288=PRESUPUESTO!$B$345,PRESUPUESTO!$G$288,0)</f>
        <v>0</v>
      </c>
      <c r="G456" s="105">
        <f>IF(PRESUPUESTO!M288=PRESUPUESTO!$B$345,PRESUPUESTO!$G$288,0)</f>
        <v>0</v>
      </c>
      <c r="H456" s="105">
        <f>IF(PRESUPUESTO!N288=PRESUPUESTO!$B$345,PRESUPUESTO!$G$288,0)</f>
        <v>0</v>
      </c>
      <c r="I456" s="105">
        <f>IF(PRESUPUESTO!O288=PRESUPUESTO!$B$345,PRESUPUESTO!$G$288,0)</f>
        <v>0</v>
      </c>
      <c r="J456" s="105">
        <f>IF(PRESUPUESTO!P288=PRESUPUESTO!$B$345,PRESUPUESTO!$G$288,0)</f>
        <v>0</v>
      </c>
      <c r="K456" s="105">
        <f>IF(PRESUPUESTO!Q288=PRESUPUESTO!$B$345,PRESUPUESTO!$G$288,0)</f>
        <v>0</v>
      </c>
      <c r="L456" s="105">
        <f>IF(PRESUPUESTO!R288=PRESUPUESTO!$B$345,PRESUPUESTO!$G$288,0)</f>
        <v>0</v>
      </c>
      <c r="M456" s="105">
        <f>IF(PRESUPUESTO!S288=PRESUPUESTO!$B$345,PRESUPUESTO!$G$288,0)</f>
        <v>0</v>
      </c>
      <c r="N456" s="105">
        <f>IF(PRESUPUESTO!T288=PRESUPUESTO!$B$345,PRESUPUESTO!$G$288,0)</f>
        <v>0</v>
      </c>
      <c r="O456" s="105">
        <f>IF(PRESUPUESTO!U288=PRESUPUESTO!$B$345,PRESUPUESTO!$G$288,0)</f>
        <v>0</v>
      </c>
    </row>
    <row r="457" spans="2:36" s="9" customFormat="1">
      <c r="B457" s="103" t="str">
        <f>IF(PRESUPUESTO!F289="","",PRESUPUESTO!F289)</f>
        <v/>
      </c>
      <c r="C457" s="104">
        <f t="shared" si="152"/>
        <v>0</v>
      </c>
      <c r="D457" s="105">
        <f>IF(PRESUPUESTO!J289=PRESUPUESTO!$B$345,PRESUPUESTO!$G$289,0)</f>
        <v>0</v>
      </c>
      <c r="E457" s="105">
        <f>IF(PRESUPUESTO!K289=PRESUPUESTO!$B$345,PRESUPUESTO!$G$289,0)</f>
        <v>0</v>
      </c>
      <c r="F457" s="105">
        <f>IF(PRESUPUESTO!L289=PRESUPUESTO!$B$345,PRESUPUESTO!$G$289,0)</f>
        <v>0</v>
      </c>
      <c r="G457" s="105">
        <f>IF(PRESUPUESTO!M289=PRESUPUESTO!$B$345,PRESUPUESTO!$G$289,0)</f>
        <v>0</v>
      </c>
      <c r="H457" s="105">
        <f>IF(PRESUPUESTO!N289=PRESUPUESTO!$B$345,PRESUPUESTO!$G$289,0)</f>
        <v>0</v>
      </c>
      <c r="I457" s="105">
        <f>IF(PRESUPUESTO!O289=PRESUPUESTO!$B$345,PRESUPUESTO!$G$289,0)</f>
        <v>0</v>
      </c>
      <c r="J457" s="105">
        <f>IF(PRESUPUESTO!P289=PRESUPUESTO!$B$345,PRESUPUESTO!$G$289,0)</f>
        <v>0</v>
      </c>
      <c r="K457" s="105">
        <f>IF(PRESUPUESTO!Q289=PRESUPUESTO!$B$345,PRESUPUESTO!$G$289,0)</f>
        <v>0</v>
      </c>
      <c r="L457" s="105">
        <f>IF(PRESUPUESTO!R289=PRESUPUESTO!$B$345,PRESUPUESTO!$G$289,0)</f>
        <v>0</v>
      </c>
      <c r="M457" s="105">
        <f>IF(PRESUPUESTO!S289=PRESUPUESTO!$B$345,PRESUPUESTO!$G$289,0)</f>
        <v>0</v>
      </c>
      <c r="N457" s="105">
        <f>IF(PRESUPUESTO!T289=PRESUPUESTO!$B$345,PRESUPUESTO!$G$289,0)</f>
        <v>0</v>
      </c>
      <c r="O457" s="105">
        <f>IF(PRESUPUESTO!U289=PRESUPUESTO!$B$345,PRESUPUESTO!$G$289,0)</f>
        <v>0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</row>
    <row r="458" spans="2:36" s="9" customFormat="1">
      <c r="B458" s="103" t="str">
        <f>IF(PRESUPUESTO!F290="","",PRESUPUESTO!F290)</f>
        <v/>
      </c>
      <c r="C458" s="104">
        <f t="shared" si="152"/>
        <v>0</v>
      </c>
      <c r="D458" s="105">
        <f>IF(PRESUPUESTO!J290=PRESUPUESTO!$B$345,PRESUPUESTO!$G$290,0)</f>
        <v>0</v>
      </c>
      <c r="E458" s="105">
        <f>IF(PRESUPUESTO!K290=PRESUPUESTO!$B$345,PRESUPUESTO!$G$290,0)</f>
        <v>0</v>
      </c>
      <c r="F458" s="105">
        <f>IF(PRESUPUESTO!L290=PRESUPUESTO!$B$345,PRESUPUESTO!$G$290,0)</f>
        <v>0</v>
      </c>
      <c r="G458" s="105">
        <f>IF(PRESUPUESTO!M290=PRESUPUESTO!$B$345,PRESUPUESTO!$G$290,0)</f>
        <v>0</v>
      </c>
      <c r="H458" s="105">
        <f>IF(PRESUPUESTO!N290=PRESUPUESTO!$B$345,PRESUPUESTO!$G$290,0)</f>
        <v>0</v>
      </c>
      <c r="I458" s="105">
        <f>IF(PRESUPUESTO!O290=PRESUPUESTO!$B$345,PRESUPUESTO!$G$290,0)</f>
        <v>0</v>
      </c>
      <c r="J458" s="105">
        <f>IF(PRESUPUESTO!P290=PRESUPUESTO!$B$345,PRESUPUESTO!$G$290,0)</f>
        <v>0</v>
      </c>
      <c r="K458" s="105">
        <f>IF(PRESUPUESTO!Q290=PRESUPUESTO!$B$345,PRESUPUESTO!$G$290,0)</f>
        <v>0</v>
      </c>
      <c r="L458" s="105">
        <f>IF(PRESUPUESTO!R290=PRESUPUESTO!$B$345,PRESUPUESTO!$G$290,0)</f>
        <v>0</v>
      </c>
      <c r="M458" s="105">
        <f>IF(PRESUPUESTO!S290=PRESUPUESTO!$B$345,PRESUPUESTO!$G$290,0)</f>
        <v>0</v>
      </c>
      <c r="N458" s="105">
        <f>IF(PRESUPUESTO!T290=PRESUPUESTO!$B$345,PRESUPUESTO!$G$290,0)</f>
        <v>0</v>
      </c>
      <c r="O458" s="105">
        <f>IF(PRESUPUESTO!U290=PRESUPUESTO!$B$345,PRESUPUESTO!$G$290,0)</f>
        <v>0</v>
      </c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</row>
    <row r="459" spans="2:36" s="9" customFormat="1">
      <c r="B459" s="103" t="str">
        <f>IF(PRESUPUESTO!F291="","",PRESUPUESTO!F291)</f>
        <v/>
      </c>
      <c r="C459" s="104">
        <f t="shared" si="152"/>
        <v>0</v>
      </c>
      <c r="D459" s="105">
        <f>IF(PRESUPUESTO!J291=PRESUPUESTO!$B$345,PRESUPUESTO!$G$291,0)</f>
        <v>0</v>
      </c>
      <c r="E459" s="105">
        <f>IF(PRESUPUESTO!K291=PRESUPUESTO!$B$345,PRESUPUESTO!$G$291,0)</f>
        <v>0</v>
      </c>
      <c r="F459" s="105">
        <f>IF(PRESUPUESTO!L291=PRESUPUESTO!$B$345,PRESUPUESTO!$G$291,0)</f>
        <v>0</v>
      </c>
      <c r="G459" s="105">
        <f>IF(PRESUPUESTO!M291=PRESUPUESTO!$B$345,PRESUPUESTO!$G$291,0)</f>
        <v>0</v>
      </c>
      <c r="H459" s="105">
        <f>IF(PRESUPUESTO!N291=PRESUPUESTO!$B$345,PRESUPUESTO!$G$291,0)</f>
        <v>0</v>
      </c>
      <c r="I459" s="105">
        <f>IF(PRESUPUESTO!O291=PRESUPUESTO!$B$345,PRESUPUESTO!$G$291,0)</f>
        <v>0</v>
      </c>
      <c r="J459" s="105">
        <f>IF(PRESUPUESTO!P291=PRESUPUESTO!$B$345,PRESUPUESTO!$G$291,0)</f>
        <v>0</v>
      </c>
      <c r="K459" s="105">
        <f>IF(PRESUPUESTO!Q291=PRESUPUESTO!$B$345,PRESUPUESTO!$G$291,0)</f>
        <v>0</v>
      </c>
      <c r="L459" s="105">
        <f>IF(PRESUPUESTO!R291=PRESUPUESTO!$B$345,PRESUPUESTO!$G$291,0)</f>
        <v>0</v>
      </c>
      <c r="M459" s="105">
        <f>IF(PRESUPUESTO!S291=PRESUPUESTO!$B$345,PRESUPUESTO!$G$291,0)</f>
        <v>0</v>
      </c>
      <c r="N459" s="105">
        <f>IF(PRESUPUESTO!T291=PRESUPUESTO!$B$345,PRESUPUESTO!$G$291,0)</f>
        <v>0</v>
      </c>
      <c r="O459" s="105">
        <f>IF(PRESUPUESTO!U291=PRESUPUESTO!$B$345,PRESUPUESTO!$G$291,0)</f>
        <v>0</v>
      </c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</row>
    <row r="460" spans="2:36" s="9" customFormat="1">
      <c r="B460" s="103" t="str">
        <f>IF(PRESUPUESTO!F292="","",PRESUPUESTO!F292)</f>
        <v/>
      </c>
      <c r="C460" s="104">
        <f t="shared" si="152"/>
        <v>0</v>
      </c>
      <c r="D460" s="105">
        <f>IF(PRESUPUESTO!J292=PRESUPUESTO!$B$345,PRESUPUESTO!$G$292,0)</f>
        <v>0</v>
      </c>
      <c r="E460" s="105">
        <f>IF(PRESUPUESTO!K292=PRESUPUESTO!$B$345,PRESUPUESTO!$G$292,0)</f>
        <v>0</v>
      </c>
      <c r="F460" s="105">
        <f>IF(PRESUPUESTO!L292=PRESUPUESTO!$B$345,PRESUPUESTO!$G$292,0)</f>
        <v>0</v>
      </c>
      <c r="G460" s="105">
        <f>IF(PRESUPUESTO!M292=PRESUPUESTO!$B$345,PRESUPUESTO!$G$292,0)</f>
        <v>0</v>
      </c>
      <c r="H460" s="105">
        <f>IF(PRESUPUESTO!N292=PRESUPUESTO!$B$345,PRESUPUESTO!$G$292,0)</f>
        <v>0</v>
      </c>
      <c r="I460" s="105">
        <f>IF(PRESUPUESTO!O292=PRESUPUESTO!$B$345,PRESUPUESTO!$G$292,0)</f>
        <v>0</v>
      </c>
      <c r="J460" s="105">
        <f>IF(PRESUPUESTO!P292=PRESUPUESTO!$B$345,PRESUPUESTO!$G$292,0)</f>
        <v>0</v>
      </c>
      <c r="K460" s="105">
        <f>IF(PRESUPUESTO!Q292=PRESUPUESTO!$B$345,PRESUPUESTO!$G$292,0)</f>
        <v>0</v>
      </c>
      <c r="L460" s="105">
        <f>IF(PRESUPUESTO!R292=PRESUPUESTO!$B$345,PRESUPUESTO!$G$292,0)</f>
        <v>0</v>
      </c>
      <c r="M460" s="105">
        <f>IF(PRESUPUESTO!S292=PRESUPUESTO!$B$345,PRESUPUESTO!$G$292,0)</f>
        <v>0</v>
      </c>
      <c r="N460" s="105">
        <f>IF(PRESUPUESTO!T292=PRESUPUESTO!$B$345,PRESUPUESTO!$G$292,0)</f>
        <v>0</v>
      </c>
      <c r="O460" s="105">
        <f>IF(PRESUPUESTO!U292=PRESUPUESTO!$B$345,PRESUPUESTO!$G$292,0)</f>
        <v>0</v>
      </c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</row>
    <row r="461" spans="2:36" s="9" customFormat="1">
      <c r="B461" s="103" t="str">
        <f>IF(PRESUPUESTO!F293="","",PRESUPUESTO!F293)</f>
        <v/>
      </c>
      <c r="C461" s="104">
        <f t="shared" si="152"/>
        <v>0</v>
      </c>
      <c r="D461" s="105">
        <f>IF(PRESUPUESTO!J293=PRESUPUESTO!$B$345,PRESUPUESTO!$G$293,0)</f>
        <v>0</v>
      </c>
      <c r="E461" s="105">
        <f>IF(PRESUPUESTO!K293=PRESUPUESTO!$B$345,PRESUPUESTO!$G$293,0)</f>
        <v>0</v>
      </c>
      <c r="F461" s="105">
        <f>IF(PRESUPUESTO!L293=PRESUPUESTO!$B$345,PRESUPUESTO!$G$293,0)</f>
        <v>0</v>
      </c>
      <c r="G461" s="105">
        <f>IF(PRESUPUESTO!M293=PRESUPUESTO!$B$345,PRESUPUESTO!$G$293,0)</f>
        <v>0</v>
      </c>
      <c r="H461" s="105">
        <f>IF(PRESUPUESTO!N293=PRESUPUESTO!$B$345,PRESUPUESTO!$G$293,0)</f>
        <v>0</v>
      </c>
      <c r="I461" s="105">
        <f>IF(PRESUPUESTO!O293=PRESUPUESTO!$B$345,PRESUPUESTO!$G$293,0)</f>
        <v>0</v>
      </c>
      <c r="J461" s="105">
        <f>IF(PRESUPUESTO!P293=PRESUPUESTO!$B$345,PRESUPUESTO!$G$293,0)</f>
        <v>0</v>
      </c>
      <c r="K461" s="105">
        <f>IF(PRESUPUESTO!Q293=PRESUPUESTO!$B$345,PRESUPUESTO!$G$293,0)</f>
        <v>0</v>
      </c>
      <c r="L461" s="105">
        <f>IF(PRESUPUESTO!R293=PRESUPUESTO!$B$345,PRESUPUESTO!$G$293,0)</f>
        <v>0</v>
      </c>
      <c r="M461" s="105">
        <f>IF(PRESUPUESTO!S293=PRESUPUESTO!$B$345,PRESUPUESTO!$G$293,0)</f>
        <v>0</v>
      </c>
      <c r="N461" s="105">
        <f>IF(PRESUPUESTO!T293=PRESUPUESTO!$B$345,PRESUPUESTO!$G$293,0)</f>
        <v>0</v>
      </c>
      <c r="O461" s="105">
        <f>IF(PRESUPUESTO!U293=PRESUPUESTO!$B$345,PRESUPUESTO!$G$293,0)</f>
        <v>0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 spans="2:36" s="9" customFormat="1">
      <c r="B462" s="103" t="str">
        <f>IF(PRESUPUESTO!F294="","",PRESUPUESTO!F294)</f>
        <v/>
      </c>
      <c r="C462" s="104">
        <f t="shared" si="152"/>
        <v>0</v>
      </c>
      <c r="D462" s="105">
        <f>IF(PRESUPUESTO!J294=PRESUPUESTO!$B$345,PRESUPUESTO!$G$294,0)</f>
        <v>0</v>
      </c>
      <c r="E462" s="105">
        <f>IF(PRESUPUESTO!K294=PRESUPUESTO!$B$345,PRESUPUESTO!$G$294,0)</f>
        <v>0</v>
      </c>
      <c r="F462" s="105">
        <f>IF(PRESUPUESTO!L294=PRESUPUESTO!$B$345,PRESUPUESTO!$G$294,0)</f>
        <v>0</v>
      </c>
      <c r="G462" s="105">
        <f>IF(PRESUPUESTO!M294=PRESUPUESTO!$B$345,PRESUPUESTO!$G$294,0)</f>
        <v>0</v>
      </c>
      <c r="H462" s="105">
        <f>IF(PRESUPUESTO!N294=PRESUPUESTO!$B$345,PRESUPUESTO!$G$294,0)</f>
        <v>0</v>
      </c>
      <c r="I462" s="105">
        <f>IF(PRESUPUESTO!O294=PRESUPUESTO!$B$345,PRESUPUESTO!$G$294,0)</f>
        <v>0</v>
      </c>
      <c r="J462" s="105">
        <f>IF(PRESUPUESTO!P294=PRESUPUESTO!$B$345,PRESUPUESTO!$G$294,0)</f>
        <v>0</v>
      </c>
      <c r="K462" s="105">
        <f>IF(PRESUPUESTO!Q294=PRESUPUESTO!$B$345,PRESUPUESTO!$G$294,0)</f>
        <v>0</v>
      </c>
      <c r="L462" s="105">
        <f>IF(PRESUPUESTO!R294=PRESUPUESTO!$B$345,PRESUPUESTO!$G$294,0)</f>
        <v>0</v>
      </c>
      <c r="M462" s="105">
        <f>IF(PRESUPUESTO!S294=PRESUPUESTO!$B$345,PRESUPUESTO!$G$294,0)</f>
        <v>0</v>
      </c>
      <c r="N462" s="105">
        <f>IF(PRESUPUESTO!T294=PRESUPUESTO!$B$345,PRESUPUESTO!$G$294,0)</f>
        <v>0</v>
      </c>
      <c r="O462" s="105">
        <f>IF(PRESUPUESTO!U294=PRESUPUESTO!$B$345,PRESUPUESTO!$G$294,0)</f>
        <v>0</v>
      </c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</row>
    <row r="463" spans="2:36" s="9" customFormat="1">
      <c r="B463" s="103" t="str">
        <f>IF(PRESUPUESTO!F295="","",PRESUPUESTO!F295)</f>
        <v/>
      </c>
      <c r="C463" s="104">
        <f t="shared" si="152"/>
        <v>0</v>
      </c>
      <c r="D463" s="105">
        <f>IF(PRESUPUESTO!J295=PRESUPUESTO!$B$345,PRESUPUESTO!$G$295,0)</f>
        <v>0</v>
      </c>
      <c r="E463" s="105">
        <f>IF(PRESUPUESTO!K295=PRESUPUESTO!$B$345,PRESUPUESTO!$G$295,0)</f>
        <v>0</v>
      </c>
      <c r="F463" s="105">
        <f>IF(PRESUPUESTO!L295=PRESUPUESTO!$B$345,PRESUPUESTO!$G$295,0)</f>
        <v>0</v>
      </c>
      <c r="G463" s="105">
        <f>IF(PRESUPUESTO!M295=PRESUPUESTO!$B$345,PRESUPUESTO!$G$295,0)</f>
        <v>0</v>
      </c>
      <c r="H463" s="105">
        <f>IF(PRESUPUESTO!N295=PRESUPUESTO!$B$345,PRESUPUESTO!$G$295,0)</f>
        <v>0</v>
      </c>
      <c r="I463" s="105">
        <f>IF(PRESUPUESTO!O295=PRESUPUESTO!$B$345,PRESUPUESTO!$G$295,0)</f>
        <v>0</v>
      </c>
      <c r="J463" s="105">
        <f>IF(PRESUPUESTO!P295=PRESUPUESTO!$B$345,PRESUPUESTO!$G$295,0)</f>
        <v>0</v>
      </c>
      <c r="K463" s="105">
        <f>IF(PRESUPUESTO!Q295=PRESUPUESTO!$B$345,PRESUPUESTO!$G$295,0)</f>
        <v>0</v>
      </c>
      <c r="L463" s="105">
        <f>IF(PRESUPUESTO!R295=PRESUPUESTO!$B$345,PRESUPUESTO!$G$295,0)</f>
        <v>0</v>
      </c>
      <c r="M463" s="105">
        <f>IF(PRESUPUESTO!S295=PRESUPUESTO!$B$345,PRESUPUESTO!$G$295,0)</f>
        <v>0</v>
      </c>
      <c r="N463" s="105">
        <f>IF(PRESUPUESTO!T295=PRESUPUESTO!$B$345,PRESUPUESTO!$G$295,0)</f>
        <v>0</v>
      </c>
      <c r="O463" s="105">
        <f>IF(PRESUPUESTO!U295=PRESUPUESTO!$B$345,PRESUPUESTO!$G$295,0)</f>
        <v>0</v>
      </c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</row>
    <row r="464" spans="2:36" s="9" customFormat="1">
      <c r="B464" s="103" t="str">
        <f>IF(PRESUPUESTO!F296="","",PRESUPUESTO!F296)</f>
        <v/>
      </c>
      <c r="C464" s="104">
        <f t="shared" si="152"/>
        <v>0</v>
      </c>
      <c r="D464" s="105">
        <f>IF(PRESUPUESTO!J296=PRESUPUESTO!$B$345,PRESUPUESTO!$G$296,0)</f>
        <v>0</v>
      </c>
      <c r="E464" s="105">
        <f>IF(PRESUPUESTO!K296=PRESUPUESTO!$B$345,PRESUPUESTO!$G$296,0)</f>
        <v>0</v>
      </c>
      <c r="F464" s="105">
        <f>IF(PRESUPUESTO!L296=PRESUPUESTO!$B$345,PRESUPUESTO!$G$296,0)</f>
        <v>0</v>
      </c>
      <c r="G464" s="105">
        <f>IF(PRESUPUESTO!M296=PRESUPUESTO!$B$345,PRESUPUESTO!$G$296,0)</f>
        <v>0</v>
      </c>
      <c r="H464" s="105">
        <f>IF(PRESUPUESTO!N296=PRESUPUESTO!$B$345,PRESUPUESTO!$G$296,0)</f>
        <v>0</v>
      </c>
      <c r="I464" s="105">
        <f>IF(PRESUPUESTO!O296=PRESUPUESTO!$B$345,PRESUPUESTO!$G$296,0)</f>
        <v>0</v>
      </c>
      <c r="J464" s="105">
        <f>IF(PRESUPUESTO!P296=PRESUPUESTO!$B$345,PRESUPUESTO!$G$296,0)</f>
        <v>0</v>
      </c>
      <c r="K464" s="105">
        <f>IF(PRESUPUESTO!Q296=PRESUPUESTO!$B$345,PRESUPUESTO!$G$296,0)</f>
        <v>0</v>
      </c>
      <c r="L464" s="105">
        <f>IF(PRESUPUESTO!R296=PRESUPUESTO!$B$345,PRESUPUESTO!$G$296,0)</f>
        <v>0</v>
      </c>
      <c r="M464" s="105">
        <f>IF(PRESUPUESTO!S296=PRESUPUESTO!$B$345,PRESUPUESTO!$G$296,0)</f>
        <v>0</v>
      </c>
      <c r="N464" s="105">
        <f>IF(PRESUPUESTO!T296=PRESUPUESTO!$B$345,PRESUPUESTO!$G$296,0)</f>
        <v>0</v>
      </c>
      <c r="O464" s="105">
        <f>IF(PRESUPUESTO!U296=PRESUPUESTO!$B$345,PRESUPUESTO!$G$296,0)</f>
        <v>0</v>
      </c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</row>
    <row r="465" spans="2:36" s="9" customFormat="1">
      <c r="B465" s="103" t="str">
        <f>IF(PRESUPUESTO!F297="","",PRESUPUESTO!F297)</f>
        <v/>
      </c>
      <c r="C465" s="104">
        <f t="shared" si="152"/>
        <v>0</v>
      </c>
      <c r="D465" s="105">
        <f>IF(PRESUPUESTO!J297=PRESUPUESTO!$B$345,PRESUPUESTO!$G$297,0)</f>
        <v>0</v>
      </c>
      <c r="E465" s="105">
        <f>IF(PRESUPUESTO!K297=PRESUPUESTO!$B$345,PRESUPUESTO!$G$297,0)</f>
        <v>0</v>
      </c>
      <c r="F465" s="105">
        <f>IF(PRESUPUESTO!L297=PRESUPUESTO!$B$345,PRESUPUESTO!$G$297,0)</f>
        <v>0</v>
      </c>
      <c r="G465" s="105">
        <f>IF(PRESUPUESTO!M297=PRESUPUESTO!$B$345,PRESUPUESTO!$G$297,0)</f>
        <v>0</v>
      </c>
      <c r="H465" s="105">
        <f>IF(PRESUPUESTO!N297=PRESUPUESTO!$B$345,PRESUPUESTO!$G$297,0)</f>
        <v>0</v>
      </c>
      <c r="I465" s="105">
        <f>IF(PRESUPUESTO!O297=PRESUPUESTO!$B$345,PRESUPUESTO!$G$297,0)</f>
        <v>0</v>
      </c>
      <c r="J465" s="105">
        <f>IF(PRESUPUESTO!P297=PRESUPUESTO!$B$345,PRESUPUESTO!$G$297,0)</f>
        <v>0</v>
      </c>
      <c r="K465" s="105">
        <f>IF(PRESUPUESTO!Q297=PRESUPUESTO!$B$345,PRESUPUESTO!$G$297,0)</f>
        <v>0</v>
      </c>
      <c r="L465" s="105">
        <f>IF(PRESUPUESTO!R297=PRESUPUESTO!$B$345,PRESUPUESTO!$G$297,0)</f>
        <v>0</v>
      </c>
      <c r="M465" s="105">
        <f>IF(PRESUPUESTO!S297=PRESUPUESTO!$B$345,PRESUPUESTO!$G$297,0)</f>
        <v>0</v>
      </c>
      <c r="N465" s="105">
        <f>IF(PRESUPUESTO!T297=PRESUPUESTO!$B$345,PRESUPUESTO!$G$297,0)</f>
        <v>0</v>
      </c>
      <c r="O465" s="105">
        <f>IF(PRESUPUESTO!U297=PRESUPUESTO!$B$345,PRESUPUESTO!$G$297,0)</f>
        <v>0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</row>
    <row r="466" spans="2:36" s="71" customFormat="1">
      <c r="B466" s="106" t="str">
        <f>IF(PRESUPUESTO!B300="","",PRESUPUESTO!B300)</f>
        <v>IMPUESTOS Y APORTES LEGALES</v>
      </c>
      <c r="C466" s="107">
        <f t="shared" si="152"/>
        <v>0</v>
      </c>
      <c r="D466" s="108">
        <f>SUM(D467:D479)</f>
        <v>0</v>
      </c>
      <c r="E466" s="108">
        <f t="shared" ref="E466:O466" si="154">SUM(E467:E479)</f>
        <v>0</v>
      </c>
      <c r="F466" s="108">
        <f t="shared" si="154"/>
        <v>0</v>
      </c>
      <c r="G466" s="108">
        <f t="shared" si="154"/>
        <v>0</v>
      </c>
      <c r="H466" s="108">
        <f t="shared" si="154"/>
        <v>0</v>
      </c>
      <c r="I466" s="108">
        <f t="shared" si="154"/>
        <v>0</v>
      </c>
      <c r="J466" s="108">
        <f t="shared" si="154"/>
        <v>0</v>
      </c>
      <c r="K466" s="108">
        <f t="shared" si="154"/>
        <v>0</v>
      </c>
      <c r="L466" s="108">
        <f t="shared" si="154"/>
        <v>0</v>
      </c>
      <c r="M466" s="108">
        <f t="shared" si="154"/>
        <v>0</v>
      </c>
      <c r="N466" s="108">
        <f t="shared" si="154"/>
        <v>0</v>
      </c>
      <c r="O466" s="108">
        <f t="shared" si="154"/>
        <v>0</v>
      </c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</row>
    <row r="467" spans="2:36">
      <c r="B467" s="64" t="str">
        <f>IF(PRESUPUESTO!C302="","",PRESUPUESTO!C302)</f>
        <v>4 x 1000</v>
      </c>
      <c r="C467" s="65">
        <f t="shared" si="152"/>
        <v>0</v>
      </c>
      <c r="D467" s="59">
        <f>PRESUPUESTO!D302</f>
        <v>0</v>
      </c>
      <c r="E467" s="66">
        <f t="shared" ref="E467:E472" si="155">D467</f>
        <v>0</v>
      </c>
      <c r="F467" s="66">
        <f t="shared" ref="F467:O467" si="156">E467</f>
        <v>0</v>
      </c>
      <c r="G467" s="66">
        <f t="shared" si="156"/>
        <v>0</v>
      </c>
      <c r="H467" s="66">
        <f t="shared" si="156"/>
        <v>0</v>
      </c>
      <c r="I467" s="66">
        <f t="shared" si="156"/>
        <v>0</v>
      </c>
      <c r="J467" s="66">
        <f t="shared" si="156"/>
        <v>0</v>
      </c>
      <c r="K467" s="66">
        <f t="shared" si="156"/>
        <v>0</v>
      </c>
      <c r="L467" s="66">
        <f t="shared" si="156"/>
        <v>0</v>
      </c>
      <c r="M467" s="66">
        <f t="shared" si="156"/>
        <v>0</v>
      </c>
      <c r="N467" s="66">
        <f t="shared" si="156"/>
        <v>0</v>
      </c>
      <c r="O467" s="66">
        <f t="shared" si="156"/>
        <v>0</v>
      </c>
    </row>
    <row r="468" spans="2:36">
      <c r="B468" s="64" t="str">
        <f>IF(PRESUPUESTO!C303="","",PRESUPUESTO!C303)</f>
        <v>Aportes a salud y pensión</v>
      </c>
      <c r="C468" s="65">
        <f t="shared" si="152"/>
        <v>0</v>
      </c>
      <c r="D468" s="59">
        <f>PRESUPUESTO!D303</f>
        <v>0</v>
      </c>
      <c r="E468" s="66">
        <f t="shared" si="155"/>
        <v>0</v>
      </c>
      <c r="F468" s="66">
        <f t="shared" ref="F468:O472" si="157">E468</f>
        <v>0</v>
      </c>
      <c r="G468" s="66">
        <f t="shared" si="157"/>
        <v>0</v>
      </c>
      <c r="H468" s="66">
        <f t="shared" si="157"/>
        <v>0</v>
      </c>
      <c r="I468" s="66">
        <f t="shared" si="157"/>
        <v>0</v>
      </c>
      <c r="J468" s="66">
        <f t="shared" si="157"/>
        <v>0</v>
      </c>
      <c r="K468" s="66">
        <f t="shared" si="157"/>
        <v>0</v>
      </c>
      <c r="L468" s="66">
        <f t="shared" si="157"/>
        <v>0</v>
      </c>
      <c r="M468" s="66">
        <f t="shared" si="157"/>
        <v>0</v>
      </c>
      <c r="N468" s="66">
        <f t="shared" si="157"/>
        <v>0</v>
      </c>
      <c r="O468" s="66">
        <f t="shared" si="157"/>
        <v>0</v>
      </c>
    </row>
    <row r="469" spans="2:36">
      <c r="B469" s="64" t="str">
        <f>IF(PRESUPUESTO!C304="","",PRESUPUESTO!C304)</f>
        <v>Aportes a soliaridad</v>
      </c>
      <c r="C469" s="65">
        <f t="shared" si="152"/>
        <v>0</v>
      </c>
      <c r="D469" s="59">
        <f>PRESUPUESTO!D304</f>
        <v>0</v>
      </c>
      <c r="E469" s="66">
        <f t="shared" si="155"/>
        <v>0</v>
      </c>
      <c r="F469" s="66">
        <f t="shared" si="157"/>
        <v>0</v>
      </c>
      <c r="G469" s="66">
        <f t="shared" si="157"/>
        <v>0</v>
      </c>
      <c r="H469" s="66">
        <f t="shared" si="157"/>
        <v>0</v>
      </c>
      <c r="I469" s="66">
        <f t="shared" si="157"/>
        <v>0</v>
      </c>
      <c r="J469" s="66">
        <f t="shared" si="157"/>
        <v>0</v>
      </c>
      <c r="K469" s="66">
        <f t="shared" si="157"/>
        <v>0</v>
      </c>
      <c r="L469" s="66">
        <f t="shared" si="157"/>
        <v>0</v>
      </c>
      <c r="M469" s="66">
        <f t="shared" si="157"/>
        <v>0</v>
      </c>
      <c r="N469" s="66">
        <f t="shared" si="157"/>
        <v>0</v>
      </c>
      <c r="O469" s="66">
        <f t="shared" si="157"/>
        <v>0</v>
      </c>
    </row>
    <row r="470" spans="2:36" s="9" customFormat="1">
      <c r="B470" s="64" t="str">
        <f>IF(PRESUPUESTO!C305="","",PRESUPUESTO!C305)</f>
        <v>Retención en la fuente</v>
      </c>
      <c r="C470" s="65">
        <f t="shared" si="152"/>
        <v>0</v>
      </c>
      <c r="D470" s="59">
        <f>PRESUPUESTO!D305</f>
        <v>0</v>
      </c>
      <c r="E470" s="66">
        <f t="shared" si="155"/>
        <v>0</v>
      </c>
      <c r="F470" s="66">
        <f t="shared" si="157"/>
        <v>0</v>
      </c>
      <c r="G470" s="66">
        <f t="shared" si="157"/>
        <v>0</v>
      </c>
      <c r="H470" s="66">
        <f t="shared" si="157"/>
        <v>0</v>
      </c>
      <c r="I470" s="66">
        <f t="shared" si="157"/>
        <v>0</v>
      </c>
      <c r="J470" s="66">
        <f t="shared" si="157"/>
        <v>0</v>
      </c>
      <c r="K470" s="66">
        <f t="shared" si="157"/>
        <v>0</v>
      </c>
      <c r="L470" s="66">
        <f t="shared" si="157"/>
        <v>0</v>
      </c>
      <c r="M470" s="66">
        <f t="shared" si="157"/>
        <v>0</v>
      </c>
      <c r="N470" s="66">
        <f t="shared" si="157"/>
        <v>0</v>
      </c>
      <c r="O470" s="66">
        <f t="shared" si="157"/>
        <v>0</v>
      </c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</row>
    <row r="471" spans="2:36" s="9" customFormat="1">
      <c r="B471" s="64" t="str">
        <f>IF(PRESUPUESTO!C306="","",PRESUPUESTO!C306)</f>
        <v/>
      </c>
      <c r="C471" s="65">
        <f t="shared" si="152"/>
        <v>0</v>
      </c>
      <c r="D471" s="59">
        <f>PRESUPUESTO!D306</f>
        <v>0</v>
      </c>
      <c r="E471" s="66">
        <f t="shared" si="155"/>
        <v>0</v>
      </c>
      <c r="F471" s="66">
        <f t="shared" si="157"/>
        <v>0</v>
      </c>
      <c r="G471" s="66">
        <f t="shared" si="157"/>
        <v>0</v>
      </c>
      <c r="H471" s="66">
        <f t="shared" si="157"/>
        <v>0</v>
      </c>
      <c r="I471" s="66">
        <f t="shared" si="157"/>
        <v>0</v>
      </c>
      <c r="J471" s="66">
        <f t="shared" si="157"/>
        <v>0</v>
      </c>
      <c r="K471" s="66">
        <f t="shared" si="157"/>
        <v>0</v>
      </c>
      <c r="L471" s="66">
        <f t="shared" si="157"/>
        <v>0</v>
      </c>
      <c r="M471" s="66">
        <f t="shared" si="157"/>
        <v>0</v>
      </c>
      <c r="N471" s="66">
        <f t="shared" si="157"/>
        <v>0</v>
      </c>
      <c r="O471" s="66">
        <f t="shared" si="157"/>
        <v>0</v>
      </c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</row>
    <row r="472" spans="2:36" s="9" customFormat="1">
      <c r="B472" s="64" t="str">
        <f>IF(PRESUPUESTO!C307="","",PRESUPUESTO!C307)</f>
        <v/>
      </c>
      <c r="C472" s="65">
        <f t="shared" si="152"/>
        <v>0</v>
      </c>
      <c r="D472" s="59">
        <f>PRESUPUESTO!D307</f>
        <v>0</v>
      </c>
      <c r="E472" s="66">
        <f t="shared" si="155"/>
        <v>0</v>
      </c>
      <c r="F472" s="66">
        <f t="shared" si="157"/>
        <v>0</v>
      </c>
      <c r="G472" s="66">
        <f t="shared" si="157"/>
        <v>0</v>
      </c>
      <c r="H472" s="66">
        <f t="shared" si="157"/>
        <v>0</v>
      </c>
      <c r="I472" s="66">
        <f t="shared" si="157"/>
        <v>0</v>
      </c>
      <c r="J472" s="66">
        <f t="shared" si="157"/>
        <v>0</v>
      </c>
      <c r="K472" s="66">
        <f t="shared" si="157"/>
        <v>0</v>
      </c>
      <c r="L472" s="66">
        <f t="shared" si="157"/>
        <v>0</v>
      </c>
      <c r="M472" s="66">
        <f t="shared" si="157"/>
        <v>0</v>
      </c>
      <c r="N472" s="66">
        <f t="shared" si="157"/>
        <v>0</v>
      </c>
      <c r="O472" s="66">
        <f t="shared" si="157"/>
        <v>0</v>
      </c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</row>
    <row r="473" spans="2:36">
      <c r="B473" s="103" t="str">
        <f>IF(PRESUPUESTO!F302="","",PRESUPUESTO!F302)</f>
        <v>Impuesto de Renta</v>
      </c>
      <c r="C473" s="104">
        <f t="shared" si="152"/>
        <v>0</v>
      </c>
      <c r="D473" s="105">
        <f>IF(PRESUPUESTO!J302=PRESUPUESTO!$B$345,PRESUPUESTO!$G$302,0)</f>
        <v>0</v>
      </c>
      <c r="E473" s="105">
        <f>IF(PRESUPUESTO!K302=PRESUPUESTO!$B$345,PRESUPUESTO!$G$302,0)</f>
        <v>0</v>
      </c>
      <c r="F473" s="105">
        <f>IF(PRESUPUESTO!L302=PRESUPUESTO!$B$345,PRESUPUESTO!$G$302,0)</f>
        <v>0</v>
      </c>
      <c r="G473" s="105">
        <f>IF(PRESUPUESTO!M302=PRESUPUESTO!$B$345,PRESUPUESTO!$G$302,0)</f>
        <v>0</v>
      </c>
      <c r="H473" s="105">
        <f>IF(PRESUPUESTO!N302=PRESUPUESTO!$B$345,PRESUPUESTO!$G$302,0)</f>
        <v>0</v>
      </c>
      <c r="I473" s="105">
        <f>IF(PRESUPUESTO!O302=PRESUPUESTO!$B$345,PRESUPUESTO!$G$302,0)</f>
        <v>0</v>
      </c>
      <c r="J473" s="105">
        <f>IF(PRESUPUESTO!P302=PRESUPUESTO!$B$345,PRESUPUESTO!$G$302,0)</f>
        <v>0</v>
      </c>
      <c r="K473" s="105">
        <f>IF(PRESUPUESTO!Q302=PRESUPUESTO!$B$345,PRESUPUESTO!$G$302,0)</f>
        <v>0</v>
      </c>
      <c r="L473" s="105">
        <f>IF(PRESUPUESTO!R302=PRESUPUESTO!$B$345,PRESUPUESTO!$G$302,0)</f>
        <v>0</v>
      </c>
      <c r="M473" s="105">
        <f>IF(PRESUPUESTO!S302=PRESUPUESTO!$B$345,PRESUPUESTO!$G$302,0)</f>
        <v>0</v>
      </c>
      <c r="N473" s="105">
        <f>IF(PRESUPUESTO!T302=PRESUPUESTO!$B$345,PRESUPUESTO!$G$302,0)</f>
        <v>0</v>
      </c>
      <c r="O473" s="105">
        <f>IF(PRESUPUESTO!U302=PRESUPUESTO!$B$345,PRESUPUESTO!$G$302,0)</f>
        <v>0</v>
      </c>
    </row>
    <row r="474" spans="2:36">
      <c r="B474" s="103" t="str">
        <f>IF(PRESUPUESTO!F303="","",PRESUPUESTO!F303)</f>
        <v>Contador</v>
      </c>
      <c r="C474" s="104">
        <f t="shared" si="152"/>
        <v>0</v>
      </c>
      <c r="D474" s="105">
        <f>IF(PRESUPUESTO!J303=PRESUPUESTO!$B$345,PRESUPUESTO!$G$303,0)</f>
        <v>0</v>
      </c>
      <c r="E474" s="105">
        <f>IF(PRESUPUESTO!K303=PRESUPUESTO!$B$345,PRESUPUESTO!$G$303,0)</f>
        <v>0</v>
      </c>
      <c r="F474" s="105">
        <f>IF(PRESUPUESTO!L303=PRESUPUESTO!$B$345,PRESUPUESTO!$G$303,0)</f>
        <v>0</v>
      </c>
      <c r="G474" s="105">
        <f>IF(PRESUPUESTO!M303=PRESUPUESTO!$B$345,PRESUPUESTO!$G$303,0)</f>
        <v>0</v>
      </c>
      <c r="H474" s="105">
        <f>IF(PRESUPUESTO!N303=PRESUPUESTO!$B$345,PRESUPUESTO!$G$303,0)</f>
        <v>0</v>
      </c>
      <c r="I474" s="105">
        <f>IF(PRESUPUESTO!O303=PRESUPUESTO!$B$345,PRESUPUESTO!$G$303,0)</f>
        <v>0</v>
      </c>
      <c r="J474" s="105">
        <f>IF(PRESUPUESTO!P303=PRESUPUESTO!$B$345,PRESUPUESTO!$G$303,0)</f>
        <v>0</v>
      </c>
      <c r="K474" s="105">
        <f>IF(PRESUPUESTO!Q303=PRESUPUESTO!$B$345,PRESUPUESTO!$G$303,0)</f>
        <v>0</v>
      </c>
      <c r="L474" s="105">
        <f>IF(PRESUPUESTO!R303=PRESUPUESTO!$B$345,PRESUPUESTO!$G$303,0)</f>
        <v>0</v>
      </c>
      <c r="M474" s="105">
        <f>IF(PRESUPUESTO!S303=PRESUPUESTO!$B$345,PRESUPUESTO!$G$303,0)</f>
        <v>0</v>
      </c>
      <c r="N474" s="105">
        <f>IF(PRESUPUESTO!T303=PRESUPUESTO!$B$345,PRESUPUESTO!$G$303,0)</f>
        <v>0</v>
      </c>
      <c r="O474" s="105">
        <f>IF(PRESUPUESTO!U303=PRESUPUESTO!$B$345,PRESUPUESTO!$G$303,0)</f>
        <v>0</v>
      </c>
    </row>
    <row r="475" spans="2:36" s="9" customFormat="1">
      <c r="B475" s="103" t="str">
        <f>IF(PRESUPUESTO!F304="","",PRESUPUESTO!F304)</f>
        <v/>
      </c>
      <c r="C475" s="104">
        <f t="shared" si="152"/>
        <v>0</v>
      </c>
      <c r="D475" s="105">
        <f>IF(PRESUPUESTO!J304=PRESUPUESTO!$B$345,PRESUPUESTO!$G$304,0)</f>
        <v>0</v>
      </c>
      <c r="E475" s="105">
        <f>IF(PRESUPUESTO!K304=PRESUPUESTO!$B$345,PRESUPUESTO!$G$304,0)</f>
        <v>0</v>
      </c>
      <c r="F475" s="105">
        <f>IF(PRESUPUESTO!L304=PRESUPUESTO!$B$345,PRESUPUESTO!$G$304,0)</f>
        <v>0</v>
      </c>
      <c r="G475" s="105">
        <f>IF(PRESUPUESTO!M304=PRESUPUESTO!$B$345,PRESUPUESTO!$G$304,0)</f>
        <v>0</v>
      </c>
      <c r="H475" s="105">
        <f>IF(PRESUPUESTO!N304=PRESUPUESTO!$B$345,PRESUPUESTO!$G$304,0)</f>
        <v>0</v>
      </c>
      <c r="I475" s="105">
        <f>IF(PRESUPUESTO!O304=PRESUPUESTO!$B$345,PRESUPUESTO!$G$304,0)</f>
        <v>0</v>
      </c>
      <c r="J475" s="105">
        <f>IF(PRESUPUESTO!P304=PRESUPUESTO!$B$345,PRESUPUESTO!$G$304,0)</f>
        <v>0</v>
      </c>
      <c r="K475" s="105">
        <f>IF(PRESUPUESTO!Q304=PRESUPUESTO!$B$345,PRESUPUESTO!$G$304,0)</f>
        <v>0</v>
      </c>
      <c r="L475" s="105">
        <f>IF(PRESUPUESTO!R304=PRESUPUESTO!$B$345,PRESUPUESTO!$G$304,0)</f>
        <v>0</v>
      </c>
      <c r="M475" s="105">
        <f>IF(PRESUPUESTO!S304=PRESUPUESTO!$B$345,PRESUPUESTO!$G$304,0)</f>
        <v>0</v>
      </c>
      <c r="N475" s="105">
        <f>IF(PRESUPUESTO!T304=PRESUPUESTO!$B$345,PRESUPUESTO!$G$304,0)</f>
        <v>0</v>
      </c>
      <c r="O475" s="105">
        <f>IF(PRESUPUESTO!U304=PRESUPUESTO!$B$345,PRESUPUESTO!$G$304,0)</f>
        <v>0</v>
      </c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</row>
    <row r="476" spans="2:36" s="9" customFormat="1">
      <c r="B476" s="103" t="str">
        <f>IF(PRESUPUESTO!F305="","",PRESUPUESTO!F305)</f>
        <v/>
      </c>
      <c r="C476" s="104">
        <f t="shared" si="152"/>
        <v>0</v>
      </c>
      <c r="D476" s="105">
        <f>IF(PRESUPUESTO!J305=PRESUPUESTO!$B$345,PRESUPUESTO!$G$305,0)</f>
        <v>0</v>
      </c>
      <c r="E476" s="105">
        <f>IF(PRESUPUESTO!K305=PRESUPUESTO!$B$345,PRESUPUESTO!$G$305,0)</f>
        <v>0</v>
      </c>
      <c r="F476" s="105">
        <f>IF(PRESUPUESTO!L305=PRESUPUESTO!$B$345,PRESUPUESTO!$G$305,0)</f>
        <v>0</v>
      </c>
      <c r="G476" s="105">
        <f>IF(PRESUPUESTO!M305=PRESUPUESTO!$B$345,PRESUPUESTO!$G$305,0)</f>
        <v>0</v>
      </c>
      <c r="H476" s="105">
        <f>IF(PRESUPUESTO!N305=PRESUPUESTO!$B$345,PRESUPUESTO!$G$305,0)</f>
        <v>0</v>
      </c>
      <c r="I476" s="105">
        <f>IF(PRESUPUESTO!O305=PRESUPUESTO!$B$345,PRESUPUESTO!$G$305,0)</f>
        <v>0</v>
      </c>
      <c r="J476" s="105">
        <f>IF(PRESUPUESTO!P305=PRESUPUESTO!$B$345,PRESUPUESTO!$G$305,0)</f>
        <v>0</v>
      </c>
      <c r="K476" s="105">
        <f>IF(PRESUPUESTO!Q305=PRESUPUESTO!$B$345,PRESUPUESTO!$G$305,0)</f>
        <v>0</v>
      </c>
      <c r="L476" s="105">
        <f>IF(PRESUPUESTO!R305=PRESUPUESTO!$B$345,PRESUPUESTO!$G$305,0)</f>
        <v>0</v>
      </c>
      <c r="M476" s="105">
        <f>IF(PRESUPUESTO!S305=PRESUPUESTO!$B$345,PRESUPUESTO!$G$305,0)</f>
        <v>0</v>
      </c>
      <c r="N476" s="105">
        <f>IF(PRESUPUESTO!T305=PRESUPUESTO!$B$345,PRESUPUESTO!$G$305,0)</f>
        <v>0</v>
      </c>
      <c r="O476" s="105">
        <f>IF(PRESUPUESTO!U305=PRESUPUESTO!$B$345,PRESUPUESTO!$G$305,0)</f>
        <v>0</v>
      </c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</row>
    <row r="477" spans="2:36" s="9" customFormat="1">
      <c r="B477" s="103" t="str">
        <f>IF(PRESUPUESTO!F306="","",PRESUPUESTO!F306)</f>
        <v/>
      </c>
      <c r="C477" s="104">
        <f t="shared" si="152"/>
        <v>0</v>
      </c>
      <c r="D477" s="105">
        <f>IF(PRESUPUESTO!J306=PRESUPUESTO!$B$345,PRESUPUESTO!$G$306,0)</f>
        <v>0</v>
      </c>
      <c r="E477" s="105">
        <f>IF(PRESUPUESTO!K306=PRESUPUESTO!$B$345,PRESUPUESTO!$G$306,0)</f>
        <v>0</v>
      </c>
      <c r="F477" s="105">
        <f>IF(PRESUPUESTO!L306=PRESUPUESTO!$B$345,PRESUPUESTO!$G$306,0)</f>
        <v>0</v>
      </c>
      <c r="G477" s="105">
        <f>IF(PRESUPUESTO!M306=PRESUPUESTO!$B$345,PRESUPUESTO!$G$306,0)</f>
        <v>0</v>
      </c>
      <c r="H477" s="105">
        <f>IF(PRESUPUESTO!N306=PRESUPUESTO!$B$345,PRESUPUESTO!$G$306,0)</f>
        <v>0</v>
      </c>
      <c r="I477" s="105">
        <f>IF(PRESUPUESTO!O306=PRESUPUESTO!$B$345,PRESUPUESTO!$G$306,0)</f>
        <v>0</v>
      </c>
      <c r="J477" s="105">
        <f>IF(PRESUPUESTO!P306=PRESUPUESTO!$B$345,PRESUPUESTO!$G$306,0)</f>
        <v>0</v>
      </c>
      <c r="K477" s="105">
        <f>IF(PRESUPUESTO!Q306=PRESUPUESTO!$B$345,PRESUPUESTO!$G$306,0)</f>
        <v>0</v>
      </c>
      <c r="L477" s="105">
        <f>IF(PRESUPUESTO!R306=PRESUPUESTO!$B$345,PRESUPUESTO!$G$306,0)</f>
        <v>0</v>
      </c>
      <c r="M477" s="105">
        <f>IF(PRESUPUESTO!S306=PRESUPUESTO!$B$345,PRESUPUESTO!$G$306,0)</f>
        <v>0</v>
      </c>
      <c r="N477" s="105">
        <f>IF(PRESUPUESTO!T306=PRESUPUESTO!$B$345,PRESUPUESTO!$G$306,0)</f>
        <v>0</v>
      </c>
      <c r="O477" s="105">
        <f>IF(PRESUPUESTO!U306=PRESUPUESTO!$B$345,PRESUPUESTO!$G$306,0)</f>
        <v>0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 spans="2:36" s="9" customFormat="1">
      <c r="B478" s="103" t="str">
        <f>IF(PRESUPUESTO!F307="","",PRESUPUESTO!F307)</f>
        <v/>
      </c>
      <c r="C478" s="104">
        <f t="shared" ref="C478:C479" si="158">SUM(D478:O478)/SUM($D$64:$O$64)</f>
        <v>0</v>
      </c>
      <c r="D478" s="105">
        <f>IF(PRESUPUESTO!J307=PRESUPUESTO!$B$345,PRESUPUESTO!$G$307,0)</f>
        <v>0</v>
      </c>
      <c r="E478" s="105">
        <f>IF(PRESUPUESTO!K307=PRESUPUESTO!$B$345,PRESUPUESTO!$G$307,0)</f>
        <v>0</v>
      </c>
      <c r="F478" s="105">
        <f>IF(PRESUPUESTO!L307=PRESUPUESTO!$B$345,PRESUPUESTO!$G$307,0)</f>
        <v>0</v>
      </c>
      <c r="G478" s="105">
        <f>IF(PRESUPUESTO!M307=PRESUPUESTO!$B$345,PRESUPUESTO!$G$307,0)</f>
        <v>0</v>
      </c>
      <c r="H478" s="105">
        <f>IF(PRESUPUESTO!N307=PRESUPUESTO!$B$345,PRESUPUESTO!$G$307,0)</f>
        <v>0</v>
      </c>
      <c r="I478" s="105">
        <f>IF(PRESUPUESTO!O307=PRESUPUESTO!$B$345,PRESUPUESTO!$G$307,0)</f>
        <v>0</v>
      </c>
      <c r="J478" s="105">
        <f>IF(PRESUPUESTO!P307=PRESUPUESTO!$B$345,PRESUPUESTO!$G$307,0)</f>
        <v>0</v>
      </c>
      <c r="K478" s="105">
        <f>IF(PRESUPUESTO!Q307=PRESUPUESTO!$B$345,PRESUPUESTO!$G$307,0)</f>
        <v>0</v>
      </c>
      <c r="L478" s="105">
        <f>IF(PRESUPUESTO!R307=PRESUPUESTO!$B$345,PRESUPUESTO!$G$307,0)</f>
        <v>0</v>
      </c>
      <c r="M478" s="105">
        <f>IF(PRESUPUESTO!S307=PRESUPUESTO!$B$345,PRESUPUESTO!$G$307,0)</f>
        <v>0</v>
      </c>
      <c r="N478" s="105">
        <f>IF(PRESUPUESTO!T307=PRESUPUESTO!$B$345,PRESUPUESTO!$G$307,0)</f>
        <v>0</v>
      </c>
      <c r="O478" s="105">
        <f>IF(PRESUPUESTO!U307=PRESUPUESTO!$B$345,PRESUPUESTO!$G$307,0)</f>
        <v>0</v>
      </c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 spans="2:36" s="9" customFormat="1">
      <c r="B479" s="103"/>
      <c r="C479" s="104">
        <f t="shared" si="158"/>
        <v>0</v>
      </c>
      <c r="D479" s="105">
        <f>IF(PRESUPUESTO!J308=PRESUPUESTO!$B$345,PRESUPUESTO!$G$308,0)</f>
        <v>0</v>
      </c>
      <c r="E479" s="105">
        <f>IF(PRESUPUESTO!K308=PRESUPUESTO!$B$345,PRESUPUESTO!$G$308,0)</f>
        <v>0</v>
      </c>
      <c r="F479" s="105">
        <f>IF(PRESUPUESTO!L308=PRESUPUESTO!$B$345,PRESUPUESTO!$G$308,0)</f>
        <v>0</v>
      </c>
      <c r="G479" s="105">
        <f>IF(PRESUPUESTO!M308=PRESUPUESTO!$B$345,PRESUPUESTO!$G$308,0)</f>
        <v>0</v>
      </c>
      <c r="H479" s="105">
        <f>IF(PRESUPUESTO!N308=PRESUPUESTO!$B$345,PRESUPUESTO!$G$308,0)</f>
        <v>0</v>
      </c>
      <c r="I479" s="105">
        <f>IF(PRESUPUESTO!O308=PRESUPUESTO!$B$345,PRESUPUESTO!$G$308,0)</f>
        <v>0</v>
      </c>
      <c r="J479" s="105">
        <f>IF(PRESUPUESTO!P308=PRESUPUESTO!$B$345,PRESUPUESTO!$G$308,0)</f>
        <v>0</v>
      </c>
      <c r="K479" s="105">
        <f>IF(PRESUPUESTO!Q308=PRESUPUESTO!$B$345,PRESUPUESTO!$G$308,0)</f>
        <v>0</v>
      </c>
      <c r="L479" s="105">
        <f>IF(PRESUPUESTO!R308=PRESUPUESTO!$B$345,PRESUPUESTO!$G$308,0)</f>
        <v>0</v>
      </c>
      <c r="M479" s="105">
        <f>IF(PRESUPUESTO!S308=PRESUPUESTO!$B$345,PRESUPUESTO!$G$308,0)</f>
        <v>0</v>
      </c>
      <c r="N479" s="105">
        <f>IF(PRESUPUESTO!T308=PRESUPUESTO!$B$345,PRESUPUESTO!$G$308,0)</f>
        <v>0</v>
      </c>
      <c r="O479" s="105">
        <f>IF(PRESUPUESTO!U308=PRESUPUESTO!$B$345,PRESUPUESTO!$G$308,0)</f>
        <v>0</v>
      </c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</row>
    <row r="480" spans="2:36" s="63" customFormat="1" ht="20" customHeight="1">
      <c r="B480" s="225" t="s">
        <v>180</v>
      </c>
      <c r="C480" s="226">
        <f>SUM(D480:O480)/SUM($D$64:$O$64)</f>
        <v>0.32881355932203388</v>
      </c>
      <c r="D480" s="227">
        <f>D94+D111+D128+D159+D184+D233+D248+D269+D296+D339+D354+D379+D392+D405+D466</f>
        <v>500</v>
      </c>
      <c r="E480" s="227">
        <f t="shared" ref="E480:O480" si="159">E94+E111+E128+E159+E184+E233+E248+E269+E296+E339+E354+E379+E392+E405+E466</f>
        <v>500</v>
      </c>
      <c r="F480" s="227">
        <f t="shared" si="159"/>
        <v>500</v>
      </c>
      <c r="G480" s="227">
        <f t="shared" si="159"/>
        <v>500</v>
      </c>
      <c r="H480" s="227">
        <f t="shared" si="159"/>
        <v>6700</v>
      </c>
      <c r="I480" s="227">
        <f t="shared" si="159"/>
        <v>900</v>
      </c>
      <c r="J480" s="227">
        <f t="shared" si="159"/>
        <v>500</v>
      </c>
      <c r="K480" s="227">
        <f t="shared" si="159"/>
        <v>500</v>
      </c>
      <c r="L480" s="227">
        <f t="shared" si="159"/>
        <v>500</v>
      </c>
      <c r="M480" s="227">
        <f t="shared" si="159"/>
        <v>500</v>
      </c>
      <c r="N480" s="227">
        <f t="shared" si="159"/>
        <v>6500</v>
      </c>
      <c r="O480" s="228">
        <f t="shared" si="159"/>
        <v>1300</v>
      </c>
      <c r="P480" s="80"/>
      <c r="Q480" s="79"/>
      <c r="R480" s="79"/>
      <c r="S480" s="79"/>
      <c r="T480" s="79"/>
      <c r="U480" s="79"/>
      <c r="V480" s="79"/>
      <c r="W480" s="79"/>
      <c r="X480" s="79"/>
      <c r="Y480" s="79"/>
      <c r="Z480" s="79"/>
      <c r="AA480" s="79"/>
      <c r="AB480" s="79"/>
      <c r="AC480" s="79"/>
      <c r="AD480" s="79"/>
      <c r="AE480" s="79"/>
      <c r="AF480" s="79"/>
      <c r="AG480" s="79"/>
      <c r="AH480" s="79"/>
      <c r="AI480" s="79"/>
      <c r="AJ480" s="79"/>
    </row>
    <row r="481" spans="2:36" s="70" customFormat="1" ht="9" customHeight="1">
      <c r="B481" s="67">
        <v>0</v>
      </c>
      <c r="C481" s="68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  <c r="AB481" s="81"/>
      <c r="AC481" s="81"/>
      <c r="AD481" s="81"/>
      <c r="AE481" s="81"/>
      <c r="AF481" s="81"/>
      <c r="AG481" s="81"/>
      <c r="AH481" s="81"/>
      <c r="AI481" s="81"/>
      <c r="AJ481" s="81"/>
    </row>
    <row r="482" spans="2:36" s="63" customFormat="1" ht="20" customHeight="1">
      <c r="B482" s="176" t="s">
        <v>198</v>
      </c>
      <c r="C482" s="180">
        <f>SUM(D482:O482)/SUM($D$64:$O$64)</f>
        <v>0.56271186440677967</v>
      </c>
      <c r="D482" s="181">
        <f>D91+D480</f>
        <v>1650</v>
      </c>
      <c r="E482" s="181">
        <f t="shared" ref="E482:O482" si="160">E91+E480</f>
        <v>1650</v>
      </c>
      <c r="F482" s="181">
        <f t="shared" si="160"/>
        <v>1650</v>
      </c>
      <c r="G482" s="181">
        <f t="shared" si="160"/>
        <v>1650</v>
      </c>
      <c r="H482" s="181">
        <f t="shared" si="160"/>
        <v>7850</v>
      </c>
      <c r="I482" s="181">
        <f t="shared" si="160"/>
        <v>2050</v>
      </c>
      <c r="J482" s="181">
        <f t="shared" si="160"/>
        <v>1650</v>
      </c>
      <c r="K482" s="181">
        <f t="shared" si="160"/>
        <v>1650</v>
      </c>
      <c r="L482" s="181">
        <f t="shared" si="160"/>
        <v>1650</v>
      </c>
      <c r="M482" s="181">
        <f t="shared" si="160"/>
        <v>1650</v>
      </c>
      <c r="N482" s="181">
        <f t="shared" si="160"/>
        <v>7650</v>
      </c>
      <c r="O482" s="182">
        <f t="shared" si="160"/>
        <v>2450</v>
      </c>
      <c r="P482" s="80"/>
      <c r="Q482" s="79"/>
      <c r="R482" s="79"/>
      <c r="S482" s="79"/>
      <c r="T482" s="79"/>
      <c r="U482" s="79"/>
      <c r="V482" s="79"/>
      <c r="W482" s="79"/>
      <c r="X482" s="79"/>
      <c r="Y482" s="79"/>
      <c r="Z482" s="79"/>
      <c r="AA482" s="79"/>
      <c r="AB482" s="79"/>
      <c r="AC482" s="79"/>
      <c r="AD482" s="79"/>
      <c r="AE482" s="79"/>
      <c r="AF482" s="79"/>
      <c r="AG482" s="79"/>
      <c r="AH482" s="79"/>
      <c r="AI482" s="79"/>
      <c r="AJ482" s="79"/>
    </row>
    <row r="483" spans="2:36" ht="21" customHeight="1">
      <c r="B483" s="72"/>
    </row>
    <row r="484" spans="2:36" s="63" customFormat="1" ht="19">
      <c r="B484" s="197" t="s">
        <v>209</v>
      </c>
      <c r="C484" s="198"/>
      <c r="D484" s="199">
        <f t="shared" ref="D484:O484" si="161">D13+D64-D482</f>
        <v>2350</v>
      </c>
      <c r="E484" s="199">
        <f t="shared" si="161"/>
        <v>4700</v>
      </c>
      <c r="F484" s="199">
        <f t="shared" si="161"/>
        <v>7050</v>
      </c>
      <c r="G484" s="199">
        <f t="shared" si="161"/>
        <v>9400</v>
      </c>
      <c r="H484" s="199">
        <f t="shared" si="161"/>
        <v>5550</v>
      </c>
      <c r="I484" s="199">
        <f t="shared" si="161"/>
        <v>9500</v>
      </c>
      <c r="J484" s="199">
        <f t="shared" si="161"/>
        <v>11850</v>
      </c>
      <c r="K484" s="199">
        <f t="shared" si="161"/>
        <v>21200</v>
      </c>
      <c r="L484" s="199">
        <f t="shared" si="161"/>
        <v>23550</v>
      </c>
      <c r="M484" s="199">
        <f t="shared" si="161"/>
        <v>25900</v>
      </c>
      <c r="N484" s="199">
        <f t="shared" si="161"/>
        <v>22250</v>
      </c>
      <c r="O484" s="62">
        <f t="shared" si="161"/>
        <v>25800</v>
      </c>
      <c r="P484" s="80"/>
      <c r="Q484" s="79"/>
      <c r="R484" s="79"/>
      <c r="S484" s="79"/>
      <c r="T484" s="79"/>
      <c r="U484" s="79"/>
      <c r="V484" s="79"/>
      <c r="W484" s="79"/>
      <c r="X484" s="79"/>
      <c r="Y484" s="79"/>
      <c r="Z484" s="79"/>
      <c r="AA484" s="79"/>
      <c r="AB484" s="79"/>
      <c r="AC484" s="79"/>
      <c r="AD484" s="79"/>
      <c r="AE484" s="79"/>
      <c r="AF484" s="79"/>
      <c r="AG484" s="79"/>
      <c r="AH484" s="79"/>
      <c r="AI484" s="79"/>
      <c r="AJ484" s="79"/>
    </row>
    <row r="485" spans="2:36" ht="19" hidden="1">
      <c r="B485" s="122" t="s">
        <v>259</v>
      </c>
      <c r="C485" s="121"/>
      <c r="D485" s="123">
        <f>D64-D482</f>
        <v>2350</v>
      </c>
      <c r="E485" s="123">
        <f t="shared" ref="E485:O485" si="162">E64-E482</f>
        <v>2350</v>
      </c>
      <c r="F485" s="123">
        <f t="shared" si="162"/>
        <v>2350</v>
      </c>
      <c r="G485" s="123">
        <f t="shared" si="162"/>
        <v>2350</v>
      </c>
      <c r="H485" s="123">
        <f t="shared" si="162"/>
        <v>-3850</v>
      </c>
      <c r="I485" s="123">
        <f t="shared" si="162"/>
        <v>3950</v>
      </c>
      <c r="J485" s="123">
        <f t="shared" si="162"/>
        <v>2350</v>
      </c>
      <c r="K485" s="123">
        <f t="shared" si="162"/>
        <v>9350</v>
      </c>
      <c r="L485" s="123">
        <f>L64-L482</f>
        <v>2350</v>
      </c>
      <c r="M485" s="123">
        <f t="shared" si="162"/>
        <v>2350</v>
      </c>
      <c r="N485" s="123">
        <f t="shared" si="162"/>
        <v>-3650</v>
      </c>
      <c r="O485" s="123">
        <f t="shared" si="162"/>
        <v>3550</v>
      </c>
      <c r="P485" s="82"/>
    </row>
    <row r="486" spans="2:36">
      <c r="B486" s="64"/>
      <c r="P486" s="82"/>
    </row>
    <row r="487" spans="2:36" s="3" customFormat="1">
      <c r="B487" s="75"/>
      <c r="C487" s="76"/>
      <c r="D487" s="53"/>
      <c r="E487" s="53"/>
      <c r="F487" s="77"/>
      <c r="G487" s="77"/>
      <c r="H487" s="77"/>
      <c r="I487" s="77"/>
      <c r="J487" s="77"/>
      <c r="K487" s="77"/>
      <c r="L487" s="77"/>
      <c r="M487" s="77"/>
      <c r="N487" s="77"/>
      <c r="O487" s="77"/>
    </row>
    <row r="488" spans="2:36" s="3" customFormat="1">
      <c r="B488" s="75"/>
      <c r="C488" s="76"/>
      <c r="D488" s="53"/>
    </row>
    <row r="489" spans="2:36" s="3" customFormat="1">
      <c r="B489" s="75"/>
      <c r="C489" s="76"/>
      <c r="D489" s="53"/>
    </row>
    <row r="490" spans="2:36" s="3" customFormat="1">
      <c r="B490" s="75"/>
      <c r="C490" s="76"/>
      <c r="D490" s="53"/>
    </row>
    <row r="491" spans="2:36" s="3" customFormat="1">
      <c r="B491" s="75"/>
      <c r="C491" s="76"/>
      <c r="D491" s="53"/>
    </row>
    <row r="492" spans="2:36" s="3" customFormat="1">
      <c r="B492" s="75"/>
      <c r="C492" s="76"/>
      <c r="D492" s="53"/>
    </row>
    <row r="493" spans="2:36" s="3" customFormat="1">
      <c r="B493" s="75"/>
      <c r="C493" s="76"/>
      <c r="D493" s="53"/>
    </row>
    <row r="494" spans="2:36" s="3" customFormat="1">
      <c r="B494" s="75"/>
      <c r="C494" s="76"/>
      <c r="D494" s="53"/>
    </row>
    <row r="495" spans="2:36" s="3" customFormat="1">
      <c r="B495" s="75"/>
      <c r="C495" s="76"/>
      <c r="D495" s="53"/>
    </row>
    <row r="496" spans="2:36" s="3" customFormat="1">
      <c r="B496" s="75"/>
      <c r="C496" s="76"/>
      <c r="D496" s="53"/>
    </row>
    <row r="497" spans="2:4" s="3" customFormat="1">
      <c r="B497" s="75"/>
      <c r="C497" s="76"/>
      <c r="D497" s="53"/>
    </row>
    <row r="498" spans="2:4" s="3" customFormat="1">
      <c r="B498" s="75"/>
      <c r="C498" s="76"/>
      <c r="D498" s="53"/>
    </row>
    <row r="499" spans="2:4" s="3" customFormat="1">
      <c r="B499" s="75"/>
      <c r="C499" s="76"/>
      <c r="D499" s="53"/>
    </row>
    <row r="500" spans="2:4" s="3" customFormat="1">
      <c r="B500" s="75"/>
      <c r="C500" s="76"/>
      <c r="D500" s="53"/>
    </row>
    <row r="501" spans="2:4" s="3" customFormat="1">
      <c r="B501" s="75"/>
      <c r="C501" s="76"/>
      <c r="D501" s="53"/>
    </row>
    <row r="502" spans="2:4" s="3" customFormat="1">
      <c r="B502" s="75"/>
      <c r="C502" s="76"/>
      <c r="D502" s="53"/>
    </row>
    <row r="503" spans="2:4" s="3" customFormat="1">
      <c r="B503" s="75"/>
      <c r="C503" s="76"/>
      <c r="D503" s="53"/>
    </row>
    <row r="504" spans="2:4" s="3" customFormat="1">
      <c r="B504" s="75"/>
      <c r="C504" s="76"/>
      <c r="D504" s="53"/>
    </row>
    <row r="505" spans="2:4" s="3" customFormat="1">
      <c r="B505" s="75"/>
      <c r="C505" s="76"/>
      <c r="D505" s="53"/>
    </row>
    <row r="506" spans="2:4" s="3" customFormat="1">
      <c r="B506" s="75"/>
      <c r="C506" s="76"/>
      <c r="D506" s="53"/>
    </row>
    <row r="507" spans="2:4" s="3" customFormat="1">
      <c r="B507" s="75"/>
      <c r="C507" s="76"/>
      <c r="D507" s="53"/>
    </row>
    <row r="508" spans="2:4" s="3" customFormat="1">
      <c r="B508" s="75"/>
      <c r="C508" s="76"/>
      <c r="D508" s="53"/>
    </row>
    <row r="509" spans="2:4" s="3" customFormat="1">
      <c r="B509" s="75"/>
      <c r="C509" s="76"/>
      <c r="D509" s="53"/>
    </row>
    <row r="510" spans="2:4" s="3" customFormat="1">
      <c r="B510" s="75"/>
      <c r="C510" s="76"/>
      <c r="D510" s="53"/>
    </row>
    <row r="511" spans="2:4" s="3" customFormat="1">
      <c r="B511" s="75"/>
      <c r="C511" s="76"/>
      <c r="D511" s="53"/>
    </row>
    <row r="512" spans="2:4" s="3" customFormat="1">
      <c r="B512" s="75"/>
      <c r="C512" s="76"/>
      <c r="D512" s="53"/>
    </row>
    <row r="513" spans="2:4" s="3" customFormat="1">
      <c r="B513" s="75"/>
      <c r="C513" s="76"/>
      <c r="D513" s="53"/>
    </row>
    <row r="514" spans="2:4" s="3" customFormat="1">
      <c r="B514" s="75"/>
      <c r="C514" s="76"/>
      <c r="D514" s="53"/>
    </row>
    <row r="515" spans="2:4" s="3" customFormat="1">
      <c r="B515" s="75"/>
      <c r="C515" s="76"/>
      <c r="D515" s="53"/>
    </row>
    <row r="516" spans="2:4" s="3" customFormat="1">
      <c r="B516" s="75"/>
      <c r="C516" s="76"/>
      <c r="D516" s="53"/>
    </row>
    <row r="517" spans="2:4" s="3" customFormat="1">
      <c r="B517" s="75"/>
      <c r="C517" s="76"/>
      <c r="D517" s="53"/>
    </row>
    <row r="518" spans="2:4" s="3" customFormat="1">
      <c r="B518" s="75"/>
      <c r="C518" s="76"/>
      <c r="D518" s="53"/>
    </row>
    <row r="519" spans="2:4" s="3" customFormat="1">
      <c r="B519" s="75"/>
      <c r="C519" s="76"/>
      <c r="D519" s="53"/>
    </row>
    <row r="520" spans="2:4" s="3" customFormat="1">
      <c r="B520" s="75"/>
      <c r="C520" s="76"/>
      <c r="D520" s="53"/>
    </row>
    <row r="521" spans="2:4" s="3" customFormat="1">
      <c r="B521" s="75"/>
      <c r="C521" s="76"/>
      <c r="D521" s="53"/>
    </row>
    <row r="522" spans="2:4" s="3" customFormat="1">
      <c r="B522" s="75"/>
      <c r="C522" s="76"/>
      <c r="D522" s="53"/>
    </row>
    <row r="523" spans="2:4" s="3" customFormat="1">
      <c r="B523" s="75"/>
      <c r="C523" s="76"/>
      <c r="D523" s="53"/>
    </row>
    <row r="524" spans="2:4" s="3" customFormat="1">
      <c r="B524" s="75"/>
      <c r="C524" s="76"/>
      <c r="D524" s="53"/>
    </row>
    <row r="525" spans="2:4" s="3" customFormat="1">
      <c r="B525" s="75"/>
      <c r="C525" s="76"/>
      <c r="D525" s="53"/>
    </row>
    <row r="526" spans="2:4" s="3" customFormat="1">
      <c r="B526" s="75"/>
      <c r="C526" s="76"/>
      <c r="D526" s="53"/>
    </row>
    <row r="527" spans="2:4" s="3" customFormat="1">
      <c r="B527" s="75"/>
      <c r="C527" s="76"/>
      <c r="D527" s="53"/>
    </row>
    <row r="528" spans="2:4" s="3" customFormat="1">
      <c r="B528" s="75"/>
      <c r="C528" s="76"/>
      <c r="D528" s="53"/>
    </row>
    <row r="529" spans="2:4" s="3" customFormat="1">
      <c r="B529" s="75"/>
      <c r="C529" s="76"/>
      <c r="D529" s="53"/>
    </row>
    <row r="530" spans="2:4" s="3" customFormat="1">
      <c r="B530" s="75"/>
      <c r="C530" s="76"/>
      <c r="D530" s="53"/>
    </row>
    <row r="531" spans="2:4" s="3" customFormat="1">
      <c r="B531" s="75"/>
      <c r="C531" s="76"/>
      <c r="D531" s="53"/>
    </row>
    <row r="532" spans="2:4" s="3" customFormat="1">
      <c r="B532" s="75"/>
      <c r="C532" s="76"/>
      <c r="D532" s="53"/>
    </row>
    <row r="533" spans="2:4" s="3" customFormat="1">
      <c r="B533" s="75"/>
      <c r="C533" s="76"/>
      <c r="D533" s="53"/>
    </row>
    <row r="534" spans="2:4" s="3" customFormat="1">
      <c r="B534" s="75"/>
      <c r="C534" s="76"/>
      <c r="D534" s="53"/>
    </row>
    <row r="535" spans="2:4" s="3" customFormat="1">
      <c r="C535" s="76"/>
      <c r="D535" s="53"/>
    </row>
    <row r="536" spans="2:4" s="3" customFormat="1">
      <c r="C536" s="76"/>
      <c r="D536" s="53"/>
    </row>
    <row r="537" spans="2:4" s="3" customFormat="1">
      <c r="C537" s="76"/>
      <c r="D537" s="53"/>
    </row>
    <row r="538" spans="2:4" s="3" customFormat="1">
      <c r="C538" s="76"/>
      <c r="D538" s="53"/>
    </row>
    <row r="539" spans="2:4" s="3" customFormat="1">
      <c r="C539" s="76"/>
      <c r="D539" s="53"/>
    </row>
    <row r="540" spans="2:4" s="3" customFormat="1">
      <c r="C540" s="76"/>
      <c r="D540" s="53"/>
    </row>
    <row r="541" spans="2:4" s="3" customFormat="1">
      <c r="C541" s="76"/>
      <c r="D541" s="53"/>
    </row>
    <row r="542" spans="2:4" s="3" customFormat="1">
      <c r="C542" s="76"/>
      <c r="D542" s="53"/>
    </row>
    <row r="543" spans="2:4" s="3" customFormat="1">
      <c r="C543" s="76"/>
      <c r="D543" s="53"/>
    </row>
    <row r="544" spans="2:4" s="3" customFormat="1">
      <c r="C544" s="76"/>
      <c r="D544" s="53"/>
    </row>
    <row r="545" spans="2:36" s="3" customFormat="1">
      <c r="C545" s="76"/>
      <c r="D545" s="53"/>
    </row>
    <row r="546" spans="2:36" s="3" customFormat="1">
      <c r="C546" s="76"/>
      <c r="D546" s="53"/>
    </row>
    <row r="547" spans="2:36" s="3" customFormat="1">
      <c r="C547" s="76"/>
      <c r="D547" s="53"/>
    </row>
    <row r="548" spans="2:36" s="3" customFormat="1">
      <c r="C548" s="76"/>
      <c r="D548" s="53"/>
    </row>
    <row r="549" spans="2:36" s="3" customFormat="1">
      <c r="C549" s="76"/>
      <c r="D549" s="53"/>
    </row>
    <row r="550" spans="2:36" s="3" customFormat="1">
      <c r="C550" s="76"/>
      <c r="D550" s="53"/>
    </row>
    <row r="551" spans="2:36" s="3" customFormat="1">
      <c r="C551" s="76"/>
      <c r="D551" s="53"/>
    </row>
    <row r="552" spans="2:36" s="3" customFormat="1">
      <c r="C552" s="76"/>
      <c r="D552" s="53"/>
    </row>
    <row r="553" spans="2:36" s="3" customFormat="1">
      <c r="C553" s="76"/>
      <c r="D553" s="53"/>
    </row>
    <row r="554" spans="2:36" s="3" customFormat="1">
      <c r="C554" s="76"/>
      <c r="D554" s="53"/>
    </row>
    <row r="555" spans="2:36" s="3" customFormat="1">
      <c r="C555" s="76"/>
      <c r="D555" s="53"/>
    </row>
    <row r="556" spans="2:36" s="3" customFormat="1">
      <c r="C556" s="76"/>
      <c r="D556" s="53"/>
    </row>
    <row r="557" spans="2:36" s="3" customFormat="1">
      <c r="C557" s="76"/>
      <c r="D557" s="53"/>
    </row>
    <row r="558" spans="2:36" s="3" customFormat="1">
      <c r="C558" s="76"/>
      <c r="D558" s="53"/>
    </row>
    <row r="559" spans="2:36" hidden="1"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  <c r="AH559" s="57"/>
      <c r="AI559" s="57"/>
      <c r="AJ559" s="57"/>
    </row>
    <row r="560" spans="2:36" hidden="1">
      <c r="B560" s="83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  <c r="AH560" s="57"/>
      <c r="AI560" s="57"/>
      <c r="AJ560" s="57"/>
    </row>
    <row r="561" spans="2:36" hidden="1">
      <c r="B561" s="83" t="str">
        <f>B66</f>
        <v>A H O R R O S  /  I N V E R S I O N E S</v>
      </c>
      <c r="C561" s="84">
        <f>C66</f>
        <v>0.23389830508474577</v>
      </c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  <c r="AH561" s="57"/>
      <c r="AI561" s="57"/>
      <c r="AJ561" s="57"/>
    </row>
    <row r="562" spans="2:36" hidden="1">
      <c r="B562" s="83" t="str">
        <f>B94</f>
        <v>HOGAR Y OTRAS PROPIEDADES</v>
      </c>
      <c r="C562" s="84">
        <f>C94</f>
        <v>0.30508474576271188</v>
      </c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  <c r="AH562" s="57"/>
      <c r="AI562" s="57"/>
      <c r="AJ562" s="57"/>
    </row>
    <row r="563" spans="2:36" hidden="1">
      <c r="B563" s="57" t="str">
        <f>B111</f>
        <v>MERCADO</v>
      </c>
      <c r="C563" s="84">
        <f>C111</f>
        <v>0</v>
      </c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</row>
    <row r="564" spans="2:36" hidden="1">
      <c r="B564" s="57" t="str">
        <f>B128</f>
        <v>SERVICIOS Y SUSCRIPCIONES</v>
      </c>
      <c r="C564" s="84">
        <f>C128</f>
        <v>0</v>
      </c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</row>
    <row r="565" spans="2:36" hidden="1">
      <c r="B565" s="57" t="str">
        <f>B159</f>
        <v>EMPLEADOS</v>
      </c>
      <c r="C565" s="84">
        <f>C159</f>
        <v>0</v>
      </c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  <c r="AH565" s="57"/>
      <c r="AI565" s="57"/>
      <c r="AJ565" s="57"/>
    </row>
    <row r="566" spans="2:36" hidden="1">
      <c r="B566" s="57" t="str">
        <f>B184</f>
        <v>PERSONAL</v>
      </c>
      <c r="C566" s="84">
        <f>C184</f>
        <v>0</v>
      </c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7"/>
      <c r="AG566" s="57"/>
      <c r="AH566" s="57"/>
      <c r="AI566" s="57"/>
      <c r="AJ566" s="57"/>
    </row>
    <row r="567" spans="2:36" hidden="1">
      <c r="B567" s="57" t="str">
        <f>B233</f>
        <v>ENTRETENIMIENTO</v>
      </c>
      <c r="C567" s="84">
        <f>C233</f>
        <v>0</v>
      </c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</row>
    <row r="568" spans="2:36" hidden="1">
      <c r="B568" s="57" t="str">
        <f>B248</f>
        <v>TRANSPORTE</v>
      </c>
      <c r="C568" s="84">
        <f>C248</f>
        <v>0</v>
      </c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  <c r="AH568" s="57"/>
      <c r="AI568" s="57"/>
      <c r="AJ568" s="57"/>
    </row>
    <row r="569" spans="2:36" hidden="1">
      <c r="B569" s="57" t="str">
        <f>B269</f>
        <v>SALUD</v>
      </c>
      <c r="C569" s="84">
        <f>C269</f>
        <v>0</v>
      </c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7"/>
      <c r="AG569" s="57"/>
      <c r="AH569" s="57"/>
      <c r="AI569" s="57"/>
      <c r="AJ569" s="57"/>
    </row>
    <row r="570" spans="2:36" hidden="1">
      <c r="B570" s="57" t="str">
        <f>B296</f>
        <v>HIJOS / PERSONAS A CARGO</v>
      </c>
      <c r="C570" s="84">
        <f>C296</f>
        <v>0</v>
      </c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7"/>
      <c r="AG570" s="57"/>
      <c r="AH570" s="57"/>
      <c r="AI570" s="57"/>
      <c r="AJ570" s="57"/>
    </row>
    <row r="571" spans="2:36" hidden="1">
      <c r="B571" s="57" t="str">
        <f>B339</f>
        <v>MASCOTAS</v>
      </c>
      <c r="C571" s="84">
        <f>C339</f>
        <v>0</v>
      </c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7"/>
      <c r="AG571" s="57"/>
      <c r="AH571" s="57"/>
      <c r="AI571" s="57"/>
      <c r="AJ571" s="57"/>
    </row>
    <row r="572" spans="2:36" hidden="1">
      <c r="B572" s="57" t="str">
        <f>B379</f>
        <v>EDUCACIÓN</v>
      </c>
      <c r="C572" s="84">
        <f>C379</f>
        <v>0</v>
      </c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7"/>
      <c r="AG572" s="57"/>
      <c r="AH572" s="57"/>
      <c r="AI572" s="57"/>
      <c r="AJ572" s="57"/>
    </row>
    <row r="573" spans="2:36" hidden="1">
      <c r="B573" s="57" t="str">
        <f>B392</f>
        <v xml:space="preserve">DONACIONES </v>
      </c>
      <c r="C573" s="84">
        <f>C392</f>
        <v>0</v>
      </c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</row>
    <row r="574" spans="2:36" hidden="1">
      <c r="B574" s="57" t="str">
        <f>B405</f>
        <v>REGALOS</v>
      </c>
      <c r="C574" s="84">
        <f>C405</f>
        <v>2.3728813559322035E-2</v>
      </c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  <c r="AH574" s="57"/>
      <c r="AI574" s="57"/>
      <c r="AJ574" s="57"/>
    </row>
    <row r="575" spans="2:36" hidden="1">
      <c r="B575" s="57" t="str">
        <f>B466</f>
        <v>IMPUESTOS Y APORTES LEGALES</v>
      </c>
      <c r="C575" s="84">
        <f>C466</f>
        <v>0</v>
      </c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</row>
    <row r="576" spans="2:36" hidden="1"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  <c r="AH576" s="57"/>
      <c r="AI576" s="57"/>
      <c r="AJ576" s="57"/>
    </row>
    <row r="577" spans="16:36" hidden="1"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</row>
  </sheetData>
  <sheetProtection algorithmName="SHA-512" hashValue="kJc4qT9tfeHaYo6aKkD9XnKd3P4aksT84ALMniOM0Y+6RyJp/S3qjoWRBmSjVjPYOoKt5E/0yC+YgBSDA4QQSg==" saltValue="RiG7s7AoTCw358Mn/yszmw==" spinCount="100000" sheet="1" formatCells="0" formatColumns="0" formatRows="0" autoFilter="0" pivotTables="0"/>
  <autoFilter ref="B11:O482" xr:uid="{9033AE0B-287D-AF41-AFBB-31C3145A7AF0}"/>
  <sortState ref="B11:O11">
    <sortCondition descending="1" ref="B11"/>
  </sortState>
  <mergeCells count="6">
    <mergeCell ref="B9:O9"/>
    <mergeCell ref="B4:O4"/>
    <mergeCell ref="B5:O5"/>
    <mergeCell ref="B6:O6"/>
    <mergeCell ref="B7:O7"/>
    <mergeCell ref="B8:O8"/>
  </mergeCells>
  <conditionalFormatting sqref="O484">
    <cfRule type="expression" dxfId="3" priority="1">
      <formula>$O$484&lt;0</formula>
    </cfRule>
    <cfRule type="expression" dxfId="2" priority="2">
      <formula>$O$484&gt;=0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FB581-A7EB-9345-87ED-1E491733A61D}">
  <dimension ref="A1:AH291"/>
  <sheetViews>
    <sheetView showGridLines="0" zoomScaleNormal="100" workbookViewId="0">
      <selection activeCell="B11" sqref="B11"/>
    </sheetView>
  </sheetViews>
  <sheetFormatPr baseColWidth="10" defaultRowHeight="16"/>
  <cols>
    <col min="1" max="1" width="2.83203125" style="186" customWidth="1"/>
    <col min="2" max="2" width="34.5" style="186" bestFit="1" customWidth="1"/>
    <col min="3" max="3" width="17.5" style="186" customWidth="1"/>
    <col min="4" max="4" width="1.83203125" style="186" customWidth="1"/>
    <col min="5" max="5" width="30.33203125" style="186" customWidth="1"/>
    <col min="6" max="6" width="17.5" style="186" customWidth="1"/>
    <col min="7" max="7" width="1.83203125" style="186" customWidth="1"/>
    <col min="8" max="8" width="62" style="186" bestFit="1" customWidth="1"/>
    <col min="9" max="9" width="17.5" style="186" customWidth="1"/>
    <col min="10" max="34" width="10.83203125" style="186"/>
    <col min="35" max="16384" width="10.83203125" style="185"/>
  </cols>
  <sheetData>
    <row r="1" spans="1:12">
      <c r="A1" s="186" t="s">
        <v>200</v>
      </c>
    </row>
    <row r="2" spans="1:12" ht="20" customHeight="1">
      <c r="B2" s="285" t="s">
        <v>201</v>
      </c>
      <c r="C2" s="285"/>
      <c r="D2" s="285"/>
      <c r="E2" s="285"/>
      <c r="F2" s="285"/>
      <c r="G2" s="285"/>
      <c r="H2" s="285"/>
      <c r="I2" s="285"/>
    </row>
    <row r="3" spans="1:12" ht="20" customHeight="1">
      <c r="B3" s="285"/>
      <c r="C3" s="285"/>
      <c r="D3" s="285"/>
      <c r="E3" s="285"/>
      <c r="F3" s="285"/>
      <c r="G3" s="285"/>
      <c r="H3" s="285"/>
      <c r="I3" s="285"/>
    </row>
    <row r="4" spans="1:12" ht="9" customHeight="1">
      <c r="B4" s="187"/>
      <c r="C4" s="187"/>
      <c r="D4" s="187"/>
      <c r="E4" s="187"/>
      <c r="F4" s="187"/>
    </row>
    <row r="5" spans="1:12" ht="20">
      <c r="A5" s="188"/>
      <c r="B5" s="286" t="s">
        <v>202</v>
      </c>
      <c r="C5" s="286"/>
      <c r="D5" s="286"/>
      <c r="E5" s="286"/>
      <c r="F5" s="286"/>
      <c r="G5" s="286"/>
      <c r="H5" s="286"/>
      <c r="I5" s="286"/>
      <c r="J5" s="188"/>
      <c r="K5" s="188"/>
      <c r="L5" s="188"/>
    </row>
    <row r="6" spans="1:12" ht="17" customHeight="1">
      <c r="A6" s="188"/>
      <c r="B6" s="287" t="s">
        <v>227</v>
      </c>
      <c r="C6" s="287"/>
      <c r="D6" s="287"/>
      <c r="E6" s="287"/>
      <c r="F6" s="287"/>
      <c r="G6" s="287"/>
      <c r="H6" s="287"/>
      <c r="I6" s="287"/>
      <c r="J6" s="188"/>
      <c r="K6" s="188"/>
      <c r="L6" s="188"/>
    </row>
    <row r="7" spans="1:12" ht="17" customHeight="1">
      <c r="A7" s="188"/>
      <c r="B7" s="287" t="s">
        <v>225</v>
      </c>
      <c r="C7" s="287"/>
      <c r="D7" s="287"/>
      <c r="E7" s="287"/>
      <c r="F7" s="287"/>
      <c r="G7" s="287"/>
      <c r="H7" s="287"/>
      <c r="I7" s="287"/>
      <c r="J7" s="188"/>
      <c r="K7" s="188"/>
      <c r="L7" s="188"/>
    </row>
    <row r="8" spans="1:12" ht="17" customHeight="1">
      <c r="A8" s="188"/>
      <c r="B8" s="287" t="s">
        <v>226</v>
      </c>
      <c r="C8" s="287"/>
      <c r="D8" s="287"/>
      <c r="E8" s="287"/>
      <c r="F8" s="287"/>
      <c r="G8" s="287"/>
      <c r="H8" s="287"/>
      <c r="I8" s="287"/>
      <c r="J8" s="188"/>
      <c r="K8" s="188"/>
      <c r="L8" s="188"/>
    </row>
    <row r="9" spans="1:12" ht="9" customHeight="1"/>
    <row r="10" spans="1:12" ht="17">
      <c r="B10" s="288" t="s">
        <v>203</v>
      </c>
      <c r="C10" s="289"/>
      <c r="E10" s="290" t="s">
        <v>204</v>
      </c>
      <c r="F10" s="291"/>
      <c r="H10" s="292" t="s">
        <v>211</v>
      </c>
      <c r="I10" s="293"/>
    </row>
    <row r="11" spans="1:12">
      <c r="B11" s="189" t="s">
        <v>207</v>
      </c>
      <c r="C11" s="190">
        <v>0</v>
      </c>
      <c r="E11" s="191" t="s">
        <v>205</v>
      </c>
      <c r="F11" s="190">
        <v>0</v>
      </c>
      <c r="H11" s="189" t="s">
        <v>228</v>
      </c>
      <c r="I11" s="190">
        <v>0</v>
      </c>
    </row>
    <row r="12" spans="1:12">
      <c r="B12" s="192" t="s">
        <v>206</v>
      </c>
      <c r="C12" s="193">
        <v>0</v>
      </c>
      <c r="E12" s="194"/>
      <c r="F12" s="193">
        <v>0</v>
      </c>
      <c r="H12" s="189" t="s">
        <v>229</v>
      </c>
      <c r="I12" s="193">
        <v>0</v>
      </c>
    </row>
    <row r="13" spans="1:12">
      <c r="B13" s="194" t="s">
        <v>247</v>
      </c>
      <c r="C13" s="193">
        <v>0</v>
      </c>
      <c r="E13" s="194"/>
      <c r="F13" s="193">
        <v>0</v>
      </c>
      <c r="H13" s="192" t="s">
        <v>230</v>
      </c>
      <c r="I13" s="193">
        <v>0</v>
      </c>
    </row>
    <row r="14" spans="1:12">
      <c r="B14" s="194"/>
      <c r="C14" s="193">
        <v>0</v>
      </c>
      <c r="E14" s="194"/>
      <c r="F14" s="193">
        <v>0</v>
      </c>
      <c r="H14" s="194" t="s">
        <v>260</v>
      </c>
      <c r="I14" s="193">
        <v>0</v>
      </c>
    </row>
    <row r="15" spans="1:12">
      <c r="B15" s="194"/>
      <c r="C15" s="193">
        <v>0</v>
      </c>
      <c r="E15" s="194"/>
      <c r="F15" s="193">
        <v>0</v>
      </c>
      <c r="H15" s="194" t="s">
        <v>261</v>
      </c>
      <c r="I15" s="193">
        <v>0</v>
      </c>
    </row>
    <row r="16" spans="1:12">
      <c r="B16" s="194"/>
      <c r="C16" s="193">
        <v>0</v>
      </c>
      <c r="E16" s="194"/>
      <c r="F16" s="193">
        <v>0</v>
      </c>
      <c r="H16" s="194"/>
      <c r="I16" s="193">
        <v>0</v>
      </c>
    </row>
    <row r="17" spans="2:9">
      <c r="B17" s="194"/>
      <c r="C17" s="193">
        <v>0</v>
      </c>
      <c r="E17" s="194"/>
      <c r="F17" s="193">
        <v>0</v>
      </c>
      <c r="H17" s="194"/>
      <c r="I17" s="193">
        <v>0</v>
      </c>
    </row>
    <row r="18" spans="2:9">
      <c r="B18" s="194"/>
      <c r="C18" s="193">
        <v>0</v>
      </c>
      <c r="E18" s="194"/>
      <c r="F18" s="193">
        <v>0</v>
      </c>
      <c r="H18" s="194"/>
      <c r="I18" s="193">
        <v>0</v>
      </c>
    </row>
    <row r="19" spans="2:9">
      <c r="B19" s="194"/>
      <c r="C19" s="193">
        <v>0</v>
      </c>
      <c r="E19" s="194"/>
      <c r="F19" s="193">
        <v>0</v>
      </c>
      <c r="H19" s="194"/>
      <c r="I19" s="193">
        <v>0</v>
      </c>
    </row>
    <row r="20" spans="2:9">
      <c r="B20" s="194"/>
      <c r="C20" s="193">
        <v>0</v>
      </c>
      <c r="E20" s="194"/>
      <c r="F20" s="193">
        <v>0</v>
      </c>
      <c r="H20" s="194"/>
      <c r="I20" s="193">
        <v>0</v>
      </c>
    </row>
    <row r="21" spans="2:9">
      <c r="B21" s="194"/>
      <c r="C21" s="193">
        <v>0</v>
      </c>
      <c r="E21" s="194"/>
      <c r="F21" s="193">
        <v>0</v>
      </c>
      <c r="H21" s="194"/>
      <c r="I21" s="193">
        <v>0</v>
      </c>
    </row>
    <row r="22" spans="2:9">
      <c r="B22" s="194"/>
      <c r="C22" s="193">
        <v>0</v>
      </c>
      <c r="E22" s="194"/>
      <c r="F22" s="193">
        <v>0</v>
      </c>
      <c r="H22" s="194"/>
      <c r="I22" s="193">
        <v>0</v>
      </c>
    </row>
    <row r="23" spans="2:9">
      <c r="B23" s="194"/>
      <c r="C23" s="193">
        <v>0</v>
      </c>
      <c r="E23" s="194"/>
      <c r="F23" s="193">
        <v>0</v>
      </c>
      <c r="H23" s="194"/>
      <c r="I23" s="193">
        <v>0</v>
      </c>
    </row>
    <row r="24" spans="2:9">
      <c r="B24" s="194"/>
      <c r="C24" s="193">
        <v>0</v>
      </c>
      <c r="E24" s="194"/>
      <c r="F24" s="193">
        <v>0</v>
      </c>
      <c r="H24" s="194"/>
      <c r="I24" s="193">
        <v>0</v>
      </c>
    </row>
    <row r="25" spans="2:9">
      <c r="B25" s="194"/>
      <c r="C25" s="193">
        <v>0</v>
      </c>
      <c r="E25" s="194"/>
      <c r="F25" s="193">
        <v>0</v>
      </c>
      <c r="H25" s="194"/>
      <c r="I25" s="193">
        <v>0</v>
      </c>
    </row>
    <row r="26" spans="2:9">
      <c r="B26" s="194"/>
      <c r="C26" s="193">
        <v>0</v>
      </c>
      <c r="E26" s="194"/>
      <c r="F26" s="193">
        <v>0</v>
      </c>
      <c r="H26" s="194"/>
      <c r="I26" s="193">
        <v>0</v>
      </c>
    </row>
    <row r="27" spans="2:9">
      <c r="B27" s="194"/>
      <c r="C27" s="193">
        <v>0</v>
      </c>
      <c r="E27" s="194"/>
      <c r="F27" s="193">
        <v>0</v>
      </c>
      <c r="H27" s="194"/>
      <c r="I27" s="193">
        <v>0</v>
      </c>
    </row>
    <row r="28" spans="2:9">
      <c r="B28" s="194"/>
      <c r="C28" s="193">
        <v>0</v>
      </c>
      <c r="E28" s="194"/>
      <c r="F28" s="193">
        <v>0</v>
      </c>
      <c r="H28" s="194"/>
      <c r="I28" s="193">
        <v>0</v>
      </c>
    </row>
    <row r="29" spans="2:9">
      <c r="B29" s="194"/>
      <c r="C29" s="193">
        <v>0</v>
      </c>
      <c r="E29" s="194"/>
      <c r="F29" s="193">
        <v>0</v>
      </c>
      <c r="H29" s="194"/>
      <c r="I29" s="193">
        <v>0</v>
      </c>
    </row>
    <row r="30" spans="2:9">
      <c r="B30" s="194"/>
      <c r="C30" s="193">
        <v>0</v>
      </c>
      <c r="E30" s="194"/>
      <c r="F30" s="193">
        <v>0</v>
      </c>
      <c r="H30" s="194"/>
      <c r="I30" s="193">
        <v>0</v>
      </c>
    </row>
    <row r="31" spans="2:9">
      <c r="B31" s="194"/>
      <c r="C31" s="193">
        <v>0</v>
      </c>
      <c r="E31" s="194"/>
      <c r="F31" s="193">
        <v>0</v>
      </c>
      <c r="H31" s="194"/>
      <c r="I31" s="193">
        <v>0</v>
      </c>
    </row>
    <row r="32" spans="2:9">
      <c r="B32" s="194"/>
      <c r="C32" s="193">
        <v>0</v>
      </c>
      <c r="E32" s="194"/>
      <c r="F32" s="193">
        <v>0</v>
      </c>
      <c r="H32" s="194"/>
      <c r="I32" s="193">
        <v>0</v>
      </c>
    </row>
    <row r="33" spans="2:9">
      <c r="B33" s="194"/>
      <c r="C33" s="193">
        <v>0</v>
      </c>
      <c r="E33" s="194"/>
      <c r="F33" s="193">
        <v>0</v>
      </c>
      <c r="H33" s="194"/>
      <c r="I33" s="193">
        <v>0</v>
      </c>
    </row>
    <row r="34" spans="2:9">
      <c r="B34" s="194"/>
      <c r="C34" s="193">
        <v>0</v>
      </c>
      <c r="E34" s="194"/>
      <c r="F34" s="193">
        <v>0</v>
      </c>
      <c r="H34" s="194"/>
      <c r="I34" s="193">
        <v>0</v>
      </c>
    </row>
    <row r="35" spans="2:9">
      <c r="C35" s="195">
        <f>SUM(C11:C34)</f>
        <v>0</v>
      </c>
      <c r="F35" s="195">
        <f>SUM(F11:F34)</f>
        <v>0</v>
      </c>
      <c r="I35" s="195">
        <f>SUM(I11:I34)</f>
        <v>0</v>
      </c>
    </row>
    <row r="36" spans="2:9" s="186" customFormat="1"/>
    <row r="37" spans="2:9" ht="20">
      <c r="B37" s="284" t="str">
        <f>IF(I37&gt;=0,"S U P E R Á B I T","D É F I C I T")</f>
        <v>S U P E R Á B I T</v>
      </c>
      <c r="C37" s="284"/>
      <c r="D37" s="284"/>
      <c r="E37" s="284"/>
      <c r="F37" s="284"/>
      <c r="G37" s="284"/>
      <c r="H37" s="284"/>
      <c r="I37" s="196">
        <f>(SUM(C11:C34)+SUM(F11:F34)-SUM(I11:I34))</f>
        <v>0</v>
      </c>
    </row>
    <row r="38" spans="2:9" s="186" customFormat="1"/>
    <row r="39" spans="2:9" s="186" customFormat="1"/>
    <row r="40" spans="2:9" s="186" customFormat="1"/>
    <row r="41" spans="2:9" s="186" customFormat="1"/>
    <row r="42" spans="2:9" s="186" customFormat="1"/>
    <row r="43" spans="2:9" s="186" customFormat="1"/>
    <row r="44" spans="2:9" s="186" customFormat="1"/>
    <row r="45" spans="2:9" s="186" customFormat="1"/>
    <row r="46" spans="2:9" s="186" customFormat="1"/>
    <row r="47" spans="2:9" s="186" customFormat="1"/>
    <row r="48" spans="2:9" s="186" customFormat="1"/>
    <row r="49" s="186" customFormat="1"/>
    <row r="50" s="186" customFormat="1"/>
    <row r="51" s="186" customFormat="1"/>
    <row r="52" s="186" customFormat="1"/>
    <row r="53" s="186" customFormat="1"/>
    <row r="54" s="186" customFormat="1"/>
    <row r="55" s="186" customFormat="1"/>
    <row r="56" s="186" customFormat="1"/>
    <row r="57" s="186" customFormat="1"/>
    <row r="58" s="186" customFormat="1"/>
    <row r="59" s="186" customFormat="1"/>
    <row r="60" s="186" customFormat="1"/>
    <row r="61" s="186" customFormat="1"/>
    <row r="62" s="186" customFormat="1"/>
    <row r="63" s="186" customFormat="1"/>
    <row r="64" s="186" customFormat="1"/>
    <row r="65" s="186" customFormat="1"/>
    <row r="66" s="186" customFormat="1"/>
    <row r="67" s="186" customFormat="1"/>
    <row r="68" s="186" customFormat="1"/>
    <row r="69" s="186" customFormat="1"/>
    <row r="70" s="186" customFormat="1"/>
    <row r="71" s="186" customFormat="1"/>
    <row r="72" s="186" customFormat="1"/>
    <row r="73" s="186" customFormat="1"/>
    <row r="74" s="186" customFormat="1"/>
    <row r="75" s="186" customFormat="1"/>
    <row r="76" s="186" customFormat="1"/>
    <row r="77" s="186" customFormat="1"/>
    <row r="78" s="186" customFormat="1"/>
    <row r="79" s="186" customFormat="1"/>
    <row r="80" s="186" customFormat="1"/>
    <row r="81" s="186" customFormat="1"/>
    <row r="82" s="186" customFormat="1"/>
    <row r="83" s="186" customFormat="1"/>
    <row r="84" s="186" customFormat="1"/>
    <row r="85" s="186" customFormat="1"/>
    <row r="86" s="186" customFormat="1"/>
    <row r="87" s="186" customFormat="1"/>
    <row r="88" s="186" customFormat="1"/>
    <row r="89" s="186" customFormat="1"/>
    <row r="90" s="186" customFormat="1"/>
    <row r="91" s="186" customFormat="1"/>
    <row r="92" s="186" customFormat="1"/>
    <row r="93" s="186" customFormat="1"/>
    <row r="94" s="186" customFormat="1"/>
    <row r="95" s="186" customFormat="1"/>
    <row r="96" s="186" customFormat="1"/>
    <row r="97" s="186" customFormat="1"/>
    <row r="98" s="186" customFormat="1"/>
    <row r="99" s="186" customFormat="1"/>
    <row r="100" s="186" customFormat="1"/>
    <row r="101" s="186" customFormat="1"/>
    <row r="102" s="186" customFormat="1"/>
    <row r="103" s="186" customFormat="1"/>
    <row r="104" s="186" customFormat="1"/>
    <row r="105" s="186" customFormat="1"/>
    <row r="106" s="186" customFormat="1"/>
    <row r="107" s="186" customFormat="1"/>
    <row r="108" s="186" customFormat="1"/>
    <row r="109" s="186" customFormat="1"/>
    <row r="110" s="186" customFormat="1"/>
    <row r="111" s="186" customFormat="1"/>
    <row r="112" s="186" customFormat="1"/>
    <row r="113" s="186" customFormat="1"/>
    <row r="114" s="186" customFormat="1"/>
    <row r="115" s="186" customFormat="1"/>
    <row r="116" s="186" customFormat="1"/>
    <row r="117" s="186" customFormat="1"/>
    <row r="118" s="186" customFormat="1"/>
    <row r="119" s="186" customFormat="1"/>
    <row r="120" s="186" customFormat="1"/>
    <row r="121" s="186" customFormat="1"/>
    <row r="122" s="186" customFormat="1"/>
    <row r="123" s="186" customFormat="1"/>
    <row r="124" s="186" customFormat="1"/>
    <row r="125" s="186" customFormat="1"/>
    <row r="126" s="186" customFormat="1"/>
    <row r="127" s="186" customFormat="1"/>
    <row r="128" s="186" customFormat="1"/>
    <row r="129" s="186" customFormat="1"/>
    <row r="130" s="186" customFormat="1"/>
    <row r="131" s="186" customFormat="1"/>
    <row r="132" s="186" customFormat="1"/>
    <row r="133" s="186" customFormat="1"/>
    <row r="134" s="186" customFormat="1"/>
    <row r="135" s="186" customFormat="1"/>
    <row r="136" s="186" customFormat="1"/>
    <row r="137" s="186" customFormat="1"/>
    <row r="138" s="186" customFormat="1"/>
    <row r="139" s="186" customFormat="1"/>
    <row r="140" s="186" customFormat="1"/>
    <row r="141" s="186" customFormat="1"/>
    <row r="142" s="186" customFormat="1"/>
    <row r="143" s="186" customFormat="1"/>
    <row r="144" s="186" customFormat="1"/>
    <row r="145" s="186" customFormat="1"/>
    <row r="146" s="186" customFormat="1"/>
    <row r="147" s="186" customFormat="1"/>
    <row r="148" s="186" customFormat="1"/>
    <row r="149" s="186" customFormat="1"/>
    <row r="150" s="186" customFormat="1"/>
    <row r="151" s="186" customFormat="1"/>
    <row r="152" s="186" customFormat="1"/>
    <row r="153" s="186" customFormat="1"/>
    <row r="154" s="186" customFormat="1"/>
    <row r="155" s="186" customFormat="1"/>
    <row r="156" s="186" customFormat="1"/>
    <row r="157" s="186" customFormat="1"/>
    <row r="158" s="186" customFormat="1"/>
    <row r="159" s="186" customFormat="1"/>
    <row r="160" s="186" customFormat="1"/>
    <row r="161" s="186" customFormat="1"/>
    <row r="162" s="186" customFormat="1"/>
    <row r="163" s="186" customFormat="1"/>
    <row r="164" s="186" customFormat="1"/>
    <row r="165" s="186" customFormat="1"/>
    <row r="166" s="186" customFormat="1"/>
    <row r="167" s="186" customFormat="1"/>
    <row r="168" s="186" customFormat="1"/>
    <row r="169" s="186" customFormat="1"/>
    <row r="170" s="186" customFormat="1"/>
    <row r="171" s="186" customFormat="1"/>
    <row r="172" s="186" customFormat="1"/>
    <row r="173" s="186" customFormat="1"/>
    <row r="174" s="186" customFormat="1"/>
    <row r="175" s="186" customFormat="1"/>
    <row r="176" s="186" customFormat="1"/>
    <row r="177" s="186" customFormat="1"/>
    <row r="178" s="186" customFormat="1"/>
    <row r="179" s="186" customFormat="1"/>
    <row r="180" s="186" customFormat="1"/>
    <row r="181" s="186" customFormat="1"/>
    <row r="182" s="186" customFormat="1"/>
    <row r="183" s="186" customFormat="1"/>
    <row r="184" s="186" customFormat="1"/>
    <row r="185" s="186" customFormat="1"/>
    <row r="186" s="186" customFormat="1"/>
    <row r="187" s="186" customFormat="1"/>
    <row r="188" s="186" customFormat="1"/>
    <row r="189" s="186" customFormat="1"/>
    <row r="190" s="186" customFormat="1"/>
    <row r="191" s="186" customFormat="1"/>
    <row r="192" s="186" customFormat="1"/>
    <row r="193" s="186" customFormat="1"/>
    <row r="194" s="186" customFormat="1"/>
    <row r="195" s="186" customFormat="1"/>
    <row r="196" s="186" customFormat="1"/>
    <row r="197" s="186" customFormat="1"/>
    <row r="198" s="186" customFormat="1"/>
    <row r="199" s="186" customFormat="1"/>
    <row r="200" s="186" customFormat="1"/>
    <row r="201" s="186" customFormat="1"/>
    <row r="202" s="186" customFormat="1"/>
    <row r="203" s="186" customFormat="1"/>
    <row r="204" s="186" customFormat="1"/>
    <row r="205" s="186" customFormat="1"/>
    <row r="206" s="186" customFormat="1"/>
    <row r="207" s="186" customFormat="1"/>
    <row r="208" s="186" customFormat="1"/>
    <row r="209" s="186" customFormat="1"/>
    <row r="210" s="186" customFormat="1"/>
    <row r="211" s="186" customFormat="1"/>
    <row r="212" s="186" customFormat="1"/>
    <row r="213" s="186" customFormat="1"/>
    <row r="214" s="186" customFormat="1"/>
    <row r="215" s="186" customFormat="1"/>
    <row r="216" s="186" customFormat="1"/>
    <row r="217" s="186" customFormat="1"/>
    <row r="218" s="186" customFormat="1"/>
    <row r="219" s="186" customFormat="1"/>
    <row r="220" s="186" customFormat="1"/>
    <row r="221" s="186" customFormat="1"/>
    <row r="222" s="186" customFormat="1"/>
    <row r="223" s="186" customFormat="1"/>
    <row r="224" s="186" customFormat="1"/>
    <row r="225" s="186" customFormat="1"/>
    <row r="226" s="186" customFormat="1"/>
    <row r="227" s="186" customFormat="1"/>
    <row r="228" s="186" customFormat="1"/>
    <row r="229" s="186" customFormat="1"/>
    <row r="230" s="186" customFormat="1"/>
    <row r="231" s="186" customFormat="1"/>
    <row r="232" s="186" customFormat="1"/>
    <row r="233" s="186" customFormat="1"/>
    <row r="234" s="186" customFormat="1"/>
    <row r="235" s="186" customFormat="1"/>
    <row r="236" s="186" customFormat="1"/>
    <row r="237" s="186" customFormat="1"/>
    <row r="238" s="186" customFormat="1"/>
    <row r="239" s="186" customFormat="1"/>
    <row r="240" s="186" customFormat="1"/>
    <row r="241" s="186" customFormat="1"/>
    <row r="242" s="186" customFormat="1"/>
    <row r="243" s="186" customFormat="1"/>
    <row r="244" s="186" customFormat="1"/>
    <row r="245" s="186" customFormat="1"/>
    <row r="246" s="186" customFormat="1"/>
    <row r="247" s="186" customFormat="1"/>
    <row r="248" s="186" customFormat="1"/>
    <row r="249" s="186" customFormat="1"/>
    <row r="250" s="186" customFormat="1"/>
    <row r="251" s="186" customFormat="1"/>
    <row r="252" s="186" customFormat="1"/>
    <row r="253" s="186" customFormat="1"/>
    <row r="254" s="186" customFormat="1"/>
    <row r="255" s="186" customFormat="1"/>
    <row r="256" s="186" customFormat="1"/>
    <row r="257" s="186" customFormat="1"/>
    <row r="258" s="186" customFormat="1"/>
    <row r="259" s="186" customFormat="1"/>
    <row r="260" s="186" customFormat="1"/>
    <row r="261" s="186" customFormat="1"/>
    <row r="262" s="186" customFormat="1"/>
    <row r="263" s="186" customFormat="1"/>
    <row r="264" s="186" customFormat="1"/>
    <row r="265" s="186" customFormat="1"/>
    <row r="266" s="186" customFormat="1"/>
    <row r="267" s="186" customFormat="1"/>
    <row r="268" s="186" customFormat="1"/>
    <row r="269" s="186" customFormat="1"/>
    <row r="270" s="186" customFormat="1"/>
    <row r="271" s="186" customFormat="1"/>
    <row r="272" s="186" customFormat="1"/>
    <row r="273" s="186" customFormat="1"/>
    <row r="274" s="186" customFormat="1"/>
    <row r="275" s="186" customFormat="1"/>
    <row r="276" s="186" customFormat="1"/>
    <row r="277" s="186" customFormat="1"/>
    <row r="278" s="186" customFormat="1"/>
    <row r="279" s="186" customFormat="1"/>
    <row r="280" s="186" customFormat="1"/>
    <row r="281" s="186" customFormat="1"/>
    <row r="282" s="186" customFormat="1"/>
    <row r="283" s="186" customFormat="1"/>
    <row r="284" s="186" customFormat="1"/>
    <row r="285" s="186" customFormat="1"/>
    <row r="286" s="186" customFormat="1"/>
    <row r="287" s="186" customFormat="1"/>
    <row r="288" s="186" customFormat="1"/>
    <row r="289" s="186" customFormat="1"/>
    <row r="290" s="186" customFormat="1"/>
    <row r="291" s="186" customFormat="1"/>
  </sheetData>
  <sheetProtection algorithmName="SHA-512" hashValue="6tbXz6dUfT+9dVFOb9omcdCQDDrFen/H6VJwXML7r4Cuq0Y9IDQyUmIebmEygVJOQzqVatxPFLe9cR1aLiq+Uw==" saltValue="yQKmd5oWO5SpRAFR53Ttvw==" spinCount="100000" sheet="1" formatCells="0" formatColumns="0" formatRows="0" sort="0" autoFilter="0" pivotTables="0"/>
  <mergeCells count="9">
    <mergeCell ref="B37:H37"/>
    <mergeCell ref="B2:I3"/>
    <mergeCell ref="B5:I5"/>
    <mergeCell ref="B6:I6"/>
    <mergeCell ref="B7:I7"/>
    <mergeCell ref="B8:I8"/>
    <mergeCell ref="B10:C10"/>
    <mergeCell ref="E10:F10"/>
    <mergeCell ref="H10:I10"/>
  </mergeCells>
  <conditionalFormatting sqref="B37 I37">
    <cfRule type="expression" dxfId="1" priority="1" stopIfTrue="1">
      <formula>$I$37&gt;=0</formula>
    </cfRule>
    <cfRule type="expression" dxfId="0" priority="2">
      <formula>$I$37&lt;0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INSTRUCCIONES</vt:lpstr>
      <vt:lpstr>PRESUPUESTO REGALOS</vt:lpstr>
      <vt:lpstr>PRESUPUESTO</vt:lpstr>
      <vt:lpstr>RESULTADO</vt:lpstr>
      <vt:lpstr>FLUJO DE CAJA</vt:lpstr>
      <vt:lpstr>CONTROL SEMANAL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2018-05-31T14:11:59Z</dcterms:created>
  <dcterms:modified xsi:type="dcterms:W3CDTF">2025-02-06T20:44:52Z</dcterms:modified>
</cp:coreProperties>
</file>