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Default Extension="fntdata" ContentType="application/x-fontdata"/>
  <Override PartName="/_rels/.rels" ContentType="application/vnd.openxmlformats-package.relationships+xml"/>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Start Here" sheetId="1" state="visible" r:id="rId3"/>
    <sheet name="Your Jars" sheetId="2" state="visible" r:id="rId4"/>
    <sheet name="Ingredient Prices" sheetId="3" state="visible" r:id="rId5"/>
    <sheet name="The Math" sheetId="4" state="visible" r:id="rId6"/>
  </sheets>
  <definedNames>
    <definedName function="false" hidden="false" localSheetId="2" name="_xlnm.Print_Titles" vbProcedure="false">'Ingredient Prices'!$5:$5</definedName>
    <definedName function="false" hidden="false" localSheetId="3" name="_xlnm.Print_Titles" vbProcedure="false">'The Math'!$5:$5</definedName>
    <definedName function="false" hidden="false" localSheetId="1" name="_xlnm.Print_Titles" vbProcedure="false">'Your Jars'!$6:$6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<sst xmlns="http://schemas.openxmlformats.org/spreadsheetml/2006/main" count="4925" uniqueCount="574">
  <si>
    <t xml:space="preserve">THE COPYCAT DRY MIX PANTRY COOKBOOK · YOUR FREE BONUS</t>
  </si>
  <si>
    <t xml:space="preserve">Your Savings Calculator</t>
  </si>
  <si>
    <t xml:space="preserve">Everything is already filled in with my prices. To see your savings, you only need to type one number. Here's how, step by step.</t>
  </si>
  <si>
    <t xml:space="preserve">THE QUICK WAY · ABOUT 2 MINUTES</t>
  </si>
  <si>
    <t xml:space="preserve">Step 1.  Open the sheet called Your Jars. Its tab is at the bottom of the screen (at the top in some apps).</t>
  </si>
  <si>
    <t xml:space="preserve">Step 2.  Find a mix you make. They're in book order, with the page number next to each name.</t>
  </si>
  <si>
    <t xml:space="preserve">For example: row 3, Fajita Seasoning, page 23. The row tells you it replaces one packet, and that 2 tablespoons from your jar = 1 packet.</t>
  </si>
  <si>
    <t xml:space="preserve">Step 3.  On that row, click the yellow cell under “How many a month?” and type how many packets, boxes or cans of it you use in a month. Press Enter.</t>
  </si>
  <si>
    <t xml:space="preserve">For example: you make fajitas twice a month, so type 2.</t>
  </si>
  <si>
    <t xml:space="preserve">Step 4.  Look at the top of the sheet. Next to “You save about”, you'll see what that jar saves you in a month and in a year.</t>
  </si>
  <si>
    <t xml:space="preserve">For example: about $3.28 a month and about $39.36 a year.</t>
  </si>
  <si>
    <t xml:space="preserve">Here's the math. A pint jar of Fajita Seasoning costs about $2.68 to make and holds about 13 packets. At the store, 13 packets cost about $24. So one packet's worth from your jar (2 tablespoons) costs about $0.20, the store's packet costs about $1.84, and you save about $1.64 on each. Two a month: about $3.28.</t>
  </si>
  <si>
    <t xml:space="preserve">These are my prices from October 2026. Type yours, and the numbers change by themselves.</t>
  </si>
  <si>
    <t xml:space="preserve">Step 5.  Do the same for every mix you use. The total at the top adds them all up.</t>
  </si>
  <si>
    <t xml:space="preserve">TO MAKE IT YOUR OWN · ONLY IF YOU WANT TO</t>
  </si>
  <si>
    <t xml:space="preserve">Step 6.  If your store charges a different price for the packet, box or can, type it in the yellow cell under “At the store, one costs” on that row.</t>
  </si>
  <si>
    <t xml:space="preserve">Step 7.  If you pay a different price for an ingredient, open the sheet called Ingredient Prices, find the ingredient and type what you pay in its yellow cell. Change the package size too if yours is different. Every jar that uses it updates by itself.</t>
  </si>
  <si>
    <t xml:space="preserve">GOOD TO KNOW</t>
  </si>
  <si>
    <t xml:space="preserve">•  Yellow cells are yours to type in. White cells do the math by themselves, so they're locked.</t>
  </si>
  <si>
    <t xml:space="preserve">•  Costs are rounded to the nearest 5 cents, like the price stamps in the book. With my October 2026 prices, every jar matches its page.</t>
  </si>
  <si>
    <t xml:space="preserve">•  Some mixes save pennies, not dollars, and a few cost a little more than the store: you'll see it in red. I didn't round them in my favor.</t>
  </si>
  <si>
    <t xml:space="preserve">•  A few products are hard to find in stores now. Their store price is empty: type one in if you find it.</t>
  </si>
  <si>
    <t xml:space="preserve">•  You never need to open The Math. It's there if you like to check how each jar is priced: every mix ends with its total for one pint jar.</t>
  </si>
  <si>
    <t xml:space="preserve">•  If something goes wrong, download a fresh copy from the same link.</t>
  </si>
  <si>
    <t xml:space="preserve">Now go grab a jar.</t>
  </si>
  <si>
    <t xml:space="preserve">Rose</t>
  </si>
  <si>
    <t xml:space="preserve">Your Jars</t>
  </si>
  <si>
    <t xml:space="preserve">Step 1: find your mix.   Step 2: type how many you use a month in its yellow cell.   Step 3: your savings show up right here.</t>
  </si>
  <si>
    <t xml:space="preserve">You save about</t>
  </si>
  <si>
    <t xml:space="preserve">a month</t>
  </si>
  <si>
    <t xml:space="preserve">and about</t>
  </si>
  <si>
    <t xml:space="preserve">a year</t>
  </si>
  <si>
    <t xml:space="preserve">Each row compares one store-bought packet, box or can with the same amount made from your jar (the swap on the recipe page).</t>
  </si>
  <si>
    <t xml:space="preserve">#</t>
  </si>
  <si>
    <t xml:space="preserve">Mix</t>
  </si>
  <si>
    <t xml:space="preserve">Page</t>
  </si>
  <si>
    <t xml:space="preserve">Replaces one</t>
  </si>
  <si>
    <t xml:space="preserve">The swap</t>
  </si>
  <si>
    <t xml:space="preserve">How many a month?</t>
  </si>
  <si>
    <t xml:space="preserve">You save a month</t>
  </si>
  <si>
    <t xml:space="preserve">From your jar, one costs</t>
  </si>
  <si>
    <t xml:space="preserve">At the store, one costs</t>
  </si>
  <si>
    <t xml:space="preserve">You save on each</t>
  </si>
  <si>
    <t xml:space="preserve">A pint jar costs you</t>
  </si>
  <si>
    <t xml:space="preserve">A pint jar holds about</t>
  </si>
  <si>
    <t xml:space="preserve">What it replaces</t>
  </si>
  <si>
    <t xml:space="preserve">Note</t>
  </si>
  <si>
    <t xml:space="preserve">Exact count for the math</t>
  </si>
  <si>
    <t xml:space="preserve">Taco Seasoning</t>
  </si>
  <si>
    <t xml:space="preserve">packet</t>
  </si>
  <si>
    <t xml:space="preserve">2½ tablespoons = 1 packet</t>
  </si>
  <si>
    <t xml:space="preserve">10 packets</t>
  </si>
  <si>
    <t xml:space="preserve">one 1-oz store-bought taco seasoning packet</t>
  </si>
  <si>
    <t xml:space="preserve">Ranch Dressing &amp; Seasoning Mix</t>
  </si>
  <si>
    <t xml:space="preserve">3 tablespoons = 1 packet</t>
  </si>
  <si>
    <t xml:space="preserve">9 packets</t>
  </si>
  <si>
    <t xml:space="preserve">one 1-oz store-bought ranch dressing &amp; seasoning packet</t>
  </si>
  <si>
    <t xml:space="preserve">Fajita Seasoning</t>
  </si>
  <si>
    <t xml:space="preserve">2 tablespoons = 1 packet</t>
  </si>
  <si>
    <t xml:space="preserve">13 packets</t>
  </si>
  <si>
    <t xml:space="preserve">one 1.12-oz store-bought fajita seasoning packet</t>
  </si>
  <si>
    <t xml:space="preserve">Italian Herb Seasoning</t>
  </si>
  <si>
    <t xml:space="preserve">shaker</t>
  </si>
  <si>
    <t xml:space="preserve">½ cup = 1 shaker</t>
  </si>
  <si>
    <t xml:space="preserve">3 shakers</t>
  </si>
  <si>
    <t xml:space="preserve">one store-bought shaker of Italian seasoning</t>
  </si>
  <si>
    <t xml:space="preserve">All-Purpose House Seasoning</t>
  </si>
  <si>
    <t xml:space="preserve">one store-bought shaker of all-purpose seasoning</t>
  </si>
  <si>
    <t xml:space="preserve">Lemon Pepper Seasoning</t>
  </si>
  <si>
    <t xml:space="preserve">2 shakers</t>
  </si>
  <si>
    <t xml:space="preserve">one store-bought shaker of lemon pepper</t>
  </si>
  <si>
    <t xml:space="preserve">Steak Seasoning</t>
  </si>
  <si>
    <t xml:space="preserve">2½ shakers</t>
  </si>
  <si>
    <t xml:space="preserve">one store-bought shaker of steak seasoning</t>
  </si>
  <si>
    <t xml:space="preserve">Poultry Seasoning</t>
  </si>
  <si>
    <t xml:space="preserve">jar</t>
  </si>
  <si>
    <t xml:space="preserve">½ cup = 1 jar</t>
  </si>
  <si>
    <t xml:space="preserve">2½ jars</t>
  </si>
  <si>
    <t xml:space="preserve">one store-bought jar of poultry seasoning</t>
  </si>
  <si>
    <t xml:space="preserve">Cajun Seasoning</t>
  </si>
  <si>
    <t xml:space="preserve">one store-bought shaker of Cajun seasoning</t>
  </si>
  <si>
    <t xml:space="preserve">Seasoned Salt</t>
  </si>
  <si>
    <t xml:space="preserve">¾ cup = 1 shaker</t>
  </si>
  <si>
    <t xml:space="preserve">one 8-oz store-bought shaker of seasoned salt</t>
  </si>
  <si>
    <t xml:space="preserve">Garlic &amp; Herb Seasoning</t>
  </si>
  <si>
    <t xml:space="preserve">one store-bought shaker of garlic &amp; herb seasoning</t>
  </si>
  <si>
    <t xml:space="preserve">Salt-Free All-Purpose Seasoning</t>
  </si>
  <si>
    <t xml:space="preserve">one store-bought shaker of salt-free seasoning blend</t>
  </si>
  <si>
    <t xml:space="preserve">Meatloaf Seasoning</t>
  </si>
  <si>
    <t xml:space="preserve">7 packets</t>
  </si>
  <si>
    <t xml:space="preserve">one 1.5-oz store-bought meatloaf seasoning packet</t>
  </si>
  <si>
    <t xml:space="preserve">Brown Gravy Mix</t>
  </si>
  <si>
    <t xml:space="preserve">2 tablespoons mix + 1 cup water = 1 packet</t>
  </si>
  <si>
    <t xml:space="preserve">one 0.87-oz store-bought brown gravy packet</t>
  </si>
  <si>
    <t xml:space="preserve">Country Gravy Mix</t>
  </si>
  <si>
    <t xml:space="preserve">⅔ cup mix + 2 cups water = 1 packet</t>
  </si>
  <si>
    <t xml:space="preserve">2½ packets</t>
  </si>
  <si>
    <t xml:space="preserve">one 2.75-oz store-bought country gravy packet</t>
  </si>
  <si>
    <t xml:space="preserve">Chicken Gravy Mix</t>
  </si>
  <si>
    <t xml:space="preserve">one 0.87-oz store-bought chicken gravy packet</t>
  </si>
  <si>
    <t xml:space="preserve">Alfredo Sauce Mix</t>
  </si>
  <si>
    <t xml:space="preserve">½ cup mix + 1 cup water = 1 packet</t>
  </si>
  <si>
    <t xml:space="preserve">3½ packets</t>
  </si>
  <si>
    <t xml:space="preserve">one 1.25-oz store-bought Alfredo sauce mix packet</t>
  </si>
  <si>
    <t xml:space="preserve">Hollandaise Sauce Mix</t>
  </si>
  <si>
    <t xml:space="preserve">⅓ cup mix + 1 cup water = 1 packet</t>
  </si>
  <si>
    <t xml:space="preserve">4 packets</t>
  </si>
  <si>
    <t xml:space="preserve">one 0.9-oz store-bought hollandaise sauce packet</t>
  </si>
  <si>
    <t xml:space="preserve">Red Enchilada Sauce Mix</t>
  </si>
  <si>
    <t xml:space="preserve">⅓ cup mix + 2 cups water = 1 packet</t>
  </si>
  <si>
    <t xml:space="preserve">5 packets</t>
  </si>
  <si>
    <t xml:space="preserve">one 1.5-oz store-bought enchilada sauce mix packet</t>
  </si>
  <si>
    <t xml:space="preserve">Sloppy Joe Seasoning</t>
  </si>
  <si>
    <t xml:space="preserve">one 1.31-oz store-bought sloppy joe seasoning packet</t>
  </si>
  <si>
    <t xml:space="preserve">Onion Soup &amp; Dip Mix</t>
  </si>
  <si>
    <t xml:space="preserve">envelope</t>
  </si>
  <si>
    <t xml:space="preserve">¼ cup = 1 envelope</t>
  </si>
  <si>
    <t xml:space="preserve">6 envelopes</t>
  </si>
  <si>
    <t xml:space="preserve">one 1-oz store-bought envelope of onion soup &amp; dip mix</t>
  </si>
  <si>
    <t xml:space="preserve">Spaghetti Sauce Seasoning</t>
  </si>
  <si>
    <t xml:space="preserve">one 1.5-oz store-bought spaghetti sauce seasoning packet</t>
  </si>
  <si>
    <t xml:space="preserve">Zesty Italian Dressing Mix</t>
  </si>
  <si>
    <t xml:space="preserve">one 0.7-oz store-bought Italian dressing mix packet</t>
  </si>
  <si>
    <t xml:space="preserve">Creamy Caesar Dressing Mix</t>
  </si>
  <si>
    <t xml:space="preserve">one store-bought Caesar dressing mix packet</t>
  </si>
  <si>
    <t xml:space="preserve">Hard to find in stores: add a price if you find one.</t>
  </si>
  <si>
    <t xml:space="preserve">Stir-Fry Sauce Mix</t>
  </si>
  <si>
    <t xml:space="preserve">8 packets</t>
  </si>
  <si>
    <t xml:space="preserve">one 1-oz store-bought stir-fry seasoning packet</t>
  </si>
  <si>
    <t xml:space="preserve">Pancake &amp; Waffle Mix</t>
  </si>
  <si>
    <t xml:space="preserve">cup</t>
  </si>
  <si>
    <t xml:space="preserve">1 cup = 1 cup of boxed mix</t>
  </si>
  <si>
    <t xml:space="preserve">2 cups</t>
  </si>
  <si>
    <t xml:space="preserve">boxed pancake &amp; waffle mix, cup for cup</t>
  </si>
  <si>
    <t xml:space="preserve">All-Purpose Baking Mix</t>
  </si>
  <si>
    <t xml:space="preserve">boxed all-purpose baking &amp; biscuit mix, cup for cup</t>
  </si>
  <si>
    <t xml:space="preserve">Muffin Mix</t>
  </si>
  <si>
    <t xml:space="preserve">pouch</t>
  </si>
  <si>
    <t xml:space="preserve">1½ cups = 1 pouch</t>
  </si>
  <si>
    <t xml:space="preserve">1 pouch</t>
  </si>
  <si>
    <t xml:space="preserve">one 7-oz store-bought pouch of muffin mix</t>
  </si>
  <si>
    <t xml:space="preserve">Cornbread Mix</t>
  </si>
  <si>
    <t xml:space="preserve">box</t>
  </si>
  <si>
    <t xml:space="preserve">1 cup = 1 box</t>
  </si>
  <si>
    <t xml:space="preserve">2 boxes</t>
  </si>
  <si>
    <t xml:space="preserve">one 8.5-oz store-bought box of cornbread mix</t>
  </si>
  <si>
    <t xml:space="preserve">Maple Brown Sugar Instant Oatmeal</t>
  </si>
  <si>
    <t xml:space="preserve">½ cup = 1 packet</t>
  </si>
  <si>
    <t xml:space="preserve">one store-bought packet of maple brown sugar instant oatmeal</t>
  </si>
  <si>
    <t xml:space="preserve">Pizza Crust Mix</t>
  </si>
  <si>
    <t xml:space="preserve">one 6.5-oz store-bought pouch of pizza crust mix</t>
  </si>
  <si>
    <t xml:space="preserve">Dinner Roll Mix</t>
  </si>
  <si>
    <t xml:space="preserve">4 cups = 1 box</t>
  </si>
  <si>
    <t xml:space="preserve">½ box</t>
  </si>
  <si>
    <t xml:space="preserve">one 16-oz store-bought box of hot roll mix</t>
  </si>
  <si>
    <t xml:space="preserve">Cinnamon Streusel Coffee Cake Mix</t>
  </si>
  <si>
    <t xml:space="preserve">cake</t>
  </si>
  <si>
    <t xml:space="preserve">2 cups = 1 cake</t>
  </si>
  <si>
    <t xml:space="preserve">1 cake</t>
  </si>
  <si>
    <t xml:space="preserve">one store-bought box of cinnamon streusel coffee cake mix</t>
  </si>
  <si>
    <t xml:space="preserve">Scone Mix</t>
  </si>
  <si>
    <t xml:space="preserve">2 cups = 1 pouch</t>
  </si>
  <si>
    <t xml:space="preserve">one 15-oz store-bought pouch of scone mix</t>
  </si>
  <si>
    <t xml:space="preserve">Banana Bread Mix</t>
  </si>
  <si>
    <t xml:space="preserve">2 cups = 1 box</t>
  </si>
  <si>
    <t xml:space="preserve">1 box</t>
  </si>
  <si>
    <t xml:space="preserve">one 14-oz store-bought box of banana bread mix</t>
  </si>
  <si>
    <t xml:space="preserve">Crepe Mix</t>
  </si>
  <si>
    <t xml:space="preserve">one store-bought pouch of crepe mix</t>
  </si>
  <si>
    <t xml:space="preserve">Cheeseburger Macaroni Skillet</t>
  </si>
  <si>
    <t xml:space="preserve">½ cup mix + 1½ cups macaroni = 1 box</t>
  </si>
  <si>
    <t xml:space="preserve">4 boxes</t>
  </si>
  <si>
    <t xml:space="preserve">one store-bought boxed cheeseburger macaroni skillet dinner kit</t>
  </si>
  <si>
    <t xml:space="preserve">Beef Stroganoff Skillet</t>
  </si>
  <si>
    <t xml:space="preserve">⅓ cup mix + 3 cups noodles = 1 box</t>
  </si>
  <si>
    <t xml:space="preserve">5 boxes</t>
  </si>
  <si>
    <t xml:space="preserve">one store-bought boxed beef stroganoff skillet dinner kit</t>
  </si>
  <si>
    <t xml:space="preserve">Chili Mac Skillet</t>
  </si>
  <si>
    <t xml:space="preserve">⅓ cup mix + 1½ cups macaroni = 1 box</t>
  </si>
  <si>
    <t xml:space="preserve">4½ boxes</t>
  </si>
  <si>
    <t xml:space="preserve">one store-bought boxed chili mac skillet dinner kit</t>
  </si>
  <si>
    <t xml:space="preserve">Lasagna Skillet</t>
  </si>
  <si>
    <t xml:space="preserve">¼ cup mix + 2 cups rotini = 1 box</t>
  </si>
  <si>
    <t xml:space="preserve">5½ boxes</t>
  </si>
  <si>
    <t xml:space="preserve">one store-bought boxed lasagna skillet dinner kit</t>
  </si>
  <si>
    <t xml:space="preserve">Mac &amp; Cheese</t>
  </si>
  <si>
    <t xml:space="preserve">¼ cup mix + 1½ cups macaroni = 1 box</t>
  </si>
  <si>
    <t xml:space="preserve">7 boxes</t>
  </si>
  <si>
    <t xml:space="preserve">one 7.25-oz store-bought box of macaroni &amp; cheese</t>
  </si>
  <si>
    <t xml:space="preserve">Rice Pilaf</t>
  </si>
  <si>
    <t xml:space="preserve">one 7.2-oz store-bought box of rice pilaf</t>
  </si>
  <si>
    <t xml:space="preserve">Spanish Rice</t>
  </si>
  <si>
    <t xml:space="preserve">one 6.8-oz store-bought box of Spanish rice</t>
  </si>
  <si>
    <t xml:space="preserve">Cheesy Broccoli Rice</t>
  </si>
  <si>
    <t xml:space="preserve">one 5.7-oz store-bought box of cheddar broccoli rice</t>
  </si>
  <si>
    <t xml:space="preserve">Herb Stuffing</t>
  </si>
  <si>
    <t xml:space="preserve">3 tablespoons mix + 4 cups bread cubes = 1 box</t>
  </si>
  <si>
    <t xml:space="preserve">one 6-oz store-bought box of stuffing mix</t>
  </si>
  <si>
    <t xml:space="preserve">Scalloped Potatoes</t>
  </si>
  <si>
    <t xml:space="preserve">½ cup = 1 box</t>
  </si>
  <si>
    <t xml:space="preserve">3 boxes</t>
  </si>
  <si>
    <t xml:space="preserve">one 4-oz store-bought box of scalloped potatoes</t>
  </si>
  <si>
    <t xml:space="preserve">Chicken &amp; Rice Casserole</t>
  </si>
  <si>
    <t xml:space="preserve">1 pint = 1 box</t>
  </si>
  <si>
    <t xml:space="preserve">one store-bought boxed chicken &amp; rice dinner kit</t>
  </si>
  <si>
    <t xml:space="preserve">Tuna Noodle Casserole</t>
  </si>
  <si>
    <t xml:space="preserve">¾ cup mix + 3 cups noodles = 1 box</t>
  </si>
  <si>
    <t xml:space="preserve">one store-bought boxed tuna noodle dinner kit</t>
  </si>
  <si>
    <t xml:space="preserve">Fudgy Brownie Mix</t>
  </si>
  <si>
    <t xml:space="preserve">one store-bought box of brownie mix for an 8-inch pan</t>
  </si>
  <si>
    <t xml:space="preserve">Chocolate Chip Cookie Mix</t>
  </si>
  <si>
    <t xml:space="preserve">4 cups = 1 pouch</t>
  </si>
  <si>
    <t xml:space="preserve">½ pouch</t>
  </si>
  <si>
    <t xml:space="preserve">one 17.5-oz store-bought pouch of chocolate chip cookie mix</t>
  </si>
  <si>
    <t xml:space="preserve">Yellow Cake Mix</t>
  </si>
  <si>
    <t xml:space="preserve">one 15.25-oz store-bought box of yellow cake mix</t>
  </si>
  <si>
    <t xml:space="preserve">Chocolate Cake Mix</t>
  </si>
  <si>
    <t xml:space="preserve">one 15.25-oz store-bought box of chocolate cake mix</t>
  </si>
  <si>
    <t xml:space="preserve">Vanilla Pudding Mix</t>
  </si>
  <si>
    <t xml:space="preserve">one 3-oz store-bought box of cook &amp; serve vanilla pudding</t>
  </si>
  <si>
    <t xml:space="preserve">Chocolate Frosting Mix</t>
  </si>
  <si>
    <t xml:space="preserve">can</t>
  </si>
  <si>
    <t xml:space="preserve">3½ cups = 1 can</t>
  </si>
  <si>
    <t xml:space="preserve">½ can</t>
  </si>
  <si>
    <t xml:space="preserve">one 16-oz store-bought can of chocolate frosting</t>
  </si>
  <si>
    <t xml:space="preserve">Pie Crust Mix</t>
  </si>
  <si>
    <t xml:space="preserve">3½ cups = 1 box</t>
  </si>
  <si>
    <t xml:space="preserve">one 14.1-oz store-bought box of two refrigerated pie crusts</t>
  </si>
  <si>
    <t xml:space="preserve">Hot Cocoa Mix</t>
  </si>
  <si>
    <t xml:space="preserve">⅓ cup = 1 packet</t>
  </si>
  <si>
    <t xml:space="preserve">one store-bought packet of hot cocoa mix</t>
  </si>
  <si>
    <t xml:space="preserve">Chai Latte Mix</t>
  </si>
  <si>
    <t xml:space="preserve">¼ cup = 1 packet</t>
  </si>
  <si>
    <t xml:space="preserve">one store-bought packet of instant chai latte mix</t>
  </si>
  <si>
    <t xml:space="preserve">French Vanilla Coffee Creamer</t>
  </si>
  <si>
    <t xml:space="preserve">canister</t>
  </si>
  <si>
    <t xml:space="preserve">4½ cups = 1 canister</t>
  </si>
  <si>
    <t xml:space="preserve">⅓ canister</t>
  </si>
  <si>
    <t xml:space="preserve">one 16-oz store-bought canister of powdered coffee creamer</t>
  </si>
  <si>
    <t xml:space="preserve">Cheddar Popcorn Seasoning</t>
  </si>
  <si>
    <t xml:space="preserve">one store-bought shaker of cheddar popcorn seasoning</t>
  </si>
  <si>
    <t xml:space="preserve">Party Snack Mix Seasoning</t>
  </si>
  <si>
    <t xml:space="preserve">one store-bought snack mix seasoning packet</t>
  </si>
  <si>
    <t xml:space="preserve">Cream of Chicken Soup Mix</t>
  </si>
  <si>
    <t xml:space="preserve">⅓ cup mix + 1¼ cups water = 1 can</t>
  </si>
  <si>
    <t xml:space="preserve">4 cans</t>
  </si>
  <si>
    <t xml:space="preserve">one 10.5-oz can of condensed cream of chicken soup</t>
  </si>
  <si>
    <t xml:space="preserve">Cream of Mushroom Soup Mix</t>
  </si>
  <si>
    <t xml:space="preserve">5 cans</t>
  </si>
  <si>
    <t xml:space="preserve">one 10.5-oz can of condensed cream of mushroom soup</t>
  </si>
  <si>
    <t xml:space="preserve">Cream of Celery Soup Mix</t>
  </si>
  <si>
    <t xml:space="preserve">one 10.5-oz can of condensed cream of celery soup</t>
  </si>
  <si>
    <t xml:space="preserve">Cream of Broccoli Soup Mix</t>
  </si>
  <si>
    <t xml:space="preserve">4½ cans</t>
  </si>
  <si>
    <t xml:space="preserve">one 10.5-oz can of condensed cream of broccoli soup</t>
  </si>
  <si>
    <t xml:space="preserve">Condensed Tomato Soup Mix</t>
  </si>
  <si>
    <t xml:space="preserve">2 tablespoons mix + ¼ cup tomato paste = 1 can</t>
  </si>
  <si>
    <t xml:space="preserve">11 cans</t>
  </si>
  <si>
    <t xml:space="preserve">one 10.75-oz can of condensed tomato soup</t>
  </si>
  <si>
    <t xml:space="preserve">Chicken Bouillon</t>
  </si>
  <si>
    <t xml:space="preserve">2 tablespoons mix + 1¾ cups water = 1 can</t>
  </si>
  <si>
    <t xml:space="preserve">13 cans</t>
  </si>
  <si>
    <t xml:space="preserve">one 14.5-oz can of chicken broth</t>
  </si>
  <si>
    <t xml:space="preserve">Beef Bouillon</t>
  </si>
  <si>
    <t xml:space="preserve">one 14.5-oz can of beef broth</t>
  </si>
  <si>
    <t xml:space="preserve">Vegetable Bouillon</t>
  </si>
  <si>
    <t xml:space="preserve">14 cans</t>
  </si>
  <si>
    <t xml:space="preserve">one 14.5-oz can's worth of store-bought vegetable broth</t>
  </si>
  <si>
    <t xml:space="preserve">Chicken Noodle Soup Mix</t>
  </si>
  <si>
    <t xml:space="preserve">⅔ cup = 1 envelope</t>
  </si>
  <si>
    <t xml:space="preserve">3 envelopes</t>
  </si>
  <si>
    <t xml:space="preserve">one store-bought envelope of chicken noodle soup mix</t>
  </si>
  <si>
    <t xml:space="preserve">Cream of Potato Soup Mix</t>
  </si>
  <si>
    <t xml:space="preserve">½ cup mix + 1¼ cups water = 1 can</t>
  </si>
  <si>
    <t xml:space="preserve">3½ cans</t>
  </si>
  <si>
    <t xml:space="preserve">one 10.5-oz can of condensed cream of potato soup</t>
  </si>
  <si>
    <t xml:space="preserve">Greek Seasoning</t>
  </si>
  <si>
    <t xml:space="preserve">one store-bought shaker of Greek seasoning</t>
  </si>
  <si>
    <t xml:space="preserve">Dill Dip Mix</t>
  </si>
  <si>
    <t xml:space="preserve">one store-bought dill dip mix packet</t>
  </si>
  <si>
    <t xml:space="preserve">Pasta Salad Kit</t>
  </si>
  <si>
    <t xml:space="preserve">3 tablespoons mix + 2½ cups rotini = 1 box</t>
  </si>
  <si>
    <t xml:space="preserve">one store-bought boxed pasta salad kit</t>
  </si>
  <si>
    <t xml:space="preserve">Honey Mustard Dressing Mix</t>
  </si>
  <si>
    <t xml:space="preserve">one store-bought honey mustard dressing mix packet</t>
  </si>
  <si>
    <t xml:space="preserve">Brown Sugar Ham Glaze</t>
  </si>
  <si>
    <t xml:space="preserve">one store-bought ham glaze packet</t>
  </si>
  <si>
    <t xml:space="preserve">Deviled Egg Seasoning</t>
  </si>
  <si>
    <t xml:space="preserve">1 tablespoon = 1 packet</t>
  </si>
  <si>
    <t xml:space="preserve">18 packets</t>
  </si>
  <si>
    <t xml:space="preserve">one store-bought deviled egg seasoning packet</t>
  </si>
  <si>
    <t xml:space="preserve">Chicken Salad Seasoning</t>
  </si>
  <si>
    <t xml:space="preserve">one store-bought chicken salad seasoning packet</t>
  </si>
  <si>
    <t xml:space="preserve">Spring Vegetable Soup Mix</t>
  </si>
  <si>
    <t xml:space="preserve">½ cup = 1 envelope</t>
  </si>
  <si>
    <t xml:space="preserve">one store-bought envelope of vegetable soup mix</t>
  </si>
  <si>
    <t xml:space="preserve">Pesto Sauce Mix</t>
  </si>
  <si>
    <t xml:space="preserve">4½ packets</t>
  </si>
  <si>
    <t xml:space="preserve">one store-bought pesto sauce mix packet</t>
  </si>
  <si>
    <t xml:space="preserve">Carrot Cake Mix</t>
  </si>
  <si>
    <t xml:space="preserve">one 15.25-oz store-bought box of carrot cake mix</t>
  </si>
  <si>
    <t xml:space="preserve">Lemon Bar Mix</t>
  </si>
  <si>
    <t xml:space="preserve">one store-bought box of lemon bar mix</t>
  </si>
  <si>
    <t xml:space="preserve">Strawberry Shortcake Biscuit Mix</t>
  </si>
  <si>
    <t xml:space="preserve">one store-bought box of shortcake biscuit mix</t>
  </si>
  <si>
    <t xml:space="preserve">Burger Seasoning</t>
  </si>
  <si>
    <t xml:space="preserve">one store-bought shaker of burger seasoning</t>
  </si>
  <si>
    <t xml:space="preserve">BBQ Dry Rub</t>
  </si>
  <si>
    <t xml:space="preserve">one store-bought shaker of BBQ rub</t>
  </si>
  <si>
    <t xml:space="preserve">Street Corn Seasoning</t>
  </si>
  <si>
    <t xml:space="preserve">one store-bought shaker of street corn seasoning</t>
  </si>
  <si>
    <t xml:space="preserve">Coleslaw Dressing Mix</t>
  </si>
  <si>
    <t xml:space="preserve">6 packets</t>
  </si>
  <si>
    <t xml:space="preserve">one store-bought coleslaw dressing mix packet</t>
  </si>
  <si>
    <t xml:space="preserve">Potato Salad Seasoning</t>
  </si>
  <si>
    <t xml:space="preserve">11 packets</t>
  </si>
  <si>
    <t xml:space="preserve">one store-bought potato salad seasoning packet</t>
  </si>
  <si>
    <t xml:space="preserve">Quick Pickle Mix</t>
  </si>
  <si>
    <t xml:space="preserve">one store-bought refrigerator pickle mix packet</t>
  </si>
  <si>
    <t xml:space="preserve">Grilled Vegetable Seasoning</t>
  </si>
  <si>
    <t xml:space="preserve">one store-bought shaker of grilling vegetable seasoning</t>
  </si>
  <si>
    <t xml:space="preserve">Sweet Iced Tea Mix</t>
  </si>
  <si>
    <t xml:space="preserve">pitcher</t>
  </si>
  <si>
    <t xml:space="preserve">⅔ cup = 1 pitcher</t>
  </si>
  <si>
    <t xml:space="preserve">3 pitchers</t>
  </si>
  <si>
    <t xml:space="preserve">one store-bought canister of sweetened iced tea mix</t>
  </si>
  <si>
    <t xml:space="preserve">Hush Puppy Mix</t>
  </si>
  <si>
    <t xml:space="preserve">1⅓ cups = 1 box</t>
  </si>
  <si>
    <t xml:space="preserve">1½ boxes</t>
  </si>
  <si>
    <t xml:space="preserve">one 8-oz store-bought box of hush puppy mix</t>
  </si>
  <si>
    <t xml:space="preserve">Fish Fry Breading Mix</t>
  </si>
  <si>
    <t xml:space="preserve">1¾ cups = 1 box</t>
  </si>
  <si>
    <t xml:space="preserve">one 12-oz store-bought box of seafood breading mix</t>
  </si>
  <si>
    <t xml:space="preserve">Peach Cobbler Mix</t>
  </si>
  <si>
    <t xml:space="preserve">one store-bought box of cobbler mix</t>
  </si>
  <si>
    <t xml:space="preserve">S'mores Bar Mix</t>
  </si>
  <si>
    <t xml:space="preserve">one store-bought box of s'mores bar mix</t>
  </si>
  <si>
    <t xml:space="preserve">Chili Seasoning</t>
  </si>
  <si>
    <t xml:space="preserve">one 1.25-oz store-bought chili seasoning packet</t>
  </si>
  <si>
    <t xml:space="preserve">White Chicken Chili Seasoning</t>
  </si>
  <si>
    <t xml:space="preserve">one 1.25-oz store-bought white chicken chili seasoning packet</t>
  </si>
  <si>
    <t xml:space="preserve">Red Beans &amp; Rice Mix</t>
  </si>
  <si>
    <t xml:space="preserve">one 8-oz store-bought box of red beans &amp; rice mix</t>
  </si>
  <si>
    <t xml:space="preserve">Chicken &amp; Wild Rice Soup Mix</t>
  </si>
  <si>
    <t xml:space="preserve">one 6-oz store-bought box of creamy wild rice soup mix</t>
  </si>
  <si>
    <t xml:space="preserve">Corn Chowder Mix</t>
  </si>
  <si>
    <t xml:space="preserve">one store-bought box of corn chowder soup mix</t>
  </si>
  <si>
    <t xml:space="preserve">Turkey Gravy Mix</t>
  </si>
  <si>
    <t xml:space="preserve">one 0.87-oz store-bought turkey gravy packet</t>
  </si>
  <si>
    <t xml:space="preserve">Pumpkin Pie Spice</t>
  </si>
  <si>
    <t xml:space="preserve">¼ cup = 1 jar</t>
  </si>
  <si>
    <t xml:space="preserve">4 jars</t>
  </si>
  <si>
    <t xml:space="preserve">one store-bought jar of pumpkin pie spice</t>
  </si>
  <si>
    <t xml:space="preserve">Spiced Apple Cider Drink Mix</t>
  </si>
  <si>
    <t xml:space="preserve">1 tablespoon mix + 1 cup apple juice = 1 packet</t>
  </si>
  <si>
    <t xml:space="preserve">21 packets</t>
  </si>
  <si>
    <t xml:space="preserve">one store-bought packet of instant spiced cider mix</t>
  </si>
  <si>
    <t xml:space="preserve">Pumpkin Spice Latte Mix</t>
  </si>
  <si>
    <t xml:space="preserve">one store-bought packet of instant pumpkin spice latte</t>
  </si>
  <si>
    <t xml:space="preserve">Pumpkin Bread Mix</t>
  </si>
  <si>
    <t xml:space="preserve">one 14-oz store-bought box of pumpkin bread mix</t>
  </si>
  <si>
    <t xml:space="preserve">Spice Cake Mix</t>
  </si>
  <si>
    <t xml:space="preserve">one 15.25-oz store-bought box of spice cake mix</t>
  </si>
  <si>
    <t xml:space="preserve">Apple Crisp Topping Mix</t>
  </si>
  <si>
    <t xml:space="preserve">one store-bought box of fruit crisp topping mix</t>
  </si>
  <si>
    <t xml:space="preserve">Tailgate Queso Dip Mix</t>
  </si>
  <si>
    <t xml:space="preserve">¾ cup = 1 jar</t>
  </si>
  <si>
    <t xml:space="preserve">2 jars</t>
  </si>
  <si>
    <t xml:space="preserve">one 15-oz store-bought jar of queso dip</t>
  </si>
  <si>
    <t xml:space="preserve">Beef Stew Seasoning</t>
  </si>
  <si>
    <t xml:space="preserve">one 1.5-oz store-bought beef stew seasoning packet</t>
  </si>
  <si>
    <t xml:space="preserve">Chicken &amp; Dumplings Mix</t>
  </si>
  <si>
    <t xml:space="preserve">1 pint = 4 cans</t>
  </si>
  <si>
    <t xml:space="preserve">four 18.8-oz store-bought cans of chicken &amp; dumplings soup</t>
  </si>
  <si>
    <t xml:space="preserve">Split Pea Soup Mix</t>
  </si>
  <si>
    <t xml:space="preserve">1 pint = 3 cans</t>
  </si>
  <si>
    <t xml:space="preserve">3 cans</t>
  </si>
  <si>
    <t xml:space="preserve">three 19-oz store-bought cans of split pea soup</t>
  </si>
  <si>
    <t xml:space="preserve">Beef &amp; Barley Soup Mix</t>
  </si>
  <si>
    <t xml:space="preserve">four 19-oz store-bought cans of beef barley soup</t>
  </si>
  <si>
    <t xml:space="preserve">Pot Roast Seasoning</t>
  </si>
  <si>
    <t xml:space="preserve">one 1.3-oz store-bought pot roast seasoning packet</t>
  </si>
  <si>
    <t xml:space="preserve">Shepherd's Pie Seasoning</t>
  </si>
  <si>
    <t xml:space="preserve">one store-bought shepherd's pie seasoning packet</t>
  </si>
  <si>
    <t xml:space="preserve">Eggnog Latte Mix</t>
  </si>
  <si>
    <t xml:space="preserve">one store-bought packet of instant flavored latte mix</t>
  </si>
  <si>
    <t xml:space="preserve">Cranberry Oatmeal Cookie Jar</t>
  </si>
  <si>
    <t xml:space="preserve">one 17.5-oz store-bought pouch of oatmeal cookie mix</t>
  </si>
  <si>
    <t xml:space="preserve">Snickerdoodle Cookie Jar</t>
  </si>
  <si>
    <t xml:space="preserve">3½ cups = 1 pouch</t>
  </si>
  <si>
    <t xml:space="preserve">one 17.5-oz store-bought pouch of snickerdoodle cookie mix</t>
  </si>
  <si>
    <t xml:space="preserve">Gingerbread Cookie Jar</t>
  </si>
  <si>
    <t xml:space="preserve">one store-bought box of gingerbread cookie mix</t>
  </si>
  <si>
    <t xml:space="preserve">White Hot Chocolate Jar</t>
  </si>
  <si>
    <t xml:space="preserve">one store-bought packet of white hot cocoa mix</t>
  </si>
  <si>
    <t xml:space="preserve">Friendship Soup Jar</t>
  </si>
  <si>
    <t xml:space="preserve">1 quart = 5 cans</t>
  </si>
  <si>
    <t xml:space="preserve">2½ cans</t>
  </si>
  <si>
    <t xml:space="preserve">five 19-oz store-bought cans of lentil soup</t>
  </si>
  <si>
    <t xml:space="preserve">Spiced Friendship Tea Jar</t>
  </si>
  <si>
    <t xml:space="preserve">3 cups = 1 canister</t>
  </si>
  <si>
    <t xml:space="preserve">½ canister</t>
  </si>
  <si>
    <t xml:space="preserve">one store-bought canister of instant spiced tea mix</t>
  </si>
  <si>
    <t xml:space="preserve">Ingredient Prices</t>
  </si>
  <si>
    <t xml:space="preserve">Only if you want to: change a yellow price if you pay something different. My October 2026 average prices are filled in.</t>
  </si>
  <si>
    <t xml:space="preserve">Ingredient</t>
  </si>
  <si>
    <t xml:space="preserve">Package size</t>
  </si>
  <si>
    <t xml:space="preserve">Unit</t>
  </si>
  <si>
    <t xml:space="preserve">Price you pay</t>
  </si>
  <si>
    <t xml:space="preserve">Ounces in 1 cup (don't change)</t>
  </si>
  <si>
    <t xml:space="preserve">1 cup (or 1 piece) costs</t>
  </si>
  <si>
    <t xml:space="preserve">all-purpose flour</t>
  </si>
  <si>
    <t xml:space="preserve">oz</t>
  </si>
  <si>
    <t xml:space="preserve">alphabet pasta</t>
  </si>
  <si>
    <t xml:space="preserve">apple juice</t>
  </si>
  <si>
    <t xml:space="preserve">fl oz</t>
  </si>
  <si>
    <t xml:space="preserve">baking powder</t>
  </si>
  <si>
    <t xml:space="preserve">baking soda</t>
  </si>
  <si>
    <t xml:space="preserve">bay leaves, crumbled</t>
  </si>
  <si>
    <t xml:space="preserve">beef bouillon granules</t>
  </si>
  <si>
    <t xml:space="preserve">broken vermicelli</t>
  </si>
  <si>
    <t xml:space="preserve">brown lentils</t>
  </si>
  <si>
    <t xml:space="preserve">brown sugar</t>
  </si>
  <si>
    <t xml:space="preserve">butter</t>
  </si>
  <si>
    <t xml:space="preserve">buttermilk powder</t>
  </si>
  <si>
    <t xml:space="preserve">canned diced tomatoes</t>
  </si>
  <si>
    <t xml:space="preserve">canned pumpkin</t>
  </si>
  <si>
    <t xml:space="preserve">canned red beans</t>
  </si>
  <si>
    <t xml:space="preserve">carrot</t>
  </si>
  <si>
    <t xml:space="preserve">pieces</t>
  </si>
  <si>
    <t xml:space="preserve">A 2-lb bag holds about 13 carrots.</t>
  </si>
  <si>
    <t xml:space="preserve">cayenne pepper</t>
  </si>
  <si>
    <t xml:space="preserve">celery salt</t>
  </si>
  <si>
    <t xml:space="preserve">celery seed</t>
  </si>
  <si>
    <t xml:space="preserve">cheddar cheese powder</t>
  </si>
  <si>
    <t xml:space="preserve">chicken bouillon granules</t>
  </si>
  <si>
    <t xml:space="preserve">chili powder</t>
  </si>
  <si>
    <t xml:space="preserve">chopped frozen broccoli</t>
  </si>
  <si>
    <t xml:space="preserve">citric acid</t>
  </si>
  <si>
    <t xml:space="preserve">coarse black pepper</t>
  </si>
  <si>
    <t xml:space="preserve">coriander seeds</t>
  </si>
  <si>
    <t xml:space="preserve">cornstarch</t>
  </si>
  <si>
    <t xml:space="preserve">cream of tartar</t>
  </si>
  <si>
    <t xml:space="preserve">crushed red pepper flakes</t>
  </si>
  <si>
    <t xml:space="preserve">dark brown sugar</t>
  </si>
  <si>
    <t xml:space="preserve">dill seed</t>
  </si>
  <si>
    <t xml:space="preserve">ditalini</t>
  </si>
  <si>
    <t xml:space="preserve">dried basil</t>
  </si>
  <si>
    <t xml:space="preserve">dried bell pepper flakes</t>
  </si>
  <si>
    <t xml:space="preserve">cups</t>
  </si>
  <si>
    <t xml:space="preserve">Sold by volume: a 2-cup bag.</t>
  </si>
  <si>
    <t xml:space="preserve">dried bread cubes</t>
  </si>
  <si>
    <t xml:space="preserve">Stale bread dried in the oven: about 15 cents a cup.</t>
  </si>
  <si>
    <t xml:space="preserve">dried celery flakes</t>
  </si>
  <si>
    <t xml:space="preserve">dried chives</t>
  </si>
  <si>
    <t xml:space="preserve">dried cilantro</t>
  </si>
  <si>
    <t xml:space="preserve">dried cranberries</t>
  </si>
  <si>
    <t xml:space="preserve">dried dill</t>
  </si>
  <si>
    <t xml:space="preserve">dried lemon peel</t>
  </si>
  <si>
    <t xml:space="preserve">dried marjoram</t>
  </si>
  <si>
    <t xml:space="preserve">dried minced garlic</t>
  </si>
  <si>
    <t xml:space="preserve">dried minced onion</t>
  </si>
  <si>
    <t xml:space="preserve">dried mint</t>
  </si>
  <si>
    <t xml:space="preserve">dried mushroom pieces</t>
  </si>
  <si>
    <t xml:space="preserve">dried orange peel</t>
  </si>
  <si>
    <t xml:space="preserve">dried oregano</t>
  </si>
  <si>
    <t xml:space="preserve">dried parsley</t>
  </si>
  <si>
    <t xml:space="preserve">dried rosemary</t>
  </si>
  <si>
    <t xml:space="preserve">dried thyme</t>
  </si>
  <si>
    <t xml:space="preserve">dried vegetable flakes</t>
  </si>
  <si>
    <t xml:space="preserve">elbow macaroni</t>
  </si>
  <si>
    <t xml:space="preserve">fennel seeds</t>
  </si>
  <si>
    <t xml:space="preserve">fine egg noodles</t>
  </si>
  <si>
    <t xml:space="preserve">fine salt</t>
  </si>
  <si>
    <t xml:space="preserve">frozen corn</t>
  </si>
  <si>
    <t xml:space="preserve">garlic powder</t>
  </si>
  <si>
    <t xml:space="preserve">graham cracker crumbs</t>
  </si>
  <si>
    <t xml:space="preserve">granulated sugar</t>
  </si>
  <si>
    <t xml:space="preserve">grated parmesan</t>
  </si>
  <si>
    <t xml:space="preserve">green split peas</t>
  </si>
  <si>
    <t xml:space="preserve">ground allspice</t>
  </si>
  <si>
    <t xml:space="preserve">ground black pepper</t>
  </si>
  <si>
    <t xml:space="preserve">ground cardamom</t>
  </si>
  <si>
    <t xml:space="preserve">ground cinnamon</t>
  </si>
  <si>
    <t xml:space="preserve">ground cloves</t>
  </si>
  <si>
    <t xml:space="preserve">ground coriander</t>
  </si>
  <si>
    <t xml:space="preserve">ground cumin</t>
  </si>
  <si>
    <t xml:space="preserve">ground ginger</t>
  </si>
  <si>
    <t xml:space="preserve">ground mustard</t>
  </si>
  <si>
    <t xml:space="preserve">ground nutmeg</t>
  </si>
  <si>
    <t xml:space="preserve">ground turmeric</t>
  </si>
  <si>
    <t xml:space="preserve">ground white pepper</t>
  </si>
  <si>
    <t xml:space="preserve">heavy cream</t>
  </si>
  <si>
    <t xml:space="preserve">instant coffee granules</t>
  </si>
  <si>
    <t xml:space="preserve">instant yeast</t>
  </si>
  <si>
    <t xml:space="preserve">italian herb seasoning</t>
  </si>
  <si>
    <t xml:space="preserve">kosher salt</t>
  </si>
  <si>
    <t xml:space="preserve">long-grain white rice</t>
  </si>
  <si>
    <t xml:space="preserve">maple extract</t>
  </si>
  <si>
    <t xml:space="preserve">masa harina</t>
  </si>
  <si>
    <t xml:space="preserve">mini marshmallows</t>
  </si>
  <si>
    <t xml:space="preserve">mini semisweet chocolate chips</t>
  </si>
  <si>
    <t xml:space="preserve">mustard seeds</t>
  </si>
  <si>
    <t xml:space="preserve">nonfat dry milk powder</t>
  </si>
  <si>
    <t xml:space="preserve">nutritional yeast flakes</t>
  </si>
  <si>
    <t xml:space="preserve">old-fashioned oats</t>
  </si>
  <si>
    <t xml:space="preserve">onion powder</t>
  </si>
  <si>
    <t xml:space="preserve">paprika</t>
  </si>
  <si>
    <t xml:space="preserve">pearl barley</t>
  </si>
  <si>
    <t xml:space="preserve">potato flakes</t>
  </si>
  <si>
    <t xml:space="preserve">pound of potatoes</t>
  </si>
  <si>
    <t xml:space="preserve">lb</t>
  </si>
  <si>
    <t xml:space="preserve">A 5-lb bag.</t>
  </si>
  <si>
    <t xml:space="preserve">powdered sugar</t>
  </si>
  <si>
    <t xml:space="preserve">quick oats</t>
  </si>
  <si>
    <t xml:space="preserve">red lentils</t>
  </si>
  <si>
    <t xml:space="preserve">ripe banana</t>
  </si>
  <si>
    <t xml:space="preserve">piece</t>
  </si>
  <si>
    <t xml:space="preserve">One banana.</t>
  </si>
  <si>
    <t xml:space="preserve">rotini</t>
  </si>
  <si>
    <t xml:space="preserve">rubbed sage</t>
  </si>
  <si>
    <t xml:space="preserve">semisweet chocolate chips</t>
  </si>
  <si>
    <t xml:space="preserve">smoked paprika</t>
  </si>
  <si>
    <t xml:space="preserve">tomato paste</t>
  </si>
  <si>
    <t xml:space="preserve">unsweetened cocoa powder</t>
  </si>
  <si>
    <t xml:space="preserve">unsweetened instant tea</t>
  </si>
  <si>
    <t xml:space="preserve">vanilla powder</t>
  </si>
  <si>
    <t xml:space="preserve">vegetable shortening</t>
  </si>
  <si>
    <t xml:space="preserve">white chocolate chips</t>
  </si>
  <si>
    <t xml:space="preserve">wide egg noodles</t>
  </si>
  <si>
    <t xml:space="preserve">wild rice blend</t>
  </si>
  <si>
    <t xml:space="preserve">yellow cornmeal</t>
  </si>
  <si>
    <t xml:space="preserve">The Math</t>
  </si>
  <si>
    <t xml:space="preserve">Every ingredient of every pint jar, priced from Ingredient Prices. Nothing to change here.</t>
  </si>
  <si>
    <t xml:space="preserve">Each cost is rounded to the cent, so adding them by hand can be off by a cent or two. The totals use the exact numbers.</t>
  </si>
  <si>
    <t xml:space="preserve">Amount in the recipe</t>
  </si>
  <si>
    <t xml:space="preserve">Where it goes</t>
  </si>
  <si>
    <t xml:space="preserve">Same amount in cups (or pieces)</t>
  </si>
  <si>
    <t xml:space="preserve">So this costs</t>
  </si>
  <si>
    <t xml:space="preserve">½ cup</t>
  </si>
  <si>
    <t xml:space="preserve">In the jar</t>
  </si>
  <si>
    <t xml:space="preserve">¼ cup</t>
  </si>
  <si>
    <t xml:space="preserve">3 tbsp</t>
  </si>
  <si>
    <t xml:space="preserve">2 tbsp</t>
  </si>
  <si>
    <t xml:space="preserve">1 tbsp</t>
  </si>
  <si>
    <t xml:space="preserve">2 tsp</t>
  </si>
  <si>
    <t xml:space="preserve">Total for one pint jar</t>
  </si>
  <si>
    <t xml:space="preserve">¾ cup</t>
  </si>
  <si>
    <t xml:space="preserve">1 tsp</t>
  </si>
  <si>
    <t xml:space="preserve">⅔ cup</t>
  </si>
  <si>
    <t xml:space="preserve">⅓ cup</t>
  </si>
  <si>
    <t xml:space="preserve">½ tsp</t>
  </si>
  <si>
    <t xml:space="preserve">1 cup</t>
  </si>
  <si>
    <t xml:space="preserve">¼ tsp</t>
  </si>
  <si>
    <t xml:space="preserve">6 tbsp</t>
  </si>
  <si>
    <t xml:space="preserve">1½ cups</t>
  </si>
  <si>
    <t xml:space="preserve">1½ tbsp</t>
  </si>
  <si>
    <t xml:space="preserve">2¼ tsp</t>
  </si>
  <si>
    <t xml:space="preserve">¾ tsp</t>
  </si>
  <si>
    <t xml:space="preserve">1½ tsp</t>
  </si>
  <si>
    <t xml:space="preserve">1⅔ cups</t>
  </si>
  <si>
    <t xml:space="preserve">1¾ cups</t>
  </si>
  <si>
    <t xml:space="preserve">2½ tsp</t>
  </si>
  <si>
    <t xml:space="preserve">Added each time you cook</t>
  </si>
  <si>
    <t xml:space="preserve">1⅓ cups</t>
  </si>
  <si>
    <t xml:space="preserve">3</t>
  </si>
  <si>
    <t xml:space="preserve">3 cups</t>
  </si>
  <si>
    <t xml:space="preserve">1¼ cups</t>
  </si>
  <si>
    <t xml:space="preserve">4 cups</t>
  </si>
  <si>
    <t xml:space="preserve">1.5</t>
  </si>
  <si>
    <t xml:space="preserve">1¼ tsp</t>
  </si>
  <si>
    <t xml:space="preserve">⅛ tsp</t>
  </si>
  <si>
    <t xml:space="preserve">2½ cups</t>
  </si>
  <si>
    <t xml:space="preserve">4</t>
  </si>
</sst>
</file>

<file path=xl/styles.xml><?xml version="1.0" encoding="utf-8"?>
<styleSheet xmlns="http://schemas.openxmlformats.org/spreadsheetml/2006/main">
  <numFmts count="3">
    <numFmt numFmtId="164" formatCode="General"/>
    <numFmt numFmtId="165" formatCode="\$#,##0.00;[RED]&quot;-$&quot;#,##0.00"/>
    <numFmt numFmtId="166" formatCode="0.000"/>
  </numFmts>
  <fonts count="25">
    <font>
      <sz val="11"/>
      <color theme="1"/>
      <name val="Calibri"/>
      <family val="2"/>
      <charset val="1"/>
    </font>
    <font>
      <sz val="10"/>
      <name val="Arial"/>
      <family val="0"/>
    </font>
    <font>
      <sz val="10"/>
      <name val="Arial"/>
      <family val="0"/>
    </font>
    <font>
      <sz val="10"/>
      <name val="Arial"/>
      <family val="0"/>
    </font>
    <font>
      <b val="true"/>
      <sz val="9"/>
      <color rgb="FFB40D18"/>
      <name val="Arial"/>
      <family val="0"/>
      <charset val="1"/>
    </font>
    <font>
      <b val="true"/>
      <sz val="24"/>
      <color rgb="FF05193A"/>
      <name val="Arial"/>
      <family val="0"/>
      <charset val="1"/>
    </font>
    <font>
      <sz val="12"/>
      <color rgb="FF1A1A1A"/>
      <name val="Arial"/>
      <family val="0"/>
      <charset val="1"/>
    </font>
    <font>
      <b val="true"/>
      <sz val="10"/>
      <color rgb="FFB40D18"/>
      <name val="Arial"/>
      <family val="0"/>
      <charset val="1"/>
    </font>
    <font>
      <b val="true"/>
      <sz val="11"/>
      <color rgb="FF05193A"/>
      <name val="Arial"/>
      <family val="0"/>
      <charset val="1"/>
    </font>
    <font>
      <i val="true"/>
      <sz val="10"/>
      <color rgb="FFB40D18"/>
      <name val="Arial"/>
      <family val="0"/>
      <charset val="1"/>
    </font>
    <font>
      <sz val="11"/>
      <color rgb="FF1A1A1A"/>
      <name val="Arial"/>
      <family val="0"/>
      <charset val="1"/>
    </font>
    <font>
      <b val="true"/>
      <i val="true"/>
      <sz val="12"/>
      <color rgb="FF05193A"/>
      <name val="Arial"/>
      <family val="0"/>
      <charset val="1"/>
    </font>
    <font>
      <b val="true"/>
      <sz val="12"/>
      <color rgb="FFB40D18"/>
      <name val="Arial"/>
      <family val="0"/>
      <charset val="1"/>
    </font>
    <font>
      <b val="true"/>
      <sz val="20"/>
      <color rgb="FF05193A"/>
      <name val="Arial"/>
      <family val="0"/>
      <charset val="1"/>
    </font>
    <font>
      <b val="true"/>
      <sz val="11"/>
      <color rgb="FFB40D18"/>
      <name val="Arial"/>
      <family val="0"/>
      <charset val="1"/>
    </font>
    <font>
      <b val="true"/>
      <sz val="12"/>
      <color rgb="FF05193A"/>
      <name val="Arial"/>
      <family val="0"/>
      <charset val="1"/>
    </font>
    <font>
      <b val="true"/>
      <sz val="18"/>
      <color rgb="FFB40D18"/>
      <name val="Arial"/>
      <family val="0"/>
      <charset val="1"/>
    </font>
    <font>
      <i val="true"/>
      <sz val="10"/>
      <color rgb="FF05193A"/>
      <name val="Arial"/>
      <family val="0"/>
      <charset val="1"/>
    </font>
    <font>
      <b val="true"/>
      <sz val="9"/>
      <color rgb="FF05193A"/>
      <name val="Arial"/>
      <family val="0"/>
      <charset val="1"/>
    </font>
    <font>
      <sz val="10"/>
      <color rgb="FF1A1A1A"/>
      <name val="Arial"/>
      <family val="0"/>
      <charset val="1"/>
    </font>
    <font>
      <b val="true"/>
      <sz val="10"/>
      <color rgb="FF05193A"/>
      <name val="Arial"/>
      <family val="0"/>
      <charset val="1"/>
    </font>
    <font>
      <i val="true"/>
      <sz val="9"/>
      <color rgb="FF5A4A20"/>
      <name val="Arial"/>
      <family val="0"/>
      <charset val="1"/>
    </font>
    <font>
      <i val="true"/>
      <sz val="10"/>
      <color rgb="FF1A1A1A"/>
      <name val="Arial"/>
      <family val="0"/>
      <charset val="1"/>
    </font>
    <font>
      <sz val="10"/>
      <color rgb="FF8A8A8A"/>
      <name val="Arial"/>
      <family val="0"/>
      <charset val="1"/>
    </font>
    <font>
      <b val="true"/>
      <sz val="11"/>
      <color rgb="FF1A1A1A"/>
      <name val="Arial"/>
      <family val="0"/>
      <charset val="1"/>
    </font>
  </fonts>
  <fills count="4">
    <fill>
      <patternFill patternType="none"/>
    </fill>
    <fill>
      <patternFill patternType="gray125"/>
    </fill>
    <fill>
      <patternFill patternType="solid">
        <fgColor rgb="FFFEE15B"/>
        <bgColor rgb="FFF4C036"/>
      </patternFill>
    </fill>
    <fill>
      <patternFill patternType="solid">
        <fgColor rgb="FFFFF4C4"/>
        <bgColor rgb="FFFFFFFF"/>
      </patternFill>
    </fill>
  </fills>
  <borders count="5">
    <border diagonalUp="false" diagonalDown="false">
      <left/>
      <right/>
      <top/>
      <bottom/>
      <diagonal/>
    </border>
    <border diagonalUp="false" diagonalDown="false">
      <left/>
      <right/>
      <top/>
      <bottom style="medium">
        <color rgb="FF05193A"/>
      </bottom>
      <diagonal/>
    </border>
    <border diagonalUp="false" diagonalDown="false">
      <left/>
      <right/>
      <top/>
      <bottom style="thin">
        <color rgb="FFE8D9A8"/>
      </bottom>
      <diagonal/>
    </border>
    <border diagonalUp="false" diagonalDown="false">
      <left style="thin">
        <color rgb="FFF4C036"/>
      </left>
      <right style="thin">
        <color rgb="FFF4C036"/>
      </right>
      <top style="thin">
        <color rgb="FFF4C036"/>
      </top>
      <bottom style="thin">
        <color rgb="FFF4C036"/>
      </bottom>
      <diagonal/>
    </border>
    <border diagonalUp="false" diagonalDown="false">
      <left/>
      <right/>
      <top style="thin">
        <color rgb="FF05193A"/>
      </top>
      <bottom style="medium">
        <color rgb="FF05193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3"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right" vertical="center" textRotation="0" wrapText="false" indent="0" shrinkToFit="false"/>
      <protection locked="true" hidden="false"/>
    </xf>
    <xf numFmtId="165" fontId="16" fillId="0" borderId="0" xfId="0" applyFont="true" applyBorder="true" applyAlignment="true" applyProtection="false">
      <alignment horizontal="right" vertical="center" textRotation="0" wrapText="false" indent="0" shrinkToFit="false"/>
      <protection locked="true" hidden="false"/>
    </xf>
    <xf numFmtId="164" fontId="15" fillId="0" borderId="0" xfId="0" applyFont="true" applyBorder="false" applyAlignment="true" applyProtection="false">
      <alignment horizontal="general" vertical="center"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2" borderId="1" xfId="0" applyFont="true" applyBorder="true" applyAlignment="true" applyProtection="false">
      <alignment horizontal="center" vertical="center" textRotation="0" wrapText="true" indent="0" shrinkToFit="false"/>
      <protection locked="true" hidden="false"/>
    </xf>
    <xf numFmtId="164" fontId="18" fillId="2" borderId="1" xfId="0" applyFont="true" applyBorder="true" applyAlignment="true" applyProtection="false">
      <alignment horizontal="general" vertical="center" textRotation="0" wrapText="true" indent="0" shrinkToFit="false"/>
      <protection locked="true" hidden="false"/>
    </xf>
    <xf numFmtId="164" fontId="19" fillId="0" borderId="2" xfId="0" applyFont="true" applyBorder="true" applyAlignment="true" applyProtection="false">
      <alignment horizontal="center" vertical="center" textRotation="0" wrapText="false" indent="0" shrinkToFit="false"/>
      <protection locked="true" hidden="false"/>
    </xf>
    <xf numFmtId="164" fontId="20" fillId="0" borderId="2" xfId="0" applyFont="true" applyBorder="true" applyAlignment="true" applyProtection="false">
      <alignment horizontal="general" vertical="center" textRotation="0" wrapText="false" indent="0" shrinkToFit="false"/>
      <protection locked="true" hidden="false"/>
    </xf>
    <xf numFmtId="164" fontId="19" fillId="0" borderId="2" xfId="0" applyFont="true" applyBorder="true" applyAlignment="true" applyProtection="false">
      <alignment horizontal="general" vertical="center" textRotation="0" wrapText="false" indent="1" shrinkToFit="false"/>
      <protection locked="true" hidden="false"/>
    </xf>
    <xf numFmtId="164" fontId="19" fillId="0" borderId="2" xfId="0" applyFont="true" applyBorder="true" applyAlignment="true" applyProtection="false">
      <alignment horizontal="general" vertical="center" textRotation="0" wrapText="true" indent="0" shrinkToFit="false"/>
      <protection locked="true" hidden="false"/>
    </xf>
    <xf numFmtId="164" fontId="19" fillId="3" borderId="3" xfId="0" applyFont="true" applyBorder="true" applyAlignment="true" applyProtection="true">
      <alignment horizontal="center" vertical="center" textRotation="0" wrapText="false" indent="0" shrinkToFit="false"/>
      <protection locked="false" hidden="false"/>
    </xf>
    <xf numFmtId="165" fontId="7" fillId="0" borderId="2" xfId="0" applyFont="true" applyBorder="true" applyAlignment="true" applyProtection="false">
      <alignment horizontal="center" vertical="center" textRotation="0" wrapText="false" indent="0" shrinkToFit="false"/>
      <protection locked="true" hidden="false"/>
    </xf>
    <xf numFmtId="165" fontId="19" fillId="0" borderId="2" xfId="0" applyFont="true" applyBorder="true" applyAlignment="true" applyProtection="false">
      <alignment horizontal="center" vertical="center" textRotation="0" wrapText="false" indent="0" shrinkToFit="false"/>
      <protection locked="true" hidden="false"/>
    </xf>
    <xf numFmtId="165" fontId="19" fillId="3" borderId="3" xfId="0" applyFont="true" applyBorder="true" applyAlignment="true" applyProtection="true">
      <alignment horizontal="center" vertical="center" textRotation="0" wrapText="false" indent="0" shrinkToFit="false"/>
      <protection locked="false" hidden="false"/>
    </xf>
    <xf numFmtId="164" fontId="21" fillId="0" borderId="2" xfId="0" applyFont="true" applyBorder="true" applyAlignment="true" applyProtection="false">
      <alignment horizontal="general" vertical="center" textRotation="0" wrapText="false" indent="0" shrinkToFit="false"/>
      <protection locked="true" hidden="false"/>
    </xf>
    <xf numFmtId="164" fontId="19" fillId="0" borderId="2" xfId="0" applyFont="true" applyBorder="true" applyAlignment="true" applyProtection="false">
      <alignment horizontal="general" vertical="center"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4" fontId="23" fillId="0" borderId="2" xfId="0" applyFont="true" applyBorder="true" applyAlignment="true" applyProtection="false">
      <alignment horizontal="center" vertical="center" textRotation="0" wrapText="false" indent="0" shrinkToFit="false"/>
      <protection locked="true" hidden="false"/>
    </xf>
    <xf numFmtId="166" fontId="19" fillId="0" borderId="2" xfId="0" applyFont="true" applyBorder="true" applyAlignment="true" applyProtection="false">
      <alignment horizontal="center" vertical="center" textRotation="0" wrapText="fals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14" fillId="0" borderId="4" xfId="0" applyFont="true" applyBorder="true" applyAlignment="true" applyProtection="false">
      <alignment horizontal="right" vertical="center" textRotation="0" wrapText="false" indent="0" shrinkToFit="false"/>
      <protection locked="true" hidden="false"/>
    </xf>
    <xf numFmtId="165" fontId="24" fillId="0" borderId="4"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B40D18"/>
      <rgbColor rgb="FF008000"/>
      <rgbColor rgb="FF000080"/>
      <rgbColor rgb="FF808000"/>
      <rgbColor rgb="FF800080"/>
      <rgbColor rgb="FF008080"/>
      <rgbColor rgb="FFC0C0C0"/>
      <rgbColor rgb="FF8A8A8A"/>
      <rgbColor rgb="FF9999FF"/>
      <rgbColor rgb="FF993366"/>
      <rgbColor rgb="FFFFF4C4"/>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EE15B"/>
      <rgbColor rgb="FF99CCFF"/>
      <rgbColor rgb="FFFF99CC"/>
      <rgbColor rgb="FFCC99FF"/>
      <rgbColor rgb="FFE8D9A8"/>
      <rgbColor rgb="FF3366FF"/>
      <rgbColor rgb="FF33CCCC"/>
      <rgbColor rgb="FF99CC00"/>
      <rgbColor rgb="FFF4C036"/>
      <rgbColor rgb="FFFF9900"/>
      <rgbColor rgb="FFFF6600"/>
      <rgbColor rgb="FF666699"/>
      <rgbColor rgb="FF969696"/>
      <rgbColor rgb="FF05193A"/>
      <rgbColor rgb="FF339966"/>
      <rgbColor rgb="FF003300"/>
      <rgbColor rgb="FF5A4A2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true" zeroHeight="false" outlineLevelRow="0" outlineLevelCol="0"/>
  <cols>
    <col collapsed="false" customWidth="true" hidden="false" outlineLevel="0" max="1" min="1" style="0" width="3"/>
    <col collapsed="false" customWidth="true" hidden="false" outlineLevel="0" max="2" min="2" style="0" width="100"/>
  </cols>
  <sheetData>
    <row r="1" customFormat="false" ht="15" hidden="false" customHeight="false" outlineLevel="0" collapsed="false">
      <c r="B1" s="1" t="s">
        <v>0</v>
      </c>
    </row>
    <row r="2" customFormat="false" ht="33.75" hidden="false" customHeight="true" outlineLevel="0" collapsed="false">
      <c r="B2" s="2" t="s">
        <v>1</v>
      </c>
    </row>
    <row r="3" customFormat="false" ht="15" hidden="false" customHeight="false" outlineLevel="0" collapsed="false">
      <c r="B3" s="3"/>
    </row>
    <row r="4" customFormat="false" ht="33.75" hidden="false" customHeight="true" outlineLevel="0" collapsed="false">
      <c r="B4" s="4" t="s">
        <v>2</v>
      </c>
    </row>
    <row r="5" customFormat="false" ht="15" hidden="false" customHeight="false" outlineLevel="0" collapsed="false">
      <c r="B5" s="3"/>
    </row>
    <row r="6" customFormat="false" ht="15" hidden="false" customHeight="false" outlineLevel="0" collapsed="false">
      <c r="B6" s="5" t="s">
        <v>3</v>
      </c>
    </row>
    <row r="7" customFormat="false" ht="33.75" hidden="false" customHeight="true" outlineLevel="0" collapsed="false">
      <c r="B7" s="6" t="s">
        <v>4</v>
      </c>
    </row>
    <row r="8" customFormat="false" ht="33.75" hidden="false" customHeight="true" outlineLevel="0" collapsed="false">
      <c r="B8" s="6" t="s">
        <v>5</v>
      </c>
    </row>
    <row r="9" customFormat="false" ht="33.75" hidden="false" customHeight="true" outlineLevel="0" collapsed="false">
      <c r="B9" s="7" t="s">
        <v>6</v>
      </c>
    </row>
    <row r="10" customFormat="false" ht="33.75" hidden="false" customHeight="true" outlineLevel="0" collapsed="false">
      <c r="B10" s="6" t="s">
        <v>7</v>
      </c>
    </row>
    <row r="11" customFormat="false" ht="15" hidden="false" customHeight="false" outlineLevel="0" collapsed="false">
      <c r="B11" s="7" t="s">
        <v>8</v>
      </c>
    </row>
    <row r="12" customFormat="false" ht="33.75" hidden="false" customHeight="true" outlineLevel="0" collapsed="false">
      <c r="B12" s="6" t="s">
        <v>9</v>
      </c>
    </row>
    <row r="13" customFormat="false" ht="15" hidden="false" customHeight="false" outlineLevel="0" collapsed="false">
      <c r="B13" s="7" t="s">
        <v>10</v>
      </c>
    </row>
    <row r="14" customFormat="false" ht="66" hidden="false" customHeight="true" outlineLevel="0" collapsed="false">
      <c r="B14" s="7" t="s">
        <v>11</v>
      </c>
    </row>
    <row r="15" customFormat="false" ht="33.75" hidden="false" customHeight="true" outlineLevel="0" collapsed="false">
      <c r="B15" s="7" t="s">
        <v>12</v>
      </c>
    </row>
    <row r="16" customFormat="false" ht="33.75" hidden="false" customHeight="true" outlineLevel="0" collapsed="false">
      <c r="B16" s="6" t="s">
        <v>13</v>
      </c>
    </row>
    <row r="17" customFormat="false" ht="15" hidden="false" customHeight="false" outlineLevel="0" collapsed="false">
      <c r="B17" s="3"/>
    </row>
    <row r="18" customFormat="false" ht="15" hidden="false" customHeight="false" outlineLevel="0" collapsed="false">
      <c r="B18" s="5" t="s">
        <v>14</v>
      </c>
    </row>
    <row r="19" customFormat="false" ht="33.75" hidden="false" customHeight="true" outlineLevel="0" collapsed="false">
      <c r="B19" s="6" t="s">
        <v>15</v>
      </c>
    </row>
    <row r="20" customFormat="false" ht="66" hidden="false" customHeight="true" outlineLevel="0" collapsed="false">
      <c r="B20" s="6" t="s">
        <v>16</v>
      </c>
    </row>
    <row r="21" customFormat="false" ht="15" hidden="false" customHeight="false" outlineLevel="0" collapsed="false">
      <c r="B21" s="3"/>
    </row>
    <row r="22" customFormat="false" ht="15" hidden="false" customHeight="false" outlineLevel="0" collapsed="false">
      <c r="B22" s="5" t="s">
        <v>17</v>
      </c>
    </row>
    <row r="23" customFormat="false" ht="33.75" hidden="false" customHeight="true" outlineLevel="0" collapsed="false">
      <c r="B23" s="8" t="s">
        <v>18</v>
      </c>
    </row>
    <row r="24" customFormat="false" ht="33.75" hidden="false" customHeight="true" outlineLevel="0" collapsed="false">
      <c r="B24" s="8" t="s">
        <v>19</v>
      </c>
    </row>
    <row r="25" customFormat="false" ht="33.75" hidden="false" customHeight="true" outlineLevel="0" collapsed="false">
      <c r="B25" s="8" t="s">
        <v>20</v>
      </c>
    </row>
    <row r="26" customFormat="false" ht="33.75" hidden="false" customHeight="true" outlineLevel="0" collapsed="false">
      <c r="B26" s="8" t="s">
        <v>21</v>
      </c>
    </row>
    <row r="27" customFormat="false" ht="33.75" hidden="false" customHeight="true" outlineLevel="0" collapsed="false">
      <c r="B27" s="8" t="s">
        <v>22</v>
      </c>
    </row>
    <row r="28" customFormat="false" ht="15" hidden="false" customHeight="false" outlineLevel="0" collapsed="false">
      <c r="B28" s="8" t="s">
        <v>23</v>
      </c>
    </row>
    <row r="29" customFormat="false" ht="15" hidden="false" customHeight="false" outlineLevel="0" collapsed="false">
      <c r="B29" s="3"/>
    </row>
    <row r="30" customFormat="false" ht="15" hidden="false" customHeight="false" outlineLevel="0" collapsed="false">
      <c r="B30" s="9" t="s">
        <v>24</v>
      </c>
    </row>
    <row r="31" customFormat="false" ht="15" hidden="false" customHeight="false" outlineLevel="0" collapsed="false">
      <c r="B31" s="10" t="s">
        <v>25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1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5"/>
    <col collapsed="false" customWidth="true" hidden="false" outlineLevel="0" max="2" min="2" style="0" width="32"/>
    <col collapsed="false" customWidth="true" hidden="false" outlineLevel="0" max="3" min="3" style="0" width="6"/>
    <col collapsed="false" customWidth="true" hidden="false" outlineLevel="0" max="4" min="4" style="0" width="11"/>
    <col collapsed="false" customWidth="true" hidden="false" outlineLevel="0" max="5" min="5" style="0" width="22"/>
    <col collapsed="false" customWidth="true" hidden="false" outlineLevel="0" max="11" min="6" style="0" width="11"/>
    <col collapsed="false" customWidth="true" hidden="false" outlineLevel="0" max="12" min="12" style="0" width="14"/>
    <col collapsed="false" customWidth="true" hidden="false" outlineLevel="0" max="13" min="13" style="0" width="40"/>
    <col collapsed="false" customWidth="true" hidden="false" outlineLevel="0" max="14" min="14" style="0" width="32"/>
    <col collapsed="false" customWidth="true" hidden="true" outlineLevel="0" max="15" min="15" style="0" width="10"/>
  </cols>
  <sheetData>
    <row r="1" customFormat="false" ht="15" hidden="false" customHeight="false" outlineLevel="0" collapsed="false">
      <c r="A1" s="11" t="s">
        <v>0</v>
      </c>
    </row>
    <row r="2" customFormat="false" ht="30" hidden="false" customHeight="true" outlineLevel="0" collapsed="false">
      <c r="A2" s="12" t="s">
        <v>26</v>
      </c>
    </row>
    <row r="3" customFormat="false" ht="15" hidden="false" customHeight="false" outlineLevel="0" collapsed="false">
      <c r="A3" s="13" t="s">
        <v>27</v>
      </c>
    </row>
    <row r="4" customFormat="false" ht="30" hidden="false" customHeight="true" outlineLevel="0" collapsed="false">
      <c r="B4" s="14" t="s">
        <v>28</v>
      </c>
      <c r="C4" s="15" t="n">
        <f aca="false">SUM(G7:G126)</f>
        <v>0</v>
      </c>
      <c r="D4" s="15"/>
      <c r="E4" s="16" t="s">
        <v>29</v>
      </c>
      <c r="F4" s="14" t="s">
        <v>30</v>
      </c>
      <c r="G4" s="15" t="n">
        <f aca="false">C4*12</f>
        <v>0</v>
      </c>
      <c r="H4" s="15"/>
      <c r="I4" s="16" t="s">
        <v>31</v>
      </c>
    </row>
    <row r="5" customFormat="false" ht="15" hidden="false" customHeight="false" outlineLevel="0" collapsed="false">
      <c r="A5" s="17" t="s">
        <v>32</v>
      </c>
    </row>
    <row r="6" customFormat="false" ht="31.5" hidden="false" customHeight="true" outlineLevel="0" collapsed="false">
      <c r="A6" s="18" t="s">
        <v>33</v>
      </c>
      <c r="B6" s="19" t="s">
        <v>34</v>
      </c>
      <c r="C6" s="18" t="s">
        <v>35</v>
      </c>
      <c r="D6" s="19" t="s">
        <v>36</v>
      </c>
      <c r="E6" s="19" t="s">
        <v>37</v>
      </c>
      <c r="F6" s="18" t="s">
        <v>38</v>
      </c>
      <c r="G6" s="18" t="s">
        <v>39</v>
      </c>
      <c r="H6" s="18" t="s">
        <v>40</v>
      </c>
      <c r="I6" s="18" t="s">
        <v>41</v>
      </c>
      <c r="J6" s="18" t="s">
        <v>42</v>
      </c>
      <c r="K6" s="18" t="s">
        <v>43</v>
      </c>
      <c r="L6" s="19" t="s">
        <v>44</v>
      </c>
      <c r="M6" s="19" t="s">
        <v>45</v>
      </c>
      <c r="N6" s="19" t="s">
        <v>46</v>
      </c>
      <c r="O6" s="19" t="s">
        <v>47</v>
      </c>
    </row>
    <row r="7" customFormat="false" ht="25.5" hidden="false" customHeight="true" outlineLevel="0" collapsed="false">
      <c r="A7" s="20" t="n">
        <v>1</v>
      </c>
      <c r="B7" s="21" t="s">
        <v>48</v>
      </c>
      <c r="C7" s="20" t="n">
        <v>21</v>
      </c>
      <c r="D7" s="22" t="s">
        <v>49</v>
      </c>
      <c r="E7" s="23" t="s">
        <v>50</v>
      </c>
      <c r="F7" s="24"/>
      <c r="G7" s="25" t="str">
        <f aca="false">IF(OR(I7="",F7=""),"",(I7-H7)*F7)</f>
        <v/>
      </c>
      <c r="H7" s="26" t="n">
        <f aca="false">MAX(0.05,ROUND((K7/O7+SUMIFS('The Math'!$H$6:$H$1098,'The Math'!$A$6:$A$1098,A7,'The Math'!$E$6:$E$1098,"Added each time you cook"))*20,0)/20)</f>
        <v>0.25</v>
      </c>
      <c r="I7" s="27" t="n">
        <v>0.97</v>
      </c>
      <c r="J7" s="25" t="n">
        <f aca="false">IF(I7="","",I7-H7)</f>
        <v>0.72</v>
      </c>
      <c r="K7" s="26" t="n">
        <f aca="false">SUMIFS('The Math'!$H$6:$H$1098,'The Math'!$A$6:$A$1098,A7,'The Math'!$E$6:$E$1098,"In the jar")</f>
        <v>2.57604166666667</v>
      </c>
      <c r="L7" s="22" t="s">
        <v>51</v>
      </c>
      <c r="M7" s="23" t="s">
        <v>52</v>
      </c>
      <c r="N7" s="28"/>
      <c r="O7" s="29" t="n">
        <v>10.2666666666667</v>
      </c>
    </row>
    <row r="8" customFormat="false" ht="25.5" hidden="false" customHeight="true" outlineLevel="0" collapsed="false">
      <c r="A8" s="20" t="n">
        <v>2</v>
      </c>
      <c r="B8" s="21" t="s">
        <v>53</v>
      </c>
      <c r="C8" s="20" t="n">
        <v>22</v>
      </c>
      <c r="D8" s="22" t="s">
        <v>49</v>
      </c>
      <c r="E8" s="23" t="s">
        <v>54</v>
      </c>
      <c r="F8" s="24"/>
      <c r="G8" s="25" t="str">
        <f aca="false">IF(OR(I8="",F8=""),"",(I8-H8)*F8)</f>
        <v/>
      </c>
      <c r="H8" s="26" t="n">
        <f aca="false">MAX(0.05,ROUND((K8/O8+SUMIFS('The Math'!$H$6:$H$1098,'The Math'!$A$6:$A$1098,A8,'The Math'!$E$6:$E$1098,"Added each time you cook"))*20,0)/20)</f>
        <v>0.35</v>
      </c>
      <c r="I8" s="27" t="n">
        <v>2.33</v>
      </c>
      <c r="J8" s="25" t="n">
        <f aca="false">IF(I8="","",I8-H8)</f>
        <v>1.98</v>
      </c>
      <c r="K8" s="26" t="n">
        <f aca="false">SUMIFS('The Math'!$H$6:$H$1098,'The Math'!$A$6:$A$1098,A8,'The Math'!$E$6:$E$1098,"In the jar")</f>
        <v>3.281875</v>
      </c>
      <c r="L8" s="22" t="s">
        <v>55</v>
      </c>
      <c r="M8" s="23" t="s">
        <v>56</v>
      </c>
      <c r="N8" s="28"/>
      <c r="O8" s="29" t="n">
        <v>8.88888888888889</v>
      </c>
    </row>
    <row r="9" customFormat="false" ht="25.5" hidden="false" customHeight="true" outlineLevel="0" collapsed="false">
      <c r="A9" s="20" t="n">
        <v>3</v>
      </c>
      <c r="B9" s="21" t="s">
        <v>57</v>
      </c>
      <c r="C9" s="20" t="n">
        <v>23</v>
      </c>
      <c r="D9" s="22" t="s">
        <v>49</v>
      </c>
      <c r="E9" s="23" t="s">
        <v>58</v>
      </c>
      <c r="F9" s="24"/>
      <c r="G9" s="25" t="str">
        <f aca="false">IF(OR(I9="",F9=""),"",(I9-H9)*F9)</f>
        <v/>
      </c>
      <c r="H9" s="26" t="n">
        <f aca="false">MAX(0.05,ROUND((K9/O9+SUMIFS('The Math'!$H$6:$H$1098,'The Math'!$A$6:$A$1098,A9,'The Math'!$E$6:$E$1098,"Added each time you cook"))*20,0)/20)</f>
        <v>0.2</v>
      </c>
      <c r="I9" s="27" t="n">
        <v>1.84</v>
      </c>
      <c r="J9" s="25" t="n">
        <f aca="false">IF(I9="","",I9-H9)</f>
        <v>1.64</v>
      </c>
      <c r="K9" s="26" t="n">
        <f aca="false">SUMIFS('The Math'!$H$6:$H$1098,'The Math'!$A$6:$A$1098,A9,'The Math'!$E$6:$E$1098,"In the jar")</f>
        <v>2.68208333333333</v>
      </c>
      <c r="L9" s="22" t="s">
        <v>59</v>
      </c>
      <c r="M9" s="23" t="s">
        <v>60</v>
      </c>
      <c r="N9" s="28"/>
      <c r="O9" s="29" t="n">
        <v>13.8333333333333</v>
      </c>
    </row>
    <row r="10" customFormat="false" ht="25.5" hidden="false" customHeight="true" outlineLevel="0" collapsed="false">
      <c r="A10" s="20" t="n">
        <v>4</v>
      </c>
      <c r="B10" s="21" t="s">
        <v>61</v>
      </c>
      <c r="C10" s="20" t="n">
        <v>24</v>
      </c>
      <c r="D10" s="22" t="s">
        <v>62</v>
      </c>
      <c r="E10" s="23" t="s">
        <v>63</v>
      </c>
      <c r="F10" s="24"/>
      <c r="G10" s="25" t="str">
        <f aca="false">IF(OR(I10="",F10=""),"",(I10-H10)*F10)</f>
        <v/>
      </c>
      <c r="H10" s="26" t="n">
        <f aca="false">MAX(0.05,ROUND((K10/O10+SUMIFS('The Math'!$H$6:$H$1098,'The Math'!$A$6:$A$1098,A10,'The Math'!$E$6:$E$1098,"Added each time you cook"))*20,0)/20)</f>
        <v>1.25</v>
      </c>
      <c r="I10" s="27" t="n">
        <v>1.9</v>
      </c>
      <c r="J10" s="25" t="n">
        <f aca="false">IF(I10="","",I10-H10)</f>
        <v>0.65</v>
      </c>
      <c r="K10" s="26" t="n">
        <f aca="false">SUMIFS('The Math'!$H$6:$H$1098,'The Math'!$A$6:$A$1098,A10,'The Math'!$E$6:$E$1098,"In the jar")</f>
        <v>4.55125</v>
      </c>
      <c r="L10" s="22" t="s">
        <v>64</v>
      </c>
      <c r="M10" s="23" t="s">
        <v>65</v>
      </c>
      <c r="N10" s="28"/>
      <c r="O10" s="29" t="n">
        <v>3.58333333333333</v>
      </c>
    </row>
    <row r="11" customFormat="false" ht="25.5" hidden="false" customHeight="true" outlineLevel="0" collapsed="false">
      <c r="A11" s="20" t="n">
        <v>5</v>
      </c>
      <c r="B11" s="21" t="s">
        <v>66</v>
      </c>
      <c r="C11" s="20" t="n">
        <v>25</v>
      </c>
      <c r="D11" s="22" t="s">
        <v>62</v>
      </c>
      <c r="E11" s="23" t="s">
        <v>63</v>
      </c>
      <c r="F11" s="24"/>
      <c r="G11" s="25" t="str">
        <f aca="false">IF(OR(I11="",F11=""),"",(I11-H11)*F11)</f>
        <v/>
      </c>
      <c r="H11" s="26" t="n">
        <f aca="false">MAX(0.05,ROUND((K11/O11+SUMIFS('The Math'!$H$6:$H$1098,'The Math'!$A$6:$A$1098,A11,'The Math'!$E$6:$E$1098,"Added each time you cook"))*20,0)/20)</f>
        <v>1</v>
      </c>
      <c r="I11" s="27" t="n">
        <v>5.1</v>
      </c>
      <c r="J11" s="25" t="n">
        <f aca="false">IF(I11="","",I11-H11)</f>
        <v>4.1</v>
      </c>
      <c r="K11" s="26" t="n">
        <f aca="false">SUMIFS('The Math'!$H$6:$H$1098,'The Math'!$A$6:$A$1098,A11,'The Math'!$E$6:$E$1098,"In the jar")</f>
        <v>2.97333333333333</v>
      </c>
      <c r="L11" s="22" t="s">
        <v>64</v>
      </c>
      <c r="M11" s="23" t="s">
        <v>67</v>
      </c>
      <c r="N11" s="28"/>
      <c r="O11" s="29" t="n">
        <v>3</v>
      </c>
    </row>
    <row r="12" customFormat="false" ht="25.5" hidden="false" customHeight="true" outlineLevel="0" collapsed="false">
      <c r="A12" s="20" t="n">
        <v>6</v>
      </c>
      <c r="B12" s="21" t="s">
        <v>68</v>
      </c>
      <c r="C12" s="20" t="n">
        <v>26</v>
      </c>
      <c r="D12" s="22" t="s">
        <v>62</v>
      </c>
      <c r="E12" s="23" t="s">
        <v>63</v>
      </c>
      <c r="F12" s="24"/>
      <c r="G12" s="25" t="str">
        <f aca="false">IF(OR(I12="",F12=""),"",(I12-H12)*F12)</f>
        <v/>
      </c>
      <c r="H12" s="26" t="n">
        <f aca="false">MAX(0.05,ROUND((K12/O12+SUMIFS('The Math'!$H$6:$H$1098,'The Math'!$A$6:$A$1098,A12,'The Math'!$E$6:$E$1098,"Added each time you cook"))*20,0)/20)</f>
        <v>2.25</v>
      </c>
      <c r="I12" s="27" t="n">
        <v>3.25</v>
      </c>
      <c r="J12" s="25" t="n">
        <f aca="false">IF(I12="","",I12-H12)</f>
        <v>1</v>
      </c>
      <c r="K12" s="26" t="n">
        <f aca="false">SUMIFS('The Math'!$H$6:$H$1098,'The Math'!$A$6:$A$1098,A12,'The Math'!$E$6:$E$1098,"In the jar")</f>
        <v>5.0825</v>
      </c>
      <c r="L12" s="22" t="s">
        <v>69</v>
      </c>
      <c r="M12" s="23" t="s">
        <v>70</v>
      </c>
      <c r="N12" s="28"/>
      <c r="O12" s="29" t="n">
        <v>2.25</v>
      </c>
    </row>
    <row r="13" customFormat="false" ht="25.5" hidden="false" customHeight="true" outlineLevel="0" collapsed="false">
      <c r="A13" s="20" t="n">
        <v>7</v>
      </c>
      <c r="B13" s="21" t="s">
        <v>71</v>
      </c>
      <c r="C13" s="20" t="n">
        <v>27</v>
      </c>
      <c r="D13" s="22" t="s">
        <v>62</v>
      </c>
      <c r="E13" s="23" t="s">
        <v>63</v>
      </c>
      <c r="F13" s="24"/>
      <c r="G13" s="25" t="str">
        <f aca="false">IF(OR(I13="",F13=""),"",(I13-H13)*F13)</f>
        <v/>
      </c>
      <c r="H13" s="26" t="n">
        <f aca="false">MAX(0.05,ROUND((K13/O13+SUMIFS('The Math'!$H$6:$H$1098,'The Math'!$A$6:$A$1098,A13,'The Math'!$E$6:$E$1098,"Added each time you cook"))*20,0)/20)</f>
        <v>1.15</v>
      </c>
      <c r="I13" s="27" t="n">
        <v>1.55</v>
      </c>
      <c r="J13" s="25" t="n">
        <f aca="false">IF(I13="","",I13-H13)</f>
        <v>0.4</v>
      </c>
      <c r="K13" s="26" t="n">
        <f aca="false">SUMIFS('The Math'!$H$6:$H$1098,'The Math'!$A$6:$A$1098,A13,'The Math'!$E$6:$E$1098,"In the jar")</f>
        <v>2.884375</v>
      </c>
      <c r="L13" s="22" t="s">
        <v>72</v>
      </c>
      <c r="M13" s="23" t="s">
        <v>73</v>
      </c>
      <c r="N13" s="28"/>
      <c r="O13" s="29" t="n">
        <v>2.5</v>
      </c>
    </row>
    <row r="14" customFormat="false" ht="25.5" hidden="false" customHeight="true" outlineLevel="0" collapsed="false">
      <c r="A14" s="20" t="n">
        <v>8</v>
      </c>
      <c r="B14" s="21" t="s">
        <v>74</v>
      </c>
      <c r="C14" s="20" t="n">
        <v>28</v>
      </c>
      <c r="D14" s="22" t="s">
        <v>75</v>
      </c>
      <c r="E14" s="23" t="s">
        <v>76</v>
      </c>
      <c r="F14" s="24"/>
      <c r="G14" s="25" t="str">
        <f aca="false">IF(OR(I14="",F14=""),"",(I14-H14)*F14)</f>
        <v/>
      </c>
      <c r="H14" s="26" t="n">
        <f aca="false">MAX(0.05,ROUND((K14/O14+SUMIFS('The Math'!$H$6:$H$1098,'The Math'!$A$6:$A$1098,A14,'The Math'!$E$6:$E$1098,"Added each time you cook"))*20,0)/20)</f>
        <v>2.85</v>
      </c>
      <c r="I14" s="27" t="n">
        <v>3.3</v>
      </c>
      <c r="J14" s="25" t="n">
        <f aca="false">IF(I14="","",I14-H14)</f>
        <v>0.45</v>
      </c>
      <c r="K14" s="26" t="n">
        <f aca="false">SUMIFS('The Math'!$H$6:$H$1098,'The Math'!$A$6:$A$1098,A14,'The Math'!$E$6:$E$1098,"In the jar")</f>
        <v>7.02604166666667</v>
      </c>
      <c r="L14" s="22" t="s">
        <v>77</v>
      </c>
      <c r="M14" s="23" t="s">
        <v>78</v>
      </c>
      <c r="N14" s="28"/>
      <c r="O14" s="29" t="n">
        <v>2.45833333333333</v>
      </c>
    </row>
    <row r="15" customFormat="false" ht="25.5" hidden="false" customHeight="true" outlineLevel="0" collapsed="false">
      <c r="A15" s="20" t="n">
        <v>9</v>
      </c>
      <c r="B15" s="21" t="s">
        <v>79</v>
      </c>
      <c r="C15" s="20" t="n">
        <v>29</v>
      </c>
      <c r="D15" s="22" t="s">
        <v>62</v>
      </c>
      <c r="E15" s="23" t="s">
        <v>63</v>
      </c>
      <c r="F15" s="24"/>
      <c r="G15" s="25" t="str">
        <f aca="false">IF(OR(I15="",F15=""),"",(I15-H15)*F15)</f>
        <v/>
      </c>
      <c r="H15" s="26" t="n">
        <f aca="false">MAX(0.05,ROUND((K15/O15+SUMIFS('The Math'!$H$6:$H$1098,'The Math'!$A$6:$A$1098,A15,'The Math'!$E$6:$E$1098,"Added each time you cook"))*20,0)/20)</f>
        <v>1</v>
      </c>
      <c r="I15" s="27" t="n">
        <v>2.45</v>
      </c>
      <c r="J15" s="25" t="n">
        <f aca="false">IF(I15="","",I15-H15)</f>
        <v>1.45</v>
      </c>
      <c r="K15" s="26" t="n">
        <f aca="false">SUMIFS('The Math'!$H$6:$H$1098,'The Math'!$A$6:$A$1098,A15,'The Math'!$E$6:$E$1098,"In the jar")</f>
        <v>2.73583333333333</v>
      </c>
      <c r="L15" s="22" t="s">
        <v>72</v>
      </c>
      <c r="M15" s="23" t="s">
        <v>80</v>
      </c>
      <c r="N15" s="28"/>
      <c r="O15" s="29" t="n">
        <v>2.70833333333333</v>
      </c>
    </row>
    <row r="16" customFormat="false" ht="25.5" hidden="false" customHeight="true" outlineLevel="0" collapsed="false">
      <c r="A16" s="20" t="n">
        <v>10</v>
      </c>
      <c r="B16" s="21" t="s">
        <v>81</v>
      </c>
      <c r="C16" s="20" t="n">
        <v>30</v>
      </c>
      <c r="D16" s="22" t="s">
        <v>62</v>
      </c>
      <c r="E16" s="23" t="s">
        <v>82</v>
      </c>
      <c r="F16" s="24"/>
      <c r="G16" s="25" t="str">
        <f aca="false">IF(OR(I16="",F16=""),"",(I16-H16)*F16)</f>
        <v/>
      </c>
      <c r="H16" s="26" t="n">
        <f aca="false">MAX(0.05,ROUND((K16/O16+SUMIFS('The Math'!$H$6:$H$1098,'The Math'!$A$6:$A$1098,A16,'The Math'!$E$6:$E$1098,"Added each time you cook"))*20,0)/20)</f>
        <v>0.65</v>
      </c>
      <c r="I16" s="27" t="n">
        <v>2.3</v>
      </c>
      <c r="J16" s="25" t="n">
        <f aca="false">IF(I16="","",I16-H16)</f>
        <v>1.65</v>
      </c>
      <c r="K16" s="26" t="n">
        <f aca="false">SUMIFS('The Math'!$H$6:$H$1098,'The Math'!$A$6:$A$1098,A16,'The Math'!$E$6:$E$1098,"In the jar")</f>
        <v>1.275625</v>
      </c>
      <c r="L16" s="22" t="s">
        <v>69</v>
      </c>
      <c r="M16" s="23" t="s">
        <v>83</v>
      </c>
      <c r="N16" s="28"/>
      <c r="O16" s="29" t="n">
        <v>1.94444444444444</v>
      </c>
    </row>
    <row r="17" customFormat="false" ht="25.5" hidden="false" customHeight="true" outlineLevel="0" collapsed="false">
      <c r="A17" s="20" t="n">
        <v>11</v>
      </c>
      <c r="B17" s="21" t="s">
        <v>84</v>
      </c>
      <c r="C17" s="20" t="n">
        <v>31</v>
      </c>
      <c r="D17" s="22" t="s">
        <v>62</v>
      </c>
      <c r="E17" s="23" t="s">
        <v>63</v>
      </c>
      <c r="F17" s="24"/>
      <c r="G17" s="25" t="str">
        <f aca="false">IF(OR(I17="",F17=""),"",(I17-H17)*F17)</f>
        <v/>
      </c>
      <c r="H17" s="26" t="n">
        <f aca="false">MAX(0.05,ROUND((K17/O17+SUMIFS('The Math'!$H$6:$H$1098,'The Math'!$A$6:$A$1098,A17,'The Math'!$E$6:$E$1098,"Added each time you cook"))*20,0)/20)</f>
        <v>1.15</v>
      </c>
      <c r="I17" s="27" t="n">
        <v>2.4</v>
      </c>
      <c r="J17" s="25" t="n">
        <f aca="false">IF(I17="","",I17-H17)</f>
        <v>1.25</v>
      </c>
      <c r="K17" s="26" t="n">
        <f aca="false">SUMIFS('The Math'!$H$6:$H$1098,'The Math'!$A$6:$A$1098,A17,'The Math'!$E$6:$E$1098,"In the jar")</f>
        <v>3.16020833333333</v>
      </c>
      <c r="L17" s="22" t="s">
        <v>72</v>
      </c>
      <c r="M17" s="23" t="s">
        <v>85</v>
      </c>
      <c r="N17" s="28"/>
      <c r="O17" s="29" t="n">
        <v>2.79166666666667</v>
      </c>
    </row>
    <row r="18" customFormat="false" ht="25.5" hidden="false" customHeight="true" outlineLevel="0" collapsed="false">
      <c r="A18" s="20" t="n">
        <v>12</v>
      </c>
      <c r="B18" s="21" t="s">
        <v>86</v>
      </c>
      <c r="C18" s="20" t="n">
        <v>32</v>
      </c>
      <c r="D18" s="22" t="s">
        <v>62</v>
      </c>
      <c r="E18" s="23" t="s">
        <v>63</v>
      </c>
      <c r="F18" s="24"/>
      <c r="G18" s="25" t="str">
        <f aca="false">IF(OR(I18="",F18=""),"",(I18-H18)*F18)</f>
        <v/>
      </c>
      <c r="H18" s="26" t="n">
        <f aca="false">MAX(0.05,ROUND((K18/O18+SUMIFS('The Math'!$H$6:$H$1098,'The Math'!$A$6:$A$1098,A18,'The Math'!$E$6:$E$1098,"Added each time you cook"))*20,0)/20)</f>
        <v>1.8</v>
      </c>
      <c r="I18" s="27" t="n">
        <v>2.15</v>
      </c>
      <c r="J18" s="25" t="n">
        <f aca="false">IF(I18="","",I18-H18)</f>
        <v>0.35</v>
      </c>
      <c r="K18" s="26" t="n">
        <f aca="false">SUMIFS('The Math'!$H$6:$H$1098,'The Math'!$A$6:$A$1098,A18,'The Math'!$E$6:$E$1098,"In the jar")</f>
        <v>4.42552083333333</v>
      </c>
      <c r="L18" s="22" t="s">
        <v>72</v>
      </c>
      <c r="M18" s="23" t="s">
        <v>87</v>
      </c>
      <c r="N18" s="28"/>
      <c r="O18" s="29" t="n">
        <v>2.4375</v>
      </c>
    </row>
    <row r="19" customFormat="false" ht="25.5" hidden="false" customHeight="true" outlineLevel="0" collapsed="false">
      <c r="A19" s="20" t="n">
        <v>13</v>
      </c>
      <c r="B19" s="21" t="s">
        <v>88</v>
      </c>
      <c r="C19" s="20" t="n">
        <v>33</v>
      </c>
      <c r="D19" s="22" t="s">
        <v>49</v>
      </c>
      <c r="E19" s="23" t="s">
        <v>54</v>
      </c>
      <c r="F19" s="24"/>
      <c r="G19" s="25" t="str">
        <f aca="false">IF(OR(I19="",F19=""),"",(I19-H19)*F19)</f>
        <v/>
      </c>
      <c r="H19" s="26" t="n">
        <f aca="false">MAX(0.05,ROUND((K19/O19+SUMIFS('The Math'!$H$6:$H$1098,'The Math'!$A$6:$A$1098,A19,'The Math'!$E$6:$E$1098,"Added each time you cook"))*20,0)/20)</f>
        <v>0.35</v>
      </c>
      <c r="I19" s="27" t="n">
        <v>2.34</v>
      </c>
      <c r="J19" s="25" t="n">
        <f aca="false">IF(I19="","",I19-H19)</f>
        <v>1.99</v>
      </c>
      <c r="K19" s="26" t="n">
        <f aca="false">SUMIFS('The Math'!$H$6:$H$1098,'The Math'!$A$6:$A$1098,A19,'The Math'!$E$6:$E$1098,"In the jar")</f>
        <v>2.76791666666667</v>
      </c>
      <c r="L19" s="22" t="s">
        <v>89</v>
      </c>
      <c r="M19" s="23" t="s">
        <v>90</v>
      </c>
      <c r="N19" s="28"/>
      <c r="O19" s="29" t="n">
        <v>7.44444444444445</v>
      </c>
    </row>
    <row r="20" customFormat="false" ht="25.5" hidden="false" customHeight="true" outlineLevel="0" collapsed="false">
      <c r="A20" s="20" t="n">
        <v>14</v>
      </c>
      <c r="B20" s="21" t="s">
        <v>91</v>
      </c>
      <c r="C20" s="20" t="n">
        <v>35</v>
      </c>
      <c r="D20" s="22" t="s">
        <v>49</v>
      </c>
      <c r="E20" s="23" t="s">
        <v>92</v>
      </c>
      <c r="F20" s="24"/>
      <c r="G20" s="25" t="str">
        <f aca="false">IF(OR(I20="",F20=""),"",(I20-H20)*F20)</f>
        <v/>
      </c>
      <c r="H20" s="26" t="n">
        <f aca="false">MAX(0.05,ROUND((K20/O20+SUMIFS('The Math'!$H$6:$H$1098,'The Math'!$A$6:$A$1098,A20,'The Math'!$E$6:$E$1098,"Added each time you cook"))*20,0)/20)</f>
        <v>0.2</v>
      </c>
      <c r="I20" s="27" t="n">
        <v>1</v>
      </c>
      <c r="J20" s="25" t="n">
        <f aca="false">IF(I20="","",I20-H20)</f>
        <v>0.8</v>
      </c>
      <c r="K20" s="26" t="n">
        <f aca="false">SUMIFS('The Math'!$H$6:$H$1098,'The Math'!$A$6:$A$1098,A20,'The Math'!$E$6:$E$1098,"In the jar")</f>
        <v>1.964375</v>
      </c>
      <c r="L20" s="22" t="s">
        <v>51</v>
      </c>
      <c r="M20" s="23" t="s">
        <v>93</v>
      </c>
      <c r="N20" s="28"/>
      <c r="O20" s="29" t="n">
        <v>10.6666666666667</v>
      </c>
    </row>
    <row r="21" customFormat="false" ht="25.5" hidden="false" customHeight="true" outlineLevel="0" collapsed="false">
      <c r="A21" s="20" t="n">
        <v>15</v>
      </c>
      <c r="B21" s="21" t="s">
        <v>94</v>
      </c>
      <c r="C21" s="20" t="n">
        <v>36</v>
      </c>
      <c r="D21" s="22" t="s">
        <v>49</v>
      </c>
      <c r="E21" s="23" t="s">
        <v>95</v>
      </c>
      <c r="F21" s="24"/>
      <c r="G21" s="25" t="str">
        <f aca="false">IF(OR(I21="",F21=""),"",(I21-H21)*F21)</f>
        <v/>
      </c>
      <c r="H21" s="26" t="n">
        <f aca="false">MAX(0.05,ROUND((K21/O21+SUMIFS('The Math'!$H$6:$H$1098,'The Math'!$A$6:$A$1098,A21,'The Math'!$E$6:$E$1098,"Added each time you cook"))*20,0)/20)</f>
        <v>0.6</v>
      </c>
      <c r="I21" s="27" t="n">
        <v>1.46</v>
      </c>
      <c r="J21" s="25" t="n">
        <f aca="false">IF(I21="","",I21-H21)</f>
        <v>0.86</v>
      </c>
      <c r="K21" s="26" t="n">
        <f aca="false">SUMIFS('The Math'!$H$6:$H$1098,'The Math'!$A$6:$A$1098,A21,'The Math'!$E$6:$E$1098,"In the jar")</f>
        <v>1.67333333333333</v>
      </c>
      <c r="L21" s="22" t="s">
        <v>96</v>
      </c>
      <c r="M21" s="23" t="s">
        <v>97</v>
      </c>
      <c r="N21" s="28"/>
      <c r="O21" s="29" t="n">
        <v>2.796875</v>
      </c>
    </row>
    <row r="22" customFormat="false" ht="25.5" hidden="false" customHeight="true" outlineLevel="0" collapsed="false">
      <c r="A22" s="20" t="n">
        <v>16</v>
      </c>
      <c r="B22" s="21" t="s">
        <v>98</v>
      </c>
      <c r="C22" s="20" t="n">
        <v>37</v>
      </c>
      <c r="D22" s="22" t="s">
        <v>49</v>
      </c>
      <c r="E22" s="23" t="s">
        <v>92</v>
      </c>
      <c r="F22" s="24"/>
      <c r="G22" s="25" t="str">
        <f aca="false">IF(OR(I22="",F22=""),"",(I22-H22)*F22)</f>
        <v/>
      </c>
      <c r="H22" s="26" t="n">
        <f aca="false">MAX(0.05,ROUND((K22/O22+SUMIFS('The Math'!$H$6:$H$1098,'The Math'!$A$6:$A$1098,A22,'The Math'!$E$6:$E$1098,"Added each time you cook"))*20,0)/20)</f>
        <v>0.2</v>
      </c>
      <c r="I22" s="27" t="n">
        <v>1.72</v>
      </c>
      <c r="J22" s="25" t="n">
        <f aca="false">IF(I22="","",I22-H22)</f>
        <v>1.52</v>
      </c>
      <c r="K22" s="26" t="n">
        <f aca="false">SUMIFS('The Math'!$H$6:$H$1098,'The Math'!$A$6:$A$1098,A22,'The Math'!$E$6:$E$1098,"In the jar")</f>
        <v>1.85119791666667</v>
      </c>
      <c r="L22" s="22" t="s">
        <v>55</v>
      </c>
      <c r="M22" s="23" t="s">
        <v>99</v>
      </c>
      <c r="N22" s="28"/>
      <c r="O22" s="29" t="n">
        <v>9.29166666666667</v>
      </c>
    </row>
    <row r="23" customFormat="false" ht="25.5" hidden="false" customHeight="true" outlineLevel="0" collapsed="false">
      <c r="A23" s="20" t="n">
        <v>17</v>
      </c>
      <c r="B23" s="21" t="s">
        <v>100</v>
      </c>
      <c r="C23" s="20" t="n">
        <v>38</v>
      </c>
      <c r="D23" s="22" t="s">
        <v>49</v>
      </c>
      <c r="E23" s="23" t="s">
        <v>101</v>
      </c>
      <c r="F23" s="24"/>
      <c r="G23" s="25" t="str">
        <f aca="false">IF(OR(I23="",F23=""),"",(I23-H23)*F23)</f>
        <v/>
      </c>
      <c r="H23" s="26" t="n">
        <f aca="false">MAX(0.05,ROUND((K23/O23+SUMIFS('The Math'!$H$6:$H$1098,'The Math'!$A$6:$A$1098,A23,'The Math'!$E$6:$E$1098,"Added each time you cook"))*20,0)/20)</f>
        <v>0.6</v>
      </c>
      <c r="I23" s="27" t="n">
        <v>1.82</v>
      </c>
      <c r="J23" s="25" t="n">
        <f aca="false">IF(I23="","",I23-H23)</f>
        <v>1.22</v>
      </c>
      <c r="K23" s="26" t="n">
        <f aca="false">SUMIFS('The Math'!$H$6:$H$1098,'The Math'!$A$6:$A$1098,A23,'The Math'!$E$6:$E$1098,"In the jar")</f>
        <v>2.30041666666667</v>
      </c>
      <c r="L23" s="22" t="s">
        <v>102</v>
      </c>
      <c r="M23" s="23" t="s">
        <v>103</v>
      </c>
      <c r="N23" s="28"/>
      <c r="O23" s="29" t="n">
        <v>3.71875</v>
      </c>
    </row>
    <row r="24" customFormat="false" ht="25.5" hidden="false" customHeight="true" outlineLevel="0" collapsed="false">
      <c r="A24" s="20" t="n">
        <v>18</v>
      </c>
      <c r="B24" s="21" t="s">
        <v>104</v>
      </c>
      <c r="C24" s="20" t="n">
        <v>39</v>
      </c>
      <c r="D24" s="22" t="s">
        <v>49</v>
      </c>
      <c r="E24" s="23" t="s">
        <v>105</v>
      </c>
      <c r="F24" s="24"/>
      <c r="G24" s="25" t="str">
        <f aca="false">IF(OR(I24="",F24=""),"",(I24-H24)*F24)</f>
        <v/>
      </c>
      <c r="H24" s="26" t="n">
        <f aca="false">MAX(0.05,ROUND((K24/O24+SUMIFS('The Math'!$H$6:$H$1098,'The Math'!$A$6:$A$1098,A24,'The Math'!$E$6:$E$1098,"Added each time you cook"))*20,0)/20)</f>
        <v>0.45</v>
      </c>
      <c r="I24" s="27" t="n">
        <v>1.78</v>
      </c>
      <c r="J24" s="25" t="n">
        <f aca="false">IF(I24="","",I24-H24)</f>
        <v>1.33</v>
      </c>
      <c r="K24" s="26" t="n">
        <f aca="false">SUMIFS('The Math'!$H$6:$H$1098,'The Math'!$A$6:$A$1098,A24,'The Math'!$E$6:$E$1098,"In the jar")</f>
        <v>1.95140625</v>
      </c>
      <c r="L24" s="22" t="s">
        <v>106</v>
      </c>
      <c r="M24" s="23" t="s">
        <v>107</v>
      </c>
      <c r="N24" s="28"/>
      <c r="O24" s="29" t="n">
        <v>4.546875</v>
      </c>
    </row>
    <row r="25" customFormat="false" ht="25.5" hidden="false" customHeight="true" outlineLevel="0" collapsed="false">
      <c r="A25" s="20" t="n">
        <v>19</v>
      </c>
      <c r="B25" s="21" t="s">
        <v>108</v>
      </c>
      <c r="C25" s="20" t="n">
        <v>40</v>
      </c>
      <c r="D25" s="22" t="s">
        <v>49</v>
      </c>
      <c r="E25" s="23" t="s">
        <v>109</v>
      </c>
      <c r="F25" s="24"/>
      <c r="G25" s="25" t="str">
        <f aca="false">IF(OR(I25="",F25=""),"",(I25-H25)*F25)</f>
        <v/>
      </c>
      <c r="H25" s="26" t="n">
        <f aca="false">MAX(0.05,ROUND((K25/O25+SUMIFS('The Math'!$H$6:$H$1098,'The Math'!$A$6:$A$1098,A25,'The Math'!$E$6:$E$1098,"Added each time you cook"))*20,0)/20)</f>
        <v>0.5</v>
      </c>
      <c r="I25" s="27" t="n">
        <v>1.84</v>
      </c>
      <c r="J25" s="25" t="n">
        <f aca="false">IF(I25="","",I25-H25)</f>
        <v>1.34</v>
      </c>
      <c r="K25" s="26" t="n">
        <f aca="false">SUMIFS('The Math'!$H$6:$H$1098,'The Math'!$A$6:$A$1098,A25,'The Math'!$E$6:$E$1098,"In the jar")</f>
        <v>2.48583333333333</v>
      </c>
      <c r="L25" s="22" t="s">
        <v>110</v>
      </c>
      <c r="M25" s="23" t="s">
        <v>111</v>
      </c>
      <c r="N25" s="28"/>
      <c r="O25" s="29" t="n">
        <v>5.125</v>
      </c>
    </row>
    <row r="26" customFormat="false" ht="25.5" hidden="false" customHeight="true" outlineLevel="0" collapsed="false">
      <c r="A26" s="20" t="n">
        <v>20</v>
      </c>
      <c r="B26" s="21" t="s">
        <v>112</v>
      </c>
      <c r="C26" s="20" t="n">
        <v>41</v>
      </c>
      <c r="D26" s="22" t="s">
        <v>49</v>
      </c>
      <c r="E26" s="23" t="s">
        <v>54</v>
      </c>
      <c r="F26" s="24"/>
      <c r="G26" s="25" t="str">
        <f aca="false">IF(OR(I26="",F26=""),"",(I26-H26)*F26)</f>
        <v/>
      </c>
      <c r="H26" s="26" t="n">
        <f aca="false">MAX(0.05,ROUND((K26/O26+SUMIFS('The Math'!$H$6:$H$1098,'The Math'!$A$6:$A$1098,A26,'The Math'!$E$6:$E$1098,"Added each time you cook"))*20,0)/20)</f>
        <v>0.3</v>
      </c>
      <c r="I26" s="27" t="n">
        <v>1.97</v>
      </c>
      <c r="J26" s="25" t="n">
        <f aca="false">IF(I26="","",I26-H26)</f>
        <v>1.67</v>
      </c>
      <c r="K26" s="26" t="n">
        <f aca="false">SUMIFS('The Math'!$H$6:$H$1098,'The Math'!$A$6:$A$1098,A26,'The Math'!$E$6:$E$1098,"In the jar")</f>
        <v>2.235</v>
      </c>
      <c r="L26" s="22" t="s">
        <v>89</v>
      </c>
      <c r="M26" s="23" t="s">
        <v>113</v>
      </c>
      <c r="N26" s="28"/>
      <c r="O26" s="29" t="n">
        <v>7.77777777777778</v>
      </c>
    </row>
    <row r="27" customFormat="false" ht="25.5" hidden="false" customHeight="true" outlineLevel="0" collapsed="false">
      <c r="A27" s="20" t="n">
        <v>21</v>
      </c>
      <c r="B27" s="21" t="s">
        <v>114</v>
      </c>
      <c r="C27" s="20" t="n">
        <v>42</v>
      </c>
      <c r="D27" s="22" t="s">
        <v>115</v>
      </c>
      <c r="E27" s="23" t="s">
        <v>116</v>
      </c>
      <c r="F27" s="24"/>
      <c r="G27" s="25" t="str">
        <f aca="false">IF(OR(I27="",F27=""),"",(I27-H27)*F27)</f>
        <v/>
      </c>
      <c r="H27" s="26" t="n">
        <f aca="false">MAX(0.05,ROUND((K27/O27+SUMIFS('The Math'!$H$6:$H$1098,'The Math'!$A$6:$A$1098,A27,'The Math'!$E$6:$E$1098,"Added each time you cook"))*20,0)/20)</f>
        <v>0.45</v>
      </c>
      <c r="I27" s="27" t="n">
        <v>1.19</v>
      </c>
      <c r="J27" s="25" t="n">
        <f aca="false">IF(I27="","",I27-H27)</f>
        <v>0.74</v>
      </c>
      <c r="K27" s="26" t="n">
        <f aca="false">SUMIFS('The Math'!$H$6:$H$1098,'The Math'!$A$6:$A$1098,A27,'The Math'!$E$6:$E$1098,"In the jar")</f>
        <v>2.81708333333333</v>
      </c>
      <c r="L27" s="22" t="s">
        <v>117</v>
      </c>
      <c r="M27" s="23" t="s">
        <v>118</v>
      </c>
      <c r="N27" s="28"/>
      <c r="O27" s="29" t="n">
        <v>6.41666666666667</v>
      </c>
    </row>
    <row r="28" customFormat="false" ht="25.5" hidden="false" customHeight="true" outlineLevel="0" collapsed="false">
      <c r="A28" s="20" t="n">
        <v>22</v>
      </c>
      <c r="B28" s="21" t="s">
        <v>119</v>
      </c>
      <c r="C28" s="20" t="n">
        <v>43</v>
      </c>
      <c r="D28" s="22" t="s">
        <v>49</v>
      </c>
      <c r="E28" s="23" t="s">
        <v>54</v>
      </c>
      <c r="F28" s="24"/>
      <c r="G28" s="25" t="str">
        <f aca="false">IF(OR(I28="",F28=""),"",(I28-H28)*F28)</f>
        <v/>
      </c>
      <c r="H28" s="26" t="n">
        <f aca="false">MAX(0.05,ROUND((K28/O28+SUMIFS('The Math'!$H$6:$H$1098,'The Math'!$A$6:$A$1098,A28,'The Math'!$E$6:$E$1098,"Added each time you cook"))*20,0)/20)</f>
        <v>0.3</v>
      </c>
      <c r="I28" s="27" t="n">
        <v>1.72</v>
      </c>
      <c r="J28" s="25" t="n">
        <f aca="false">IF(I28="","",I28-H28)</f>
        <v>1.42</v>
      </c>
      <c r="K28" s="26" t="n">
        <f aca="false">SUMIFS('The Math'!$H$6:$H$1098,'The Math'!$A$6:$A$1098,A28,'The Math'!$E$6:$E$1098,"In the jar")</f>
        <v>2.215</v>
      </c>
      <c r="L28" s="22" t="s">
        <v>89</v>
      </c>
      <c r="M28" s="23" t="s">
        <v>120</v>
      </c>
      <c r="N28" s="28"/>
      <c r="O28" s="29" t="n">
        <v>7.55555555555555</v>
      </c>
    </row>
    <row r="29" customFormat="false" ht="25.5" hidden="false" customHeight="true" outlineLevel="0" collapsed="false">
      <c r="A29" s="20" t="n">
        <v>23</v>
      </c>
      <c r="B29" s="21" t="s">
        <v>121</v>
      </c>
      <c r="C29" s="20" t="n">
        <v>44</v>
      </c>
      <c r="D29" s="22" t="s">
        <v>49</v>
      </c>
      <c r="E29" s="23" t="s">
        <v>58</v>
      </c>
      <c r="F29" s="24"/>
      <c r="G29" s="25" t="str">
        <f aca="false">IF(OR(I29="",F29=""),"",(I29-H29)*F29)</f>
        <v/>
      </c>
      <c r="H29" s="26" t="n">
        <f aca="false">MAX(0.05,ROUND((K29/O29+SUMIFS('The Math'!$H$6:$H$1098,'The Math'!$A$6:$A$1098,A29,'The Math'!$E$6:$E$1098,"Added each time you cook"))*20,0)/20)</f>
        <v>0.2</v>
      </c>
      <c r="I29" s="27" t="n">
        <v>2.34</v>
      </c>
      <c r="J29" s="25" t="n">
        <f aca="false">IF(I29="","",I29-H29)</f>
        <v>2.14</v>
      </c>
      <c r="K29" s="26" t="n">
        <f aca="false">SUMIFS('The Math'!$H$6:$H$1098,'The Math'!$A$6:$A$1098,A29,'The Math'!$E$6:$E$1098,"In the jar")</f>
        <v>2.21083333333333</v>
      </c>
      <c r="L29" s="22" t="s">
        <v>51</v>
      </c>
      <c r="M29" s="23" t="s">
        <v>122</v>
      </c>
      <c r="N29" s="28"/>
      <c r="O29" s="29" t="n">
        <v>10</v>
      </c>
    </row>
    <row r="30" customFormat="false" ht="25.5" hidden="false" customHeight="true" outlineLevel="0" collapsed="false">
      <c r="A30" s="20" t="n">
        <v>24</v>
      </c>
      <c r="B30" s="21" t="s">
        <v>123</v>
      </c>
      <c r="C30" s="20" t="n">
        <v>45</v>
      </c>
      <c r="D30" s="22" t="s">
        <v>49</v>
      </c>
      <c r="E30" s="23" t="s">
        <v>54</v>
      </c>
      <c r="F30" s="24"/>
      <c r="G30" s="25" t="str">
        <f aca="false">IF(OR(I30="",F30=""),"",(I30-H30)*F30)</f>
        <v/>
      </c>
      <c r="H30" s="26" t="n">
        <f aca="false">MAX(0.05,ROUND((K30/O30+SUMIFS('The Math'!$H$6:$H$1098,'The Math'!$A$6:$A$1098,A30,'The Math'!$E$6:$E$1098,"Added each time you cook"))*20,0)/20)</f>
        <v>0.45</v>
      </c>
      <c r="I30" s="27"/>
      <c r="J30" s="25" t="str">
        <f aca="false">IF(I30="","",I30-H30)</f>
        <v/>
      </c>
      <c r="K30" s="26" t="n">
        <f aca="false">SUMIFS('The Math'!$H$6:$H$1098,'The Math'!$A$6:$A$1098,A30,'The Math'!$E$6:$E$1098,"In the jar")</f>
        <v>3.41645833333333</v>
      </c>
      <c r="L30" s="22" t="s">
        <v>89</v>
      </c>
      <c r="M30" s="23" t="s">
        <v>124</v>
      </c>
      <c r="N30" s="28" t="s">
        <v>125</v>
      </c>
      <c r="O30" s="29" t="n">
        <v>7.33333333333333</v>
      </c>
    </row>
    <row r="31" customFormat="false" ht="25.5" hidden="false" customHeight="true" outlineLevel="0" collapsed="false">
      <c r="A31" s="20" t="n">
        <v>25</v>
      </c>
      <c r="B31" s="21" t="s">
        <v>126</v>
      </c>
      <c r="C31" s="20" t="n">
        <v>46</v>
      </c>
      <c r="D31" s="22" t="s">
        <v>49</v>
      </c>
      <c r="E31" s="23" t="s">
        <v>54</v>
      </c>
      <c r="F31" s="24"/>
      <c r="G31" s="25" t="str">
        <f aca="false">IF(OR(I31="",F31=""),"",(I31-H31)*F31)</f>
        <v/>
      </c>
      <c r="H31" s="26" t="n">
        <f aca="false">MAX(0.05,ROUND((K31/O31+SUMIFS('The Math'!$H$6:$H$1098,'The Math'!$A$6:$A$1098,A31,'The Math'!$E$6:$E$1098,"Added each time you cook"))*20,0)/20)</f>
        <v>0.25</v>
      </c>
      <c r="I31" s="27" t="n">
        <v>1.44</v>
      </c>
      <c r="J31" s="25" t="n">
        <f aca="false">IF(I31="","",I31-H31)</f>
        <v>1.19</v>
      </c>
      <c r="K31" s="26" t="n">
        <f aca="false">SUMIFS('The Math'!$H$6:$H$1098,'The Math'!$A$6:$A$1098,A31,'The Math'!$E$6:$E$1098,"In the jar")</f>
        <v>1.96395833333333</v>
      </c>
      <c r="L31" s="22" t="s">
        <v>127</v>
      </c>
      <c r="M31" s="23" t="s">
        <v>128</v>
      </c>
      <c r="N31" s="28"/>
      <c r="O31" s="29" t="n">
        <v>8</v>
      </c>
    </row>
    <row r="32" customFormat="false" ht="25.5" hidden="false" customHeight="true" outlineLevel="0" collapsed="false">
      <c r="A32" s="20" t="n">
        <v>26</v>
      </c>
      <c r="B32" s="21" t="s">
        <v>129</v>
      </c>
      <c r="C32" s="20" t="n">
        <v>49</v>
      </c>
      <c r="D32" s="22" t="s">
        <v>130</v>
      </c>
      <c r="E32" s="23" t="s">
        <v>131</v>
      </c>
      <c r="F32" s="24"/>
      <c r="G32" s="25" t="str">
        <f aca="false">IF(OR(I32="",F32=""),"",(I32-H32)*F32)</f>
        <v/>
      </c>
      <c r="H32" s="26" t="n">
        <f aca="false">MAX(0.05,ROUND((K32/O32+SUMIFS('The Math'!$H$6:$H$1098,'The Math'!$A$6:$A$1098,A32,'The Math'!$E$6:$E$1098,"Added each time you cook"))*20,0)/20)</f>
        <v>0.3</v>
      </c>
      <c r="I32" s="27" t="n">
        <v>0.4</v>
      </c>
      <c r="J32" s="25" t="n">
        <f aca="false">IF(I32="","",I32-H32)</f>
        <v>0.1</v>
      </c>
      <c r="K32" s="26" t="n">
        <f aca="false">SUMIFS('The Math'!$H$6:$H$1098,'The Math'!$A$6:$A$1098,A32,'The Math'!$E$6:$E$1098,"In the jar")</f>
        <v>0.610729166666667</v>
      </c>
      <c r="L32" s="22" t="s">
        <v>132</v>
      </c>
      <c r="M32" s="23" t="s">
        <v>133</v>
      </c>
      <c r="N32" s="28"/>
      <c r="O32" s="29" t="n">
        <v>1.97916666666667</v>
      </c>
    </row>
    <row r="33" customFormat="false" ht="25.5" hidden="false" customHeight="true" outlineLevel="0" collapsed="false">
      <c r="A33" s="20" t="n">
        <v>27</v>
      </c>
      <c r="B33" s="21" t="s">
        <v>134</v>
      </c>
      <c r="C33" s="20" t="n">
        <v>50</v>
      </c>
      <c r="D33" s="22" t="s">
        <v>130</v>
      </c>
      <c r="E33" s="23" t="s">
        <v>131</v>
      </c>
      <c r="F33" s="24"/>
      <c r="G33" s="25" t="str">
        <f aca="false">IF(OR(I33="",F33=""),"",(I33-H33)*F33)</f>
        <v/>
      </c>
      <c r="H33" s="26" t="n">
        <f aca="false">MAX(0.05,ROUND((K33/O33+SUMIFS('The Math'!$H$6:$H$1098,'The Math'!$A$6:$A$1098,A33,'The Math'!$E$6:$E$1098,"Added each time you cook"))*20,0)/20)</f>
        <v>0.25</v>
      </c>
      <c r="I33" s="27" t="n">
        <v>0.54</v>
      </c>
      <c r="J33" s="25" t="n">
        <f aca="false">IF(I33="","",I33-H33)</f>
        <v>0.29</v>
      </c>
      <c r="K33" s="26" t="n">
        <f aca="false">SUMIFS('The Math'!$H$6:$H$1098,'The Math'!$A$6:$A$1098,A33,'The Math'!$E$6:$E$1098,"In the jar")</f>
        <v>0.492395833333333</v>
      </c>
      <c r="L33" s="22" t="s">
        <v>132</v>
      </c>
      <c r="M33" s="23" t="s">
        <v>135</v>
      </c>
      <c r="N33" s="28"/>
      <c r="O33" s="29" t="n">
        <v>1.83333333333333</v>
      </c>
    </row>
    <row r="34" customFormat="false" ht="25.5" hidden="false" customHeight="true" outlineLevel="0" collapsed="false">
      <c r="A34" s="20" t="n">
        <v>28</v>
      </c>
      <c r="B34" s="21" t="s">
        <v>136</v>
      </c>
      <c r="C34" s="20" t="n">
        <v>51</v>
      </c>
      <c r="D34" s="22" t="s">
        <v>137</v>
      </c>
      <c r="E34" s="23" t="s">
        <v>138</v>
      </c>
      <c r="F34" s="24"/>
      <c r="G34" s="25" t="str">
        <f aca="false">IF(OR(I34="",F34=""),"",(I34-H34)*F34)</f>
        <v/>
      </c>
      <c r="H34" s="26" t="n">
        <f aca="false">MAX(0.05,ROUND((K34/O34+SUMIFS('The Math'!$H$6:$H$1098,'The Math'!$A$6:$A$1098,A34,'The Math'!$E$6:$E$1098,"Added each time you cook"))*20,0)/20)</f>
        <v>0.4</v>
      </c>
      <c r="I34" s="27" t="n">
        <v>1.42</v>
      </c>
      <c r="J34" s="25" t="n">
        <f aca="false">IF(I34="","",I34-H34)</f>
        <v>1.02</v>
      </c>
      <c r="K34" s="26" t="n">
        <f aca="false">SUMIFS('The Math'!$H$6:$H$1098,'The Math'!$A$6:$A$1098,A34,'The Math'!$E$6:$E$1098,"In the jar")</f>
        <v>0.391197916666667</v>
      </c>
      <c r="L34" s="22" t="s">
        <v>139</v>
      </c>
      <c r="M34" s="23" t="s">
        <v>140</v>
      </c>
      <c r="N34" s="28"/>
      <c r="O34" s="29" t="n">
        <v>0.996527777777778</v>
      </c>
    </row>
    <row r="35" customFormat="false" ht="25.5" hidden="false" customHeight="true" outlineLevel="0" collapsed="false">
      <c r="A35" s="20" t="n">
        <v>29</v>
      </c>
      <c r="B35" s="21" t="s">
        <v>141</v>
      </c>
      <c r="C35" s="20" t="n">
        <v>52</v>
      </c>
      <c r="D35" s="22" t="s">
        <v>142</v>
      </c>
      <c r="E35" s="23" t="s">
        <v>143</v>
      </c>
      <c r="F35" s="24"/>
      <c r="G35" s="25" t="str">
        <f aca="false">IF(OR(I35="",F35=""),"",(I35-H35)*F35)</f>
        <v/>
      </c>
      <c r="H35" s="26" t="n">
        <f aca="false">MAX(0.05,ROUND((K35/O35+SUMIFS('The Math'!$H$6:$H$1098,'The Math'!$A$6:$A$1098,A35,'The Math'!$E$6:$E$1098,"Added each time you cook"))*20,0)/20)</f>
        <v>0.35</v>
      </c>
      <c r="I35" s="27" t="n">
        <v>0.5</v>
      </c>
      <c r="J35" s="25" t="n">
        <f aca="false">IF(I35="","",I35-H35)</f>
        <v>0.15</v>
      </c>
      <c r="K35" s="26" t="n">
        <f aca="false">SUMIFS('The Math'!$H$6:$H$1098,'The Math'!$A$6:$A$1098,A35,'The Math'!$E$6:$E$1098,"In the jar")</f>
        <v>0.682604166666667</v>
      </c>
      <c r="L35" s="22" t="s">
        <v>144</v>
      </c>
      <c r="M35" s="23" t="s">
        <v>145</v>
      </c>
      <c r="N35" s="28"/>
      <c r="O35" s="29" t="n">
        <v>1.98958333333333</v>
      </c>
    </row>
    <row r="36" customFormat="false" ht="25.5" hidden="false" customHeight="true" outlineLevel="0" collapsed="false">
      <c r="A36" s="20" t="n">
        <v>30</v>
      </c>
      <c r="B36" s="21" t="s">
        <v>146</v>
      </c>
      <c r="C36" s="20" t="n">
        <v>53</v>
      </c>
      <c r="D36" s="22" t="s">
        <v>49</v>
      </c>
      <c r="E36" s="23" t="s">
        <v>147</v>
      </c>
      <c r="F36" s="24"/>
      <c r="G36" s="25" t="str">
        <f aca="false">IF(OR(I36="",F36=""),"",(I36-H36)*F36)</f>
        <v/>
      </c>
      <c r="H36" s="26" t="n">
        <f aca="false">MAX(0.05,ROUND((K36/O36+SUMIFS('The Math'!$H$6:$H$1098,'The Math'!$A$6:$A$1098,A36,'The Math'!$E$6:$E$1098,"Added each time you cook"))*20,0)/20)</f>
        <v>0.25</v>
      </c>
      <c r="I36" s="27" t="n">
        <v>0.4</v>
      </c>
      <c r="J36" s="25" t="n">
        <f aca="false">IF(I36="","",I36-H36)</f>
        <v>0.15</v>
      </c>
      <c r="K36" s="26" t="n">
        <f aca="false">SUMIFS('The Math'!$H$6:$H$1098,'The Math'!$A$6:$A$1098,A36,'The Math'!$E$6:$E$1098,"In the jar")</f>
        <v>0.84859375</v>
      </c>
      <c r="L36" s="22" t="s">
        <v>102</v>
      </c>
      <c r="M36" s="23" t="s">
        <v>148</v>
      </c>
      <c r="N36" s="28"/>
      <c r="O36" s="29" t="n">
        <v>3.71875</v>
      </c>
    </row>
    <row r="37" customFormat="false" ht="25.5" hidden="false" customHeight="true" outlineLevel="0" collapsed="false">
      <c r="A37" s="20" t="n">
        <v>31</v>
      </c>
      <c r="B37" s="21" t="s">
        <v>149</v>
      </c>
      <c r="C37" s="20" t="n">
        <v>54</v>
      </c>
      <c r="D37" s="22" t="s">
        <v>137</v>
      </c>
      <c r="E37" s="23" t="s">
        <v>138</v>
      </c>
      <c r="F37" s="24"/>
      <c r="G37" s="25" t="str">
        <f aca="false">IF(OR(I37="",F37=""),"",(I37-H37)*F37)</f>
        <v/>
      </c>
      <c r="H37" s="26" t="n">
        <f aca="false">MAX(0.05,ROUND((K37/O37+SUMIFS('The Math'!$H$6:$H$1098,'The Math'!$A$6:$A$1098,A37,'The Math'!$E$6:$E$1098,"Added each time you cook"))*20,0)/20)</f>
        <v>0.5</v>
      </c>
      <c r="I37" s="27" t="n">
        <v>1.07</v>
      </c>
      <c r="J37" s="25" t="n">
        <f aca="false">IF(I37="","",I37-H37)</f>
        <v>0.57</v>
      </c>
      <c r="K37" s="26" t="n">
        <f aca="false">SUMIFS('The Math'!$H$6:$H$1098,'The Math'!$A$6:$A$1098,A37,'The Math'!$E$6:$E$1098,"In the jar")</f>
        <v>0.513072916666667</v>
      </c>
      <c r="L37" s="22" t="s">
        <v>139</v>
      </c>
      <c r="M37" s="23" t="s">
        <v>150</v>
      </c>
      <c r="N37" s="28"/>
      <c r="O37" s="29" t="n">
        <v>1.06597222222222</v>
      </c>
    </row>
    <row r="38" customFormat="false" ht="25.5" hidden="false" customHeight="true" outlineLevel="0" collapsed="false">
      <c r="A38" s="20" t="n">
        <v>32</v>
      </c>
      <c r="B38" s="21" t="s">
        <v>151</v>
      </c>
      <c r="C38" s="20" t="n">
        <v>55</v>
      </c>
      <c r="D38" s="22" t="s">
        <v>142</v>
      </c>
      <c r="E38" s="23" t="s">
        <v>152</v>
      </c>
      <c r="F38" s="24"/>
      <c r="G38" s="25" t="str">
        <f aca="false">IF(OR(I38="",F38=""),"",(I38-H38)*F38)</f>
        <v/>
      </c>
      <c r="H38" s="26" t="n">
        <f aca="false">MAX(0.05,ROUND((K38/O38+SUMIFS('The Math'!$H$6:$H$1098,'The Math'!$A$6:$A$1098,A38,'The Math'!$E$6:$E$1098,"Added each time you cook"))*20,0)/20)</f>
        <v>1.3</v>
      </c>
      <c r="I38" s="27" t="n">
        <v>2.66</v>
      </c>
      <c r="J38" s="25" t="n">
        <f aca="false">IF(I38="","",I38-H38)</f>
        <v>1.36</v>
      </c>
      <c r="K38" s="26" t="n">
        <f aca="false">SUMIFS('The Math'!$H$6:$H$1098,'The Math'!$A$6:$A$1098,A38,'The Math'!$E$6:$E$1098,"In the jar")</f>
        <v>0.649947916666667</v>
      </c>
      <c r="L38" s="22" t="s">
        <v>153</v>
      </c>
      <c r="M38" s="23" t="s">
        <v>154</v>
      </c>
      <c r="N38" s="28"/>
      <c r="O38" s="29" t="n">
        <v>0.493489583333333</v>
      </c>
    </row>
    <row r="39" customFormat="false" ht="25.5" hidden="false" customHeight="true" outlineLevel="0" collapsed="false">
      <c r="A39" s="20" t="n">
        <v>33</v>
      </c>
      <c r="B39" s="21" t="s">
        <v>155</v>
      </c>
      <c r="C39" s="20" t="n">
        <v>56</v>
      </c>
      <c r="D39" s="22" t="s">
        <v>156</v>
      </c>
      <c r="E39" s="23" t="s">
        <v>157</v>
      </c>
      <c r="F39" s="24"/>
      <c r="G39" s="25" t="str">
        <f aca="false">IF(OR(I39="",F39=""),"",(I39-H39)*F39)</f>
        <v/>
      </c>
      <c r="H39" s="26" t="n">
        <f aca="false">MAX(0.05,ROUND((K39/O39+SUMIFS('The Math'!$H$6:$H$1098,'The Math'!$A$6:$A$1098,A39,'The Math'!$E$6:$E$1098,"Added each time you cook"))*20,0)/20)</f>
        <v>0.7</v>
      </c>
      <c r="I39" s="27" t="n">
        <v>3.47</v>
      </c>
      <c r="J39" s="25" t="n">
        <f aca="false">IF(I39="","",I39-H39)</f>
        <v>2.77</v>
      </c>
      <c r="K39" s="26" t="n">
        <f aca="false">SUMIFS('The Math'!$H$6:$H$1098,'The Math'!$A$6:$A$1098,A39,'The Math'!$E$6:$E$1098,"In the jar")</f>
        <v>0.711822916666667</v>
      </c>
      <c r="L39" s="22" t="s">
        <v>158</v>
      </c>
      <c r="M39" s="23" t="s">
        <v>159</v>
      </c>
      <c r="N39" s="28"/>
      <c r="O39" s="29" t="n">
        <v>1.0078125</v>
      </c>
    </row>
    <row r="40" customFormat="false" ht="25.5" hidden="false" customHeight="true" outlineLevel="0" collapsed="false">
      <c r="A40" s="20" t="n">
        <v>34</v>
      </c>
      <c r="B40" s="21" t="s">
        <v>160</v>
      </c>
      <c r="C40" s="20" t="n">
        <v>57</v>
      </c>
      <c r="D40" s="22" t="s">
        <v>137</v>
      </c>
      <c r="E40" s="23" t="s">
        <v>161</v>
      </c>
      <c r="F40" s="24"/>
      <c r="G40" s="25" t="str">
        <f aca="false">IF(OR(I40="",F40=""),"",(I40-H40)*F40)</f>
        <v/>
      </c>
      <c r="H40" s="26" t="n">
        <f aca="false">MAX(0.05,ROUND((K40/O40+SUMIFS('The Math'!$H$6:$H$1098,'The Math'!$A$6:$A$1098,A40,'The Math'!$E$6:$E$1098,"Added each time you cook"))*20,0)/20)</f>
        <v>1.8</v>
      </c>
      <c r="I40" s="27"/>
      <c r="J40" s="25" t="str">
        <f aca="false">IF(I40="","",I40-H40)</f>
        <v/>
      </c>
      <c r="K40" s="26" t="n">
        <f aca="false">SUMIFS('The Math'!$H$6:$H$1098,'The Math'!$A$6:$A$1098,A40,'The Math'!$E$6:$E$1098,"In the jar")</f>
        <v>0.344166666666667</v>
      </c>
      <c r="L40" s="22" t="s">
        <v>139</v>
      </c>
      <c r="M40" s="23" t="s">
        <v>162</v>
      </c>
      <c r="N40" s="28" t="s">
        <v>125</v>
      </c>
      <c r="O40" s="29" t="n">
        <v>1</v>
      </c>
    </row>
    <row r="41" customFormat="false" ht="25.5" hidden="false" customHeight="true" outlineLevel="0" collapsed="false">
      <c r="A41" s="20" t="n">
        <v>35</v>
      </c>
      <c r="B41" s="21" t="s">
        <v>163</v>
      </c>
      <c r="C41" s="20" t="n">
        <v>58</v>
      </c>
      <c r="D41" s="22" t="s">
        <v>142</v>
      </c>
      <c r="E41" s="23" t="s">
        <v>164</v>
      </c>
      <c r="F41" s="24"/>
      <c r="G41" s="25" t="str">
        <f aca="false">IF(OR(I41="",F41=""),"",(I41-H41)*F41)</f>
        <v/>
      </c>
      <c r="H41" s="26" t="n">
        <f aca="false">MAX(0.05,ROUND((K41/O41+SUMIFS('The Math'!$H$6:$H$1098,'The Math'!$A$6:$A$1098,A41,'The Math'!$E$6:$E$1098,"Added each time you cook"))*20,0)/20)</f>
        <v>1.1</v>
      </c>
      <c r="I41" s="27" t="n">
        <v>3.22</v>
      </c>
      <c r="J41" s="25" t="n">
        <f aca="false">IF(I41="","",I41-H41)</f>
        <v>2.12</v>
      </c>
      <c r="K41" s="26" t="n">
        <f aca="false">SUMIFS('The Math'!$H$6:$H$1098,'The Math'!$A$6:$A$1098,A41,'The Math'!$E$6:$E$1098,"In the jar")</f>
        <v>0.459583333333333</v>
      </c>
      <c r="L41" s="22" t="s">
        <v>165</v>
      </c>
      <c r="M41" s="23" t="s">
        <v>166</v>
      </c>
      <c r="N41" s="28"/>
      <c r="O41" s="29" t="n">
        <v>0.947916666666667</v>
      </c>
    </row>
    <row r="42" customFormat="false" ht="25.5" hidden="false" customHeight="true" outlineLevel="0" collapsed="false">
      <c r="A42" s="20" t="n">
        <v>36</v>
      </c>
      <c r="B42" s="21" t="s">
        <v>167</v>
      </c>
      <c r="C42" s="20" t="n">
        <v>59</v>
      </c>
      <c r="D42" s="22" t="s">
        <v>137</v>
      </c>
      <c r="E42" s="23" t="s">
        <v>138</v>
      </c>
      <c r="F42" s="24"/>
      <c r="G42" s="25" t="str">
        <f aca="false">IF(OR(I42="",F42=""),"",(I42-H42)*F42)</f>
        <v/>
      </c>
      <c r="H42" s="26" t="n">
        <f aca="false">MAX(0.05,ROUND((K42/O42+SUMIFS('The Math'!$H$6:$H$1098,'The Math'!$A$6:$A$1098,A42,'The Math'!$E$6:$E$1098,"Added each time you cook"))*20,0)/20)</f>
        <v>0.55</v>
      </c>
      <c r="I42" s="27" t="n">
        <v>2.2</v>
      </c>
      <c r="J42" s="25" t="n">
        <f aca="false">IF(I42="","",I42-H42)</f>
        <v>1.65</v>
      </c>
      <c r="K42" s="26" t="n">
        <f aca="false">SUMIFS('The Math'!$H$6:$H$1098,'The Math'!$A$6:$A$1098,A42,'The Math'!$E$6:$E$1098,"In the jar")</f>
        <v>0.700520833333333</v>
      </c>
      <c r="L42" s="22" t="s">
        <v>139</v>
      </c>
      <c r="M42" s="23" t="s">
        <v>168</v>
      </c>
      <c r="N42" s="28"/>
      <c r="O42" s="29" t="n">
        <v>1.3125</v>
      </c>
    </row>
    <row r="43" customFormat="false" ht="25.5" hidden="false" customHeight="true" outlineLevel="0" collapsed="false">
      <c r="A43" s="20" t="n">
        <v>37</v>
      </c>
      <c r="B43" s="21" t="s">
        <v>169</v>
      </c>
      <c r="C43" s="20" t="n">
        <v>61</v>
      </c>
      <c r="D43" s="22" t="s">
        <v>142</v>
      </c>
      <c r="E43" s="23" t="s">
        <v>170</v>
      </c>
      <c r="F43" s="24"/>
      <c r="G43" s="25" t="str">
        <f aca="false">IF(OR(I43="",F43=""),"",(I43-H43)*F43)</f>
        <v/>
      </c>
      <c r="H43" s="26" t="n">
        <f aca="false">MAX(0.05,ROUND((K43/O43+SUMIFS('The Math'!$H$6:$H$1098,'The Math'!$A$6:$A$1098,A43,'The Math'!$E$6:$E$1098,"Added each time you cook"))*20,0)/20)</f>
        <v>1.5</v>
      </c>
      <c r="I43" s="27" t="n">
        <v>1.96</v>
      </c>
      <c r="J43" s="25" t="n">
        <f aca="false">IF(I43="","",I43-H43)</f>
        <v>0.46</v>
      </c>
      <c r="K43" s="26" t="n">
        <f aca="false">SUMIFS('The Math'!$H$6:$H$1098,'The Math'!$A$6:$A$1098,A43,'The Math'!$E$6:$E$1098,"In the jar")</f>
        <v>4.41958333333333</v>
      </c>
      <c r="L43" s="22" t="s">
        <v>171</v>
      </c>
      <c r="M43" s="23" t="s">
        <v>172</v>
      </c>
      <c r="N43" s="28"/>
      <c r="O43" s="29" t="n">
        <v>3.875</v>
      </c>
    </row>
    <row r="44" customFormat="false" ht="25.5" hidden="false" customHeight="true" outlineLevel="0" collapsed="false">
      <c r="A44" s="20" t="n">
        <v>38</v>
      </c>
      <c r="B44" s="21" t="s">
        <v>173</v>
      </c>
      <c r="C44" s="20" t="n">
        <v>62</v>
      </c>
      <c r="D44" s="22" t="s">
        <v>142</v>
      </c>
      <c r="E44" s="23" t="s">
        <v>174</v>
      </c>
      <c r="F44" s="24"/>
      <c r="G44" s="25" t="str">
        <f aca="false">IF(OR(I44="",F44=""),"",(I44-H44)*F44)</f>
        <v/>
      </c>
      <c r="H44" s="26" t="n">
        <f aca="false">MAX(0.05,ROUND((K44/O44+SUMIFS('The Math'!$H$6:$H$1098,'The Math'!$A$6:$A$1098,A44,'The Math'!$E$6:$E$1098,"Added each time you cook"))*20,0)/20)</f>
        <v>1.15</v>
      </c>
      <c r="I44" s="27" t="n">
        <v>1.96</v>
      </c>
      <c r="J44" s="25" t="n">
        <f aca="false">IF(I44="","",I44-H44)</f>
        <v>0.81</v>
      </c>
      <c r="K44" s="26" t="n">
        <f aca="false">SUMIFS('The Math'!$H$6:$H$1098,'The Math'!$A$6:$A$1098,A44,'The Math'!$E$6:$E$1098,"In the jar")</f>
        <v>3.22416666666667</v>
      </c>
      <c r="L44" s="22" t="s">
        <v>175</v>
      </c>
      <c r="M44" s="23" t="s">
        <v>176</v>
      </c>
      <c r="N44" s="28"/>
      <c r="O44" s="29" t="n">
        <v>4.9375</v>
      </c>
    </row>
    <row r="45" customFormat="false" ht="25.5" hidden="false" customHeight="true" outlineLevel="0" collapsed="false">
      <c r="A45" s="20" t="n">
        <v>39</v>
      </c>
      <c r="B45" s="21" t="s">
        <v>177</v>
      </c>
      <c r="C45" s="20" t="n">
        <v>63</v>
      </c>
      <c r="D45" s="22" t="s">
        <v>142</v>
      </c>
      <c r="E45" s="23" t="s">
        <v>178</v>
      </c>
      <c r="F45" s="24"/>
      <c r="G45" s="25" t="str">
        <f aca="false">IF(OR(I45="",F45=""),"",(I45-H45)*F45)</f>
        <v/>
      </c>
      <c r="H45" s="26" t="n">
        <f aca="false">MAX(0.05,ROUND((K45/O45+SUMIFS('The Math'!$H$6:$H$1098,'The Math'!$A$6:$A$1098,A45,'The Math'!$E$6:$E$1098,"Added each time you cook"))*20,0)/20)</f>
        <v>1.2</v>
      </c>
      <c r="I45" s="27" t="n">
        <v>1.96</v>
      </c>
      <c r="J45" s="25" t="n">
        <f aca="false">IF(I45="","",I45-H45)</f>
        <v>0.76</v>
      </c>
      <c r="K45" s="26" t="n">
        <f aca="false">SUMIFS('The Math'!$H$6:$H$1098,'The Math'!$A$6:$A$1098,A45,'The Math'!$E$6:$E$1098,"In the jar")</f>
        <v>2.94333333333333</v>
      </c>
      <c r="L45" s="22" t="s">
        <v>179</v>
      </c>
      <c r="M45" s="23" t="s">
        <v>180</v>
      </c>
      <c r="N45" s="28"/>
      <c r="O45" s="29" t="n">
        <v>4.6875</v>
      </c>
    </row>
    <row r="46" customFormat="false" ht="25.5" hidden="false" customHeight="true" outlineLevel="0" collapsed="false">
      <c r="A46" s="20" t="n">
        <v>40</v>
      </c>
      <c r="B46" s="21" t="s">
        <v>181</v>
      </c>
      <c r="C46" s="20" t="n">
        <v>64</v>
      </c>
      <c r="D46" s="22" t="s">
        <v>142</v>
      </c>
      <c r="E46" s="23" t="s">
        <v>182</v>
      </c>
      <c r="F46" s="24"/>
      <c r="G46" s="25" t="str">
        <f aca="false">IF(OR(I46="",F46=""),"",(I46-H46)*F46)</f>
        <v/>
      </c>
      <c r="H46" s="26" t="n">
        <f aca="false">MAX(0.05,ROUND((K46/O46+SUMIFS('The Math'!$H$6:$H$1098,'The Math'!$A$6:$A$1098,A46,'The Math'!$E$6:$E$1098,"Added each time you cook"))*20,0)/20)</f>
        <v>1.75</v>
      </c>
      <c r="I46" s="27" t="n">
        <v>1.96</v>
      </c>
      <c r="J46" s="25" t="n">
        <f aca="false">IF(I46="","",I46-H46)</f>
        <v>0.21</v>
      </c>
      <c r="K46" s="26" t="n">
        <f aca="false">SUMIFS('The Math'!$H$6:$H$1098,'The Math'!$A$6:$A$1098,A46,'The Math'!$E$6:$E$1098,"In the jar")</f>
        <v>1.88145833333333</v>
      </c>
      <c r="L46" s="22" t="s">
        <v>183</v>
      </c>
      <c r="M46" s="23" t="s">
        <v>184</v>
      </c>
      <c r="N46" s="28"/>
      <c r="O46" s="29" t="n">
        <v>5.83333333333333</v>
      </c>
    </row>
    <row r="47" customFormat="false" ht="25.5" hidden="false" customHeight="true" outlineLevel="0" collapsed="false">
      <c r="A47" s="20" t="n">
        <v>41</v>
      </c>
      <c r="B47" s="21" t="s">
        <v>185</v>
      </c>
      <c r="C47" s="20" t="n">
        <v>65</v>
      </c>
      <c r="D47" s="22" t="s">
        <v>142</v>
      </c>
      <c r="E47" s="23" t="s">
        <v>186</v>
      </c>
      <c r="F47" s="24"/>
      <c r="G47" s="25" t="str">
        <f aca="false">IF(OR(I47="",F47=""),"",(I47-H47)*F47)</f>
        <v/>
      </c>
      <c r="H47" s="26" t="n">
        <f aca="false">MAX(0.05,ROUND((K47/O47+SUMIFS('The Math'!$H$6:$H$1098,'The Math'!$A$6:$A$1098,A47,'The Math'!$E$6:$E$1098,"Added each time you cook"))*20,0)/20)</f>
        <v>1.2</v>
      </c>
      <c r="I47" s="27" t="n">
        <v>1.24</v>
      </c>
      <c r="J47" s="25" t="n">
        <f aca="false">IF(I47="","",I47-H47)</f>
        <v>0.04</v>
      </c>
      <c r="K47" s="26" t="n">
        <f aca="false">SUMIFS('The Math'!$H$6:$H$1098,'The Math'!$A$6:$A$1098,A47,'The Math'!$E$6:$E$1098,"In the jar")</f>
        <v>6.13333333333333</v>
      </c>
      <c r="L47" s="22" t="s">
        <v>187</v>
      </c>
      <c r="M47" s="23" t="s">
        <v>188</v>
      </c>
      <c r="N47" s="28"/>
      <c r="O47" s="29" t="n">
        <v>7.58333333333333</v>
      </c>
    </row>
    <row r="48" customFormat="false" ht="25.5" hidden="false" customHeight="true" outlineLevel="0" collapsed="false">
      <c r="A48" s="20" t="n">
        <v>42</v>
      </c>
      <c r="B48" s="21" t="s">
        <v>189</v>
      </c>
      <c r="C48" s="20" t="n">
        <v>66</v>
      </c>
      <c r="D48" s="22" t="s">
        <v>142</v>
      </c>
      <c r="E48" s="23" t="s">
        <v>143</v>
      </c>
      <c r="F48" s="24"/>
      <c r="G48" s="25" t="str">
        <f aca="false">IF(OR(I48="",F48=""),"",(I48-H48)*F48)</f>
        <v/>
      </c>
      <c r="H48" s="26" t="n">
        <f aca="false">MAX(0.05,ROUND((K48/O48+SUMIFS('The Math'!$H$6:$H$1098,'The Math'!$A$6:$A$1098,A48,'The Math'!$E$6:$E$1098,"Added each time you cook"))*20,0)/20)</f>
        <v>0.55</v>
      </c>
      <c r="I48" s="27" t="n">
        <v>1.38</v>
      </c>
      <c r="J48" s="25" t="n">
        <f aca="false">IF(I48="","",I48-H48)</f>
        <v>0.83</v>
      </c>
      <c r="K48" s="26" t="n">
        <f aca="false">SUMIFS('The Math'!$H$6:$H$1098,'The Math'!$A$6:$A$1098,A48,'The Math'!$E$6:$E$1098,"In the jar")</f>
        <v>1.05927083333333</v>
      </c>
      <c r="L48" s="22" t="s">
        <v>144</v>
      </c>
      <c r="M48" s="23" t="s">
        <v>190</v>
      </c>
      <c r="N48" s="28"/>
      <c r="O48" s="29" t="n">
        <v>1.9375</v>
      </c>
    </row>
    <row r="49" customFormat="false" ht="25.5" hidden="false" customHeight="true" outlineLevel="0" collapsed="false">
      <c r="A49" s="20" t="n">
        <v>43</v>
      </c>
      <c r="B49" s="21" t="s">
        <v>191</v>
      </c>
      <c r="C49" s="20" t="n">
        <v>67</v>
      </c>
      <c r="D49" s="22" t="s">
        <v>142</v>
      </c>
      <c r="E49" s="23" t="s">
        <v>143</v>
      </c>
      <c r="F49" s="24"/>
      <c r="G49" s="25" t="str">
        <f aca="false">IF(OR(I49="",F49=""),"",(I49-H49)*F49)</f>
        <v/>
      </c>
      <c r="H49" s="26" t="n">
        <f aca="false">MAX(0.05,ROUND((K49/O49+SUMIFS('The Math'!$H$6:$H$1098,'The Math'!$A$6:$A$1098,A49,'The Math'!$E$6:$E$1098,"Added each time you cook"))*20,0)/20)</f>
        <v>0.65</v>
      </c>
      <c r="I49" s="27" t="n">
        <v>1.38</v>
      </c>
      <c r="J49" s="25" t="n">
        <f aca="false">IF(I49="","",I49-H49)</f>
        <v>0.73</v>
      </c>
      <c r="K49" s="26" t="n">
        <f aca="false">SUMIFS('The Math'!$H$6:$H$1098,'The Math'!$A$6:$A$1098,A49,'The Math'!$E$6:$E$1098,"In the jar")</f>
        <v>1.30364583333333</v>
      </c>
      <c r="L49" s="22" t="s">
        <v>144</v>
      </c>
      <c r="M49" s="23" t="s">
        <v>192</v>
      </c>
      <c r="N49" s="28"/>
      <c r="O49" s="29" t="n">
        <v>1.96875</v>
      </c>
    </row>
    <row r="50" customFormat="false" ht="25.5" hidden="false" customHeight="true" outlineLevel="0" collapsed="false">
      <c r="A50" s="20" t="n">
        <v>44</v>
      </c>
      <c r="B50" s="21" t="s">
        <v>193</v>
      </c>
      <c r="C50" s="20" t="n">
        <v>68</v>
      </c>
      <c r="D50" s="22" t="s">
        <v>142</v>
      </c>
      <c r="E50" s="23" t="s">
        <v>143</v>
      </c>
      <c r="F50" s="24"/>
      <c r="G50" s="25" t="str">
        <f aca="false">IF(OR(I50="",F50=""),"",(I50-H50)*F50)</f>
        <v/>
      </c>
      <c r="H50" s="26" t="n">
        <f aca="false">MAX(0.05,ROUND((K50/O50+SUMIFS('The Math'!$H$6:$H$1098,'The Math'!$A$6:$A$1098,A50,'The Math'!$E$6:$E$1098,"Added each time you cook"))*20,0)/20)</f>
        <v>1.25</v>
      </c>
      <c r="I50" s="27" t="n">
        <v>1.34</v>
      </c>
      <c r="J50" s="25" t="n">
        <f aca="false">IF(I50="","",I50-H50)</f>
        <v>0.0900000000000001</v>
      </c>
      <c r="K50" s="26" t="n">
        <f aca="false">SUMIFS('The Math'!$H$6:$H$1098,'The Math'!$A$6:$A$1098,A50,'The Math'!$E$6:$E$1098,"In the jar")</f>
        <v>2.455625</v>
      </c>
      <c r="L50" s="22" t="s">
        <v>144</v>
      </c>
      <c r="M50" s="23" t="s">
        <v>194</v>
      </c>
      <c r="N50" s="28"/>
      <c r="O50" s="29" t="n">
        <v>1.9375</v>
      </c>
    </row>
    <row r="51" customFormat="false" ht="25.5" hidden="false" customHeight="true" outlineLevel="0" collapsed="false">
      <c r="A51" s="20" t="n">
        <v>45</v>
      </c>
      <c r="B51" s="21" t="s">
        <v>195</v>
      </c>
      <c r="C51" s="20" t="n">
        <v>69</v>
      </c>
      <c r="D51" s="22" t="s">
        <v>142</v>
      </c>
      <c r="E51" s="23" t="s">
        <v>196</v>
      </c>
      <c r="F51" s="24"/>
      <c r="G51" s="25" t="str">
        <f aca="false">IF(OR(I51="",F51=""),"",(I51-H51)*F51)</f>
        <v/>
      </c>
      <c r="H51" s="26" t="n">
        <f aca="false">MAX(0.05,ROUND((K51/O51+SUMIFS('The Math'!$H$6:$H$1098,'The Math'!$A$6:$A$1098,A51,'The Math'!$E$6:$E$1098,"Added each time you cook"))*20,0)/20)</f>
        <v>1.3</v>
      </c>
      <c r="I51" s="27" t="n">
        <v>1.58</v>
      </c>
      <c r="J51" s="25" t="n">
        <f aca="false">IF(I51="","",I51-H51)</f>
        <v>0.28</v>
      </c>
      <c r="K51" s="26" t="n">
        <f aca="false">SUMIFS('The Math'!$H$6:$H$1098,'The Math'!$A$6:$A$1098,A51,'The Math'!$E$6:$E$1098,"In the jar")</f>
        <v>5.26104166666667</v>
      </c>
      <c r="L51" s="22" t="s">
        <v>187</v>
      </c>
      <c r="M51" s="23" t="s">
        <v>197</v>
      </c>
      <c r="N51" s="28"/>
      <c r="O51" s="29" t="n">
        <v>7.55555555555556</v>
      </c>
    </row>
    <row r="52" customFormat="false" ht="25.5" hidden="false" customHeight="true" outlineLevel="0" collapsed="false">
      <c r="A52" s="20" t="n">
        <v>46</v>
      </c>
      <c r="B52" s="21" t="s">
        <v>198</v>
      </c>
      <c r="C52" s="20" t="n">
        <v>70</v>
      </c>
      <c r="D52" s="22" t="s">
        <v>142</v>
      </c>
      <c r="E52" s="23" t="s">
        <v>199</v>
      </c>
      <c r="F52" s="24"/>
      <c r="G52" s="25" t="str">
        <f aca="false">IF(OR(I52="",F52=""),"",(I52-H52)*F52)</f>
        <v/>
      </c>
      <c r="H52" s="26" t="n">
        <f aca="false">MAX(0.05,ROUND((K52/O52+SUMIFS('The Math'!$H$6:$H$1098,'The Math'!$A$6:$A$1098,A52,'The Math'!$E$6:$E$1098,"Added each time you cook"))*20,0)/20)</f>
        <v>1.35</v>
      </c>
      <c r="I52" s="27" t="n">
        <v>1.54</v>
      </c>
      <c r="J52" s="25" t="n">
        <f aca="false">IF(I52="","",I52-H52)</f>
        <v>0.19</v>
      </c>
      <c r="K52" s="26" t="n">
        <f aca="false">SUMIFS('The Math'!$H$6:$H$1098,'The Math'!$A$6:$A$1098,A52,'The Math'!$E$6:$E$1098,"In the jar")</f>
        <v>2.06166666666667</v>
      </c>
      <c r="L52" s="22" t="s">
        <v>200</v>
      </c>
      <c r="M52" s="23" t="s">
        <v>201</v>
      </c>
      <c r="N52" s="28"/>
      <c r="O52" s="29" t="n">
        <v>3.33333333333333</v>
      </c>
    </row>
    <row r="53" customFormat="false" ht="25.5" hidden="false" customHeight="true" outlineLevel="0" collapsed="false">
      <c r="A53" s="20" t="n">
        <v>47</v>
      </c>
      <c r="B53" s="21" t="s">
        <v>202</v>
      </c>
      <c r="C53" s="20" t="n">
        <v>71</v>
      </c>
      <c r="D53" s="22" t="s">
        <v>142</v>
      </c>
      <c r="E53" s="23" t="s">
        <v>203</v>
      </c>
      <c r="F53" s="24"/>
      <c r="G53" s="25" t="str">
        <f aca="false">IF(OR(I53="",F53=""),"",(I53-H53)*F53)</f>
        <v/>
      </c>
      <c r="H53" s="26" t="n">
        <f aca="false">MAX(0.05,ROUND((K53/O53+SUMIFS('The Math'!$H$6:$H$1098,'The Math'!$A$6:$A$1098,A53,'The Math'!$E$6:$E$1098,"Added each time you cook"))*20,0)/20)</f>
        <v>1.8</v>
      </c>
      <c r="I53" s="27" t="n">
        <v>1.96</v>
      </c>
      <c r="J53" s="25" t="n">
        <f aca="false">IF(I53="","",I53-H53)</f>
        <v>0.16</v>
      </c>
      <c r="K53" s="26" t="n">
        <f aca="false">SUMIFS('The Math'!$H$6:$H$1098,'The Math'!$A$6:$A$1098,A53,'The Math'!$E$6:$E$1098,"In the jar")</f>
        <v>1.77677083333333</v>
      </c>
      <c r="L53" s="22" t="s">
        <v>165</v>
      </c>
      <c r="M53" s="23" t="s">
        <v>204</v>
      </c>
      <c r="N53" s="28"/>
      <c r="O53" s="29" t="n">
        <v>1</v>
      </c>
    </row>
    <row r="54" customFormat="false" ht="25.5" hidden="false" customHeight="true" outlineLevel="0" collapsed="false">
      <c r="A54" s="20" t="n">
        <v>48</v>
      </c>
      <c r="B54" s="21" t="s">
        <v>205</v>
      </c>
      <c r="C54" s="20" t="n">
        <v>72</v>
      </c>
      <c r="D54" s="22" t="s">
        <v>142</v>
      </c>
      <c r="E54" s="23" t="s">
        <v>206</v>
      </c>
      <c r="F54" s="24"/>
      <c r="G54" s="25" t="str">
        <f aca="false">IF(OR(I54="",F54=""),"",(I54-H54)*F54)</f>
        <v/>
      </c>
      <c r="H54" s="26" t="n">
        <f aca="false">MAX(0.05,ROUND((K54/O54+SUMIFS('The Math'!$H$6:$H$1098,'The Math'!$A$6:$A$1098,A54,'The Math'!$E$6:$E$1098,"Added each time you cook"))*20,0)/20)</f>
        <v>1.45</v>
      </c>
      <c r="I54" s="27" t="n">
        <v>1.96</v>
      </c>
      <c r="J54" s="25" t="n">
        <f aca="false">IF(I54="","",I54-H54)</f>
        <v>0.51</v>
      </c>
      <c r="K54" s="26" t="n">
        <f aca="false">SUMIFS('The Math'!$H$6:$H$1098,'The Math'!$A$6:$A$1098,A54,'The Math'!$E$6:$E$1098,"In the jar")</f>
        <v>2.13989583333333</v>
      </c>
      <c r="L54" s="22" t="s">
        <v>144</v>
      </c>
      <c r="M54" s="23" t="s">
        <v>207</v>
      </c>
      <c r="N54" s="28"/>
      <c r="O54" s="29" t="n">
        <v>2.26388888888889</v>
      </c>
    </row>
    <row r="55" customFormat="false" ht="25.5" hidden="false" customHeight="true" outlineLevel="0" collapsed="false">
      <c r="A55" s="20" t="n">
        <v>49</v>
      </c>
      <c r="B55" s="21" t="s">
        <v>208</v>
      </c>
      <c r="C55" s="20" t="n">
        <v>75</v>
      </c>
      <c r="D55" s="22" t="s">
        <v>142</v>
      </c>
      <c r="E55" s="23" t="s">
        <v>203</v>
      </c>
      <c r="F55" s="24"/>
      <c r="G55" s="25" t="str">
        <f aca="false">IF(OR(I55="",F55=""),"",(I55-H55)*F55)</f>
        <v/>
      </c>
      <c r="H55" s="26" t="n">
        <f aca="false">MAX(0.05,ROUND((K55/O55+SUMIFS('The Math'!$H$6:$H$1098,'The Math'!$A$6:$A$1098,A55,'The Math'!$E$6:$E$1098,"Added each time you cook"))*20,0)/20)</f>
        <v>0.95</v>
      </c>
      <c r="I55" s="27" t="n">
        <v>1.29</v>
      </c>
      <c r="J55" s="25" t="n">
        <f aca="false">IF(I55="","",I55-H55)</f>
        <v>0.34</v>
      </c>
      <c r="K55" s="26" t="n">
        <f aca="false">SUMIFS('The Math'!$H$6:$H$1098,'The Math'!$A$6:$A$1098,A55,'The Math'!$E$6:$E$1098,"In the jar")</f>
        <v>0.968385416666667</v>
      </c>
      <c r="L55" s="22" t="s">
        <v>165</v>
      </c>
      <c r="M55" s="23" t="s">
        <v>209</v>
      </c>
      <c r="N55" s="28"/>
      <c r="O55" s="29" t="n">
        <v>1</v>
      </c>
    </row>
    <row r="56" customFormat="false" ht="25.5" hidden="false" customHeight="true" outlineLevel="0" collapsed="false">
      <c r="A56" s="20" t="n">
        <v>50</v>
      </c>
      <c r="B56" s="21" t="s">
        <v>210</v>
      </c>
      <c r="C56" s="20" t="n">
        <v>76</v>
      </c>
      <c r="D56" s="22" t="s">
        <v>137</v>
      </c>
      <c r="E56" s="23" t="s">
        <v>211</v>
      </c>
      <c r="F56" s="24"/>
      <c r="G56" s="25" t="str">
        <f aca="false">IF(OR(I56="",F56=""),"",(I56-H56)*F56)</f>
        <v/>
      </c>
      <c r="H56" s="26" t="n">
        <f aca="false">MAX(0.05,ROUND((K56/O56+SUMIFS('The Math'!$H$6:$H$1098,'The Math'!$A$6:$A$1098,A56,'The Math'!$E$6:$E$1098,"Added each time you cook"))*20,0)/20)</f>
        <v>2.55</v>
      </c>
      <c r="I56" s="27" t="n">
        <v>3.12</v>
      </c>
      <c r="J56" s="25" t="n">
        <f aca="false">IF(I56="","",I56-H56)</f>
        <v>0.57</v>
      </c>
      <c r="K56" s="26" t="n">
        <f aca="false">SUMIFS('The Math'!$H$6:$H$1098,'The Math'!$A$6:$A$1098,A56,'The Math'!$E$6:$E$1098,"In the jar")</f>
        <v>1.29135416666667</v>
      </c>
      <c r="L56" s="22" t="s">
        <v>212</v>
      </c>
      <c r="M56" s="23" t="s">
        <v>213</v>
      </c>
      <c r="N56" s="28"/>
      <c r="O56" s="29" t="n">
        <v>0.510416666666667</v>
      </c>
    </row>
    <row r="57" customFormat="false" ht="25.5" hidden="false" customHeight="true" outlineLevel="0" collapsed="false">
      <c r="A57" s="20" t="n">
        <v>51</v>
      </c>
      <c r="B57" s="21" t="s">
        <v>214</v>
      </c>
      <c r="C57" s="20" t="n">
        <v>77</v>
      </c>
      <c r="D57" s="22" t="s">
        <v>142</v>
      </c>
      <c r="E57" s="23" t="s">
        <v>152</v>
      </c>
      <c r="F57" s="24"/>
      <c r="G57" s="25" t="str">
        <f aca="false">IF(OR(I57="",F57=""),"",(I57-H57)*F57)</f>
        <v/>
      </c>
      <c r="H57" s="26" t="n">
        <f aca="false">MAX(0.05,ROUND((K57/O57+SUMIFS('The Math'!$H$6:$H$1098,'The Math'!$A$6:$A$1098,A57,'The Math'!$E$6:$E$1098,"Added each time you cook"))*20,0)/20)</f>
        <v>1.05</v>
      </c>
      <c r="I57" s="27" t="n">
        <v>1.52</v>
      </c>
      <c r="J57" s="25" t="n">
        <f aca="false">IF(I57="","",I57-H57)</f>
        <v>0.47</v>
      </c>
      <c r="K57" s="26" t="n">
        <f aca="false">SUMIFS('The Math'!$H$6:$H$1098,'The Math'!$A$6:$A$1098,A57,'The Math'!$E$6:$E$1098,"In the jar")</f>
        <v>0.498333333333333</v>
      </c>
      <c r="L57" s="22" t="s">
        <v>153</v>
      </c>
      <c r="M57" s="23" t="s">
        <v>215</v>
      </c>
      <c r="N57" s="28"/>
      <c r="O57" s="29" t="n">
        <v>0.4765625</v>
      </c>
    </row>
    <row r="58" customFormat="false" ht="25.5" hidden="false" customHeight="true" outlineLevel="0" collapsed="false">
      <c r="A58" s="20" t="n">
        <v>52</v>
      </c>
      <c r="B58" s="21" t="s">
        <v>216</v>
      </c>
      <c r="C58" s="20" t="n">
        <v>78</v>
      </c>
      <c r="D58" s="22" t="s">
        <v>142</v>
      </c>
      <c r="E58" s="23" t="s">
        <v>152</v>
      </c>
      <c r="F58" s="24"/>
      <c r="G58" s="25" t="str">
        <f aca="false">IF(OR(I58="",F58=""),"",(I58-H58)*F58)</f>
        <v/>
      </c>
      <c r="H58" s="26" t="n">
        <f aca="false">MAX(0.05,ROUND((K58/O58+SUMIFS('The Math'!$H$6:$H$1098,'The Math'!$A$6:$A$1098,A58,'The Math'!$E$6:$E$1098,"Added each time you cook"))*20,0)/20)</f>
        <v>2.15</v>
      </c>
      <c r="I58" s="27" t="n">
        <v>1.52</v>
      </c>
      <c r="J58" s="25" t="n">
        <f aca="false">IF(I58="","",I58-H58)</f>
        <v>-0.63</v>
      </c>
      <c r="K58" s="26" t="n">
        <f aca="false">SUMIFS('The Math'!$H$6:$H$1098,'The Math'!$A$6:$A$1098,A58,'The Math'!$E$6:$E$1098,"In the jar")</f>
        <v>1.08369791666667</v>
      </c>
      <c r="L58" s="22" t="s">
        <v>153</v>
      </c>
      <c r="M58" s="23" t="s">
        <v>217</v>
      </c>
      <c r="N58" s="28"/>
      <c r="O58" s="29" t="n">
        <v>0.5</v>
      </c>
    </row>
    <row r="59" customFormat="false" ht="25.5" hidden="false" customHeight="true" outlineLevel="0" collapsed="false">
      <c r="A59" s="20" t="n">
        <v>53</v>
      </c>
      <c r="B59" s="21" t="s">
        <v>218</v>
      </c>
      <c r="C59" s="20" t="n">
        <v>79</v>
      </c>
      <c r="D59" s="22" t="s">
        <v>142</v>
      </c>
      <c r="E59" s="23" t="s">
        <v>199</v>
      </c>
      <c r="F59" s="24"/>
      <c r="G59" s="25" t="str">
        <f aca="false">IF(OR(I59="",F59=""),"",(I59-H59)*F59)</f>
        <v/>
      </c>
      <c r="H59" s="26" t="n">
        <f aca="false">MAX(0.05,ROUND((K59/O59+SUMIFS('The Math'!$H$6:$H$1098,'The Math'!$A$6:$A$1098,A59,'The Math'!$E$6:$E$1098,"Added each time you cook"))*20,0)/20)</f>
        <v>0.2</v>
      </c>
      <c r="I59" s="27" t="n">
        <v>1.66</v>
      </c>
      <c r="J59" s="25" t="n">
        <f aca="false">IF(I59="","",I59-H59)</f>
        <v>1.46</v>
      </c>
      <c r="K59" s="26" t="n">
        <f aca="false">SUMIFS('The Math'!$H$6:$H$1098,'The Math'!$A$6:$A$1098,A59,'The Math'!$E$6:$E$1098,"In the jar")</f>
        <v>0.543854166666667</v>
      </c>
      <c r="L59" s="22" t="s">
        <v>200</v>
      </c>
      <c r="M59" s="23" t="s">
        <v>219</v>
      </c>
      <c r="N59" s="28"/>
      <c r="O59" s="29" t="n">
        <v>3.02083333333333</v>
      </c>
    </row>
    <row r="60" customFormat="false" ht="25.5" hidden="false" customHeight="true" outlineLevel="0" collapsed="false">
      <c r="A60" s="20" t="n">
        <v>54</v>
      </c>
      <c r="B60" s="21" t="s">
        <v>220</v>
      </c>
      <c r="C60" s="20" t="n">
        <v>80</v>
      </c>
      <c r="D60" s="22" t="s">
        <v>221</v>
      </c>
      <c r="E60" s="23" t="s">
        <v>222</v>
      </c>
      <c r="F60" s="24"/>
      <c r="G60" s="25" t="str">
        <f aca="false">IF(OR(I60="",F60=""),"",(I60-H60)*F60)</f>
        <v/>
      </c>
      <c r="H60" s="26" t="n">
        <f aca="false">MAX(0.05,ROUND((K60/O60+SUMIFS('The Math'!$H$6:$H$1098,'The Math'!$A$6:$A$1098,A60,'The Math'!$E$6:$E$1098,"Added each time you cook"))*20,0)/20)</f>
        <v>2.8</v>
      </c>
      <c r="I60" s="27" t="n">
        <v>1.96</v>
      </c>
      <c r="J60" s="25" t="n">
        <f aca="false">IF(I60="","",I60-H60)</f>
        <v>-0.84</v>
      </c>
      <c r="K60" s="26" t="n">
        <f aca="false">SUMIFS('The Math'!$H$6:$H$1098,'The Math'!$A$6:$A$1098,A60,'The Math'!$E$6:$E$1098,"In the jar")</f>
        <v>1.15567708333333</v>
      </c>
      <c r="L60" s="22" t="s">
        <v>223</v>
      </c>
      <c r="M60" s="23" t="s">
        <v>224</v>
      </c>
      <c r="N60" s="28"/>
      <c r="O60" s="29" t="n">
        <v>0.561011904761905</v>
      </c>
    </row>
    <row r="61" customFormat="false" ht="25.5" hidden="false" customHeight="true" outlineLevel="0" collapsed="false">
      <c r="A61" s="20" t="n">
        <v>55</v>
      </c>
      <c r="B61" s="21" t="s">
        <v>225</v>
      </c>
      <c r="C61" s="20" t="n">
        <v>81</v>
      </c>
      <c r="D61" s="22" t="s">
        <v>142</v>
      </c>
      <c r="E61" s="23" t="s">
        <v>226</v>
      </c>
      <c r="F61" s="24"/>
      <c r="G61" s="25" t="str">
        <f aca="false">IF(OR(I61="",F61=""),"",(I61-H61)*F61)</f>
        <v/>
      </c>
      <c r="H61" s="26" t="n">
        <f aca="false">MAX(0.05,ROUND((K61/O61+SUMIFS('The Math'!$H$6:$H$1098,'The Math'!$A$6:$A$1098,A61,'The Math'!$E$6:$E$1098,"Added each time you cook"))*20,0)/20)</f>
        <v>1.2</v>
      </c>
      <c r="I61" s="27" t="n">
        <v>3.82</v>
      </c>
      <c r="J61" s="25" t="n">
        <f aca="false">IF(I61="","",I61-H61)</f>
        <v>2.62</v>
      </c>
      <c r="K61" s="26" t="n">
        <f aca="false">SUMIFS('The Math'!$H$6:$H$1098,'The Math'!$A$6:$A$1098,A61,'The Math'!$E$6:$E$1098,"In the jar")</f>
        <v>0.6071875</v>
      </c>
      <c r="L61" s="22" t="s">
        <v>153</v>
      </c>
      <c r="M61" s="23" t="s">
        <v>227</v>
      </c>
      <c r="N61" s="28"/>
      <c r="O61" s="29" t="n">
        <v>0.508928571428571</v>
      </c>
    </row>
    <row r="62" customFormat="false" ht="25.5" hidden="false" customHeight="true" outlineLevel="0" collapsed="false">
      <c r="A62" s="20" t="n">
        <v>56</v>
      </c>
      <c r="B62" s="21" t="s">
        <v>228</v>
      </c>
      <c r="C62" s="20" t="n">
        <v>83</v>
      </c>
      <c r="D62" s="22" t="s">
        <v>49</v>
      </c>
      <c r="E62" s="23" t="s">
        <v>229</v>
      </c>
      <c r="F62" s="24"/>
      <c r="G62" s="25" t="str">
        <f aca="false">IF(OR(I62="",F62=""),"",(I62-H62)*F62)</f>
        <v/>
      </c>
      <c r="H62" s="26" t="n">
        <f aca="false">MAX(0.05,ROUND((K62/O62+SUMIFS('The Math'!$H$6:$H$1098,'The Math'!$A$6:$A$1098,A62,'The Math'!$E$6:$E$1098,"Added each time you cook"))*20,0)/20)</f>
        <v>0.35</v>
      </c>
      <c r="I62" s="27" t="n">
        <v>0.45</v>
      </c>
      <c r="J62" s="25" t="n">
        <f aca="false">IF(I62="","",I62-H62)</f>
        <v>0.1</v>
      </c>
      <c r="K62" s="26" t="n">
        <f aca="false">SUMIFS('The Math'!$H$6:$H$1098,'The Math'!$A$6:$A$1098,A62,'The Math'!$E$6:$E$1098,"In the jar")</f>
        <v>1.77067708333333</v>
      </c>
      <c r="L62" s="22" t="s">
        <v>110</v>
      </c>
      <c r="M62" s="23" t="s">
        <v>230</v>
      </c>
      <c r="N62" s="28"/>
      <c r="O62" s="29" t="n">
        <v>5.140625</v>
      </c>
    </row>
    <row r="63" customFormat="false" ht="25.5" hidden="false" customHeight="true" outlineLevel="0" collapsed="false">
      <c r="A63" s="20" t="n">
        <v>57</v>
      </c>
      <c r="B63" s="21" t="s">
        <v>231</v>
      </c>
      <c r="C63" s="20" t="n">
        <v>84</v>
      </c>
      <c r="D63" s="22" t="s">
        <v>49</v>
      </c>
      <c r="E63" s="23" t="s">
        <v>232</v>
      </c>
      <c r="F63" s="24"/>
      <c r="G63" s="25" t="str">
        <f aca="false">IF(OR(I63="",F63=""),"",(I63-H63)*F63)</f>
        <v/>
      </c>
      <c r="H63" s="26" t="n">
        <f aca="false">MAX(0.05,ROUND((K63/O63+SUMIFS('The Math'!$H$6:$H$1098,'The Math'!$A$6:$A$1098,A63,'The Math'!$E$6:$E$1098,"Added each time you cook"))*20,0)/20)</f>
        <v>0.35</v>
      </c>
      <c r="I63" s="27" t="n">
        <v>0.73</v>
      </c>
      <c r="J63" s="25" t="n">
        <f aca="false">IF(I63="","",I63-H63)</f>
        <v>0.38</v>
      </c>
      <c r="K63" s="26" t="n">
        <f aca="false">SUMIFS('The Math'!$H$6:$H$1098,'The Math'!$A$6:$A$1098,A63,'The Math'!$E$6:$E$1098,"In the jar")</f>
        <v>2.58307291666667</v>
      </c>
      <c r="L63" s="22" t="s">
        <v>89</v>
      </c>
      <c r="M63" s="23" t="s">
        <v>233</v>
      </c>
      <c r="N63" s="28"/>
      <c r="O63" s="29" t="n">
        <v>7.85416666666667</v>
      </c>
    </row>
    <row r="64" customFormat="false" ht="25.5" hidden="false" customHeight="true" outlineLevel="0" collapsed="false">
      <c r="A64" s="20" t="n">
        <v>58</v>
      </c>
      <c r="B64" s="21" t="s">
        <v>234</v>
      </c>
      <c r="C64" s="20" t="n">
        <v>85</v>
      </c>
      <c r="D64" s="22" t="s">
        <v>235</v>
      </c>
      <c r="E64" s="23" t="s">
        <v>236</v>
      </c>
      <c r="F64" s="24"/>
      <c r="G64" s="25" t="str">
        <f aca="false">IF(OR(I64="",F64=""),"",(I64-H64)*F64)</f>
        <v/>
      </c>
      <c r="H64" s="26" t="n">
        <f aca="false">MAX(0.05,ROUND((K64/O64+SUMIFS('The Math'!$H$6:$H$1098,'The Math'!$A$6:$A$1098,A64,'The Math'!$E$6:$E$1098,"Added each time you cook"))*20,0)/20)</f>
        <v>4.55</v>
      </c>
      <c r="I64" s="27" t="n">
        <v>5.22</v>
      </c>
      <c r="J64" s="25" t="n">
        <f aca="false">IF(I64="","",I64-H64)</f>
        <v>0.67</v>
      </c>
      <c r="K64" s="26" t="n">
        <f aca="false">SUMIFS('The Math'!$H$6:$H$1098,'The Math'!$A$6:$A$1098,A64,'The Math'!$E$6:$E$1098,"In the jar")</f>
        <v>1.54533854166667</v>
      </c>
      <c r="L64" s="22" t="s">
        <v>237</v>
      </c>
      <c r="M64" s="23" t="s">
        <v>238</v>
      </c>
      <c r="N64" s="28"/>
      <c r="O64" s="29" t="n">
        <v>0.338541666666667</v>
      </c>
    </row>
    <row r="65" customFormat="false" ht="25.5" hidden="false" customHeight="true" outlineLevel="0" collapsed="false">
      <c r="A65" s="20" t="n">
        <v>59</v>
      </c>
      <c r="B65" s="21" t="s">
        <v>239</v>
      </c>
      <c r="C65" s="20" t="n">
        <v>86</v>
      </c>
      <c r="D65" s="22" t="s">
        <v>62</v>
      </c>
      <c r="E65" s="23" t="s">
        <v>63</v>
      </c>
      <c r="F65" s="24"/>
      <c r="G65" s="25" t="str">
        <f aca="false">IF(OR(I65="",F65=""),"",(I65-H65)*F65)</f>
        <v/>
      </c>
      <c r="H65" s="26" t="n">
        <f aca="false">MAX(0.05,ROUND((K65/O65+SUMIFS('The Math'!$H$6:$H$1098,'The Math'!$A$6:$A$1098,A65,'The Math'!$E$6:$E$1098,"Added each time you cook"))*20,0)/20)</f>
        <v>2</v>
      </c>
      <c r="I65" s="27" t="n">
        <v>2.9</v>
      </c>
      <c r="J65" s="25" t="n">
        <f aca="false">IF(I65="","",I65-H65)</f>
        <v>0.9</v>
      </c>
      <c r="K65" s="26" t="n">
        <f aca="false">SUMIFS('The Math'!$H$6:$H$1098,'The Math'!$A$6:$A$1098,A65,'The Math'!$E$6:$E$1098,"In the jar")</f>
        <v>5.48755208333333</v>
      </c>
      <c r="L65" s="22" t="s">
        <v>72</v>
      </c>
      <c r="M65" s="23" t="s">
        <v>240</v>
      </c>
      <c r="N65" s="28"/>
      <c r="O65" s="29" t="n">
        <v>2.73958333333333</v>
      </c>
    </row>
    <row r="66" customFormat="false" ht="25.5" hidden="false" customHeight="true" outlineLevel="0" collapsed="false">
      <c r="A66" s="20" t="n">
        <v>60</v>
      </c>
      <c r="B66" s="21" t="s">
        <v>241</v>
      </c>
      <c r="C66" s="20" t="n">
        <v>87</v>
      </c>
      <c r="D66" s="22" t="s">
        <v>49</v>
      </c>
      <c r="E66" s="23" t="s">
        <v>58</v>
      </c>
      <c r="F66" s="24"/>
      <c r="G66" s="25" t="str">
        <f aca="false">IF(OR(I66="",F66=""),"",(I66-H66)*F66)</f>
        <v/>
      </c>
      <c r="H66" s="26" t="n">
        <f aca="false">MAX(0.05,ROUND((K66/O66+SUMIFS('The Math'!$H$6:$H$1098,'The Math'!$A$6:$A$1098,A66,'The Math'!$E$6:$E$1098,"Added each time you cook"))*20,0)/20)</f>
        <v>0.2</v>
      </c>
      <c r="I66" s="27"/>
      <c r="J66" s="25" t="str">
        <f aca="false">IF(I66="","",I66-H66)</f>
        <v/>
      </c>
      <c r="K66" s="26" t="n">
        <f aca="false">SUMIFS('The Math'!$H$6:$H$1098,'The Math'!$A$6:$A$1098,A66,'The Math'!$E$6:$E$1098,"In the jar")</f>
        <v>2.06875</v>
      </c>
      <c r="L66" s="22" t="s">
        <v>51</v>
      </c>
      <c r="M66" s="23" t="s">
        <v>242</v>
      </c>
      <c r="N66" s="28" t="s">
        <v>125</v>
      </c>
      <c r="O66" s="29" t="n">
        <v>10.5</v>
      </c>
    </row>
    <row r="67" customFormat="false" ht="25.5" hidden="false" customHeight="true" outlineLevel="0" collapsed="false">
      <c r="A67" s="20" t="n">
        <v>61</v>
      </c>
      <c r="B67" s="21" t="s">
        <v>243</v>
      </c>
      <c r="C67" s="20" t="n">
        <v>91</v>
      </c>
      <c r="D67" s="22" t="s">
        <v>221</v>
      </c>
      <c r="E67" s="23" t="s">
        <v>244</v>
      </c>
      <c r="F67" s="24"/>
      <c r="G67" s="25" t="str">
        <f aca="false">IF(OR(I67="",F67=""),"",(I67-H67)*F67)</f>
        <v/>
      </c>
      <c r="H67" s="26" t="n">
        <f aca="false">MAX(0.05,ROUND((K67/O67+SUMIFS('The Math'!$H$6:$H$1098,'The Math'!$A$6:$A$1098,A67,'The Math'!$E$6:$E$1098,"Added each time you cook"))*20,0)/20)</f>
        <v>0.4</v>
      </c>
      <c r="I67" s="27" t="n">
        <v>1.41</v>
      </c>
      <c r="J67" s="25" t="n">
        <f aca="false">IF(I67="","",I67-H67)</f>
        <v>1.01</v>
      </c>
      <c r="K67" s="26" t="n">
        <f aca="false">SUMIFS('The Math'!$H$6:$H$1098,'The Math'!$A$6:$A$1098,A67,'The Math'!$E$6:$E$1098,"In the jar")</f>
        <v>1.78036458333333</v>
      </c>
      <c r="L67" s="22" t="s">
        <v>245</v>
      </c>
      <c r="M67" s="23" t="s">
        <v>246</v>
      </c>
      <c r="N67" s="28"/>
      <c r="O67" s="29" t="n">
        <v>4.640625</v>
      </c>
    </row>
    <row r="68" customFormat="false" ht="25.5" hidden="false" customHeight="true" outlineLevel="0" collapsed="false">
      <c r="A68" s="20" t="n">
        <v>62</v>
      </c>
      <c r="B68" s="21" t="s">
        <v>247</v>
      </c>
      <c r="C68" s="20" t="n">
        <v>92</v>
      </c>
      <c r="D68" s="22" t="s">
        <v>221</v>
      </c>
      <c r="E68" s="23" t="s">
        <v>244</v>
      </c>
      <c r="F68" s="24"/>
      <c r="G68" s="25" t="str">
        <f aca="false">IF(OR(I68="",F68=""),"",(I68-H68)*F68)</f>
        <v/>
      </c>
      <c r="H68" s="26" t="n">
        <f aca="false">MAX(0.05,ROUND((K68/O68+SUMIFS('The Math'!$H$6:$H$1098,'The Math'!$A$6:$A$1098,A68,'The Math'!$E$6:$E$1098,"Added each time you cook"))*20,0)/20)</f>
        <v>0.5</v>
      </c>
      <c r="I68" s="27" t="n">
        <v>0.98</v>
      </c>
      <c r="J68" s="25" t="n">
        <f aca="false">IF(I68="","",I68-H68)</f>
        <v>0.48</v>
      </c>
      <c r="K68" s="26" t="n">
        <f aca="false">SUMIFS('The Math'!$H$6:$H$1098,'The Math'!$A$6:$A$1098,A68,'The Math'!$E$6:$E$1098,"In the jar")</f>
        <v>2.68744791666667</v>
      </c>
      <c r="L68" s="22" t="s">
        <v>248</v>
      </c>
      <c r="M68" s="23" t="s">
        <v>249</v>
      </c>
      <c r="N68" s="28"/>
      <c r="O68" s="29" t="n">
        <v>5.390625</v>
      </c>
    </row>
    <row r="69" customFormat="false" ht="25.5" hidden="false" customHeight="true" outlineLevel="0" collapsed="false">
      <c r="A69" s="20" t="n">
        <v>63</v>
      </c>
      <c r="B69" s="21" t="s">
        <v>250</v>
      </c>
      <c r="C69" s="20" t="n">
        <v>93</v>
      </c>
      <c r="D69" s="22" t="s">
        <v>221</v>
      </c>
      <c r="E69" s="23" t="s">
        <v>244</v>
      </c>
      <c r="F69" s="24"/>
      <c r="G69" s="25" t="str">
        <f aca="false">IF(OR(I69="",F69=""),"",(I69-H69)*F69)</f>
        <v/>
      </c>
      <c r="H69" s="26" t="n">
        <f aca="false">MAX(0.05,ROUND((K69/O69+SUMIFS('The Math'!$H$6:$H$1098,'The Math'!$A$6:$A$1098,A69,'The Math'!$E$6:$E$1098,"Added each time you cook"))*20,0)/20)</f>
        <v>0.7</v>
      </c>
      <c r="I69" s="27" t="n">
        <v>1.98</v>
      </c>
      <c r="J69" s="25" t="n">
        <f aca="false">IF(I69="","",I69-H69)</f>
        <v>1.28</v>
      </c>
      <c r="K69" s="26" t="n">
        <f aca="false">SUMIFS('The Math'!$H$6:$H$1098,'The Math'!$A$6:$A$1098,A69,'The Math'!$E$6:$E$1098,"In the jar")</f>
        <v>3.7921875</v>
      </c>
      <c r="L69" s="22" t="s">
        <v>248</v>
      </c>
      <c r="M69" s="23" t="s">
        <v>251</v>
      </c>
      <c r="N69" s="28"/>
      <c r="O69" s="29" t="n">
        <v>5.390625</v>
      </c>
    </row>
    <row r="70" customFormat="false" ht="25.5" hidden="false" customHeight="true" outlineLevel="0" collapsed="false">
      <c r="A70" s="20" t="n">
        <v>64</v>
      </c>
      <c r="B70" s="21" t="s">
        <v>252</v>
      </c>
      <c r="C70" s="20" t="n">
        <v>94</v>
      </c>
      <c r="D70" s="22" t="s">
        <v>221</v>
      </c>
      <c r="E70" s="23" t="s">
        <v>244</v>
      </c>
      <c r="F70" s="24"/>
      <c r="G70" s="25" t="str">
        <f aca="false">IF(OR(I70="",F70=""),"",(I70-H70)*F70)</f>
        <v/>
      </c>
      <c r="H70" s="26" t="n">
        <f aca="false">MAX(0.05,ROUND((K70/O70+SUMIFS('The Math'!$H$6:$H$1098,'The Math'!$A$6:$A$1098,A70,'The Math'!$E$6:$E$1098,"Added each time you cook"))*20,0)/20)</f>
        <v>0.65</v>
      </c>
      <c r="I70" s="27" t="n">
        <v>1.98</v>
      </c>
      <c r="J70" s="25" t="n">
        <f aca="false">IF(I70="","",I70-H70)</f>
        <v>1.33</v>
      </c>
      <c r="K70" s="26" t="n">
        <f aca="false">SUMIFS('The Math'!$H$6:$H$1098,'The Math'!$A$6:$A$1098,A70,'The Math'!$E$6:$E$1098,"In the jar")</f>
        <v>1.76645833333333</v>
      </c>
      <c r="L70" s="22" t="s">
        <v>253</v>
      </c>
      <c r="M70" s="23" t="s">
        <v>254</v>
      </c>
      <c r="N70" s="28"/>
      <c r="O70" s="29" t="n">
        <v>4.625</v>
      </c>
    </row>
    <row r="71" customFormat="false" ht="25.5" hidden="false" customHeight="true" outlineLevel="0" collapsed="false">
      <c r="A71" s="20" t="n">
        <v>65</v>
      </c>
      <c r="B71" s="21" t="s">
        <v>255</v>
      </c>
      <c r="C71" s="20" t="n">
        <v>95</v>
      </c>
      <c r="D71" s="22" t="s">
        <v>221</v>
      </c>
      <c r="E71" s="23" t="s">
        <v>256</v>
      </c>
      <c r="F71" s="24"/>
      <c r="G71" s="25" t="str">
        <f aca="false">IF(OR(I71="",F71=""),"",(I71-H71)*F71)</f>
        <v/>
      </c>
      <c r="H71" s="26" t="n">
        <f aca="false">MAX(0.05,ROUND((K71/O71+SUMIFS('The Math'!$H$6:$H$1098,'The Math'!$A$6:$A$1098,A71,'The Math'!$E$6:$E$1098,"Added each time you cook"))*20,0)/20)</f>
        <v>0.45</v>
      </c>
      <c r="I71" s="27" t="n">
        <v>1.53</v>
      </c>
      <c r="J71" s="25" t="n">
        <f aca="false">IF(I71="","",I71-H71)</f>
        <v>1.08</v>
      </c>
      <c r="K71" s="26" t="n">
        <f aca="false">SUMIFS('The Math'!$H$6:$H$1098,'The Math'!$A$6:$A$1098,A71,'The Math'!$E$6:$E$1098,"In the jar")</f>
        <v>1.22989583333333</v>
      </c>
      <c r="L71" s="22" t="s">
        <v>257</v>
      </c>
      <c r="M71" s="23" t="s">
        <v>258</v>
      </c>
      <c r="N71" s="28"/>
      <c r="O71" s="29" t="n">
        <v>11.25</v>
      </c>
    </row>
    <row r="72" customFormat="false" ht="25.5" hidden="false" customHeight="true" outlineLevel="0" collapsed="false">
      <c r="A72" s="20" t="n">
        <v>66</v>
      </c>
      <c r="B72" s="21" t="s">
        <v>259</v>
      </c>
      <c r="C72" s="20" t="n">
        <v>96</v>
      </c>
      <c r="D72" s="22" t="s">
        <v>221</v>
      </c>
      <c r="E72" s="23" t="s">
        <v>260</v>
      </c>
      <c r="F72" s="24"/>
      <c r="G72" s="25" t="str">
        <f aca="false">IF(OR(I72="",F72=""),"",(I72-H72)*F72)</f>
        <v/>
      </c>
      <c r="H72" s="26" t="n">
        <f aca="false">MAX(0.05,ROUND((K72/O72+SUMIFS('The Math'!$H$6:$H$1098,'The Math'!$A$6:$A$1098,A72,'The Math'!$E$6:$E$1098,"Added each time you cook"))*20,0)/20)</f>
        <v>0.3</v>
      </c>
      <c r="I72" s="27" t="n">
        <v>1.28</v>
      </c>
      <c r="J72" s="25" t="n">
        <f aca="false">IF(I72="","",I72-H72)</f>
        <v>0.98</v>
      </c>
      <c r="K72" s="26" t="n">
        <f aca="false">SUMIFS('The Math'!$H$6:$H$1098,'The Math'!$A$6:$A$1098,A72,'The Math'!$E$6:$E$1098,"In the jar")</f>
        <v>3.75916666666667</v>
      </c>
      <c r="L72" s="22" t="s">
        <v>261</v>
      </c>
      <c r="M72" s="23" t="s">
        <v>262</v>
      </c>
      <c r="N72" s="28"/>
      <c r="O72" s="29" t="n">
        <v>13.1666666666667</v>
      </c>
    </row>
    <row r="73" customFormat="false" ht="25.5" hidden="false" customHeight="true" outlineLevel="0" collapsed="false">
      <c r="A73" s="20" t="n">
        <v>67</v>
      </c>
      <c r="B73" s="21" t="s">
        <v>263</v>
      </c>
      <c r="C73" s="20" t="n">
        <v>97</v>
      </c>
      <c r="D73" s="22" t="s">
        <v>221</v>
      </c>
      <c r="E73" s="23" t="s">
        <v>260</v>
      </c>
      <c r="F73" s="24"/>
      <c r="G73" s="25" t="str">
        <f aca="false">IF(OR(I73="",F73=""),"",(I73-H73)*F73)</f>
        <v/>
      </c>
      <c r="H73" s="26" t="n">
        <f aca="false">MAX(0.05,ROUND((K73/O73+SUMIFS('The Math'!$H$6:$H$1098,'The Math'!$A$6:$A$1098,A73,'The Math'!$E$6:$E$1098,"Added each time you cook"))*20,0)/20)</f>
        <v>0.3</v>
      </c>
      <c r="I73" s="27" t="n">
        <v>1.28</v>
      </c>
      <c r="J73" s="25" t="n">
        <f aca="false">IF(I73="","",I73-H73)</f>
        <v>0.98</v>
      </c>
      <c r="K73" s="26" t="n">
        <f aca="false">SUMIFS('The Math'!$H$6:$H$1098,'The Math'!$A$6:$A$1098,A73,'The Math'!$E$6:$E$1098,"In the jar")</f>
        <v>3.78770833333333</v>
      </c>
      <c r="L73" s="22" t="s">
        <v>261</v>
      </c>
      <c r="M73" s="23" t="s">
        <v>264</v>
      </c>
      <c r="N73" s="28"/>
      <c r="O73" s="29" t="n">
        <v>13</v>
      </c>
    </row>
    <row r="74" customFormat="false" ht="25.5" hidden="false" customHeight="true" outlineLevel="0" collapsed="false">
      <c r="A74" s="20" t="n">
        <v>68</v>
      </c>
      <c r="B74" s="21" t="s">
        <v>265</v>
      </c>
      <c r="C74" s="20" t="n">
        <v>98</v>
      </c>
      <c r="D74" s="22" t="s">
        <v>221</v>
      </c>
      <c r="E74" s="23" t="s">
        <v>260</v>
      </c>
      <c r="F74" s="24"/>
      <c r="G74" s="25" t="str">
        <f aca="false">IF(OR(I74="",F74=""),"",(I74-H74)*F74)</f>
        <v/>
      </c>
      <c r="H74" s="26" t="n">
        <f aca="false">MAX(0.05,ROUND((K74/O74+SUMIFS('The Math'!$H$6:$H$1098,'The Math'!$A$6:$A$1098,A74,'The Math'!$E$6:$E$1098,"Added each time you cook"))*20,0)/20)</f>
        <v>0.3</v>
      </c>
      <c r="I74" s="27" t="n">
        <v>0.9</v>
      </c>
      <c r="J74" s="25" t="n">
        <f aca="false">IF(I74="","",I74-H74)</f>
        <v>0.6</v>
      </c>
      <c r="K74" s="26" t="n">
        <f aca="false">SUMIFS('The Math'!$H$6:$H$1098,'The Math'!$A$6:$A$1098,A74,'The Math'!$E$6:$E$1098,"In the jar")</f>
        <v>4.55791666666667</v>
      </c>
      <c r="L74" s="22" t="s">
        <v>266</v>
      </c>
      <c r="M74" s="23" t="s">
        <v>267</v>
      </c>
      <c r="N74" s="28"/>
      <c r="O74" s="29" t="n">
        <v>14.3333333333333</v>
      </c>
    </row>
    <row r="75" customFormat="false" ht="25.5" hidden="false" customHeight="true" outlineLevel="0" collapsed="false">
      <c r="A75" s="20" t="n">
        <v>69</v>
      </c>
      <c r="B75" s="21" t="s">
        <v>268</v>
      </c>
      <c r="C75" s="20" t="n">
        <v>99</v>
      </c>
      <c r="D75" s="22" t="s">
        <v>115</v>
      </c>
      <c r="E75" s="23" t="s">
        <v>269</v>
      </c>
      <c r="F75" s="24"/>
      <c r="G75" s="25" t="str">
        <f aca="false">IF(OR(I75="",F75=""),"",(I75-H75)*F75)</f>
        <v/>
      </c>
      <c r="H75" s="26" t="n">
        <f aca="false">MAX(0.05,ROUND((K75/O75+SUMIFS('The Math'!$H$6:$H$1098,'The Math'!$A$6:$A$1098,A75,'The Math'!$E$6:$E$1098,"Added each time you cook"))*20,0)/20)</f>
        <v>0.6</v>
      </c>
      <c r="I75" s="27" t="n">
        <v>1.19</v>
      </c>
      <c r="J75" s="25" t="n">
        <f aca="false">IF(I75="","",I75-H75)</f>
        <v>0.59</v>
      </c>
      <c r="K75" s="26" t="n">
        <f aca="false">SUMIFS('The Math'!$H$6:$H$1098,'The Math'!$A$6:$A$1098,A75,'The Math'!$E$6:$E$1098,"In the jar")</f>
        <v>1.89359375</v>
      </c>
      <c r="L75" s="22" t="s">
        <v>270</v>
      </c>
      <c r="M75" s="23" t="s">
        <v>271</v>
      </c>
      <c r="N75" s="28"/>
      <c r="O75" s="29" t="n">
        <v>3.0390625</v>
      </c>
    </row>
    <row r="76" customFormat="false" ht="25.5" hidden="false" customHeight="true" outlineLevel="0" collapsed="false">
      <c r="A76" s="20" t="n">
        <v>70</v>
      </c>
      <c r="B76" s="21" t="s">
        <v>272</v>
      </c>
      <c r="C76" s="20" t="n">
        <v>100</v>
      </c>
      <c r="D76" s="22" t="s">
        <v>221</v>
      </c>
      <c r="E76" s="23" t="s">
        <v>273</v>
      </c>
      <c r="F76" s="24"/>
      <c r="G76" s="25" t="str">
        <f aca="false">IF(OR(I76="",F76=""),"",(I76-H76)*F76)</f>
        <v/>
      </c>
      <c r="H76" s="26" t="n">
        <f aca="false">MAX(0.05,ROUND((K76/O76+SUMIFS('The Math'!$H$6:$H$1098,'The Math'!$A$6:$A$1098,A76,'The Math'!$E$6:$E$1098,"Added each time you cook"))*20,0)/20)</f>
        <v>0.5</v>
      </c>
      <c r="I76" s="27" t="n">
        <v>1.98</v>
      </c>
      <c r="J76" s="25" t="n">
        <f aca="false">IF(I76="","",I76-H76)</f>
        <v>1.48</v>
      </c>
      <c r="K76" s="26" t="n">
        <f aca="false">SUMIFS('The Math'!$H$6:$H$1098,'The Math'!$A$6:$A$1098,A76,'The Math'!$E$6:$E$1098,"In the jar")</f>
        <v>1.9409375</v>
      </c>
      <c r="L76" s="22" t="s">
        <v>274</v>
      </c>
      <c r="M76" s="23" t="s">
        <v>275</v>
      </c>
      <c r="N76" s="28"/>
      <c r="O76" s="29" t="n">
        <v>3.80208333333333</v>
      </c>
    </row>
    <row r="77" customFormat="false" ht="25.5" hidden="false" customHeight="true" outlineLevel="0" collapsed="false">
      <c r="A77" s="20" t="n">
        <v>71</v>
      </c>
      <c r="B77" s="21" t="s">
        <v>276</v>
      </c>
      <c r="C77" s="20" t="n">
        <v>106</v>
      </c>
      <c r="D77" s="22" t="s">
        <v>62</v>
      </c>
      <c r="E77" s="23" t="s">
        <v>63</v>
      </c>
      <c r="F77" s="24"/>
      <c r="G77" s="25" t="str">
        <f aca="false">IF(OR(I77="",F77=""),"",(I77-H77)*F77)</f>
        <v/>
      </c>
      <c r="H77" s="26" t="n">
        <f aca="false">MAX(0.05,ROUND((K77/O77+SUMIFS('The Math'!$H$6:$H$1098,'The Math'!$A$6:$A$1098,A77,'The Math'!$E$6:$E$1098,"Added each time you cook"))*20,0)/20)</f>
        <v>1.95</v>
      </c>
      <c r="I77" s="27" t="n">
        <v>1.6</v>
      </c>
      <c r="J77" s="25" t="n">
        <f aca="false">IF(I77="","",I77-H77)</f>
        <v>-0.35</v>
      </c>
      <c r="K77" s="26" t="n">
        <f aca="false">SUMIFS('The Math'!$H$6:$H$1098,'The Math'!$A$6:$A$1098,A77,'The Math'!$E$6:$E$1098,"In the jar")</f>
        <v>5.884375</v>
      </c>
      <c r="L77" s="22" t="s">
        <v>64</v>
      </c>
      <c r="M77" s="23" t="s">
        <v>277</v>
      </c>
      <c r="N77" s="28"/>
      <c r="O77" s="29" t="n">
        <v>3</v>
      </c>
    </row>
    <row r="78" customFormat="false" ht="25.5" hidden="false" customHeight="true" outlineLevel="0" collapsed="false">
      <c r="A78" s="20" t="n">
        <v>72</v>
      </c>
      <c r="B78" s="21" t="s">
        <v>278</v>
      </c>
      <c r="C78" s="20" t="n">
        <v>107</v>
      </c>
      <c r="D78" s="22" t="s">
        <v>49</v>
      </c>
      <c r="E78" s="23" t="s">
        <v>54</v>
      </c>
      <c r="F78" s="24"/>
      <c r="G78" s="25" t="str">
        <f aca="false">IF(OR(I78="",F78=""),"",(I78-H78)*F78)</f>
        <v/>
      </c>
      <c r="H78" s="26" t="n">
        <f aca="false">MAX(0.05,ROUND((K78/O78+SUMIFS('The Math'!$H$6:$H$1098,'The Math'!$A$6:$A$1098,A78,'The Math'!$E$6:$E$1098,"Added each time you cook"))*20,0)/20)</f>
        <v>0.5</v>
      </c>
      <c r="I78" s="27"/>
      <c r="J78" s="25" t="str">
        <f aca="false">IF(I78="","",I78-H78)</f>
        <v/>
      </c>
      <c r="K78" s="26" t="n">
        <f aca="false">SUMIFS('The Math'!$H$6:$H$1098,'The Math'!$A$6:$A$1098,A78,'The Math'!$E$6:$E$1098,"In the jar")</f>
        <v>3.90083333333333</v>
      </c>
      <c r="L78" s="22" t="s">
        <v>89</v>
      </c>
      <c r="M78" s="23" t="s">
        <v>279</v>
      </c>
      <c r="N78" s="28" t="s">
        <v>125</v>
      </c>
      <c r="O78" s="29" t="n">
        <v>7.55555555555556</v>
      </c>
    </row>
    <row r="79" customFormat="false" ht="25.5" hidden="false" customHeight="true" outlineLevel="0" collapsed="false">
      <c r="A79" s="20" t="n">
        <v>73</v>
      </c>
      <c r="B79" s="21" t="s">
        <v>280</v>
      </c>
      <c r="C79" s="20" t="n">
        <v>108</v>
      </c>
      <c r="D79" s="22" t="s">
        <v>142</v>
      </c>
      <c r="E79" s="23" t="s">
        <v>281</v>
      </c>
      <c r="F79" s="24"/>
      <c r="G79" s="25" t="str">
        <f aca="false">IF(OR(I79="",F79=""),"",(I79-H79)*F79)</f>
        <v/>
      </c>
      <c r="H79" s="26" t="n">
        <f aca="false">MAX(0.05,ROUND((K79/O79+SUMIFS('The Math'!$H$6:$H$1098,'The Math'!$A$6:$A$1098,A79,'The Math'!$E$6:$E$1098,"Added each time you cook"))*20,0)/20)</f>
        <v>0.95</v>
      </c>
      <c r="I79" s="27" t="n">
        <v>2.58</v>
      </c>
      <c r="J79" s="25" t="n">
        <f aca="false">IF(I79="","",I79-H79)</f>
        <v>1.63</v>
      </c>
      <c r="K79" s="26" t="n">
        <f aca="false">SUMIFS('The Math'!$H$6:$H$1098,'The Math'!$A$6:$A$1098,A79,'The Math'!$E$6:$E$1098,"In the jar")</f>
        <v>2.18020833333333</v>
      </c>
      <c r="L79" s="22" t="s">
        <v>187</v>
      </c>
      <c r="M79" s="23" t="s">
        <v>282</v>
      </c>
      <c r="N79" s="28"/>
      <c r="O79" s="29" t="n">
        <v>7.22222222222222</v>
      </c>
    </row>
    <row r="80" customFormat="false" ht="25.5" hidden="false" customHeight="true" outlineLevel="0" collapsed="false">
      <c r="A80" s="20" t="n">
        <v>74</v>
      </c>
      <c r="B80" s="21" t="s">
        <v>283</v>
      </c>
      <c r="C80" s="20" t="n">
        <v>109</v>
      </c>
      <c r="D80" s="22" t="s">
        <v>49</v>
      </c>
      <c r="E80" s="23" t="s">
        <v>58</v>
      </c>
      <c r="F80" s="24"/>
      <c r="G80" s="25" t="str">
        <f aca="false">IF(OR(I80="",F80=""),"",(I80-H80)*F80)</f>
        <v/>
      </c>
      <c r="H80" s="26" t="n">
        <f aca="false">MAX(0.05,ROUND((K80/O80+SUMIFS('The Math'!$H$6:$H$1098,'The Math'!$A$6:$A$1098,A80,'The Math'!$E$6:$E$1098,"Added each time you cook"))*20,0)/20)</f>
        <v>0.25</v>
      </c>
      <c r="I80" s="27"/>
      <c r="J80" s="25" t="str">
        <f aca="false">IF(I80="","",I80-H80)</f>
        <v/>
      </c>
      <c r="K80" s="26" t="n">
        <f aca="false">SUMIFS('The Math'!$H$6:$H$1098,'The Math'!$A$6:$A$1098,A80,'The Math'!$E$6:$E$1098,"In the jar")</f>
        <v>2.86020833333333</v>
      </c>
      <c r="L80" s="22" t="s">
        <v>51</v>
      </c>
      <c r="M80" s="23" t="s">
        <v>284</v>
      </c>
      <c r="N80" s="28" t="s">
        <v>125</v>
      </c>
      <c r="O80" s="29" t="n">
        <v>10.5</v>
      </c>
    </row>
    <row r="81" customFormat="false" ht="25.5" hidden="false" customHeight="true" outlineLevel="0" collapsed="false">
      <c r="A81" s="20" t="n">
        <v>75</v>
      </c>
      <c r="B81" s="21" t="s">
        <v>285</v>
      </c>
      <c r="C81" s="20" t="n">
        <v>110</v>
      </c>
      <c r="D81" s="22" t="s">
        <v>49</v>
      </c>
      <c r="E81" s="23" t="s">
        <v>147</v>
      </c>
      <c r="F81" s="24"/>
      <c r="G81" s="25" t="str">
        <f aca="false">IF(OR(I81="",F81=""),"",(I81-H81)*F81)</f>
        <v/>
      </c>
      <c r="H81" s="26" t="n">
        <f aca="false">MAX(0.05,ROUND((K81/O81+SUMIFS('The Math'!$H$6:$H$1098,'The Math'!$A$6:$A$1098,A81,'The Math'!$E$6:$E$1098,"Added each time you cook"))*20,0)/20)</f>
        <v>0.55</v>
      </c>
      <c r="I81" s="27" t="n">
        <v>2.18</v>
      </c>
      <c r="J81" s="25" t="n">
        <f aca="false">IF(I81="","",I81-H81)</f>
        <v>1.63</v>
      </c>
      <c r="K81" s="26" t="n">
        <f aca="false">SUMIFS('The Math'!$H$6:$H$1098,'The Math'!$A$6:$A$1098,A81,'The Math'!$E$6:$E$1098,"In the jar")</f>
        <v>1.436875</v>
      </c>
      <c r="L81" s="22" t="s">
        <v>96</v>
      </c>
      <c r="M81" s="23" t="s">
        <v>286</v>
      </c>
      <c r="N81" s="28"/>
      <c r="O81" s="29" t="n">
        <v>2.54166666666667</v>
      </c>
    </row>
    <row r="82" customFormat="false" ht="25.5" hidden="false" customHeight="true" outlineLevel="0" collapsed="false">
      <c r="A82" s="20" t="n">
        <v>76</v>
      </c>
      <c r="B82" s="21" t="s">
        <v>287</v>
      </c>
      <c r="C82" s="20" t="n">
        <v>111</v>
      </c>
      <c r="D82" s="22" t="s">
        <v>49</v>
      </c>
      <c r="E82" s="23" t="s">
        <v>288</v>
      </c>
      <c r="F82" s="24"/>
      <c r="G82" s="25" t="str">
        <f aca="false">IF(OR(I82="",F82=""),"",(I82-H82)*F82)</f>
        <v/>
      </c>
      <c r="H82" s="26" t="n">
        <f aca="false">MAX(0.05,ROUND((K82/O82+SUMIFS('The Math'!$H$6:$H$1098,'The Math'!$A$6:$A$1098,A82,'The Math'!$E$6:$E$1098,"Added each time you cook"))*20,0)/20)</f>
        <v>0.15</v>
      </c>
      <c r="I82" s="27"/>
      <c r="J82" s="25" t="str">
        <f aca="false">IF(I82="","",I82-H82)</f>
        <v/>
      </c>
      <c r="K82" s="26" t="n">
        <f aca="false">SUMIFS('The Math'!$H$6:$H$1098,'The Math'!$A$6:$A$1098,A82,'The Math'!$E$6:$E$1098,"In the jar")</f>
        <v>2.97729166666667</v>
      </c>
      <c r="L82" s="22" t="s">
        <v>289</v>
      </c>
      <c r="M82" s="23" t="s">
        <v>290</v>
      </c>
      <c r="N82" s="28" t="s">
        <v>125</v>
      </c>
      <c r="O82" s="29" t="n">
        <v>18.3333333333333</v>
      </c>
    </row>
    <row r="83" customFormat="false" ht="25.5" hidden="false" customHeight="true" outlineLevel="0" collapsed="false">
      <c r="A83" s="20" t="n">
        <v>77</v>
      </c>
      <c r="B83" s="21" t="s">
        <v>291</v>
      </c>
      <c r="C83" s="20" t="n">
        <v>112</v>
      </c>
      <c r="D83" s="22" t="s">
        <v>49</v>
      </c>
      <c r="E83" s="23" t="s">
        <v>58</v>
      </c>
      <c r="F83" s="24"/>
      <c r="G83" s="25" t="str">
        <f aca="false">IF(OR(I83="",F83=""),"",(I83-H83)*F83)</f>
        <v/>
      </c>
      <c r="H83" s="26" t="n">
        <f aca="false">MAX(0.05,ROUND((K83/O83+SUMIFS('The Math'!$H$6:$H$1098,'The Math'!$A$6:$A$1098,A83,'The Math'!$E$6:$E$1098,"Added each time you cook"))*20,0)/20)</f>
        <v>0.3</v>
      </c>
      <c r="I83" s="27"/>
      <c r="J83" s="25" t="str">
        <f aca="false">IF(I83="","",I83-H83)</f>
        <v/>
      </c>
      <c r="K83" s="26" t="n">
        <f aca="false">SUMIFS('The Math'!$H$6:$H$1098,'The Math'!$A$6:$A$1098,A83,'The Math'!$E$6:$E$1098,"In the jar")</f>
        <v>2.52354166666667</v>
      </c>
      <c r="L83" s="22" t="s">
        <v>55</v>
      </c>
      <c r="M83" s="23" t="s">
        <v>292</v>
      </c>
      <c r="N83" s="28" t="s">
        <v>125</v>
      </c>
      <c r="O83" s="29" t="n">
        <v>9</v>
      </c>
    </row>
    <row r="84" customFormat="false" ht="25.5" hidden="false" customHeight="true" outlineLevel="0" collapsed="false">
      <c r="A84" s="20" t="n">
        <v>78</v>
      </c>
      <c r="B84" s="21" t="s">
        <v>293</v>
      </c>
      <c r="C84" s="20" t="n">
        <v>113</v>
      </c>
      <c r="D84" s="22" t="s">
        <v>115</v>
      </c>
      <c r="E84" s="23" t="s">
        <v>294</v>
      </c>
      <c r="F84" s="24"/>
      <c r="G84" s="25" t="str">
        <f aca="false">IF(OR(I84="",F84=""),"",(I84-H84)*F84)</f>
        <v/>
      </c>
      <c r="H84" s="26" t="n">
        <f aca="false">MAX(0.05,ROUND((K84/O84+SUMIFS('The Math'!$H$6:$H$1098,'The Math'!$A$6:$A$1098,A84,'The Math'!$E$6:$E$1098,"Added each time you cook"))*20,0)/20)</f>
        <v>0.95</v>
      </c>
      <c r="I84" s="27" t="n">
        <v>2.68</v>
      </c>
      <c r="J84" s="25" t="n">
        <f aca="false">IF(I84="","",I84-H84)</f>
        <v>1.73</v>
      </c>
      <c r="K84" s="26" t="n">
        <f aca="false">SUMIFS('The Math'!$H$6:$H$1098,'The Math'!$A$6:$A$1098,A84,'The Math'!$E$6:$E$1098,"In the jar")</f>
        <v>3.07072916666667</v>
      </c>
      <c r="L84" s="22" t="s">
        <v>270</v>
      </c>
      <c r="M84" s="23" t="s">
        <v>295</v>
      </c>
      <c r="N84" s="28"/>
      <c r="O84" s="29" t="n">
        <v>3.22916666666667</v>
      </c>
    </row>
    <row r="85" customFormat="false" ht="25.5" hidden="false" customHeight="true" outlineLevel="0" collapsed="false">
      <c r="A85" s="20" t="n">
        <v>79</v>
      </c>
      <c r="B85" s="21" t="s">
        <v>296</v>
      </c>
      <c r="C85" s="20" t="n">
        <v>114</v>
      </c>
      <c r="D85" s="22" t="s">
        <v>49</v>
      </c>
      <c r="E85" s="23" t="s">
        <v>229</v>
      </c>
      <c r="F85" s="24"/>
      <c r="G85" s="25" t="str">
        <f aca="false">IF(OR(I85="",F85=""),"",(I85-H85)*F85)</f>
        <v/>
      </c>
      <c r="H85" s="26" t="n">
        <f aca="false">MAX(0.05,ROUND((K85/O85+SUMIFS('The Math'!$H$6:$H$1098,'The Math'!$A$6:$A$1098,A85,'The Math'!$E$6:$E$1098,"Added each time you cook"))*20,0)/20)</f>
        <v>0.5</v>
      </c>
      <c r="I85" s="27"/>
      <c r="J85" s="25" t="str">
        <f aca="false">IF(I85="","",I85-H85)</f>
        <v/>
      </c>
      <c r="K85" s="26" t="n">
        <f aca="false">SUMIFS('The Math'!$H$6:$H$1098,'The Math'!$A$6:$A$1098,A85,'The Math'!$E$6:$E$1098,"In the jar")</f>
        <v>2.44802083333333</v>
      </c>
      <c r="L85" s="22" t="s">
        <v>297</v>
      </c>
      <c r="M85" s="23" t="s">
        <v>298</v>
      </c>
      <c r="N85" s="28" t="s">
        <v>125</v>
      </c>
      <c r="O85" s="29" t="n">
        <v>4.78125</v>
      </c>
    </row>
    <row r="86" customFormat="false" ht="25.5" hidden="false" customHeight="true" outlineLevel="0" collapsed="false">
      <c r="A86" s="20" t="n">
        <v>80</v>
      </c>
      <c r="B86" s="21" t="s">
        <v>299</v>
      </c>
      <c r="C86" s="20" t="n">
        <v>115</v>
      </c>
      <c r="D86" s="22" t="s">
        <v>142</v>
      </c>
      <c r="E86" s="23" t="s">
        <v>152</v>
      </c>
      <c r="F86" s="24"/>
      <c r="G86" s="25" t="str">
        <f aca="false">IF(OR(I86="",F86=""),"",(I86-H86)*F86)</f>
        <v/>
      </c>
      <c r="H86" s="26" t="n">
        <f aca="false">MAX(0.05,ROUND((K86/O86+SUMIFS('The Math'!$H$6:$H$1098,'The Math'!$A$6:$A$1098,A86,'The Math'!$E$6:$E$1098,"Added each time you cook"))*20,0)/20)</f>
        <v>1.9</v>
      </c>
      <c r="I86" s="27" t="n">
        <v>2.08</v>
      </c>
      <c r="J86" s="25" t="n">
        <f aca="false">IF(I86="","",I86-H86)</f>
        <v>0.18</v>
      </c>
      <c r="K86" s="26" t="n">
        <f aca="false">SUMIFS('The Math'!$H$6:$H$1098,'The Math'!$A$6:$A$1098,A86,'The Math'!$E$6:$E$1098,"In the jar")</f>
        <v>0.551302083333333</v>
      </c>
      <c r="L86" s="22" t="s">
        <v>153</v>
      </c>
      <c r="M86" s="23" t="s">
        <v>300</v>
      </c>
      <c r="N86" s="28"/>
      <c r="O86" s="29" t="n">
        <v>0.4609375</v>
      </c>
    </row>
    <row r="87" customFormat="false" ht="25.5" hidden="false" customHeight="true" outlineLevel="0" collapsed="false">
      <c r="A87" s="20" t="n">
        <v>81</v>
      </c>
      <c r="B87" s="21" t="s">
        <v>301</v>
      </c>
      <c r="C87" s="20" t="n">
        <v>116</v>
      </c>
      <c r="D87" s="22" t="s">
        <v>142</v>
      </c>
      <c r="E87" s="23" t="s">
        <v>203</v>
      </c>
      <c r="F87" s="24"/>
      <c r="G87" s="25" t="str">
        <f aca="false">IF(OR(I87="",F87=""),"",(I87-H87)*F87)</f>
        <v/>
      </c>
      <c r="H87" s="26" t="n">
        <f aca="false">MAX(0.05,ROUND((K87/O87+SUMIFS('The Math'!$H$6:$H$1098,'The Math'!$A$6:$A$1098,A87,'The Math'!$E$6:$E$1098,"Added each time you cook"))*20,0)/20)</f>
        <v>1.7</v>
      </c>
      <c r="I87" s="27" t="n">
        <v>3.42</v>
      </c>
      <c r="J87" s="25" t="n">
        <f aca="false">IF(I87="","",I87-H87)</f>
        <v>1.72</v>
      </c>
      <c r="K87" s="26" t="n">
        <f aca="false">SUMIFS('The Math'!$H$6:$H$1098,'The Math'!$A$6:$A$1098,A87,'The Math'!$E$6:$E$1098,"In the jar")</f>
        <v>1.705546875</v>
      </c>
      <c r="L87" s="22" t="s">
        <v>165</v>
      </c>
      <c r="M87" s="23" t="s">
        <v>302</v>
      </c>
      <c r="N87" s="28"/>
      <c r="O87" s="29" t="n">
        <v>1</v>
      </c>
    </row>
    <row r="88" customFormat="false" ht="25.5" hidden="false" customHeight="true" outlineLevel="0" collapsed="false">
      <c r="A88" s="20" t="n">
        <v>82</v>
      </c>
      <c r="B88" s="21" t="s">
        <v>303</v>
      </c>
      <c r="C88" s="20" t="n">
        <v>117</v>
      </c>
      <c r="D88" s="22" t="s">
        <v>142</v>
      </c>
      <c r="E88" s="23" t="s">
        <v>203</v>
      </c>
      <c r="F88" s="24"/>
      <c r="G88" s="25" t="str">
        <f aca="false">IF(OR(I88="",F88=""),"",(I88-H88)*F88)</f>
        <v/>
      </c>
      <c r="H88" s="26" t="n">
        <f aca="false">MAX(0.05,ROUND((K88/O88+SUMIFS('The Math'!$H$6:$H$1098,'The Math'!$A$6:$A$1098,A88,'The Math'!$E$6:$E$1098,"Added each time you cook"))*20,0)/20)</f>
        <v>0.65</v>
      </c>
      <c r="I88" s="27" t="n">
        <v>1.8</v>
      </c>
      <c r="J88" s="25" t="n">
        <f aca="false">IF(I88="","",I88-H88)</f>
        <v>1.15</v>
      </c>
      <c r="K88" s="26" t="n">
        <f aca="false">SUMIFS('The Math'!$H$6:$H$1098,'The Math'!$A$6:$A$1098,A88,'The Math'!$E$6:$E$1098,"In the jar")</f>
        <v>0.630052083333333</v>
      </c>
      <c r="L88" s="22" t="s">
        <v>165</v>
      </c>
      <c r="M88" s="23" t="s">
        <v>304</v>
      </c>
      <c r="N88" s="28"/>
      <c r="O88" s="29" t="n">
        <v>1</v>
      </c>
    </row>
    <row r="89" customFormat="false" ht="25.5" hidden="false" customHeight="true" outlineLevel="0" collapsed="false">
      <c r="A89" s="20" t="n">
        <v>83</v>
      </c>
      <c r="B89" s="21" t="s">
        <v>305</v>
      </c>
      <c r="C89" s="20" t="n">
        <v>122</v>
      </c>
      <c r="D89" s="22" t="s">
        <v>62</v>
      </c>
      <c r="E89" s="23" t="s">
        <v>63</v>
      </c>
      <c r="F89" s="24"/>
      <c r="G89" s="25" t="str">
        <f aca="false">IF(OR(I89="",F89=""),"",(I89-H89)*F89)</f>
        <v/>
      </c>
      <c r="H89" s="26" t="n">
        <f aca="false">MAX(0.05,ROUND((K89/O89+SUMIFS('The Math'!$H$6:$H$1098,'The Math'!$A$6:$A$1098,A89,'The Math'!$E$6:$E$1098,"Added each time you cook"))*20,0)/20)</f>
        <v>1.1</v>
      </c>
      <c r="I89" s="27" t="n">
        <v>2</v>
      </c>
      <c r="J89" s="25" t="n">
        <f aca="false">IF(I89="","",I89-H89)</f>
        <v>0.9</v>
      </c>
      <c r="K89" s="26" t="n">
        <f aca="false">SUMIFS('The Math'!$H$6:$H$1098,'The Math'!$A$6:$A$1098,A89,'The Math'!$E$6:$E$1098,"In the jar")</f>
        <v>2.94291666666667</v>
      </c>
      <c r="L89" s="22" t="s">
        <v>72</v>
      </c>
      <c r="M89" s="23" t="s">
        <v>306</v>
      </c>
      <c r="N89" s="28"/>
      <c r="O89" s="29" t="n">
        <v>2.66666666666667</v>
      </c>
    </row>
    <row r="90" customFormat="false" ht="25.5" hidden="false" customHeight="true" outlineLevel="0" collapsed="false">
      <c r="A90" s="20" t="n">
        <v>84</v>
      </c>
      <c r="B90" s="21" t="s">
        <v>307</v>
      </c>
      <c r="C90" s="20" t="n">
        <v>123</v>
      </c>
      <c r="D90" s="22" t="s">
        <v>62</v>
      </c>
      <c r="E90" s="23" t="s">
        <v>63</v>
      </c>
      <c r="F90" s="24"/>
      <c r="G90" s="25" t="str">
        <f aca="false">IF(OR(I90="",F90=""),"",(I90-H90)*F90)</f>
        <v/>
      </c>
      <c r="H90" s="26" t="n">
        <f aca="false">MAX(0.05,ROUND((K90/O90+SUMIFS('The Math'!$H$6:$H$1098,'The Math'!$A$6:$A$1098,A90,'The Math'!$E$6:$E$1098,"Added each time you cook"))*20,0)/20)</f>
        <v>0.85</v>
      </c>
      <c r="I90" s="27" t="n">
        <v>2.9</v>
      </c>
      <c r="J90" s="25" t="n">
        <f aca="false">IF(I90="","",I90-H90)</f>
        <v>2.05</v>
      </c>
      <c r="K90" s="26" t="n">
        <f aca="false">SUMIFS('The Math'!$H$6:$H$1098,'The Math'!$A$6:$A$1098,A90,'The Math'!$E$6:$E$1098,"In the jar")</f>
        <v>2.37604166666667</v>
      </c>
      <c r="L90" s="22" t="s">
        <v>72</v>
      </c>
      <c r="M90" s="23" t="s">
        <v>308</v>
      </c>
      <c r="N90" s="28"/>
      <c r="O90" s="29" t="n">
        <v>2.83333333333333</v>
      </c>
    </row>
    <row r="91" customFormat="false" ht="25.5" hidden="false" customHeight="true" outlineLevel="0" collapsed="false">
      <c r="A91" s="20" t="n">
        <v>85</v>
      </c>
      <c r="B91" s="21" t="s">
        <v>309</v>
      </c>
      <c r="C91" s="20" t="n">
        <v>124</v>
      </c>
      <c r="D91" s="22" t="s">
        <v>62</v>
      </c>
      <c r="E91" s="23" t="s">
        <v>63</v>
      </c>
      <c r="F91" s="24"/>
      <c r="G91" s="25" t="str">
        <f aca="false">IF(OR(I91="",F91=""),"",(I91-H91)*F91)</f>
        <v/>
      </c>
      <c r="H91" s="26" t="n">
        <f aca="false">MAX(0.05,ROUND((K91/O91+SUMIFS('The Math'!$H$6:$H$1098,'The Math'!$A$6:$A$1098,A91,'The Math'!$E$6:$E$1098,"Added each time you cook"))*20,0)/20)</f>
        <v>0.9</v>
      </c>
      <c r="I91" s="27" t="n">
        <v>2.55</v>
      </c>
      <c r="J91" s="25" t="n">
        <f aca="false">IF(I91="","",I91-H91)</f>
        <v>1.65</v>
      </c>
      <c r="K91" s="26" t="n">
        <f aca="false">SUMIFS('The Math'!$H$6:$H$1098,'The Math'!$A$6:$A$1098,A91,'The Math'!$E$6:$E$1098,"In the jar")</f>
        <v>1.88010416666667</v>
      </c>
      <c r="L91" s="22" t="s">
        <v>69</v>
      </c>
      <c r="M91" s="23" t="s">
        <v>310</v>
      </c>
      <c r="N91" s="28"/>
      <c r="O91" s="29" t="n">
        <v>2.0625</v>
      </c>
    </row>
    <row r="92" customFormat="false" ht="25.5" hidden="false" customHeight="true" outlineLevel="0" collapsed="false">
      <c r="A92" s="20" t="n">
        <v>86</v>
      </c>
      <c r="B92" s="21" t="s">
        <v>311</v>
      </c>
      <c r="C92" s="20" t="n">
        <v>125</v>
      </c>
      <c r="D92" s="22" t="s">
        <v>49</v>
      </c>
      <c r="E92" s="23" t="s">
        <v>232</v>
      </c>
      <c r="F92" s="24"/>
      <c r="G92" s="25" t="str">
        <f aca="false">IF(OR(I92="",F92=""),"",(I92-H92)*F92)</f>
        <v/>
      </c>
      <c r="H92" s="26" t="n">
        <f aca="false">MAX(0.05,ROUND((K92/O92+SUMIFS('The Math'!$H$6:$H$1098,'The Math'!$A$6:$A$1098,A92,'The Math'!$E$6:$E$1098,"Added each time you cook"))*20,0)/20)</f>
        <v>0.3</v>
      </c>
      <c r="I92" s="27"/>
      <c r="J92" s="25" t="str">
        <f aca="false">IF(I92="","",I92-H92)</f>
        <v/>
      </c>
      <c r="K92" s="26" t="n">
        <f aca="false">SUMIFS('The Math'!$H$6:$H$1098,'The Math'!$A$6:$A$1098,A92,'The Math'!$E$6:$E$1098,"In the jar")</f>
        <v>1.796875</v>
      </c>
      <c r="L92" s="22" t="s">
        <v>312</v>
      </c>
      <c r="M92" s="23" t="s">
        <v>313</v>
      </c>
      <c r="N92" s="28" t="s">
        <v>125</v>
      </c>
      <c r="O92" s="29" t="n">
        <v>6.08333333333333</v>
      </c>
    </row>
    <row r="93" customFormat="false" ht="25.5" hidden="false" customHeight="true" outlineLevel="0" collapsed="false">
      <c r="A93" s="20" t="n">
        <v>87</v>
      </c>
      <c r="B93" s="21" t="s">
        <v>314</v>
      </c>
      <c r="C93" s="20" t="n">
        <v>126</v>
      </c>
      <c r="D93" s="22" t="s">
        <v>49</v>
      </c>
      <c r="E93" s="23" t="s">
        <v>58</v>
      </c>
      <c r="F93" s="24"/>
      <c r="G93" s="25" t="str">
        <f aca="false">IF(OR(I93="",F93=""),"",(I93-H93)*F93)</f>
        <v/>
      </c>
      <c r="H93" s="26" t="n">
        <f aca="false">MAX(0.05,ROUND((K93/O93+SUMIFS('The Math'!$H$6:$H$1098,'The Math'!$A$6:$A$1098,A93,'The Math'!$E$6:$E$1098,"Added each time you cook"))*20,0)/20)</f>
        <v>0.25</v>
      </c>
      <c r="I93" s="27"/>
      <c r="J93" s="25" t="str">
        <f aca="false">IF(I93="","",I93-H93)</f>
        <v/>
      </c>
      <c r="K93" s="26" t="n">
        <f aca="false">SUMIFS('The Math'!$H$6:$H$1098,'The Math'!$A$6:$A$1098,A93,'The Math'!$E$6:$E$1098,"In the jar")</f>
        <v>2.91916666666667</v>
      </c>
      <c r="L93" s="22" t="s">
        <v>315</v>
      </c>
      <c r="M93" s="23" t="s">
        <v>316</v>
      </c>
      <c r="N93" s="28" t="s">
        <v>125</v>
      </c>
      <c r="O93" s="29" t="n">
        <v>11</v>
      </c>
    </row>
    <row r="94" customFormat="false" ht="25.5" hidden="false" customHeight="true" outlineLevel="0" collapsed="false">
      <c r="A94" s="20" t="n">
        <v>88</v>
      </c>
      <c r="B94" s="21" t="s">
        <v>317</v>
      </c>
      <c r="C94" s="20" t="n">
        <v>127</v>
      </c>
      <c r="D94" s="22" t="s">
        <v>49</v>
      </c>
      <c r="E94" s="23" t="s">
        <v>232</v>
      </c>
      <c r="F94" s="24"/>
      <c r="G94" s="25" t="str">
        <f aca="false">IF(OR(I94="",F94=""),"",(I94-H94)*F94)</f>
        <v/>
      </c>
      <c r="H94" s="26" t="n">
        <f aca="false">MAX(0.05,ROUND((K94/O94+SUMIFS('The Math'!$H$6:$H$1098,'The Math'!$A$6:$A$1098,A94,'The Math'!$E$6:$E$1098,"Added each time you cook"))*20,0)/20)</f>
        <v>0.8</v>
      </c>
      <c r="I94" s="27" t="n">
        <v>3.22</v>
      </c>
      <c r="J94" s="25" t="n">
        <f aca="false">IF(I94="","",I94-H94)</f>
        <v>2.42</v>
      </c>
      <c r="K94" s="26" t="n">
        <f aca="false">SUMIFS('The Math'!$H$6:$H$1098,'The Math'!$A$6:$A$1098,A94,'The Math'!$E$6:$E$1098,"In the jar")</f>
        <v>3.92208333333333</v>
      </c>
      <c r="L94" s="22" t="s">
        <v>297</v>
      </c>
      <c r="M94" s="23" t="s">
        <v>318</v>
      </c>
      <c r="N94" s="28"/>
      <c r="O94" s="29" t="n">
        <v>4.91666666666667</v>
      </c>
    </row>
    <row r="95" customFormat="false" ht="25.5" hidden="false" customHeight="true" outlineLevel="0" collapsed="false">
      <c r="A95" s="20" t="n">
        <v>89</v>
      </c>
      <c r="B95" s="21" t="s">
        <v>319</v>
      </c>
      <c r="C95" s="20" t="n">
        <v>128</v>
      </c>
      <c r="D95" s="22" t="s">
        <v>62</v>
      </c>
      <c r="E95" s="23" t="s">
        <v>63</v>
      </c>
      <c r="F95" s="24"/>
      <c r="G95" s="25" t="str">
        <f aca="false">IF(OR(I95="",F95=""),"",(I95-H95)*F95)</f>
        <v/>
      </c>
      <c r="H95" s="26" t="n">
        <f aca="false">MAX(0.05,ROUND((K95/O95+SUMIFS('The Math'!$H$6:$H$1098,'The Math'!$A$6:$A$1098,A95,'The Math'!$E$6:$E$1098,"Added each time you cook"))*20,0)/20)</f>
        <v>1.4</v>
      </c>
      <c r="I95" s="27" t="n">
        <v>2.2</v>
      </c>
      <c r="J95" s="25" t="n">
        <f aca="false">IF(I95="","",I95-H95)</f>
        <v>0.8</v>
      </c>
      <c r="K95" s="26" t="n">
        <f aca="false">SUMIFS('The Math'!$H$6:$H$1098,'The Math'!$A$6:$A$1098,A95,'The Math'!$E$6:$E$1098,"In the jar")</f>
        <v>3.56208333333333</v>
      </c>
      <c r="L95" s="22" t="s">
        <v>72</v>
      </c>
      <c r="M95" s="23" t="s">
        <v>320</v>
      </c>
      <c r="N95" s="28"/>
      <c r="O95" s="29" t="n">
        <v>2.54166666666667</v>
      </c>
    </row>
    <row r="96" customFormat="false" ht="25.5" hidden="false" customHeight="true" outlineLevel="0" collapsed="false">
      <c r="A96" s="20" t="n">
        <v>90</v>
      </c>
      <c r="B96" s="21" t="s">
        <v>321</v>
      </c>
      <c r="C96" s="20" t="n">
        <v>129</v>
      </c>
      <c r="D96" s="22" t="s">
        <v>322</v>
      </c>
      <c r="E96" s="23" t="s">
        <v>323</v>
      </c>
      <c r="F96" s="24"/>
      <c r="G96" s="25" t="str">
        <f aca="false">IF(OR(I96="",F96=""),"",(I96-H96)*F96)</f>
        <v/>
      </c>
      <c r="H96" s="26" t="n">
        <f aca="false">MAX(0.05,ROUND((K96/O96+SUMIFS('The Math'!$H$6:$H$1098,'The Math'!$A$6:$A$1098,A96,'The Math'!$E$6:$E$1098,"Added each time you cook"))*20,0)/20)</f>
        <v>0.5</v>
      </c>
      <c r="I96" s="27" t="n">
        <v>0.63</v>
      </c>
      <c r="J96" s="25" t="n">
        <f aca="false">IF(I96="","",I96-H96)</f>
        <v>0.13</v>
      </c>
      <c r="K96" s="26" t="n">
        <f aca="false">SUMIFS('The Math'!$H$6:$H$1098,'The Math'!$A$6:$A$1098,A96,'The Math'!$E$6:$E$1098,"In the jar")</f>
        <v>1.47041666666667</v>
      </c>
      <c r="L96" s="22" t="s">
        <v>324</v>
      </c>
      <c r="M96" s="23" t="s">
        <v>325</v>
      </c>
      <c r="N96" s="28"/>
      <c r="O96" s="29" t="n">
        <v>3.03125</v>
      </c>
    </row>
    <row r="97" customFormat="false" ht="25.5" hidden="false" customHeight="true" outlineLevel="0" collapsed="false">
      <c r="A97" s="20" t="n">
        <v>91</v>
      </c>
      <c r="B97" s="21" t="s">
        <v>326</v>
      </c>
      <c r="C97" s="20" t="n">
        <v>130</v>
      </c>
      <c r="D97" s="22" t="s">
        <v>142</v>
      </c>
      <c r="E97" s="23" t="s">
        <v>327</v>
      </c>
      <c r="F97" s="24"/>
      <c r="G97" s="25" t="str">
        <f aca="false">IF(OR(I97="",F97=""),"",(I97-H97)*F97)</f>
        <v/>
      </c>
      <c r="H97" s="26" t="n">
        <f aca="false">MAX(0.05,ROUND((K97/O97+SUMIFS('The Math'!$H$6:$H$1098,'The Math'!$A$6:$A$1098,A97,'The Math'!$E$6:$E$1098,"Added each time you cook"))*20,0)/20)</f>
        <v>0.5</v>
      </c>
      <c r="I97" s="27" t="n">
        <v>1.23</v>
      </c>
      <c r="J97" s="25" t="n">
        <f aca="false">IF(I97="","",I97-H97)</f>
        <v>0.73</v>
      </c>
      <c r="K97" s="26" t="n">
        <f aca="false">SUMIFS('The Math'!$H$6:$H$1098,'The Math'!$A$6:$A$1098,A97,'The Math'!$E$6:$E$1098,"In the jar")</f>
        <v>0.708072916666667</v>
      </c>
      <c r="L97" s="22" t="s">
        <v>328</v>
      </c>
      <c r="M97" s="23" t="s">
        <v>329</v>
      </c>
      <c r="N97" s="28"/>
      <c r="O97" s="29" t="n">
        <v>1.37890625</v>
      </c>
    </row>
    <row r="98" customFormat="false" ht="25.5" hidden="false" customHeight="true" outlineLevel="0" collapsed="false">
      <c r="A98" s="20" t="n">
        <v>92</v>
      </c>
      <c r="B98" s="21" t="s">
        <v>330</v>
      </c>
      <c r="C98" s="20" t="n">
        <v>131</v>
      </c>
      <c r="D98" s="22" t="s">
        <v>142</v>
      </c>
      <c r="E98" s="23" t="s">
        <v>331</v>
      </c>
      <c r="F98" s="24"/>
      <c r="G98" s="25" t="str">
        <f aca="false">IF(OR(I98="",F98=""),"",(I98-H98)*F98)</f>
        <v/>
      </c>
      <c r="H98" s="26" t="n">
        <f aca="false">MAX(0.05,ROUND((K98/O98+SUMIFS('The Math'!$H$6:$H$1098,'The Math'!$A$6:$A$1098,A98,'The Math'!$E$6:$E$1098,"Added each time you cook"))*20,0)/20)</f>
        <v>0.8</v>
      </c>
      <c r="I98" s="27" t="n">
        <v>1.93</v>
      </c>
      <c r="J98" s="25" t="n">
        <f aca="false">IF(I98="","",I98-H98)</f>
        <v>1.13</v>
      </c>
      <c r="K98" s="26" t="n">
        <f aca="false">SUMIFS('The Math'!$H$6:$H$1098,'The Math'!$A$6:$A$1098,A98,'The Math'!$E$6:$E$1098,"In the jar")</f>
        <v>0.787083333333333</v>
      </c>
      <c r="L98" s="22" t="s">
        <v>165</v>
      </c>
      <c r="M98" s="23" t="s">
        <v>332</v>
      </c>
      <c r="N98" s="28"/>
      <c r="O98" s="29" t="n">
        <v>1</v>
      </c>
    </row>
    <row r="99" customFormat="false" ht="25.5" hidden="false" customHeight="true" outlineLevel="0" collapsed="false">
      <c r="A99" s="20" t="n">
        <v>93</v>
      </c>
      <c r="B99" s="21" t="s">
        <v>333</v>
      </c>
      <c r="C99" s="20" t="n">
        <v>132</v>
      </c>
      <c r="D99" s="22" t="s">
        <v>142</v>
      </c>
      <c r="E99" s="23" t="s">
        <v>203</v>
      </c>
      <c r="F99" s="24"/>
      <c r="G99" s="25" t="str">
        <f aca="false">IF(OR(I99="",F99=""),"",(I99-H99)*F99)</f>
        <v/>
      </c>
      <c r="H99" s="26" t="n">
        <f aca="false">MAX(0.05,ROUND((K99/O99+SUMIFS('The Math'!$H$6:$H$1098,'The Math'!$A$6:$A$1098,A99,'The Math'!$E$6:$E$1098,"Added each time you cook"))*20,0)/20)</f>
        <v>0.65</v>
      </c>
      <c r="I99" s="27" t="n">
        <v>3.27</v>
      </c>
      <c r="J99" s="25" t="n">
        <f aca="false">IF(I99="","",I99-H99)</f>
        <v>2.62</v>
      </c>
      <c r="K99" s="26" t="n">
        <f aca="false">SUMIFS('The Math'!$H$6:$H$1098,'The Math'!$A$6:$A$1098,A99,'The Math'!$E$6:$E$1098,"In the jar")</f>
        <v>0.636614583333333</v>
      </c>
      <c r="L99" s="22" t="s">
        <v>165</v>
      </c>
      <c r="M99" s="23" t="s">
        <v>334</v>
      </c>
      <c r="N99" s="28"/>
      <c r="O99" s="29" t="n">
        <v>1</v>
      </c>
    </row>
    <row r="100" customFormat="false" ht="25.5" hidden="false" customHeight="true" outlineLevel="0" collapsed="false">
      <c r="A100" s="20" t="n">
        <v>94</v>
      </c>
      <c r="B100" s="21" t="s">
        <v>335</v>
      </c>
      <c r="C100" s="20" t="n">
        <v>133</v>
      </c>
      <c r="D100" s="22" t="s">
        <v>142</v>
      </c>
      <c r="E100" s="23" t="s">
        <v>203</v>
      </c>
      <c r="F100" s="24"/>
      <c r="G100" s="25" t="str">
        <f aca="false">IF(OR(I100="",F100=""),"",(I100-H100)*F100)</f>
        <v/>
      </c>
      <c r="H100" s="26" t="n">
        <f aca="false">MAX(0.05,ROUND((K100/O100+SUMIFS('The Math'!$H$6:$H$1098,'The Math'!$A$6:$A$1098,A100,'The Math'!$E$6:$E$1098,"Added each time you cook"))*20,0)/20)</f>
        <v>1.65</v>
      </c>
      <c r="I100" s="27"/>
      <c r="J100" s="25" t="str">
        <f aca="false">IF(I100="","",I100-H100)</f>
        <v/>
      </c>
      <c r="K100" s="26" t="n">
        <f aca="false">SUMIFS('The Math'!$H$6:$H$1098,'The Math'!$A$6:$A$1098,A100,'The Math'!$E$6:$E$1098,"In the jar")</f>
        <v>1.67333333333333</v>
      </c>
      <c r="L100" s="22" t="s">
        <v>165</v>
      </c>
      <c r="M100" s="23" t="s">
        <v>336</v>
      </c>
      <c r="N100" s="28" t="s">
        <v>125</v>
      </c>
      <c r="O100" s="29" t="n">
        <v>1</v>
      </c>
    </row>
    <row r="101" customFormat="false" ht="25.5" hidden="false" customHeight="true" outlineLevel="0" collapsed="false">
      <c r="A101" s="20" t="n">
        <v>95</v>
      </c>
      <c r="B101" s="21" t="s">
        <v>337</v>
      </c>
      <c r="C101" s="20" t="n">
        <v>138</v>
      </c>
      <c r="D101" s="22" t="s">
        <v>49</v>
      </c>
      <c r="E101" s="23" t="s">
        <v>54</v>
      </c>
      <c r="F101" s="24"/>
      <c r="G101" s="25" t="str">
        <f aca="false">IF(OR(I101="",F101=""),"",(I101-H101)*F101)</f>
        <v/>
      </c>
      <c r="H101" s="26" t="n">
        <f aca="false">MAX(0.05,ROUND((K101/O101+SUMIFS('The Math'!$H$6:$H$1098,'The Math'!$A$6:$A$1098,A101,'The Math'!$E$6:$E$1098,"Added each time you cook"))*20,0)/20)</f>
        <v>0.25</v>
      </c>
      <c r="I101" s="27" t="n">
        <v>1.53</v>
      </c>
      <c r="J101" s="25" t="n">
        <f aca="false">IF(I101="","",I101-H101)</f>
        <v>1.28</v>
      </c>
      <c r="K101" s="26" t="n">
        <f aca="false">SUMIFS('The Math'!$H$6:$H$1098,'The Math'!$A$6:$A$1098,A101,'The Math'!$E$6:$E$1098,"In the jar")</f>
        <v>2.14791666666667</v>
      </c>
      <c r="L101" s="22" t="s">
        <v>127</v>
      </c>
      <c r="M101" s="23" t="s">
        <v>338</v>
      </c>
      <c r="N101" s="28"/>
      <c r="O101" s="29" t="n">
        <v>8.33333333333333</v>
      </c>
    </row>
    <row r="102" customFormat="false" ht="25.5" hidden="false" customHeight="true" outlineLevel="0" collapsed="false">
      <c r="A102" s="20" t="n">
        <v>96</v>
      </c>
      <c r="B102" s="21" t="s">
        <v>339</v>
      </c>
      <c r="C102" s="20" t="n">
        <v>139</v>
      </c>
      <c r="D102" s="22" t="s">
        <v>49</v>
      </c>
      <c r="E102" s="23" t="s">
        <v>54</v>
      </c>
      <c r="F102" s="24"/>
      <c r="G102" s="25" t="str">
        <f aca="false">IF(OR(I102="",F102=""),"",(I102-H102)*F102)</f>
        <v/>
      </c>
      <c r="H102" s="26" t="n">
        <f aca="false">MAX(0.05,ROUND((K102/O102+SUMIFS('The Math'!$H$6:$H$1098,'The Math'!$A$6:$A$1098,A102,'The Math'!$E$6:$E$1098,"Added each time you cook"))*20,0)/20)</f>
        <v>0.4</v>
      </c>
      <c r="I102" s="27" t="n">
        <v>1.53</v>
      </c>
      <c r="J102" s="25" t="n">
        <f aca="false">IF(I102="","",I102-H102)</f>
        <v>1.13</v>
      </c>
      <c r="K102" s="26" t="n">
        <f aca="false">SUMIFS('The Math'!$H$6:$H$1098,'The Math'!$A$6:$A$1098,A102,'The Math'!$E$6:$E$1098,"In the jar")</f>
        <v>2.95270833333333</v>
      </c>
      <c r="L102" s="22" t="s">
        <v>89</v>
      </c>
      <c r="M102" s="23" t="s">
        <v>340</v>
      </c>
      <c r="N102" s="28"/>
      <c r="O102" s="29" t="n">
        <v>7.55555555555556</v>
      </c>
    </row>
    <row r="103" customFormat="false" ht="25.5" hidden="false" customHeight="true" outlineLevel="0" collapsed="false">
      <c r="A103" s="20" t="n">
        <v>97</v>
      </c>
      <c r="B103" s="21" t="s">
        <v>341</v>
      </c>
      <c r="C103" s="20" t="n">
        <v>140</v>
      </c>
      <c r="D103" s="22" t="s">
        <v>142</v>
      </c>
      <c r="E103" s="23" t="s">
        <v>331</v>
      </c>
      <c r="F103" s="24"/>
      <c r="G103" s="25" t="str">
        <f aca="false">IF(OR(I103="",F103=""),"",(I103-H103)*F103)</f>
        <v/>
      </c>
      <c r="H103" s="26" t="n">
        <f aca="false">MAX(0.05,ROUND((K103/O103+SUMIFS('The Math'!$H$6:$H$1098,'The Math'!$A$6:$A$1098,A103,'The Math'!$E$6:$E$1098,"Added each time you cook"))*20,0)/20)</f>
        <v>2.55</v>
      </c>
      <c r="I103" s="27" t="n">
        <v>1.97</v>
      </c>
      <c r="J103" s="25" t="n">
        <f aca="false">IF(I103="","",I103-H103)</f>
        <v>-0.58</v>
      </c>
      <c r="K103" s="26" t="n">
        <f aca="false">SUMIFS('The Math'!$H$6:$H$1098,'The Math'!$A$6:$A$1098,A103,'The Math'!$E$6:$E$1098,"In the jar")</f>
        <v>1.74958333333333</v>
      </c>
      <c r="L103" s="22" t="s">
        <v>165</v>
      </c>
      <c r="M103" s="23" t="s">
        <v>342</v>
      </c>
      <c r="N103" s="28"/>
      <c r="O103" s="29" t="n">
        <v>0.916666666666667</v>
      </c>
    </row>
    <row r="104" customFormat="false" ht="25.5" hidden="false" customHeight="true" outlineLevel="0" collapsed="false">
      <c r="A104" s="20" t="n">
        <v>98</v>
      </c>
      <c r="B104" s="21" t="s">
        <v>343</v>
      </c>
      <c r="C104" s="20" t="n">
        <v>141</v>
      </c>
      <c r="D104" s="22" t="s">
        <v>142</v>
      </c>
      <c r="E104" s="23" t="s">
        <v>203</v>
      </c>
      <c r="F104" s="24"/>
      <c r="G104" s="25" t="str">
        <f aca="false">IF(OR(I104="",F104=""),"",(I104-H104)*F104)</f>
        <v/>
      </c>
      <c r="H104" s="26" t="n">
        <f aca="false">MAX(0.05,ROUND((K104/O104+SUMIFS('The Math'!$H$6:$H$1098,'The Math'!$A$6:$A$1098,A104,'The Math'!$E$6:$E$1098,"Added each time you cook"))*20,0)/20)</f>
        <v>3.9</v>
      </c>
      <c r="I104" s="27"/>
      <c r="J104" s="25" t="str">
        <f aca="false">IF(I104="","",I104-H104)</f>
        <v/>
      </c>
      <c r="K104" s="26" t="n">
        <f aca="false">SUMIFS('The Math'!$H$6:$H$1098,'The Math'!$A$6:$A$1098,A104,'The Math'!$E$6:$E$1098,"In the jar")</f>
        <v>3.89895833333333</v>
      </c>
      <c r="L104" s="22" t="s">
        <v>165</v>
      </c>
      <c r="M104" s="23" t="s">
        <v>344</v>
      </c>
      <c r="N104" s="28" t="s">
        <v>125</v>
      </c>
      <c r="O104" s="29" t="n">
        <v>1</v>
      </c>
    </row>
    <row r="105" customFormat="false" ht="25.5" hidden="false" customHeight="true" outlineLevel="0" collapsed="false">
      <c r="A105" s="20" t="n">
        <v>99</v>
      </c>
      <c r="B105" s="21" t="s">
        <v>345</v>
      </c>
      <c r="C105" s="20" t="n">
        <v>142</v>
      </c>
      <c r="D105" s="22" t="s">
        <v>142</v>
      </c>
      <c r="E105" s="23" t="s">
        <v>203</v>
      </c>
      <c r="F105" s="24"/>
      <c r="G105" s="25" t="str">
        <f aca="false">IF(OR(I105="",F105=""),"",(I105-H105)*F105)</f>
        <v/>
      </c>
      <c r="H105" s="26" t="n">
        <f aca="false">MAX(0.05,ROUND((K105/O105+SUMIFS('The Math'!$H$6:$H$1098,'The Math'!$A$6:$A$1098,A105,'The Math'!$E$6:$E$1098,"Added each time you cook"))*20,0)/20)</f>
        <v>3.6</v>
      </c>
      <c r="I105" s="27"/>
      <c r="J105" s="25" t="str">
        <f aca="false">IF(I105="","",I105-H105)</f>
        <v/>
      </c>
      <c r="K105" s="26" t="n">
        <f aca="false">SUMIFS('The Math'!$H$6:$H$1098,'The Math'!$A$6:$A$1098,A105,'The Math'!$E$6:$E$1098,"In the jar")</f>
        <v>2.37645833333333</v>
      </c>
      <c r="L105" s="22" t="s">
        <v>165</v>
      </c>
      <c r="M105" s="23" t="s">
        <v>346</v>
      </c>
      <c r="N105" s="28" t="s">
        <v>125</v>
      </c>
      <c r="O105" s="29" t="n">
        <v>1</v>
      </c>
    </row>
    <row r="106" customFormat="false" ht="25.5" hidden="false" customHeight="true" outlineLevel="0" collapsed="false">
      <c r="A106" s="20" t="n">
        <v>100</v>
      </c>
      <c r="B106" s="21" t="s">
        <v>347</v>
      </c>
      <c r="C106" s="20" t="n">
        <v>143</v>
      </c>
      <c r="D106" s="22" t="s">
        <v>49</v>
      </c>
      <c r="E106" s="23" t="s">
        <v>92</v>
      </c>
      <c r="F106" s="24"/>
      <c r="G106" s="25" t="str">
        <f aca="false">IF(OR(I106="",F106=""),"",(I106-H106)*F106)</f>
        <v/>
      </c>
      <c r="H106" s="26" t="n">
        <f aca="false">MAX(0.05,ROUND((K106/O106+SUMIFS('The Math'!$H$6:$H$1098,'The Math'!$A$6:$A$1098,A106,'The Math'!$E$6:$E$1098,"Added each time you cook"))*20,0)/20)</f>
        <v>0.2</v>
      </c>
      <c r="I106" s="27" t="n">
        <v>1.72</v>
      </c>
      <c r="J106" s="25" t="n">
        <f aca="false">IF(I106="","",I106-H106)</f>
        <v>1.52</v>
      </c>
      <c r="K106" s="26" t="n">
        <f aca="false">SUMIFS('The Math'!$H$6:$H$1098,'The Math'!$A$6:$A$1098,A106,'The Math'!$E$6:$E$1098,"In the jar")</f>
        <v>1.97734375</v>
      </c>
      <c r="L106" s="22" t="s">
        <v>55</v>
      </c>
      <c r="M106" s="23" t="s">
        <v>348</v>
      </c>
      <c r="N106" s="28"/>
      <c r="O106" s="29" t="n">
        <v>9.45833333333333</v>
      </c>
    </row>
    <row r="107" customFormat="false" ht="25.5" hidden="false" customHeight="true" outlineLevel="0" collapsed="false">
      <c r="A107" s="20" t="n">
        <v>101</v>
      </c>
      <c r="B107" s="21" t="s">
        <v>349</v>
      </c>
      <c r="C107" s="20" t="n">
        <v>144</v>
      </c>
      <c r="D107" s="22" t="s">
        <v>75</v>
      </c>
      <c r="E107" s="23" t="s">
        <v>350</v>
      </c>
      <c r="F107" s="24"/>
      <c r="G107" s="25" t="str">
        <f aca="false">IF(OR(I107="",F107=""),"",(I107-H107)*F107)</f>
        <v/>
      </c>
      <c r="H107" s="26" t="n">
        <f aca="false">MAX(0.05,ROUND((K107/O107+SUMIFS('The Math'!$H$6:$H$1098,'The Math'!$A$6:$A$1098,A107,'The Math'!$E$6:$E$1098,"Added each time you cook"))*20,0)/20)</f>
        <v>0.8</v>
      </c>
      <c r="I107" s="27" t="n">
        <v>4.35</v>
      </c>
      <c r="J107" s="25" t="n">
        <f aca="false">IF(I107="","",I107-H107)</f>
        <v>3.55</v>
      </c>
      <c r="K107" s="26" t="n">
        <f aca="false">SUMIFS('The Math'!$H$6:$H$1098,'The Math'!$A$6:$A$1098,A107,'The Math'!$E$6:$E$1098,"In the jar")</f>
        <v>3.59895833333333</v>
      </c>
      <c r="L107" s="22" t="s">
        <v>351</v>
      </c>
      <c r="M107" s="23" t="s">
        <v>352</v>
      </c>
      <c r="N107" s="28"/>
      <c r="O107" s="29" t="n">
        <v>4.41666666666667</v>
      </c>
    </row>
    <row r="108" customFormat="false" ht="25.5" hidden="false" customHeight="true" outlineLevel="0" collapsed="false">
      <c r="A108" s="20" t="n">
        <v>102</v>
      </c>
      <c r="B108" s="21" t="s">
        <v>353</v>
      </c>
      <c r="C108" s="20" t="n">
        <v>145</v>
      </c>
      <c r="D108" s="22" t="s">
        <v>49</v>
      </c>
      <c r="E108" s="23" t="s">
        <v>354</v>
      </c>
      <c r="F108" s="24"/>
      <c r="G108" s="25" t="str">
        <f aca="false">IF(OR(I108="",F108=""),"",(I108-H108)*F108)</f>
        <v/>
      </c>
      <c r="H108" s="26" t="n">
        <f aca="false">MAX(0.05,ROUND((K108/O108+SUMIFS('The Math'!$H$6:$H$1098,'The Math'!$A$6:$A$1098,A108,'The Math'!$E$6:$E$1098,"Added each time you cook"))*20,0)/20)</f>
        <v>0.35</v>
      </c>
      <c r="I108" s="27" t="n">
        <v>0.35</v>
      </c>
      <c r="J108" s="25" t="n">
        <f aca="false">IF(I108="","",I108-H108)</f>
        <v>0</v>
      </c>
      <c r="K108" s="26" t="n">
        <f aca="false">SUMIFS('The Math'!$H$6:$H$1098,'The Math'!$A$6:$A$1098,A108,'The Math'!$E$6:$E$1098,"In the jar")</f>
        <v>1.59166666666667</v>
      </c>
      <c r="L108" s="22" t="s">
        <v>355</v>
      </c>
      <c r="M108" s="23" t="s">
        <v>356</v>
      </c>
      <c r="N108" s="28"/>
      <c r="O108" s="29" t="n">
        <v>21.6666666666667</v>
      </c>
    </row>
    <row r="109" customFormat="false" ht="25.5" hidden="false" customHeight="true" outlineLevel="0" collapsed="false">
      <c r="A109" s="20" t="n">
        <v>103</v>
      </c>
      <c r="B109" s="21" t="s">
        <v>357</v>
      </c>
      <c r="C109" s="20" t="n">
        <v>146</v>
      </c>
      <c r="D109" s="22" t="s">
        <v>49</v>
      </c>
      <c r="E109" s="23" t="s">
        <v>229</v>
      </c>
      <c r="F109" s="24"/>
      <c r="G109" s="25" t="str">
        <f aca="false">IF(OR(I109="",F109=""),"",(I109-H109)*F109)</f>
        <v/>
      </c>
      <c r="H109" s="26" t="n">
        <f aca="false">MAX(0.05,ROUND((K109/O109+SUMIFS('The Math'!$H$6:$H$1098,'The Math'!$A$6:$A$1098,A109,'The Math'!$E$6:$E$1098,"Added each time you cook"))*20,0)/20)</f>
        <v>0.35</v>
      </c>
      <c r="I109" s="27"/>
      <c r="J109" s="25" t="str">
        <f aca="false">IF(I109="","",I109-H109)</f>
        <v/>
      </c>
      <c r="K109" s="26" t="n">
        <f aca="false">SUMIFS('The Math'!$H$6:$H$1098,'The Math'!$A$6:$A$1098,A109,'The Math'!$E$6:$E$1098,"In the jar")</f>
        <v>1.93921875</v>
      </c>
      <c r="L109" s="22" t="s">
        <v>110</v>
      </c>
      <c r="M109" s="23" t="s">
        <v>358</v>
      </c>
      <c r="N109" s="28" t="s">
        <v>125</v>
      </c>
      <c r="O109" s="29" t="n">
        <v>5.515625</v>
      </c>
    </row>
    <row r="110" customFormat="false" ht="25.5" hidden="false" customHeight="true" outlineLevel="0" collapsed="false">
      <c r="A110" s="20" t="n">
        <v>104</v>
      </c>
      <c r="B110" s="21" t="s">
        <v>359</v>
      </c>
      <c r="C110" s="20" t="n">
        <v>147</v>
      </c>
      <c r="D110" s="22" t="s">
        <v>142</v>
      </c>
      <c r="E110" s="23" t="s">
        <v>203</v>
      </c>
      <c r="F110" s="24"/>
      <c r="G110" s="25" t="str">
        <f aca="false">IF(OR(I110="",F110=""),"",(I110-H110)*F110)</f>
        <v/>
      </c>
      <c r="H110" s="26" t="n">
        <f aca="false">MAX(0.05,ROUND((K110/O110+SUMIFS('The Math'!$H$6:$H$1098,'The Math'!$A$6:$A$1098,A110,'The Math'!$E$6:$E$1098,"Added each time you cook"))*20,0)/20)</f>
        <v>1.2</v>
      </c>
      <c r="I110" s="27" t="n">
        <v>3.22</v>
      </c>
      <c r="J110" s="25" t="n">
        <f aca="false">IF(I110="","",I110-H110)</f>
        <v>2.02</v>
      </c>
      <c r="K110" s="26" t="n">
        <f aca="false">SUMIFS('The Math'!$H$6:$H$1098,'The Math'!$A$6:$A$1098,A110,'The Math'!$E$6:$E$1098,"In the jar")</f>
        <v>0.629010416666667</v>
      </c>
      <c r="L110" s="22" t="s">
        <v>165</v>
      </c>
      <c r="M110" s="23" t="s">
        <v>360</v>
      </c>
      <c r="N110" s="28"/>
      <c r="O110" s="29" t="n">
        <v>1</v>
      </c>
    </row>
    <row r="111" customFormat="false" ht="25.5" hidden="false" customHeight="true" outlineLevel="0" collapsed="false">
      <c r="A111" s="20" t="n">
        <v>105</v>
      </c>
      <c r="B111" s="21" t="s">
        <v>361</v>
      </c>
      <c r="C111" s="20" t="n">
        <v>148</v>
      </c>
      <c r="D111" s="22" t="s">
        <v>142</v>
      </c>
      <c r="E111" s="23" t="s">
        <v>152</v>
      </c>
      <c r="F111" s="24"/>
      <c r="G111" s="25" t="str">
        <f aca="false">IF(OR(I111="",F111=""),"",(I111-H111)*F111)</f>
        <v/>
      </c>
      <c r="H111" s="26" t="n">
        <f aca="false">MAX(0.05,ROUND((K111/O111+SUMIFS('The Math'!$H$6:$H$1098,'The Math'!$A$6:$A$1098,A111,'The Math'!$E$6:$E$1098,"Added each time you cook"))*20,0)/20)</f>
        <v>1.55</v>
      </c>
      <c r="I111" s="27" t="n">
        <v>2.08</v>
      </c>
      <c r="J111" s="25" t="n">
        <f aca="false">IF(I111="","",I111-H111)</f>
        <v>0.53</v>
      </c>
      <c r="K111" s="26" t="n">
        <f aca="false">SUMIFS('The Math'!$H$6:$H$1098,'The Math'!$A$6:$A$1098,A111,'The Math'!$E$6:$E$1098,"In the jar")</f>
        <v>0.75109375</v>
      </c>
      <c r="L111" s="22" t="s">
        <v>153</v>
      </c>
      <c r="M111" s="23" t="s">
        <v>362</v>
      </c>
      <c r="N111" s="28"/>
      <c r="O111" s="29" t="n">
        <v>0.4921875</v>
      </c>
    </row>
    <row r="112" customFormat="false" ht="25.5" hidden="false" customHeight="true" outlineLevel="0" collapsed="false">
      <c r="A112" s="20" t="n">
        <v>106</v>
      </c>
      <c r="B112" s="21" t="s">
        <v>363</v>
      </c>
      <c r="C112" s="20" t="n">
        <v>149</v>
      </c>
      <c r="D112" s="22" t="s">
        <v>142</v>
      </c>
      <c r="E112" s="23" t="s">
        <v>203</v>
      </c>
      <c r="F112" s="24"/>
      <c r="G112" s="25" t="str">
        <f aca="false">IF(OR(I112="",F112=""),"",(I112-H112)*F112)</f>
        <v/>
      </c>
      <c r="H112" s="26" t="n">
        <f aca="false">MAX(0.05,ROUND((K112/O112+SUMIFS('The Math'!$H$6:$H$1098,'The Math'!$A$6:$A$1098,A112,'The Math'!$E$6:$E$1098,"Added each time you cook"))*20,0)/20)</f>
        <v>0.8</v>
      </c>
      <c r="I112" s="27" t="n">
        <v>3</v>
      </c>
      <c r="J112" s="25" t="n">
        <f aca="false">IF(I112="","",I112-H112)</f>
        <v>2.2</v>
      </c>
      <c r="K112" s="26" t="n">
        <f aca="false">SUMIFS('The Math'!$H$6:$H$1098,'The Math'!$A$6:$A$1098,A112,'The Math'!$E$6:$E$1098,"In the jar")</f>
        <v>0.775260416666667</v>
      </c>
      <c r="L112" s="22" t="s">
        <v>165</v>
      </c>
      <c r="M112" s="23" t="s">
        <v>364</v>
      </c>
      <c r="N112" s="28"/>
      <c r="O112" s="29" t="n">
        <v>1</v>
      </c>
    </row>
    <row r="113" customFormat="false" ht="25.5" hidden="false" customHeight="true" outlineLevel="0" collapsed="false">
      <c r="A113" s="20" t="n">
        <v>107</v>
      </c>
      <c r="B113" s="21" t="s">
        <v>365</v>
      </c>
      <c r="C113" s="20" t="n">
        <v>150</v>
      </c>
      <c r="D113" s="22" t="s">
        <v>75</v>
      </c>
      <c r="E113" s="23" t="s">
        <v>366</v>
      </c>
      <c r="F113" s="24"/>
      <c r="G113" s="25" t="str">
        <f aca="false">IF(OR(I113="",F113=""),"",(I113-H113)*F113)</f>
        <v/>
      </c>
      <c r="H113" s="26" t="n">
        <f aca="false">MAX(0.05,ROUND((K113/O113+SUMIFS('The Math'!$H$6:$H$1098,'The Math'!$A$6:$A$1098,A113,'The Math'!$E$6:$E$1098,"Added each time you cook"))*20,0)/20)</f>
        <v>2.85</v>
      </c>
      <c r="I113" s="27" t="n">
        <v>4.97</v>
      </c>
      <c r="J113" s="25" t="n">
        <f aca="false">IF(I113="","",I113-H113)</f>
        <v>2.12</v>
      </c>
      <c r="K113" s="26" t="n">
        <f aca="false">SUMIFS('The Math'!$H$6:$H$1098,'The Math'!$A$6:$A$1098,A113,'The Math'!$E$6:$E$1098,"In the jar")</f>
        <v>5.18203125</v>
      </c>
      <c r="L113" s="22" t="s">
        <v>367</v>
      </c>
      <c r="M113" s="23" t="s">
        <v>368</v>
      </c>
      <c r="N113" s="28"/>
      <c r="O113" s="29" t="n">
        <v>2.39583333333333</v>
      </c>
    </row>
    <row r="114" customFormat="false" ht="25.5" hidden="false" customHeight="true" outlineLevel="0" collapsed="false">
      <c r="A114" s="20" t="n">
        <v>108</v>
      </c>
      <c r="B114" s="21" t="s">
        <v>369</v>
      </c>
      <c r="C114" s="20" t="n">
        <v>156</v>
      </c>
      <c r="D114" s="22" t="s">
        <v>49</v>
      </c>
      <c r="E114" s="23" t="s">
        <v>232</v>
      </c>
      <c r="F114" s="24"/>
      <c r="G114" s="25" t="str">
        <f aca="false">IF(OR(I114="",F114=""),"",(I114-H114)*F114)</f>
        <v/>
      </c>
      <c r="H114" s="26" t="n">
        <f aca="false">MAX(0.05,ROUND((K114/O114+SUMIFS('The Math'!$H$6:$H$1098,'The Math'!$A$6:$A$1098,A114,'The Math'!$E$6:$E$1098,"Added each time you cook"))*20,0)/20)</f>
        <v>0.5</v>
      </c>
      <c r="I114" s="27" t="n">
        <v>1.97</v>
      </c>
      <c r="J114" s="25" t="n">
        <f aca="false">IF(I114="","",I114-H114)</f>
        <v>1.47</v>
      </c>
      <c r="K114" s="26" t="n">
        <f aca="false">SUMIFS('The Math'!$H$6:$H$1098,'The Math'!$A$6:$A$1098,A114,'The Math'!$E$6:$E$1098,"In the jar")</f>
        <v>2.94083333333333</v>
      </c>
      <c r="L114" s="22" t="s">
        <v>312</v>
      </c>
      <c r="M114" s="23" t="s">
        <v>370</v>
      </c>
      <c r="N114" s="28"/>
      <c r="O114" s="29" t="n">
        <v>6</v>
      </c>
    </row>
    <row r="115" customFormat="false" ht="25.5" hidden="false" customHeight="true" outlineLevel="0" collapsed="false">
      <c r="A115" s="20" t="n">
        <v>109</v>
      </c>
      <c r="B115" s="21" t="s">
        <v>371</v>
      </c>
      <c r="C115" s="20" t="n">
        <v>157</v>
      </c>
      <c r="D115" s="22" t="s">
        <v>221</v>
      </c>
      <c r="E115" s="23" t="s">
        <v>372</v>
      </c>
      <c r="F115" s="24"/>
      <c r="G115" s="25" t="str">
        <f aca="false">IF(OR(I115="",F115=""),"",(I115-H115)*F115)</f>
        <v/>
      </c>
      <c r="H115" s="26" t="n">
        <f aca="false">MAX(0.05,ROUND((K115/O115+SUMIFS('The Math'!$H$6:$H$1098,'The Math'!$A$6:$A$1098,A115,'The Math'!$E$6:$E$1098,"Added each time you cook"))*20,0)/20)</f>
        <v>0.4</v>
      </c>
      <c r="I115" s="27" t="n">
        <v>2.08</v>
      </c>
      <c r="J115" s="25" t="n">
        <f aca="false">IF(I115="","",I115-H115)</f>
        <v>1.68</v>
      </c>
      <c r="K115" s="26" t="n">
        <f aca="false">SUMIFS('The Math'!$H$6:$H$1098,'The Math'!$A$6:$A$1098,A115,'The Math'!$E$6:$E$1098,"In the jar")</f>
        <v>1.509375</v>
      </c>
      <c r="L115" s="22" t="s">
        <v>245</v>
      </c>
      <c r="M115" s="23" t="s">
        <v>373</v>
      </c>
      <c r="N115" s="28"/>
      <c r="O115" s="29" t="n">
        <v>4</v>
      </c>
    </row>
    <row r="116" customFormat="false" ht="25.5" hidden="false" customHeight="true" outlineLevel="0" collapsed="false">
      <c r="A116" s="20" t="n">
        <v>110</v>
      </c>
      <c r="B116" s="21" t="s">
        <v>374</v>
      </c>
      <c r="C116" s="20" t="n">
        <v>158</v>
      </c>
      <c r="D116" s="22" t="s">
        <v>221</v>
      </c>
      <c r="E116" s="23" t="s">
        <v>375</v>
      </c>
      <c r="F116" s="24"/>
      <c r="G116" s="25" t="str">
        <f aca="false">IF(OR(I116="",F116=""),"",(I116-H116)*F116)</f>
        <v/>
      </c>
      <c r="H116" s="26" t="n">
        <f aca="false">MAX(0.05,ROUND((K116/O116+SUMIFS('The Math'!$H$6:$H$1098,'The Math'!$A$6:$A$1098,A116,'The Math'!$E$6:$E$1098,"Added each time you cook"))*20,0)/20)</f>
        <v>0.5</v>
      </c>
      <c r="I116" s="27" t="n">
        <v>2.08</v>
      </c>
      <c r="J116" s="25" t="n">
        <f aca="false">IF(I116="","",I116-H116)</f>
        <v>1.58</v>
      </c>
      <c r="K116" s="26" t="n">
        <f aca="false">SUMIFS('The Math'!$H$6:$H$1098,'The Math'!$A$6:$A$1098,A116,'The Math'!$E$6:$E$1098,"In the jar")</f>
        <v>1.49661458333333</v>
      </c>
      <c r="L116" s="22" t="s">
        <v>376</v>
      </c>
      <c r="M116" s="23" t="s">
        <v>377</v>
      </c>
      <c r="N116" s="28"/>
      <c r="O116" s="29" t="n">
        <v>3</v>
      </c>
    </row>
    <row r="117" customFormat="false" ht="25.5" hidden="false" customHeight="true" outlineLevel="0" collapsed="false">
      <c r="A117" s="20" t="n">
        <v>111</v>
      </c>
      <c r="B117" s="21" t="s">
        <v>378</v>
      </c>
      <c r="C117" s="20" t="n">
        <v>159</v>
      </c>
      <c r="D117" s="22" t="s">
        <v>221</v>
      </c>
      <c r="E117" s="23" t="s">
        <v>372</v>
      </c>
      <c r="F117" s="24"/>
      <c r="G117" s="25" t="str">
        <f aca="false">IF(OR(I117="",F117=""),"",(I117-H117)*F117)</f>
        <v/>
      </c>
      <c r="H117" s="26" t="n">
        <f aca="false">MAX(0.05,ROUND((K117/O117+SUMIFS('The Math'!$H$6:$H$1098,'The Math'!$A$6:$A$1098,A117,'The Math'!$E$6:$E$1098,"Added each time you cook"))*20,0)/20)</f>
        <v>0.7</v>
      </c>
      <c r="I117" s="27" t="n">
        <v>2.08</v>
      </c>
      <c r="J117" s="25" t="n">
        <f aca="false">IF(I117="","",I117-H117)</f>
        <v>1.38</v>
      </c>
      <c r="K117" s="26" t="n">
        <f aca="false">SUMIFS('The Math'!$H$6:$H$1098,'The Math'!$A$6:$A$1098,A117,'The Math'!$E$6:$E$1098,"In the jar")</f>
        <v>2.725</v>
      </c>
      <c r="L117" s="22" t="s">
        <v>245</v>
      </c>
      <c r="M117" s="23" t="s">
        <v>379</v>
      </c>
      <c r="N117" s="28"/>
      <c r="O117" s="29" t="n">
        <v>4</v>
      </c>
    </row>
    <row r="118" customFormat="false" ht="25.5" hidden="false" customHeight="true" outlineLevel="0" collapsed="false">
      <c r="A118" s="20" t="n">
        <v>112</v>
      </c>
      <c r="B118" s="21" t="s">
        <v>380</v>
      </c>
      <c r="C118" s="20" t="n">
        <v>160</v>
      </c>
      <c r="D118" s="22" t="s">
        <v>49</v>
      </c>
      <c r="E118" s="23" t="s">
        <v>232</v>
      </c>
      <c r="F118" s="24"/>
      <c r="G118" s="25" t="str">
        <f aca="false">IF(OR(I118="",F118=""),"",(I118-H118)*F118)</f>
        <v/>
      </c>
      <c r="H118" s="26" t="n">
        <f aca="false">MAX(0.05,ROUND((K118/O118+SUMIFS('The Math'!$H$6:$H$1098,'The Math'!$A$6:$A$1098,A118,'The Math'!$E$6:$E$1098,"Added each time you cook"))*20,0)/20)</f>
        <v>0.45</v>
      </c>
      <c r="I118" s="27" t="n">
        <v>3.32</v>
      </c>
      <c r="J118" s="25" t="n">
        <f aca="false">IF(I118="","",I118-H118)</f>
        <v>2.87</v>
      </c>
      <c r="K118" s="26" t="n">
        <f aca="false">SUMIFS('The Math'!$H$6:$H$1098,'The Math'!$A$6:$A$1098,A118,'The Math'!$E$6:$E$1098,"In the jar")</f>
        <v>2.55958333333333</v>
      </c>
      <c r="L118" s="22" t="s">
        <v>110</v>
      </c>
      <c r="M118" s="23" t="s">
        <v>381</v>
      </c>
      <c r="N118" s="28"/>
      <c r="O118" s="29" t="n">
        <v>5.41666666666667</v>
      </c>
    </row>
    <row r="119" customFormat="false" ht="25.5" hidden="false" customHeight="true" outlineLevel="0" collapsed="false">
      <c r="A119" s="20" t="n">
        <v>113</v>
      </c>
      <c r="B119" s="21" t="s">
        <v>382</v>
      </c>
      <c r="C119" s="20" t="n">
        <v>161</v>
      </c>
      <c r="D119" s="22" t="s">
        <v>49</v>
      </c>
      <c r="E119" s="23" t="s">
        <v>54</v>
      </c>
      <c r="F119" s="24"/>
      <c r="G119" s="25" t="str">
        <f aca="false">IF(OR(I119="",F119=""),"",(I119-H119)*F119)</f>
        <v/>
      </c>
      <c r="H119" s="26" t="n">
        <f aca="false">MAX(0.05,ROUND((K119/O119+SUMIFS('The Math'!$H$6:$H$1098,'The Math'!$A$6:$A$1098,A119,'The Math'!$E$6:$E$1098,"Added each time you cook"))*20,0)/20)</f>
        <v>0.35</v>
      </c>
      <c r="I119" s="27"/>
      <c r="J119" s="25" t="str">
        <f aca="false">IF(I119="","",I119-H119)</f>
        <v/>
      </c>
      <c r="K119" s="26" t="n">
        <f aca="false">SUMIFS('The Math'!$H$6:$H$1098,'The Math'!$A$6:$A$1098,A119,'The Math'!$E$6:$E$1098,"In the jar")</f>
        <v>2.31708333333333</v>
      </c>
      <c r="L119" s="22" t="s">
        <v>312</v>
      </c>
      <c r="M119" s="23" t="s">
        <v>383</v>
      </c>
      <c r="N119" s="28" t="s">
        <v>125</v>
      </c>
      <c r="O119" s="29" t="n">
        <v>6.33333333333333</v>
      </c>
    </row>
    <row r="120" customFormat="false" ht="25.5" hidden="false" customHeight="true" outlineLevel="0" collapsed="false">
      <c r="A120" s="20" t="n">
        <v>114</v>
      </c>
      <c r="B120" s="21" t="s">
        <v>384</v>
      </c>
      <c r="C120" s="20" t="n">
        <v>162</v>
      </c>
      <c r="D120" s="22" t="s">
        <v>49</v>
      </c>
      <c r="E120" s="23" t="s">
        <v>229</v>
      </c>
      <c r="F120" s="24"/>
      <c r="G120" s="25" t="str">
        <f aca="false">IF(OR(I120="",F120=""),"",(I120-H120)*F120)</f>
        <v/>
      </c>
      <c r="H120" s="26" t="n">
        <f aca="false">MAX(0.05,ROUND((K120/O120+SUMIFS('The Math'!$H$6:$H$1098,'The Math'!$A$6:$A$1098,A120,'The Math'!$E$6:$E$1098,"Added each time you cook"))*20,0)/20)</f>
        <v>0.4</v>
      </c>
      <c r="I120" s="27"/>
      <c r="J120" s="25" t="str">
        <f aca="false">IF(I120="","",I120-H120)</f>
        <v/>
      </c>
      <c r="K120" s="26" t="n">
        <f aca="false">SUMIFS('The Math'!$H$6:$H$1098,'The Math'!$A$6:$A$1098,A120,'The Math'!$E$6:$E$1098,"In the jar")</f>
        <v>2.063125</v>
      </c>
      <c r="L120" s="22" t="s">
        <v>110</v>
      </c>
      <c r="M120" s="23" t="s">
        <v>385</v>
      </c>
      <c r="N120" s="28" t="s">
        <v>125</v>
      </c>
      <c r="O120" s="29" t="n">
        <v>5.28125</v>
      </c>
    </row>
    <row r="121" customFormat="false" ht="25.5" hidden="false" customHeight="true" outlineLevel="0" collapsed="false">
      <c r="A121" s="20" t="n">
        <v>115</v>
      </c>
      <c r="B121" s="21" t="s">
        <v>386</v>
      </c>
      <c r="C121" s="20" t="n">
        <v>164</v>
      </c>
      <c r="D121" s="22" t="s">
        <v>137</v>
      </c>
      <c r="E121" s="23" t="s">
        <v>211</v>
      </c>
      <c r="F121" s="24"/>
      <c r="G121" s="25" t="str">
        <f aca="false">IF(OR(I121="",F121=""),"",(I121-H121)*F121)</f>
        <v/>
      </c>
      <c r="H121" s="26" t="n">
        <f aca="false">MAX(0.05,ROUND((K121/O121+SUMIFS('The Math'!$H$6:$H$1098,'The Math'!$A$6:$A$1098,A121,'The Math'!$E$6:$E$1098,"Added each time you cook"))*20,0)/20)</f>
        <v>2.2</v>
      </c>
      <c r="I121" s="27" t="n">
        <v>3.12</v>
      </c>
      <c r="J121" s="25" t="n">
        <f aca="false">IF(I121="","",I121-H121)</f>
        <v>0.92</v>
      </c>
      <c r="K121" s="26" t="n">
        <f aca="false">SUMIFS('The Math'!$H$6:$H$1098,'The Math'!$A$6:$A$1098,A121,'The Math'!$E$6:$E$1098,"In the jar")</f>
        <v>1.05638020833333</v>
      </c>
      <c r="L121" s="22" t="s">
        <v>212</v>
      </c>
      <c r="M121" s="23" t="s">
        <v>387</v>
      </c>
      <c r="N121" s="28"/>
      <c r="O121" s="29" t="n">
        <v>0.482421875</v>
      </c>
    </row>
    <row r="122" customFormat="false" ht="25.5" hidden="false" customHeight="true" outlineLevel="0" collapsed="false">
      <c r="A122" s="20" t="n">
        <v>116</v>
      </c>
      <c r="B122" s="21" t="s">
        <v>388</v>
      </c>
      <c r="C122" s="20" t="n">
        <v>165</v>
      </c>
      <c r="D122" s="22" t="s">
        <v>137</v>
      </c>
      <c r="E122" s="23" t="s">
        <v>389</v>
      </c>
      <c r="F122" s="24"/>
      <c r="G122" s="25" t="str">
        <f aca="false">IF(OR(I122="",F122=""),"",(I122-H122)*F122)</f>
        <v/>
      </c>
      <c r="H122" s="26" t="n">
        <f aca="false">MAX(0.05,ROUND((K122/O122+SUMIFS('The Math'!$H$6:$H$1098,'The Math'!$A$6:$A$1098,A122,'The Math'!$E$6:$E$1098,"Added each time you cook"))*20,0)/20)</f>
        <v>0.9</v>
      </c>
      <c r="I122" s="27" t="n">
        <v>3.12</v>
      </c>
      <c r="J122" s="25" t="n">
        <f aca="false">IF(I122="","",I122-H122)</f>
        <v>2.22</v>
      </c>
      <c r="K122" s="26" t="n">
        <f aca="false">SUMIFS('The Math'!$H$6:$H$1098,'The Math'!$A$6:$A$1098,A122,'The Math'!$E$6:$E$1098,"In the jar")</f>
        <v>0.436223958333333</v>
      </c>
      <c r="L122" s="22" t="s">
        <v>212</v>
      </c>
      <c r="M122" s="23" t="s">
        <v>390</v>
      </c>
      <c r="N122" s="28"/>
      <c r="O122" s="29" t="n">
        <v>0.48139880952381</v>
      </c>
    </row>
    <row r="123" customFormat="false" ht="25.5" hidden="false" customHeight="true" outlineLevel="0" collapsed="false">
      <c r="A123" s="20" t="n">
        <v>117</v>
      </c>
      <c r="B123" s="21" t="s">
        <v>391</v>
      </c>
      <c r="C123" s="20" t="n">
        <v>166</v>
      </c>
      <c r="D123" s="22" t="s">
        <v>142</v>
      </c>
      <c r="E123" s="23" t="s">
        <v>226</v>
      </c>
      <c r="F123" s="24"/>
      <c r="G123" s="25" t="str">
        <f aca="false">IF(OR(I123="",F123=""),"",(I123-H123)*F123)</f>
        <v/>
      </c>
      <c r="H123" s="26" t="n">
        <f aca="false">MAX(0.05,ROUND((K123/O123+SUMIFS('The Math'!$H$6:$H$1098,'The Math'!$A$6:$A$1098,A123,'The Math'!$E$6:$E$1098,"Added each time you cook"))*20,0)/20)</f>
        <v>1.05</v>
      </c>
      <c r="I123" s="27" t="n">
        <v>3.12</v>
      </c>
      <c r="J123" s="25" t="n">
        <f aca="false">IF(I123="","",I123-H123)</f>
        <v>2.07</v>
      </c>
      <c r="K123" s="26" t="n">
        <f aca="false">SUMIFS('The Math'!$H$6:$H$1098,'The Math'!$A$6:$A$1098,A123,'The Math'!$E$6:$E$1098,"In the jar")</f>
        <v>0.506432291666667</v>
      </c>
      <c r="L123" s="22" t="s">
        <v>153</v>
      </c>
      <c r="M123" s="23" t="s">
        <v>392</v>
      </c>
      <c r="N123" s="28"/>
      <c r="O123" s="29" t="n">
        <v>0.472470238095238</v>
      </c>
    </row>
    <row r="124" customFormat="false" ht="25.5" hidden="false" customHeight="true" outlineLevel="0" collapsed="false">
      <c r="A124" s="20" t="n">
        <v>118</v>
      </c>
      <c r="B124" s="21" t="s">
        <v>393</v>
      </c>
      <c r="C124" s="20" t="n">
        <v>167</v>
      </c>
      <c r="D124" s="22" t="s">
        <v>49</v>
      </c>
      <c r="E124" s="23" t="s">
        <v>229</v>
      </c>
      <c r="F124" s="24"/>
      <c r="G124" s="25" t="str">
        <f aca="false">IF(OR(I124="",F124=""),"",(I124-H124)*F124)</f>
        <v/>
      </c>
      <c r="H124" s="26" t="n">
        <f aca="false">MAX(0.05,ROUND((K124/O124+SUMIFS('The Math'!$H$6:$H$1098,'The Math'!$A$6:$A$1098,A124,'The Math'!$E$6:$E$1098,"Added each time you cook"))*20,0)/20)</f>
        <v>0.45</v>
      </c>
      <c r="I124" s="27" t="n">
        <v>0.98</v>
      </c>
      <c r="J124" s="25" t="n">
        <f aca="false">IF(I124="","",I124-H124)</f>
        <v>0.53</v>
      </c>
      <c r="K124" s="26" t="n">
        <f aca="false">SUMIFS('The Math'!$H$6:$H$1098,'The Math'!$A$6:$A$1098,A124,'The Math'!$E$6:$E$1098,"In the jar")</f>
        <v>2.34315104166667</v>
      </c>
      <c r="L124" s="22" t="s">
        <v>110</v>
      </c>
      <c r="M124" s="23" t="s">
        <v>394</v>
      </c>
      <c r="N124" s="28"/>
      <c r="O124" s="29" t="n">
        <v>5.2890625</v>
      </c>
    </row>
    <row r="125" customFormat="false" ht="25.5" hidden="false" customHeight="true" outlineLevel="0" collapsed="false">
      <c r="A125" s="20" t="n">
        <v>119</v>
      </c>
      <c r="B125" s="21" t="s">
        <v>395</v>
      </c>
      <c r="C125" s="20" t="n">
        <v>168</v>
      </c>
      <c r="D125" s="22" t="s">
        <v>221</v>
      </c>
      <c r="E125" s="23" t="s">
        <v>396</v>
      </c>
      <c r="F125" s="24"/>
      <c r="G125" s="25" t="str">
        <f aca="false">IF(OR(I125="",F125=""),"",(I125-H125)*F125)</f>
        <v/>
      </c>
      <c r="H125" s="26" t="n">
        <f aca="false">MAX(0.05,ROUND((K125/O125+SUMIFS('The Math'!$H$6:$H$1098,'The Math'!$A$6:$A$1098,A125,'The Math'!$E$6:$E$1098,"Added each time you cook"))*20,0)/20)</f>
        <v>0.7</v>
      </c>
      <c r="I125" s="27" t="n">
        <v>2.58</v>
      </c>
      <c r="J125" s="25" t="n">
        <f aca="false">IF(I125="","",I125-H125)</f>
        <v>1.88</v>
      </c>
      <c r="K125" s="26" t="n">
        <f aca="false">SUMIFS('The Math'!$H$6:$H$1098,'The Math'!$A$6:$A$1098,A125,'The Math'!$E$6:$E$1098,"In the jar")</f>
        <v>1.69026041666667</v>
      </c>
      <c r="L125" s="22" t="s">
        <v>397</v>
      </c>
      <c r="M125" s="23" t="s">
        <v>398</v>
      </c>
      <c r="N125" s="28"/>
      <c r="O125" s="29" t="n">
        <v>2.5</v>
      </c>
    </row>
    <row r="126" customFormat="false" ht="25.5" hidden="false" customHeight="true" outlineLevel="0" collapsed="false">
      <c r="A126" s="20" t="n">
        <v>120</v>
      </c>
      <c r="B126" s="21" t="s">
        <v>399</v>
      </c>
      <c r="C126" s="20" t="n">
        <v>169</v>
      </c>
      <c r="D126" s="22" t="s">
        <v>235</v>
      </c>
      <c r="E126" s="23" t="s">
        <v>400</v>
      </c>
      <c r="F126" s="24"/>
      <c r="G126" s="25" t="str">
        <f aca="false">IF(OR(I126="",F126=""),"",(I126-H126)*F126)</f>
        <v/>
      </c>
      <c r="H126" s="26" t="n">
        <f aca="false">MAX(0.05,ROUND((K126/O126+SUMIFS('The Math'!$H$6:$H$1098,'The Math'!$A$6:$A$1098,A126,'The Math'!$E$6:$E$1098,"Added each time you cook"))*20,0)/20)</f>
        <v>4.85</v>
      </c>
      <c r="I126" s="27"/>
      <c r="J126" s="25" t="str">
        <f aca="false">IF(I126="","",I126-H126)</f>
        <v/>
      </c>
      <c r="K126" s="26" t="n">
        <f aca="false">SUMIFS('The Math'!$H$6:$H$1098,'The Math'!$A$6:$A$1098,A126,'The Math'!$E$6:$E$1098,"In the jar")</f>
        <v>2.78817708333333</v>
      </c>
      <c r="L126" s="22" t="s">
        <v>401</v>
      </c>
      <c r="M126" s="23" t="s">
        <v>402</v>
      </c>
      <c r="N126" s="28" t="s">
        <v>125</v>
      </c>
      <c r="O126" s="29" t="n">
        <v>0.574652777777778</v>
      </c>
    </row>
  </sheetData>
  <sheetProtection sheet="true"/>
  <mergeCells count="2">
    <mergeCell ref="C4:D4"/>
    <mergeCell ref="G4:H4"/>
  </mergeCells>
  <dataValidations count="1">
    <dataValidation allowBlank="true" error="Type a number, or leave it empty." errorStyle="stop" operator="greaterThanOrEqual" showDropDown="false" showErrorMessage="true" showInputMessage="false" sqref="F7:F126 I7:I126" type="decimal">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30"/>
    <col collapsed="false" customWidth="true" hidden="false" outlineLevel="0" max="2" min="2" style="0" width="11"/>
    <col collapsed="false" customWidth="true" hidden="false" outlineLevel="0" max="3" min="3" style="0" width="8"/>
    <col collapsed="false" customWidth="true" hidden="false" outlineLevel="0" max="4" min="4" style="0" width="12"/>
    <col collapsed="false" customWidth="true" hidden="false" outlineLevel="0" max="5" min="5" style="0" width="15"/>
    <col collapsed="false" customWidth="true" hidden="false" outlineLevel="0" max="6" min="6" style="0" width="14"/>
    <col collapsed="false" customWidth="true" hidden="false" outlineLevel="0" max="7" min="7" style="0" width="46"/>
  </cols>
  <sheetData>
    <row r="1" customFormat="false" ht="15" hidden="false" customHeight="false" outlineLevel="0" collapsed="false">
      <c r="A1" s="11" t="s">
        <v>0</v>
      </c>
    </row>
    <row r="2" customFormat="false" ht="30" hidden="false" customHeight="true" outlineLevel="0" collapsed="false">
      <c r="A2" s="12" t="s">
        <v>403</v>
      </c>
    </row>
    <row r="3" customFormat="false" ht="15" hidden="false" customHeight="false" outlineLevel="0" collapsed="false">
      <c r="A3" s="30" t="s">
        <v>404</v>
      </c>
    </row>
    <row r="5" customFormat="false" ht="31.5" hidden="false" customHeight="true" outlineLevel="0" collapsed="false">
      <c r="A5" s="19" t="s">
        <v>405</v>
      </c>
      <c r="B5" s="18" t="s">
        <v>406</v>
      </c>
      <c r="C5" s="19" t="s">
        <v>407</v>
      </c>
      <c r="D5" s="18" t="s">
        <v>408</v>
      </c>
      <c r="E5" s="18" t="s">
        <v>409</v>
      </c>
      <c r="F5" s="18" t="s">
        <v>410</v>
      </c>
      <c r="G5" s="19" t="s">
        <v>46</v>
      </c>
    </row>
    <row r="6" customFormat="false" ht="15" hidden="false" customHeight="false" outlineLevel="0" collapsed="false">
      <c r="A6" s="29" t="s">
        <v>411</v>
      </c>
      <c r="B6" s="24" t="n">
        <v>80</v>
      </c>
      <c r="C6" s="29" t="s">
        <v>412</v>
      </c>
      <c r="D6" s="27" t="n">
        <v>1.97</v>
      </c>
      <c r="E6" s="31" t="n">
        <v>4.4</v>
      </c>
      <c r="F6" s="26" t="n">
        <f aca="false">ROUND(D6/B6*E6,2)</f>
        <v>0.11</v>
      </c>
      <c r="G6" s="28"/>
    </row>
    <row r="7" customFormat="false" ht="15" hidden="false" customHeight="false" outlineLevel="0" collapsed="false">
      <c r="A7" s="29" t="s">
        <v>413</v>
      </c>
      <c r="B7" s="24" t="n">
        <v>7</v>
      </c>
      <c r="C7" s="29" t="s">
        <v>412</v>
      </c>
      <c r="D7" s="27" t="n">
        <v>0.58</v>
      </c>
      <c r="E7" s="31" t="n">
        <v>6</v>
      </c>
      <c r="F7" s="26" t="n">
        <f aca="false">ROUND(D7/B7*E7,2)</f>
        <v>0.5</v>
      </c>
      <c r="G7" s="28"/>
    </row>
    <row r="8" customFormat="false" ht="15" hidden="false" customHeight="false" outlineLevel="0" collapsed="false">
      <c r="A8" s="29" t="s">
        <v>414</v>
      </c>
      <c r="B8" s="24" t="n">
        <v>64</v>
      </c>
      <c r="C8" s="29" t="s">
        <v>415</v>
      </c>
      <c r="D8" s="27" t="n">
        <v>2.37</v>
      </c>
      <c r="E8" s="31" t="n">
        <v>8</v>
      </c>
      <c r="F8" s="26" t="n">
        <f aca="false">ROUND(D8/B8*E8,2)</f>
        <v>0.3</v>
      </c>
      <c r="G8" s="28"/>
    </row>
    <row r="9" customFormat="false" ht="15" hidden="false" customHeight="false" outlineLevel="0" collapsed="false">
      <c r="A9" s="29" t="s">
        <v>416</v>
      </c>
      <c r="B9" s="24" t="n">
        <v>8.1</v>
      </c>
      <c r="C9" s="29" t="s">
        <v>412</v>
      </c>
      <c r="D9" s="27" t="n">
        <v>2.18</v>
      </c>
      <c r="E9" s="31" t="n">
        <v>6.8</v>
      </c>
      <c r="F9" s="26" t="n">
        <f aca="false">ROUND(D9/B9*E9,2)</f>
        <v>1.83</v>
      </c>
      <c r="G9" s="28"/>
    </row>
    <row r="10" customFormat="false" ht="15" hidden="false" customHeight="false" outlineLevel="0" collapsed="false">
      <c r="A10" s="29" t="s">
        <v>417</v>
      </c>
      <c r="B10" s="24" t="n">
        <v>16</v>
      </c>
      <c r="C10" s="29" t="s">
        <v>412</v>
      </c>
      <c r="D10" s="27" t="n">
        <v>1</v>
      </c>
      <c r="E10" s="31" t="n">
        <v>10.2</v>
      </c>
      <c r="F10" s="26" t="n">
        <f aca="false">ROUND(D10/B10*E10,2)</f>
        <v>0.64</v>
      </c>
      <c r="G10" s="28"/>
    </row>
    <row r="11" customFormat="false" ht="15" hidden="false" customHeight="false" outlineLevel="0" collapsed="false">
      <c r="A11" s="29" t="s">
        <v>418</v>
      </c>
      <c r="B11" s="24" t="n">
        <v>0.12</v>
      </c>
      <c r="C11" s="29" t="s">
        <v>412</v>
      </c>
      <c r="D11" s="27" t="n">
        <v>1.54</v>
      </c>
      <c r="E11" s="31" t="n">
        <v>1</v>
      </c>
      <c r="F11" s="26" t="n">
        <f aca="false">ROUND(D11/B11*E11,2)</f>
        <v>12.83</v>
      </c>
      <c r="G11" s="28"/>
    </row>
    <row r="12" customFormat="false" ht="15" hidden="false" customHeight="false" outlineLevel="0" collapsed="false">
      <c r="A12" s="29" t="s">
        <v>419</v>
      </c>
      <c r="B12" s="24" t="n">
        <v>3.75</v>
      </c>
      <c r="C12" s="29" t="s">
        <v>412</v>
      </c>
      <c r="D12" s="27" t="n">
        <v>2.08</v>
      </c>
      <c r="E12" s="31" t="n">
        <v>5.9</v>
      </c>
      <c r="F12" s="26" t="n">
        <f aca="false">ROUND(D12/B12*E12,2)</f>
        <v>3.27</v>
      </c>
      <c r="G12" s="28"/>
    </row>
    <row r="13" customFormat="false" ht="15" hidden="false" customHeight="false" outlineLevel="0" collapsed="false">
      <c r="A13" s="29" t="s">
        <v>420</v>
      </c>
      <c r="B13" s="24" t="n">
        <v>16</v>
      </c>
      <c r="C13" s="29" t="s">
        <v>412</v>
      </c>
      <c r="D13" s="27" t="n">
        <v>1.36</v>
      </c>
      <c r="E13" s="31" t="n">
        <v>3.5</v>
      </c>
      <c r="F13" s="26" t="n">
        <f aca="false">ROUND(D13/B13*E13,2)</f>
        <v>0.3</v>
      </c>
      <c r="G13" s="28"/>
    </row>
    <row r="14" customFormat="false" ht="15" hidden="false" customHeight="false" outlineLevel="0" collapsed="false">
      <c r="A14" s="29" t="s">
        <v>421</v>
      </c>
      <c r="B14" s="24" t="n">
        <v>16</v>
      </c>
      <c r="C14" s="29" t="s">
        <v>412</v>
      </c>
      <c r="D14" s="27" t="n">
        <v>1.92</v>
      </c>
      <c r="E14" s="31" t="n">
        <v>6.7</v>
      </c>
      <c r="F14" s="26" t="n">
        <f aca="false">ROUND(D14/B14*E14,2)</f>
        <v>0.8</v>
      </c>
      <c r="G14" s="28"/>
    </row>
    <row r="15" customFormat="false" ht="15" hidden="false" customHeight="false" outlineLevel="0" collapsed="false">
      <c r="A15" s="29" t="s">
        <v>422</v>
      </c>
      <c r="B15" s="24" t="n">
        <v>32</v>
      </c>
      <c r="C15" s="29" t="s">
        <v>412</v>
      </c>
      <c r="D15" s="27" t="n">
        <v>1.98</v>
      </c>
      <c r="E15" s="31" t="n">
        <v>7.5</v>
      </c>
      <c r="F15" s="26" t="n">
        <f aca="false">ROUND(D15/B15*E15,2)</f>
        <v>0.46</v>
      </c>
      <c r="G15" s="28"/>
    </row>
    <row r="16" customFormat="false" ht="15" hidden="false" customHeight="false" outlineLevel="0" collapsed="false">
      <c r="A16" s="29" t="s">
        <v>423</v>
      </c>
      <c r="B16" s="24" t="n">
        <v>16</v>
      </c>
      <c r="C16" s="29" t="s">
        <v>412</v>
      </c>
      <c r="D16" s="27" t="n">
        <v>3.06</v>
      </c>
      <c r="E16" s="31" t="n">
        <v>8</v>
      </c>
      <c r="F16" s="26" t="n">
        <f aca="false">ROUND(D16/B16*E16,2)</f>
        <v>1.53</v>
      </c>
      <c r="G16" s="28"/>
    </row>
    <row r="17" customFormat="false" ht="15" hidden="false" customHeight="false" outlineLevel="0" collapsed="false">
      <c r="A17" s="29" t="s">
        <v>424</v>
      </c>
      <c r="B17" s="24" t="n">
        <v>12</v>
      </c>
      <c r="C17" s="29" t="s">
        <v>412</v>
      </c>
      <c r="D17" s="27" t="n">
        <v>5.22</v>
      </c>
      <c r="E17" s="31" t="n">
        <v>2.8</v>
      </c>
      <c r="F17" s="26" t="n">
        <f aca="false">ROUND(D17/B17*E17,2)</f>
        <v>1.22</v>
      </c>
      <c r="G17" s="28"/>
    </row>
    <row r="18" customFormat="false" ht="15" hidden="false" customHeight="false" outlineLevel="0" collapsed="false">
      <c r="A18" s="29" t="s">
        <v>425</v>
      </c>
      <c r="B18" s="24" t="n">
        <v>14.5</v>
      </c>
      <c r="C18" s="29" t="s">
        <v>412</v>
      </c>
      <c r="D18" s="27" t="n">
        <v>0.96</v>
      </c>
      <c r="E18" s="31" t="n">
        <v>8.3</v>
      </c>
      <c r="F18" s="26" t="n">
        <f aca="false">ROUND(D18/B18*E18,2)</f>
        <v>0.55</v>
      </c>
      <c r="G18" s="28"/>
    </row>
    <row r="19" customFormat="false" ht="15" hidden="false" customHeight="false" outlineLevel="0" collapsed="false">
      <c r="A19" s="29" t="s">
        <v>426</v>
      </c>
      <c r="B19" s="24" t="n">
        <v>15</v>
      </c>
      <c r="C19" s="29" t="s">
        <v>412</v>
      </c>
      <c r="D19" s="27" t="n">
        <v>1</v>
      </c>
      <c r="E19" s="31" t="n">
        <v>8.6</v>
      </c>
      <c r="F19" s="26" t="n">
        <f aca="false">ROUND(D19/B19*E19,2)</f>
        <v>0.57</v>
      </c>
      <c r="G19" s="28"/>
    </row>
    <row r="20" customFormat="false" ht="15" hidden="false" customHeight="false" outlineLevel="0" collapsed="false">
      <c r="A20" s="29" t="s">
        <v>427</v>
      </c>
      <c r="B20" s="24" t="n">
        <v>15.5</v>
      </c>
      <c r="C20" s="29" t="s">
        <v>412</v>
      </c>
      <c r="D20" s="27" t="n">
        <v>0.92</v>
      </c>
      <c r="E20" s="31" t="n">
        <v>6</v>
      </c>
      <c r="F20" s="26" t="n">
        <f aca="false">ROUND(D20/B20*E20,2)</f>
        <v>0.36</v>
      </c>
      <c r="G20" s="28"/>
    </row>
    <row r="21" customFormat="false" ht="15" hidden="false" customHeight="false" outlineLevel="0" collapsed="false">
      <c r="A21" s="29" t="s">
        <v>428</v>
      </c>
      <c r="B21" s="24" t="n">
        <v>13</v>
      </c>
      <c r="C21" s="29" t="s">
        <v>429</v>
      </c>
      <c r="D21" s="27" t="n">
        <v>2.26</v>
      </c>
      <c r="E21" s="31" t="n">
        <v>1</v>
      </c>
      <c r="F21" s="26" t="n">
        <f aca="false">ROUND(D21/B21*E21,2)</f>
        <v>0.17</v>
      </c>
      <c r="G21" s="28" t="s">
        <v>430</v>
      </c>
    </row>
    <row r="22" customFormat="false" ht="15" hidden="false" customHeight="false" outlineLevel="0" collapsed="false">
      <c r="A22" s="29" t="s">
        <v>431</v>
      </c>
      <c r="B22" s="24" t="n">
        <v>2.25</v>
      </c>
      <c r="C22" s="29" t="s">
        <v>412</v>
      </c>
      <c r="D22" s="27" t="n">
        <v>3.77</v>
      </c>
      <c r="E22" s="31" t="n">
        <v>3</v>
      </c>
      <c r="F22" s="26" t="n">
        <f aca="false">ROUND(D22/B22*E22,2)</f>
        <v>5.03</v>
      </c>
      <c r="G22" s="28"/>
    </row>
    <row r="23" customFormat="false" ht="15" hidden="false" customHeight="false" outlineLevel="0" collapsed="false">
      <c r="A23" s="29" t="s">
        <v>432</v>
      </c>
      <c r="B23" s="24" t="n">
        <v>5.25</v>
      </c>
      <c r="C23" s="29" t="s">
        <v>412</v>
      </c>
      <c r="D23" s="27" t="n">
        <v>2.18</v>
      </c>
      <c r="E23" s="31" t="n">
        <v>9.5</v>
      </c>
      <c r="F23" s="26" t="n">
        <f aca="false">ROUND(D23/B23*E23,2)</f>
        <v>3.94</v>
      </c>
      <c r="G23" s="28"/>
    </row>
    <row r="24" customFormat="false" ht="15" hidden="false" customHeight="false" outlineLevel="0" collapsed="false">
      <c r="A24" s="29" t="s">
        <v>433</v>
      </c>
      <c r="B24" s="24" t="n">
        <v>1.9</v>
      </c>
      <c r="C24" s="29" t="s">
        <v>412</v>
      </c>
      <c r="D24" s="27" t="n">
        <v>2.14</v>
      </c>
      <c r="E24" s="31" t="n">
        <v>3.7</v>
      </c>
      <c r="F24" s="26" t="n">
        <f aca="false">ROUND(D24/B24*E24,2)</f>
        <v>4.17</v>
      </c>
      <c r="G24" s="28"/>
    </row>
    <row r="25" customFormat="false" ht="15" hidden="false" customHeight="false" outlineLevel="0" collapsed="false">
      <c r="A25" s="29" t="s">
        <v>434</v>
      </c>
      <c r="B25" s="24" t="n">
        <v>16</v>
      </c>
      <c r="C25" s="29" t="s">
        <v>412</v>
      </c>
      <c r="D25" s="27" t="n">
        <v>16.99</v>
      </c>
      <c r="E25" s="31" t="n">
        <v>4</v>
      </c>
      <c r="F25" s="26" t="n">
        <f aca="false">ROUND(D25/B25*E25,2)</f>
        <v>4.25</v>
      </c>
      <c r="G25" s="28"/>
    </row>
    <row r="26" customFormat="false" ht="15" hidden="false" customHeight="false" outlineLevel="0" collapsed="false">
      <c r="A26" s="29" t="s">
        <v>435</v>
      </c>
      <c r="B26" s="24" t="n">
        <v>3.75</v>
      </c>
      <c r="C26" s="29" t="s">
        <v>412</v>
      </c>
      <c r="D26" s="27" t="n">
        <v>2.08</v>
      </c>
      <c r="E26" s="31" t="n">
        <v>5.9</v>
      </c>
      <c r="F26" s="26" t="n">
        <f aca="false">ROUND(D26/B26*E26,2)</f>
        <v>3.27</v>
      </c>
      <c r="G26" s="28"/>
    </row>
    <row r="27" customFormat="false" ht="15" hidden="false" customHeight="false" outlineLevel="0" collapsed="false">
      <c r="A27" s="29" t="s">
        <v>436</v>
      </c>
      <c r="B27" s="24" t="n">
        <v>3</v>
      </c>
      <c r="C27" s="29" t="s">
        <v>412</v>
      </c>
      <c r="D27" s="27" t="n">
        <v>1.06</v>
      </c>
      <c r="E27" s="31" t="n">
        <v>4.5</v>
      </c>
      <c r="F27" s="26" t="n">
        <f aca="false">ROUND(D27/B27*E27,2)</f>
        <v>1.59</v>
      </c>
      <c r="G27" s="28"/>
    </row>
    <row r="28" customFormat="false" ht="15" hidden="false" customHeight="false" outlineLevel="0" collapsed="false">
      <c r="A28" s="29" t="s">
        <v>437</v>
      </c>
      <c r="B28" s="24" t="n">
        <v>12</v>
      </c>
      <c r="C28" s="29" t="s">
        <v>412</v>
      </c>
      <c r="D28" s="27" t="n">
        <v>0.94</v>
      </c>
      <c r="E28" s="31" t="n">
        <v>3.2</v>
      </c>
      <c r="F28" s="26" t="n">
        <f aca="false">ROUND(D28/B28*E28,2)</f>
        <v>0.25</v>
      </c>
      <c r="G28" s="28"/>
    </row>
    <row r="29" customFormat="false" ht="15" hidden="false" customHeight="false" outlineLevel="0" collapsed="false">
      <c r="A29" s="29" t="s">
        <v>438</v>
      </c>
      <c r="B29" s="24" t="n">
        <v>12</v>
      </c>
      <c r="C29" s="29" t="s">
        <v>412</v>
      </c>
      <c r="D29" s="27" t="n">
        <v>7.23</v>
      </c>
      <c r="E29" s="31" t="n">
        <v>7.6</v>
      </c>
      <c r="F29" s="26" t="n">
        <f aca="false">ROUND(D29/B29*E29,2)</f>
        <v>4.58</v>
      </c>
      <c r="G29" s="28"/>
    </row>
    <row r="30" customFormat="false" ht="15" hidden="false" customHeight="false" outlineLevel="0" collapsed="false">
      <c r="A30" s="29" t="s">
        <v>439</v>
      </c>
      <c r="B30" s="24" t="n">
        <v>3</v>
      </c>
      <c r="C30" s="29" t="s">
        <v>412</v>
      </c>
      <c r="D30" s="27" t="n">
        <v>3.58</v>
      </c>
      <c r="E30" s="31" t="n">
        <v>3.9</v>
      </c>
      <c r="F30" s="26" t="n">
        <f aca="false">ROUND(D30/B30*E30,2)</f>
        <v>4.65</v>
      </c>
      <c r="G30" s="28"/>
    </row>
    <row r="31" customFormat="false" ht="15" hidden="false" customHeight="false" outlineLevel="0" collapsed="false">
      <c r="A31" s="29" t="s">
        <v>440</v>
      </c>
      <c r="B31" s="24" t="n">
        <v>7</v>
      </c>
      <c r="C31" s="29" t="s">
        <v>412</v>
      </c>
      <c r="D31" s="27" t="n">
        <v>6.99</v>
      </c>
      <c r="E31" s="31" t="n">
        <v>2.8</v>
      </c>
      <c r="F31" s="26" t="n">
        <f aca="false">ROUND(D31/B31*E31,2)</f>
        <v>2.8</v>
      </c>
      <c r="G31" s="28"/>
    </row>
    <row r="32" customFormat="false" ht="15" hidden="false" customHeight="false" outlineLevel="0" collapsed="false">
      <c r="A32" s="29" t="s">
        <v>441</v>
      </c>
      <c r="B32" s="24" t="n">
        <v>16</v>
      </c>
      <c r="C32" s="29" t="s">
        <v>412</v>
      </c>
      <c r="D32" s="27" t="n">
        <v>2.08</v>
      </c>
      <c r="E32" s="31" t="n">
        <v>4</v>
      </c>
      <c r="F32" s="26" t="n">
        <f aca="false">ROUND(D32/B32*E32,2)</f>
        <v>0.52</v>
      </c>
      <c r="G32" s="28"/>
    </row>
    <row r="33" customFormat="false" ht="15" hidden="false" customHeight="false" outlineLevel="0" collapsed="false">
      <c r="A33" s="29" t="s">
        <v>442</v>
      </c>
      <c r="B33" s="24" t="n">
        <v>2.75</v>
      </c>
      <c r="C33" s="29" t="s">
        <v>412</v>
      </c>
      <c r="D33" s="27" t="n">
        <v>2.54</v>
      </c>
      <c r="E33" s="31" t="n">
        <v>5.1</v>
      </c>
      <c r="F33" s="26" t="n">
        <f aca="false">ROUND(D33/B33*E33,2)</f>
        <v>4.71</v>
      </c>
      <c r="G33" s="28"/>
    </row>
    <row r="34" customFormat="false" ht="15" hidden="false" customHeight="false" outlineLevel="0" collapsed="false">
      <c r="A34" s="29" t="s">
        <v>443</v>
      </c>
      <c r="B34" s="24" t="n">
        <v>1.75</v>
      </c>
      <c r="C34" s="29" t="s">
        <v>412</v>
      </c>
      <c r="D34" s="27" t="n">
        <v>1.44</v>
      </c>
      <c r="E34" s="31" t="n">
        <v>3</v>
      </c>
      <c r="F34" s="26" t="n">
        <f aca="false">ROUND(D34/B34*E34,2)</f>
        <v>2.47</v>
      </c>
      <c r="G34" s="28"/>
    </row>
    <row r="35" customFormat="false" ht="15" hidden="false" customHeight="false" outlineLevel="0" collapsed="false">
      <c r="A35" s="29" t="s">
        <v>444</v>
      </c>
      <c r="B35" s="24" t="n">
        <v>32</v>
      </c>
      <c r="C35" s="29" t="s">
        <v>412</v>
      </c>
      <c r="D35" s="27" t="n">
        <v>1.98</v>
      </c>
      <c r="E35" s="31" t="n">
        <v>7.5</v>
      </c>
      <c r="F35" s="26" t="n">
        <f aca="false">ROUND(D35/B35*E35,2)</f>
        <v>0.46</v>
      </c>
      <c r="G35" s="28"/>
    </row>
    <row r="36" customFormat="false" ht="15" hidden="false" customHeight="false" outlineLevel="0" collapsed="false">
      <c r="A36" s="29" t="s">
        <v>445</v>
      </c>
      <c r="B36" s="24" t="n">
        <v>3</v>
      </c>
      <c r="C36" s="29" t="s">
        <v>412</v>
      </c>
      <c r="D36" s="27" t="n">
        <v>6.99</v>
      </c>
      <c r="E36" s="31" t="n">
        <v>3.7</v>
      </c>
      <c r="F36" s="26" t="n">
        <f aca="false">ROUND(D36/B36*E36,2)</f>
        <v>8.62</v>
      </c>
      <c r="G36" s="28"/>
    </row>
    <row r="37" customFormat="false" ht="15" hidden="false" customHeight="false" outlineLevel="0" collapsed="false">
      <c r="A37" s="29" t="s">
        <v>446</v>
      </c>
      <c r="B37" s="24" t="n">
        <v>16</v>
      </c>
      <c r="C37" s="29" t="s">
        <v>412</v>
      </c>
      <c r="D37" s="27" t="n">
        <v>1.36</v>
      </c>
      <c r="E37" s="31" t="n">
        <v>4</v>
      </c>
      <c r="F37" s="26" t="n">
        <f aca="false">ROUND(D37/B37*E37,2)</f>
        <v>0.34</v>
      </c>
      <c r="G37" s="28"/>
    </row>
    <row r="38" customFormat="false" ht="15" hidden="false" customHeight="false" outlineLevel="0" collapsed="false">
      <c r="A38" s="29" t="s">
        <v>447</v>
      </c>
      <c r="B38" s="24" t="n">
        <v>0.8</v>
      </c>
      <c r="C38" s="29" t="s">
        <v>412</v>
      </c>
      <c r="D38" s="27" t="n">
        <v>1.06</v>
      </c>
      <c r="E38" s="31" t="n">
        <v>1.2</v>
      </c>
      <c r="F38" s="26" t="n">
        <f aca="false">ROUND(D38/B38*E38,2)</f>
        <v>1.59</v>
      </c>
      <c r="G38" s="28"/>
    </row>
    <row r="39" customFormat="false" ht="15" hidden="false" customHeight="false" outlineLevel="0" collapsed="false">
      <c r="A39" s="29" t="s">
        <v>448</v>
      </c>
      <c r="B39" s="24" t="n">
        <v>2</v>
      </c>
      <c r="C39" s="29" t="s">
        <v>449</v>
      </c>
      <c r="D39" s="27" t="n">
        <v>6.17</v>
      </c>
      <c r="E39" s="31" t="n">
        <v>1</v>
      </c>
      <c r="F39" s="26" t="n">
        <f aca="false">ROUND(D39/B39*E39,2)</f>
        <v>3.09</v>
      </c>
      <c r="G39" s="28" t="s">
        <v>450</v>
      </c>
    </row>
    <row r="40" customFormat="false" ht="15" hidden="false" customHeight="false" outlineLevel="0" collapsed="false">
      <c r="A40" s="29" t="s">
        <v>451</v>
      </c>
      <c r="B40" s="24" t="n">
        <v>1</v>
      </c>
      <c r="C40" s="29" t="s">
        <v>130</v>
      </c>
      <c r="D40" s="27" t="n">
        <v>0.15</v>
      </c>
      <c r="E40" s="31" t="n">
        <v>1</v>
      </c>
      <c r="F40" s="26" t="n">
        <f aca="false">ROUND(D40/B40*E40,2)</f>
        <v>0.15</v>
      </c>
      <c r="G40" s="28" t="s">
        <v>452</v>
      </c>
    </row>
    <row r="41" customFormat="false" ht="15" hidden="false" customHeight="false" outlineLevel="0" collapsed="false">
      <c r="A41" s="29" t="s">
        <v>453</v>
      </c>
      <c r="B41" s="24" t="n">
        <v>0.5</v>
      </c>
      <c r="C41" s="29" t="s">
        <v>412</v>
      </c>
      <c r="D41" s="27" t="n">
        <v>4.42</v>
      </c>
      <c r="E41" s="31" t="n">
        <v>0.9</v>
      </c>
      <c r="F41" s="26" t="n">
        <f aca="false">ROUND(D41/B41*E41,2)</f>
        <v>7.96</v>
      </c>
      <c r="G41" s="28"/>
    </row>
    <row r="42" customFormat="false" ht="15" hidden="false" customHeight="false" outlineLevel="0" collapsed="false">
      <c r="A42" s="29" t="s">
        <v>454</v>
      </c>
      <c r="B42" s="24" t="n">
        <v>0.22</v>
      </c>
      <c r="C42" s="29" t="s">
        <v>412</v>
      </c>
      <c r="D42" s="27" t="n">
        <v>3.38</v>
      </c>
      <c r="E42" s="31" t="n">
        <v>0.5</v>
      </c>
      <c r="F42" s="26" t="n">
        <f aca="false">ROUND(D42/B42*E42,2)</f>
        <v>7.68</v>
      </c>
      <c r="G42" s="28"/>
    </row>
    <row r="43" customFormat="false" ht="15" hidden="false" customHeight="false" outlineLevel="0" collapsed="false">
      <c r="A43" s="29" t="s">
        <v>455</v>
      </c>
      <c r="B43" s="24" t="n">
        <v>0.5</v>
      </c>
      <c r="C43" s="29" t="s">
        <v>412</v>
      </c>
      <c r="D43" s="27" t="n">
        <v>2.12</v>
      </c>
      <c r="E43" s="31" t="n">
        <v>0.6</v>
      </c>
      <c r="F43" s="26" t="n">
        <f aca="false">ROUND(D43/B43*E43,2)</f>
        <v>2.54</v>
      </c>
      <c r="G43" s="28"/>
    </row>
    <row r="44" customFormat="false" ht="15" hidden="false" customHeight="false" outlineLevel="0" collapsed="false">
      <c r="A44" s="29" t="s">
        <v>456</v>
      </c>
      <c r="B44" s="24" t="n">
        <v>6</v>
      </c>
      <c r="C44" s="29" t="s">
        <v>412</v>
      </c>
      <c r="D44" s="27" t="n">
        <v>2.08</v>
      </c>
      <c r="E44" s="31" t="n">
        <v>4.2</v>
      </c>
      <c r="F44" s="26" t="n">
        <f aca="false">ROUND(D44/B44*E44,2)</f>
        <v>1.46</v>
      </c>
      <c r="G44" s="28"/>
    </row>
    <row r="45" customFormat="false" ht="15" hidden="false" customHeight="false" outlineLevel="0" collapsed="false">
      <c r="A45" s="29" t="s">
        <v>457</v>
      </c>
      <c r="B45" s="24" t="n">
        <v>0.75</v>
      </c>
      <c r="C45" s="29" t="s">
        <v>412</v>
      </c>
      <c r="D45" s="27" t="n">
        <v>2.22</v>
      </c>
      <c r="E45" s="31" t="n">
        <v>1.75</v>
      </c>
      <c r="F45" s="26" t="n">
        <f aca="false">ROUND(D45/B45*E45,2)</f>
        <v>5.18</v>
      </c>
      <c r="G45" s="28"/>
    </row>
    <row r="46" customFormat="false" ht="15" hidden="false" customHeight="false" outlineLevel="0" collapsed="false">
      <c r="A46" s="29" t="s">
        <v>458</v>
      </c>
      <c r="B46" s="24" t="n">
        <v>1.5</v>
      </c>
      <c r="C46" s="29" t="s">
        <v>412</v>
      </c>
      <c r="D46" s="27" t="n">
        <v>7.38</v>
      </c>
      <c r="E46" s="31" t="n">
        <v>3.4</v>
      </c>
      <c r="F46" s="26" t="n">
        <f aca="false">ROUND(D46/B46*E46,2)</f>
        <v>16.73</v>
      </c>
      <c r="G46" s="28"/>
    </row>
    <row r="47" customFormat="false" ht="15" hidden="false" customHeight="false" outlineLevel="0" collapsed="false">
      <c r="A47" s="29" t="s">
        <v>459</v>
      </c>
      <c r="B47" s="24" t="n">
        <v>0.4</v>
      </c>
      <c r="C47" s="29" t="s">
        <v>412</v>
      </c>
      <c r="D47" s="27" t="n">
        <v>4.8</v>
      </c>
      <c r="E47" s="31" t="n">
        <v>1</v>
      </c>
      <c r="F47" s="26" t="n">
        <f aca="false">ROUND(D47/B47*E47,2)</f>
        <v>12</v>
      </c>
      <c r="G47" s="28"/>
    </row>
    <row r="48" customFormat="false" ht="15" hidden="false" customHeight="false" outlineLevel="0" collapsed="false">
      <c r="A48" s="29" t="s">
        <v>460</v>
      </c>
      <c r="B48" s="24" t="n">
        <v>3</v>
      </c>
      <c r="C48" s="29" t="s">
        <v>412</v>
      </c>
      <c r="D48" s="27" t="n">
        <v>4.97</v>
      </c>
      <c r="E48" s="31" t="n">
        <v>4.5</v>
      </c>
      <c r="F48" s="26" t="n">
        <f aca="false">ROUND(D48/B48*E48,2)</f>
        <v>7.46</v>
      </c>
      <c r="G48" s="28"/>
    </row>
    <row r="49" customFormat="false" ht="15" hidden="false" customHeight="false" outlineLevel="0" collapsed="false">
      <c r="A49" s="29" t="s">
        <v>461</v>
      </c>
      <c r="B49" s="24" t="n">
        <v>2.35</v>
      </c>
      <c r="C49" s="29" t="s">
        <v>412</v>
      </c>
      <c r="D49" s="27" t="n">
        <v>1.06</v>
      </c>
      <c r="E49" s="31" t="n">
        <v>2.7</v>
      </c>
      <c r="F49" s="26" t="n">
        <f aca="false">ROUND(D49/B49*E49,2)</f>
        <v>1.22</v>
      </c>
      <c r="G49" s="28"/>
    </row>
    <row r="50" customFormat="false" ht="15" hidden="false" customHeight="false" outlineLevel="0" collapsed="false">
      <c r="A50" s="29" t="s">
        <v>462</v>
      </c>
      <c r="B50" s="24" t="n">
        <v>1</v>
      </c>
      <c r="C50" s="29" t="s">
        <v>412</v>
      </c>
      <c r="D50" s="27" t="n">
        <v>5.99</v>
      </c>
      <c r="E50" s="31" t="n">
        <v>0.9</v>
      </c>
      <c r="F50" s="26" t="n">
        <f aca="false">ROUND(D50/B50*E50,2)</f>
        <v>5.39</v>
      </c>
      <c r="G50" s="28"/>
    </row>
    <row r="51" customFormat="false" ht="15" hidden="false" customHeight="false" outlineLevel="0" collapsed="false">
      <c r="A51" s="29" t="s">
        <v>463</v>
      </c>
      <c r="B51" s="24" t="n">
        <v>4.2</v>
      </c>
      <c r="C51" s="29" t="s">
        <v>412</v>
      </c>
      <c r="D51" s="27" t="n">
        <v>12.74</v>
      </c>
      <c r="E51" s="31" t="n">
        <v>1.2</v>
      </c>
      <c r="F51" s="26" t="n">
        <f aca="false">ROUND(D51/B51*E51,2)</f>
        <v>3.64</v>
      </c>
      <c r="G51" s="28"/>
    </row>
    <row r="52" customFormat="false" ht="15" hidden="false" customHeight="false" outlineLevel="0" collapsed="false">
      <c r="A52" s="29" t="s">
        <v>464</v>
      </c>
      <c r="B52" s="24" t="n">
        <v>1.5</v>
      </c>
      <c r="C52" s="29" t="s">
        <v>412</v>
      </c>
      <c r="D52" s="27" t="n">
        <v>10.79</v>
      </c>
      <c r="E52" s="31" t="n">
        <v>3.4</v>
      </c>
      <c r="F52" s="26" t="n">
        <f aca="false">ROUND(D52/B52*E52,2)</f>
        <v>24.46</v>
      </c>
      <c r="G52" s="28"/>
    </row>
    <row r="53" customFormat="false" ht="15" hidden="false" customHeight="false" outlineLevel="0" collapsed="false">
      <c r="A53" s="29" t="s">
        <v>465</v>
      </c>
      <c r="B53" s="24" t="n">
        <v>0.87</v>
      </c>
      <c r="C53" s="29" t="s">
        <v>412</v>
      </c>
      <c r="D53" s="27" t="n">
        <v>1.06</v>
      </c>
      <c r="E53" s="31" t="n">
        <v>1.7</v>
      </c>
      <c r="F53" s="26" t="n">
        <f aca="false">ROUND(D53/B53*E53,2)</f>
        <v>2.07</v>
      </c>
      <c r="G53" s="28"/>
    </row>
    <row r="54" customFormat="false" ht="15" hidden="false" customHeight="false" outlineLevel="0" collapsed="false">
      <c r="A54" s="29" t="s">
        <v>466</v>
      </c>
      <c r="B54" s="24" t="n">
        <v>0.4</v>
      </c>
      <c r="C54" s="29" t="s">
        <v>412</v>
      </c>
      <c r="D54" s="27" t="n">
        <v>1.06</v>
      </c>
      <c r="E54" s="31" t="n">
        <v>0.75</v>
      </c>
      <c r="F54" s="26" t="n">
        <f aca="false">ROUND(D54/B54*E54,2)</f>
        <v>1.99</v>
      </c>
      <c r="G54" s="28"/>
    </row>
    <row r="55" customFormat="false" ht="15" hidden="false" customHeight="false" outlineLevel="0" collapsed="false">
      <c r="A55" s="29" t="s">
        <v>467</v>
      </c>
      <c r="B55" s="24" t="n">
        <v>0.8</v>
      </c>
      <c r="C55" s="29" t="s">
        <v>412</v>
      </c>
      <c r="D55" s="27" t="n">
        <v>2.52</v>
      </c>
      <c r="E55" s="31" t="n">
        <v>1.9</v>
      </c>
      <c r="F55" s="26" t="n">
        <f aca="false">ROUND(D55/B55*E55,2)</f>
        <v>5.99</v>
      </c>
      <c r="G55" s="28"/>
    </row>
    <row r="56" customFormat="false" ht="15" hidden="false" customHeight="false" outlineLevel="0" collapsed="false">
      <c r="A56" s="29" t="s">
        <v>468</v>
      </c>
      <c r="B56" s="24" t="n">
        <v>0.75</v>
      </c>
      <c r="C56" s="29" t="s">
        <v>412</v>
      </c>
      <c r="D56" s="27" t="n">
        <v>2.12</v>
      </c>
      <c r="E56" s="31" t="n">
        <v>1.6</v>
      </c>
      <c r="F56" s="26" t="n">
        <f aca="false">ROUND(D56/B56*E56,2)</f>
        <v>4.52</v>
      </c>
      <c r="G56" s="28"/>
    </row>
    <row r="57" customFormat="false" ht="15" hidden="false" customHeight="false" outlineLevel="0" collapsed="false">
      <c r="A57" s="29" t="s">
        <v>469</v>
      </c>
      <c r="B57" s="24" t="n">
        <v>8</v>
      </c>
      <c r="C57" s="29" t="s">
        <v>412</v>
      </c>
      <c r="D57" s="27" t="n">
        <v>13.49</v>
      </c>
      <c r="E57" s="31" t="n">
        <v>2</v>
      </c>
      <c r="F57" s="26" t="n">
        <f aca="false">ROUND(D57/B57*E57,2)</f>
        <v>3.37</v>
      </c>
      <c r="G57" s="28"/>
    </row>
    <row r="58" customFormat="false" ht="15" hidden="false" customHeight="false" outlineLevel="0" collapsed="false">
      <c r="A58" s="29" t="s">
        <v>470</v>
      </c>
      <c r="B58" s="24" t="n">
        <v>16</v>
      </c>
      <c r="C58" s="29" t="s">
        <v>412</v>
      </c>
      <c r="D58" s="27" t="n">
        <v>1</v>
      </c>
      <c r="E58" s="31" t="n">
        <v>4</v>
      </c>
      <c r="F58" s="26" t="n">
        <f aca="false">ROUND(D58/B58*E58,2)</f>
        <v>0.25</v>
      </c>
      <c r="G58" s="28"/>
    </row>
    <row r="59" customFormat="false" ht="15" hidden="false" customHeight="false" outlineLevel="0" collapsed="false">
      <c r="A59" s="29" t="s">
        <v>471</v>
      </c>
      <c r="B59" s="24" t="n">
        <v>3.5</v>
      </c>
      <c r="C59" s="29" t="s">
        <v>412</v>
      </c>
      <c r="D59" s="27" t="n">
        <v>5.99</v>
      </c>
      <c r="E59" s="31" t="n">
        <v>3.3</v>
      </c>
      <c r="F59" s="26" t="n">
        <f aca="false">ROUND(D59/B59*E59,2)</f>
        <v>5.65</v>
      </c>
      <c r="G59" s="28"/>
    </row>
    <row r="60" customFormat="false" ht="15" hidden="false" customHeight="false" outlineLevel="0" collapsed="false">
      <c r="A60" s="29" t="s">
        <v>472</v>
      </c>
      <c r="B60" s="24" t="n">
        <v>16</v>
      </c>
      <c r="C60" s="29" t="s">
        <v>412</v>
      </c>
      <c r="D60" s="27" t="n">
        <v>1.78</v>
      </c>
      <c r="E60" s="31" t="n">
        <v>2</v>
      </c>
      <c r="F60" s="26" t="n">
        <f aca="false">ROUND(D60/B60*E60,2)</f>
        <v>0.22</v>
      </c>
      <c r="G60" s="28"/>
    </row>
    <row r="61" customFormat="false" ht="15" hidden="false" customHeight="false" outlineLevel="0" collapsed="false">
      <c r="A61" s="29" t="s">
        <v>473</v>
      </c>
      <c r="B61" s="24" t="n">
        <v>26</v>
      </c>
      <c r="C61" s="29" t="s">
        <v>412</v>
      </c>
      <c r="D61" s="27" t="n">
        <v>0.94</v>
      </c>
      <c r="E61" s="31" t="n">
        <v>10.3</v>
      </c>
      <c r="F61" s="26" t="n">
        <f aca="false">ROUND(D61/B61*E61,2)</f>
        <v>0.37</v>
      </c>
      <c r="G61" s="28"/>
    </row>
    <row r="62" customFormat="false" ht="15" hidden="false" customHeight="false" outlineLevel="0" collapsed="false">
      <c r="A62" s="29" t="s">
        <v>474</v>
      </c>
      <c r="B62" s="24" t="n">
        <v>12</v>
      </c>
      <c r="C62" s="29" t="s">
        <v>412</v>
      </c>
      <c r="D62" s="27" t="n">
        <v>0.98</v>
      </c>
      <c r="E62" s="31" t="n">
        <v>5</v>
      </c>
      <c r="F62" s="26" t="n">
        <f aca="false">ROUND(D62/B62*E62,2)</f>
        <v>0.41</v>
      </c>
      <c r="G62" s="28"/>
    </row>
    <row r="63" customFormat="false" ht="15" hidden="false" customHeight="false" outlineLevel="0" collapsed="false">
      <c r="A63" s="29" t="s">
        <v>475</v>
      </c>
      <c r="B63" s="24" t="n">
        <v>3.4</v>
      </c>
      <c r="C63" s="29" t="s">
        <v>412</v>
      </c>
      <c r="D63" s="27" t="n">
        <v>1.06</v>
      </c>
      <c r="E63" s="31" t="n">
        <v>5.5</v>
      </c>
      <c r="F63" s="26" t="n">
        <f aca="false">ROUND(D63/B63*E63,2)</f>
        <v>1.71</v>
      </c>
      <c r="G63" s="28"/>
    </row>
    <row r="64" customFormat="false" ht="15" hidden="false" customHeight="false" outlineLevel="0" collapsed="false">
      <c r="A64" s="29" t="s">
        <v>476</v>
      </c>
      <c r="B64" s="24" t="n">
        <v>13.5</v>
      </c>
      <c r="C64" s="29" t="s">
        <v>412</v>
      </c>
      <c r="D64" s="27" t="n">
        <v>3.52</v>
      </c>
      <c r="E64" s="31" t="n">
        <v>3.5</v>
      </c>
      <c r="F64" s="26" t="n">
        <f aca="false">ROUND(D64/B64*E64,2)</f>
        <v>0.91</v>
      </c>
      <c r="G64" s="28"/>
    </row>
    <row r="65" customFormat="false" ht="15" hidden="false" customHeight="false" outlineLevel="0" collapsed="false">
      <c r="A65" s="29" t="s">
        <v>477</v>
      </c>
      <c r="B65" s="24" t="n">
        <v>64</v>
      </c>
      <c r="C65" s="29" t="s">
        <v>412</v>
      </c>
      <c r="D65" s="27" t="n">
        <v>2.5</v>
      </c>
      <c r="E65" s="31" t="n">
        <v>7.05</v>
      </c>
      <c r="F65" s="26" t="n">
        <f aca="false">ROUND(D65/B65*E65,2)</f>
        <v>0.28</v>
      </c>
      <c r="G65" s="28"/>
    </row>
    <row r="66" customFormat="false" ht="15" hidden="false" customHeight="false" outlineLevel="0" collapsed="false">
      <c r="A66" s="29" t="s">
        <v>478</v>
      </c>
      <c r="B66" s="24" t="n">
        <v>8</v>
      </c>
      <c r="C66" s="29" t="s">
        <v>412</v>
      </c>
      <c r="D66" s="27" t="n">
        <v>3.18</v>
      </c>
      <c r="E66" s="31" t="n">
        <v>3.5</v>
      </c>
      <c r="F66" s="26" t="n">
        <f aca="false">ROUND(D66/B66*E66,2)</f>
        <v>1.39</v>
      </c>
      <c r="G66" s="28"/>
    </row>
    <row r="67" customFormat="false" ht="15" hidden="false" customHeight="false" outlineLevel="0" collapsed="false">
      <c r="A67" s="29" t="s">
        <v>479</v>
      </c>
      <c r="B67" s="24" t="n">
        <v>16</v>
      </c>
      <c r="C67" s="29" t="s">
        <v>412</v>
      </c>
      <c r="D67" s="27" t="n">
        <v>1.47</v>
      </c>
      <c r="E67" s="31" t="n">
        <v>7</v>
      </c>
      <c r="F67" s="26" t="n">
        <f aca="false">ROUND(D67/B67*E67,2)</f>
        <v>0.64</v>
      </c>
      <c r="G67" s="28"/>
    </row>
    <row r="68" customFormat="false" ht="15" hidden="false" customHeight="false" outlineLevel="0" collapsed="false">
      <c r="A68" s="29" t="s">
        <v>480</v>
      </c>
      <c r="B68" s="24" t="n">
        <v>2</v>
      </c>
      <c r="C68" s="29" t="s">
        <v>412</v>
      </c>
      <c r="D68" s="27" t="n">
        <v>2.12</v>
      </c>
      <c r="E68" s="31" t="n">
        <v>3.2</v>
      </c>
      <c r="F68" s="26" t="n">
        <f aca="false">ROUND(D68/B68*E68,2)</f>
        <v>3.39</v>
      </c>
      <c r="G68" s="28"/>
    </row>
    <row r="69" customFormat="false" ht="15" hidden="false" customHeight="false" outlineLevel="0" collapsed="false">
      <c r="A69" s="29" t="s">
        <v>481</v>
      </c>
      <c r="B69" s="24" t="n">
        <v>3</v>
      </c>
      <c r="C69" s="29" t="s">
        <v>412</v>
      </c>
      <c r="D69" s="27" t="n">
        <v>3.58</v>
      </c>
      <c r="E69" s="31" t="n">
        <v>3.9</v>
      </c>
      <c r="F69" s="26" t="n">
        <f aca="false">ROUND(D69/B69*E69,2)</f>
        <v>4.65</v>
      </c>
      <c r="G69" s="28"/>
    </row>
    <row r="70" customFormat="false" ht="15" hidden="false" customHeight="false" outlineLevel="0" collapsed="false">
      <c r="A70" s="29" t="s">
        <v>482</v>
      </c>
      <c r="B70" s="24" t="n">
        <v>1.75</v>
      </c>
      <c r="C70" s="29" t="s">
        <v>412</v>
      </c>
      <c r="D70" s="27" t="n">
        <v>9.37</v>
      </c>
      <c r="E70" s="31" t="n">
        <v>3.3</v>
      </c>
      <c r="F70" s="26" t="n">
        <f aca="false">ROUND(D70/B70*E70,2)</f>
        <v>17.67</v>
      </c>
      <c r="G70" s="28"/>
    </row>
    <row r="71" customFormat="false" ht="15" hidden="false" customHeight="false" outlineLevel="0" collapsed="false">
      <c r="A71" s="29" t="s">
        <v>483</v>
      </c>
      <c r="B71" s="24" t="n">
        <v>2.5</v>
      </c>
      <c r="C71" s="29" t="s">
        <v>412</v>
      </c>
      <c r="D71" s="27" t="n">
        <v>1.27</v>
      </c>
      <c r="E71" s="31" t="n">
        <v>4.4</v>
      </c>
      <c r="F71" s="26" t="n">
        <f aca="false">ROUND(D71/B71*E71,2)</f>
        <v>2.24</v>
      </c>
      <c r="G71" s="28"/>
    </row>
    <row r="72" customFormat="false" ht="15" hidden="false" customHeight="false" outlineLevel="0" collapsed="false">
      <c r="A72" s="29" t="s">
        <v>484</v>
      </c>
      <c r="B72" s="24" t="n">
        <v>2</v>
      </c>
      <c r="C72" s="29" t="s">
        <v>412</v>
      </c>
      <c r="D72" s="27" t="n">
        <v>2.18</v>
      </c>
      <c r="E72" s="31" t="n">
        <v>3.7</v>
      </c>
      <c r="F72" s="26" t="n">
        <f aca="false">ROUND(D72/B72*E72,2)</f>
        <v>4.03</v>
      </c>
      <c r="G72" s="28"/>
    </row>
    <row r="73" customFormat="false" ht="15" hidden="false" customHeight="false" outlineLevel="0" collapsed="false">
      <c r="A73" s="29" t="s">
        <v>485</v>
      </c>
      <c r="B73" s="24" t="n">
        <v>3.5</v>
      </c>
      <c r="C73" s="29" t="s">
        <v>412</v>
      </c>
      <c r="D73" s="27" t="n">
        <v>5.99</v>
      </c>
      <c r="E73" s="31" t="n">
        <v>2.8</v>
      </c>
      <c r="F73" s="26" t="n">
        <f aca="false">ROUND(D73/B73*E73,2)</f>
        <v>4.79</v>
      </c>
      <c r="G73" s="28"/>
    </row>
    <row r="74" customFormat="false" ht="15" hidden="false" customHeight="false" outlineLevel="0" collapsed="false">
      <c r="A74" s="29" t="s">
        <v>486</v>
      </c>
      <c r="B74" s="24" t="n">
        <v>2.5</v>
      </c>
      <c r="C74" s="29" t="s">
        <v>412</v>
      </c>
      <c r="D74" s="27" t="n">
        <v>1.37</v>
      </c>
      <c r="E74" s="31" t="n">
        <v>3.4</v>
      </c>
      <c r="F74" s="26" t="n">
        <f aca="false">ROUND(D74/B74*E74,2)</f>
        <v>1.86</v>
      </c>
      <c r="G74" s="28"/>
    </row>
    <row r="75" customFormat="false" ht="15" hidden="false" customHeight="false" outlineLevel="0" collapsed="false">
      <c r="A75" s="29" t="s">
        <v>487</v>
      </c>
      <c r="B75" s="24" t="n">
        <v>1.5</v>
      </c>
      <c r="C75" s="29" t="s">
        <v>412</v>
      </c>
      <c r="D75" s="27" t="n">
        <v>2.32</v>
      </c>
      <c r="E75" s="31" t="n">
        <v>2.9</v>
      </c>
      <c r="F75" s="26" t="n">
        <f aca="false">ROUND(D75/B75*E75,2)</f>
        <v>4.49</v>
      </c>
      <c r="G75" s="28"/>
    </row>
    <row r="76" customFormat="false" ht="15" hidden="false" customHeight="false" outlineLevel="0" collapsed="false">
      <c r="A76" s="29" t="s">
        <v>488</v>
      </c>
      <c r="B76" s="24" t="n">
        <v>1.5</v>
      </c>
      <c r="C76" s="29" t="s">
        <v>412</v>
      </c>
      <c r="D76" s="27" t="n">
        <v>2.38</v>
      </c>
      <c r="E76" s="31" t="n">
        <v>3.5</v>
      </c>
      <c r="F76" s="26" t="n">
        <f aca="false">ROUND(D76/B76*E76,2)</f>
        <v>5.55</v>
      </c>
      <c r="G76" s="28"/>
    </row>
    <row r="77" customFormat="false" ht="15" hidden="false" customHeight="false" outlineLevel="0" collapsed="false">
      <c r="A77" s="29" t="s">
        <v>489</v>
      </c>
      <c r="B77" s="24" t="n">
        <v>1.5</v>
      </c>
      <c r="C77" s="29" t="s">
        <v>412</v>
      </c>
      <c r="D77" s="27" t="n">
        <v>2.46</v>
      </c>
      <c r="E77" s="31" t="n">
        <v>3.9</v>
      </c>
      <c r="F77" s="26" t="n">
        <f aca="false">ROUND(D77/B77*E77,2)</f>
        <v>6.4</v>
      </c>
      <c r="G77" s="28"/>
    </row>
    <row r="78" customFormat="false" ht="15" hidden="false" customHeight="false" outlineLevel="0" collapsed="false">
      <c r="A78" s="29" t="s">
        <v>490</v>
      </c>
      <c r="B78" s="24" t="n">
        <v>2</v>
      </c>
      <c r="C78" s="29" t="s">
        <v>412</v>
      </c>
      <c r="D78" s="27" t="n">
        <v>2.08</v>
      </c>
      <c r="E78" s="31" t="n">
        <v>5.3</v>
      </c>
      <c r="F78" s="26" t="n">
        <f aca="false">ROUND(D78/B78*E78,2)</f>
        <v>5.51</v>
      </c>
      <c r="G78" s="28"/>
    </row>
    <row r="79" customFormat="false" ht="15" hidden="false" customHeight="false" outlineLevel="0" collapsed="false">
      <c r="A79" s="29" t="s">
        <v>491</v>
      </c>
      <c r="B79" s="24" t="n">
        <v>2.5</v>
      </c>
      <c r="C79" s="29" t="s">
        <v>412</v>
      </c>
      <c r="D79" s="27" t="n">
        <v>3.16</v>
      </c>
      <c r="E79" s="31" t="n">
        <v>4.1</v>
      </c>
      <c r="F79" s="26" t="n">
        <f aca="false">ROUND(D79/B79*E79,2)</f>
        <v>5.18</v>
      </c>
      <c r="G79" s="28"/>
    </row>
    <row r="80" customFormat="false" ht="15" hidden="false" customHeight="false" outlineLevel="0" collapsed="false">
      <c r="A80" s="29" t="s">
        <v>492</v>
      </c>
      <c r="B80" s="24" t="n">
        <v>16</v>
      </c>
      <c r="C80" s="29" t="s">
        <v>415</v>
      </c>
      <c r="D80" s="27" t="n">
        <v>2.96</v>
      </c>
      <c r="E80" s="31" t="n">
        <v>8</v>
      </c>
      <c r="F80" s="26" t="n">
        <f aca="false">ROUND(D80/B80*E80,2)</f>
        <v>1.48</v>
      </c>
      <c r="G80" s="28"/>
    </row>
    <row r="81" customFormat="false" ht="15" hidden="false" customHeight="false" outlineLevel="0" collapsed="false">
      <c r="A81" s="29" t="s">
        <v>493</v>
      </c>
      <c r="B81" s="24" t="n">
        <v>8</v>
      </c>
      <c r="C81" s="29" t="s">
        <v>412</v>
      </c>
      <c r="D81" s="27" t="n">
        <v>6.12</v>
      </c>
      <c r="E81" s="31" t="n">
        <v>1.6</v>
      </c>
      <c r="F81" s="26" t="n">
        <f aca="false">ROUND(D81/B81*E81,2)</f>
        <v>1.22</v>
      </c>
      <c r="G81" s="28"/>
    </row>
    <row r="82" customFormat="false" ht="15" hidden="false" customHeight="false" outlineLevel="0" collapsed="false">
      <c r="A82" s="29" t="s">
        <v>494</v>
      </c>
      <c r="B82" s="24" t="n">
        <v>4</v>
      </c>
      <c r="C82" s="29" t="s">
        <v>412</v>
      </c>
      <c r="D82" s="27" t="n">
        <v>5.43</v>
      </c>
      <c r="E82" s="31" t="n">
        <v>5.25</v>
      </c>
      <c r="F82" s="26" t="n">
        <f aca="false">ROUND(D82/B82*E82,2)</f>
        <v>7.13</v>
      </c>
      <c r="G82" s="28"/>
    </row>
    <row r="83" customFormat="false" ht="15" hidden="false" customHeight="false" outlineLevel="0" collapsed="false">
      <c r="A83" s="29" t="s">
        <v>495</v>
      </c>
      <c r="B83" s="24" t="n">
        <v>0.95</v>
      </c>
      <c r="C83" s="29" t="s">
        <v>412</v>
      </c>
      <c r="D83" s="27" t="n">
        <v>1.06</v>
      </c>
      <c r="E83" s="31" t="n">
        <v>1.4</v>
      </c>
      <c r="F83" s="26" t="n">
        <f aca="false">ROUND(D83/B83*E83,2)</f>
        <v>1.56</v>
      </c>
      <c r="G83" s="28"/>
    </row>
    <row r="84" customFormat="false" ht="15" hidden="false" customHeight="false" outlineLevel="0" collapsed="false">
      <c r="A84" s="29" t="s">
        <v>496</v>
      </c>
      <c r="B84" s="24" t="n">
        <v>48</v>
      </c>
      <c r="C84" s="29" t="s">
        <v>412</v>
      </c>
      <c r="D84" s="27" t="n">
        <v>2.97</v>
      </c>
      <c r="E84" s="31" t="n">
        <v>8.5</v>
      </c>
      <c r="F84" s="26" t="n">
        <f aca="false">ROUND(D84/B84*E84,2)</f>
        <v>0.53</v>
      </c>
      <c r="G84" s="28"/>
    </row>
    <row r="85" customFormat="false" ht="15" hidden="false" customHeight="false" outlineLevel="0" collapsed="false">
      <c r="A85" s="29" t="s">
        <v>497</v>
      </c>
      <c r="B85" s="24" t="n">
        <v>32</v>
      </c>
      <c r="C85" s="29" t="s">
        <v>412</v>
      </c>
      <c r="D85" s="27" t="n">
        <v>1.82</v>
      </c>
      <c r="E85" s="31" t="n">
        <v>6.7</v>
      </c>
      <c r="F85" s="26" t="n">
        <f aca="false">ROUND(D85/B85*E85,2)</f>
        <v>0.38</v>
      </c>
      <c r="G85" s="28"/>
    </row>
    <row r="86" customFormat="false" ht="15" hidden="false" customHeight="false" outlineLevel="0" collapsed="false">
      <c r="A86" s="29" t="s">
        <v>498</v>
      </c>
      <c r="B86" s="24" t="n">
        <v>1</v>
      </c>
      <c r="C86" s="29" t="s">
        <v>415</v>
      </c>
      <c r="D86" s="27" t="n">
        <v>2.46</v>
      </c>
      <c r="E86" s="31" t="n">
        <v>8</v>
      </c>
      <c r="F86" s="26" t="n">
        <f aca="false">ROUND(D86/B86*E86,2)</f>
        <v>19.68</v>
      </c>
      <c r="G86" s="28"/>
    </row>
    <row r="87" customFormat="false" ht="15" hidden="false" customHeight="false" outlineLevel="0" collapsed="false">
      <c r="A87" s="29" t="s">
        <v>499</v>
      </c>
      <c r="B87" s="24" t="n">
        <v>32</v>
      </c>
      <c r="C87" s="29" t="s">
        <v>412</v>
      </c>
      <c r="D87" s="27" t="n">
        <v>2.18</v>
      </c>
      <c r="E87" s="31" t="n">
        <v>4.1</v>
      </c>
      <c r="F87" s="26" t="n">
        <f aca="false">ROUND(D87/B87*E87,2)</f>
        <v>0.28</v>
      </c>
      <c r="G87" s="28"/>
    </row>
    <row r="88" customFormat="false" ht="15" hidden="false" customHeight="false" outlineLevel="0" collapsed="false">
      <c r="A88" s="29" t="s">
        <v>500</v>
      </c>
      <c r="B88" s="24" t="n">
        <v>16</v>
      </c>
      <c r="C88" s="29" t="s">
        <v>412</v>
      </c>
      <c r="D88" s="27" t="n">
        <v>1.68</v>
      </c>
      <c r="E88" s="31" t="n">
        <v>1.6</v>
      </c>
      <c r="F88" s="26" t="n">
        <f aca="false">ROUND(D88/B88*E88,2)</f>
        <v>0.17</v>
      </c>
      <c r="G88" s="28"/>
    </row>
    <row r="89" customFormat="false" ht="15" hidden="false" customHeight="false" outlineLevel="0" collapsed="false">
      <c r="A89" s="29" t="s">
        <v>501</v>
      </c>
      <c r="B89" s="24" t="n">
        <v>12</v>
      </c>
      <c r="C89" s="29" t="s">
        <v>412</v>
      </c>
      <c r="D89" s="27" t="n">
        <v>3.86</v>
      </c>
      <c r="E89" s="31" t="n">
        <v>6</v>
      </c>
      <c r="F89" s="26" t="n">
        <f aca="false">ROUND(D89/B89*E89,2)</f>
        <v>1.93</v>
      </c>
      <c r="G89" s="28"/>
    </row>
    <row r="90" customFormat="false" ht="15" hidden="false" customHeight="false" outlineLevel="0" collapsed="false">
      <c r="A90" s="29" t="s">
        <v>502</v>
      </c>
      <c r="B90" s="24" t="n">
        <v>3.5</v>
      </c>
      <c r="C90" s="29" t="s">
        <v>412</v>
      </c>
      <c r="D90" s="27" t="n">
        <v>5.99</v>
      </c>
      <c r="E90" s="31" t="n">
        <v>6.2</v>
      </c>
      <c r="F90" s="26" t="n">
        <f aca="false">ROUND(D90/B90*E90,2)</f>
        <v>10.61</v>
      </c>
      <c r="G90" s="28"/>
    </row>
    <row r="91" customFormat="false" ht="15" hidden="false" customHeight="false" outlineLevel="0" collapsed="false">
      <c r="A91" s="29" t="s">
        <v>503</v>
      </c>
      <c r="B91" s="24" t="n">
        <v>25.6</v>
      </c>
      <c r="C91" s="29" t="s">
        <v>412</v>
      </c>
      <c r="D91" s="27" t="n">
        <v>11</v>
      </c>
      <c r="E91" s="31" t="n">
        <v>2.4</v>
      </c>
      <c r="F91" s="26" t="n">
        <f aca="false">ROUND(D91/B91*E91,2)</f>
        <v>1.03</v>
      </c>
      <c r="G91" s="28"/>
    </row>
    <row r="92" customFormat="false" ht="15" hidden="false" customHeight="false" outlineLevel="0" collapsed="false">
      <c r="A92" s="29" t="s">
        <v>504</v>
      </c>
      <c r="B92" s="24" t="n">
        <v>4.5</v>
      </c>
      <c r="C92" s="29" t="s">
        <v>412</v>
      </c>
      <c r="D92" s="27" t="n">
        <v>5.63</v>
      </c>
      <c r="E92" s="31" t="n">
        <v>2.25</v>
      </c>
      <c r="F92" s="26" t="n">
        <f aca="false">ROUND(D92/B92*E92,2)</f>
        <v>2.82</v>
      </c>
      <c r="G92" s="28"/>
    </row>
    <row r="93" customFormat="false" ht="15" hidden="false" customHeight="false" outlineLevel="0" collapsed="false">
      <c r="A93" s="29" t="s">
        <v>505</v>
      </c>
      <c r="B93" s="24" t="n">
        <v>42</v>
      </c>
      <c r="C93" s="29" t="s">
        <v>412</v>
      </c>
      <c r="D93" s="27" t="n">
        <v>4.38</v>
      </c>
      <c r="E93" s="31" t="n">
        <v>3</v>
      </c>
      <c r="F93" s="26" t="n">
        <f aca="false">ROUND(D93/B93*E93,2)</f>
        <v>0.31</v>
      </c>
      <c r="G93" s="28"/>
    </row>
    <row r="94" customFormat="false" ht="15" hidden="false" customHeight="false" outlineLevel="0" collapsed="false">
      <c r="A94" s="29" t="s">
        <v>506</v>
      </c>
      <c r="B94" s="24" t="n">
        <v>3.25</v>
      </c>
      <c r="C94" s="29" t="s">
        <v>412</v>
      </c>
      <c r="D94" s="27" t="n">
        <v>1.06</v>
      </c>
      <c r="E94" s="31" t="n">
        <v>3.9</v>
      </c>
      <c r="F94" s="26" t="n">
        <f aca="false">ROUND(D94/B94*E94,2)</f>
        <v>1.27</v>
      </c>
      <c r="G94" s="28"/>
    </row>
    <row r="95" customFormat="false" ht="15" hidden="false" customHeight="false" outlineLevel="0" collapsed="false">
      <c r="A95" s="29" t="s">
        <v>507</v>
      </c>
      <c r="B95" s="24" t="n">
        <v>2.5</v>
      </c>
      <c r="C95" s="29" t="s">
        <v>412</v>
      </c>
      <c r="D95" s="27" t="n">
        <v>1.06</v>
      </c>
      <c r="E95" s="31" t="n">
        <v>3.9</v>
      </c>
      <c r="F95" s="26" t="n">
        <f aca="false">ROUND(D95/B95*E95,2)</f>
        <v>1.65</v>
      </c>
      <c r="G95" s="28"/>
    </row>
    <row r="96" customFormat="false" ht="15" hidden="false" customHeight="false" outlineLevel="0" collapsed="false">
      <c r="A96" s="29" t="s">
        <v>508</v>
      </c>
      <c r="B96" s="24" t="n">
        <v>16</v>
      </c>
      <c r="C96" s="29" t="s">
        <v>412</v>
      </c>
      <c r="D96" s="27" t="n">
        <v>1.83</v>
      </c>
      <c r="E96" s="31" t="n">
        <v>7</v>
      </c>
      <c r="F96" s="26" t="n">
        <f aca="false">ROUND(D96/B96*E96,2)</f>
        <v>0.8</v>
      </c>
      <c r="G96" s="28"/>
    </row>
    <row r="97" customFormat="false" ht="15" hidden="false" customHeight="false" outlineLevel="0" collapsed="false">
      <c r="A97" s="29" t="s">
        <v>509</v>
      </c>
      <c r="B97" s="24" t="n">
        <v>13.75</v>
      </c>
      <c r="C97" s="29" t="s">
        <v>412</v>
      </c>
      <c r="D97" s="27" t="n">
        <v>2</v>
      </c>
      <c r="E97" s="31" t="n">
        <v>2.1</v>
      </c>
      <c r="F97" s="26" t="n">
        <f aca="false">ROUND(D97/B97*E97,2)</f>
        <v>0.31</v>
      </c>
      <c r="G97" s="28"/>
    </row>
    <row r="98" customFormat="false" ht="15" hidden="false" customHeight="false" outlineLevel="0" collapsed="false">
      <c r="A98" s="29" t="s">
        <v>510</v>
      </c>
      <c r="B98" s="24" t="n">
        <v>5</v>
      </c>
      <c r="C98" s="29" t="s">
        <v>511</v>
      </c>
      <c r="D98" s="27" t="n">
        <v>2.47</v>
      </c>
      <c r="E98" s="31" t="n">
        <v>1</v>
      </c>
      <c r="F98" s="26" t="n">
        <f aca="false">ROUND(D98/B98*E98,2)</f>
        <v>0.49</v>
      </c>
      <c r="G98" s="28" t="s">
        <v>512</v>
      </c>
    </row>
    <row r="99" customFormat="false" ht="15" hidden="false" customHeight="false" outlineLevel="0" collapsed="false">
      <c r="A99" s="29" t="s">
        <v>513</v>
      </c>
      <c r="B99" s="24" t="n">
        <v>32</v>
      </c>
      <c r="C99" s="29" t="s">
        <v>412</v>
      </c>
      <c r="D99" s="27" t="n">
        <v>2.08</v>
      </c>
      <c r="E99" s="31" t="n">
        <v>4.2</v>
      </c>
      <c r="F99" s="26" t="n">
        <f aca="false">ROUND(D99/B99*E99,2)</f>
        <v>0.27</v>
      </c>
      <c r="G99" s="28"/>
    </row>
    <row r="100" customFormat="false" ht="15" hidden="false" customHeight="false" outlineLevel="0" collapsed="false">
      <c r="A100" s="29" t="s">
        <v>514</v>
      </c>
      <c r="B100" s="24" t="n">
        <v>42</v>
      </c>
      <c r="C100" s="29" t="s">
        <v>412</v>
      </c>
      <c r="D100" s="27" t="n">
        <v>4.38</v>
      </c>
      <c r="E100" s="31" t="n">
        <v>3</v>
      </c>
      <c r="F100" s="26" t="n">
        <f aca="false">ROUND(D100/B100*E100,2)</f>
        <v>0.31</v>
      </c>
      <c r="G100" s="28"/>
    </row>
    <row r="101" customFormat="false" ht="15" hidden="false" customHeight="false" outlineLevel="0" collapsed="false">
      <c r="A101" s="29" t="s">
        <v>515</v>
      </c>
      <c r="B101" s="24" t="n">
        <v>16</v>
      </c>
      <c r="C101" s="29" t="s">
        <v>412</v>
      </c>
      <c r="D101" s="27" t="n">
        <v>2.18</v>
      </c>
      <c r="E101" s="31" t="n">
        <v>6.7</v>
      </c>
      <c r="F101" s="26" t="n">
        <f aca="false">ROUND(D101/B101*E101,2)</f>
        <v>0.91</v>
      </c>
      <c r="G101" s="28"/>
    </row>
    <row r="102" customFormat="false" ht="15" hidden="false" customHeight="false" outlineLevel="0" collapsed="false">
      <c r="A102" s="29" t="s">
        <v>516</v>
      </c>
      <c r="B102" s="24" t="n">
        <v>1</v>
      </c>
      <c r="C102" s="29" t="s">
        <v>517</v>
      </c>
      <c r="D102" s="27" t="n">
        <v>0.2</v>
      </c>
      <c r="E102" s="31" t="n">
        <v>1</v>
      </c>
      <c r="F102" s="26" t="n">
        <f aca="false">ROUND(D102/B102*E102,2)</f>
        <v>0.2</v>
      </c>
      <c r="G102" s="28" t="s">
        <v>518</v>
      </c>
    </row>
    <row r="103" customFormat="false" ht="15" hidden="false" customHeight="false" outlineLevel="0" collapsed="false">
      <c r="A103" s="29" t="s">
        <v>519</v>
      </c>
      <c r="B103" s="24" t="n">
        <v>16</v>
      </c>
      <c r="C103" s="29" t="s">
        <v>412</v>
      </c>
      <c r="D103" s="27" t="n">
        <v>1.36</v>
      </c>
      <c r="E103" s="31" t="n">
        <v>3</v>
      </c>
      <c r="F103" s="26" t="n">
        <f aca="false">ROUND(D103/B103*E103,2)</f>
        <v>0.26</v>
      </c>
      <c r="G103" s="28"/>
    </row>
    <row r="104" customFormat="false" ht="15" hidden="false" customHeight="false" outlineLevel="0" collapsed="false">
      <c r="A104" s="29" t="s">
        <v>520</v>
      </c>
      <c r="B104" s="24" t="n">
        <v>0.75</v>
      </c>
      <c r="C104" s="29" t="s">
        <v>412</v>
      </c>
      <c r="D104" s="27" t="n">
        <v>2.17</v>
      </c>
      <c r="E104" s="31" t="n">
        <v>1.1</v>
      </c>
      <c r="F104" s="26" t="n">
        <f aca="false">ROUND(D104/B104*E104,2)</f>
        <v>3.18</v>
      </c>
      <c r="G104" s="28"/>
    </row>
    <row r="105" customFormat="false" ht="15" hidden="false" customHeight="false" outlineLevel="0" collapsed="false">
      <c r="A105" s="29" t="s">
        <v>521</v>
      </c>
      <c r="B105" s="24" t="n">
        <v>12</v>
      </c>
      <c r="C105" s="29" t="s">
        <v>412</v>
      </c>
      <c r="D105" s="27" t="n">
        <v>3.86</v>
      </c>
      <c r="E105" s="31" t="n">
        <v>6</v>
      </c>
      <c r="F105" s="26" t="n">
        <f aca="false">ROUND(D105/B105*E105,2)</f>
        <v>1.93</v>
      </c>
      <c r="G105" s="28"/>
    </row>
    <row r="106" customFormat="false" ht="15" hidden="false" customHeight="false" outlineLevel="0" collapsed="false">
      <c r="A106" s="29" t="s">
        <v>522</v>
      </c>
      <c r="B106" s="24" t="n">
        <v>2</v>
      </c>
      <c r="C106" s="29" t="s">
        <v>412</v>
      </c>
      <c r="D106" s="27" t="n">
        <v>2.14</v>
      </c>
      <c r="E106" s="31" t="n">
        <v>3.9</v>
      </c>
      <c r="F106" s="26" t="n">
        <f aca="false">ROUND(D106/B106*E106,2)</f>
        <v>4.17</v>
      </c>
      <c r="G106" s="28"/>
    </row>
    <row r="107" customFormat="false" ht="15" hidden="false" customHeight="false" outlineLevel="0" collapsed="false">
      <c r="A107" s="29" t="s">
        <v>523</v>
      </c>
      <c r="B107" s="24" t="n">
        <v>6</v>
      </c>
      <c r="C107" s="29" t="s">
        <v>412</v>
      </c>
      <c r="D107" s="27" t="n">
        <v>0.92</v>
      </c>
      <c r="E107" s="31" t="n">
        <v>9</v>
      </c>
      <c r="F107" s="26" t="n">
        <f aca="false">ROUND(D107/B107*E107,2)</f>
        <v>1.38</v>
      </c>
      <c r="G107" s="28"/>
    </row>
    <row r="108" customFormat="false" ht="15" hidden="false" customHeight="false" outlineLevel="0" collapsed="false">
      <c r="A108" s="29" t="s">
        <v>524</v>
      </c>
      <c r="B108" s="24" t="n">
        <v>8</v>
      </c>
      <c r="C108" s="29" t="s">
        <v>412</v>
      </c>
      <c r="D108" s="27" t="n">
        <v>4.96</v>
      </c>
      <c r="E108" s="31" t="n">
        <v>3</v>
      </c>
      <c r="F108" s="26" t="n">
        <f aca="false">ROUND(D108/B108*E108,2)</f>
        <v>1.86</v>
      </c>
      <c r="G108" s="28"/>
    </row>
    <row r="109" customFormat="false" ht="15" hidden="false" customHeight="false" outlineLevel="0" collapsed="false">
      <c r="A109" s="29" t="s">
        <v>525</v>
      </c>
      <c r="B109" s="24" t="n">
        <v>2.6</v>
      </c>
      <c r="C109" s="29" t="s">
        <v>412</v>
      </c>
      <c r="D109" s="27" t="n">
        <v>6.22</v>
      </c>
      <c r="E109" s="31" t="n">
        <v>0.8</v>
      </c>
      <c r="F109" s="26" t="n">
        <f aca="false">ROUND(D109/B109*E109,2)</f>
        <v>1.91</v>
      </c>
      <c r="G109" s="28"/>
    </row>
    <row r="110" customFormat="false" ht="15" hidden="false" customHeight="false" outlineLevel="0" collapsed="false">
      <c r="A110" s="29" t="s">
        <v>526</v>
      </c>
      <c r="B110" s="24" t="n">
        <v>2.8</v>
      </c>
      <c r="C110" s="29" t="s">
        <v>412</v>
      </c>
      <c r="D110" s="27" t="n">
        <v>12.14</v>
      </c>
      <c r="E110" s="31" t="n">
        <v>4.2</v>
      </c>
      <c r="F110" s="26" t="n">
        <f aca="false">ROUND(D110/B110*E110,2)</f>
        <v>18.21</v>
      </c>
      <c r="G110" s="28"/>
    </row>
    <row r="111" customFormat="false" ht="15" hidden="false" customHeight="false" outlineLevel="0" collapsed="false">
      <c r="A111" s="29" t="s">
        <v>527</v>
      </c>
      <c r="B111" s="24" t="n">
        <v>48</v>
      </c>
      <c r="C111" s="29" t="s">
        <v>412</v>
      </c>
      <c r="D111" s="27" t="n">
        <v>6.54</v>
      </c>
      <c r="E111" s="31" t="n">
        <v>6.75</v>
      </c>
      <c r="F111" s="26" t="n">
        <f aca="false">ROUND(D111/B111*E111,2)</f>
        <v>0.92</v>
      </c>
      <c r="G111" s="28"/>
    </row>
    <row r="112" customFormat="false" ht="15" hidden="false" customHeight="false" outlineLevel="0" collapsed="false">
      <c r="A112" s="29" t="s">
        <v>528</v>
      </c>
      <c r="B112" s="24" t="n">
        <v>11</v>
      </c>
      <c r="C112" s="29" t="s">
        <v>412</v>
      </c>
      <c r="D112" s="27" t="n">
        <v>3.86</v>
      </c>
      <c r="E112" s="31" t="n">
        <v>6</v>
      </c>
      <c r="F112" s="26" t="n">
        <f aca="false">ROUND(D112/B112*E112,2)</f>
        <v>2.11</v>
      </c>
      <c r="G112" s="28"/>
    </row>
    <row r="113" customFormat="false" ht="15" hidden="false" customHeight="false" outlineLevel="0" collapsed="false">
      <c r="A113" s="29" t="s">
        <v>529</v>
      </c>
      <c r="B113" s="24" t="n">
        <v>16</v>
      </c>
      <c r="C113" s="29" t="s">
        <v>412</v>
      </c>
      <c r="D113" s="27" t="n">
        <v>1.78</v>
      </c>
      <c r="E113" s="31" t="n">
        <v>1.5</v>
      </c>
      <c r="F113" s="26" t="n">
        <f aca="false">ROUND(D113/B113*E113,2)</f>
        <v>0.17</v>
      </c>
      <c r="G113" s="28"/>
    </row>
    <row r="114" customFormat="false" ht="15" hidden="false" customHeight="false" outlineLevel="0" collapsed="false">
      <c r="A114" s="29" t="s">
        <v>530</v>
      </c>
      <c r="B114" s="24" t="n">
        <v>16</v>
      </c>
      <c r="C114" s="29" t="s">
        <v>412</v>
      </c>
      <c r="D114" s="27" t="n">
        <v>5.78</v>
      </c>
      <c r="E114" s="31" t="n">
        <v>6</v>
      </c>
      <c r="F114" s="26" t="n">
        <f aca="false">ROUND(D114/B114*E114,2)</f>
        <v>2.17</v>
      </c>
      <c r="G114" s="28"/>
    </row>
    <row r="115" customFormat="false" ht="15" hidden="false" customHeight="false" outlineLevel="0" collapsed="false">
      <c r="A115" s="29" t="s">
        <v>531</v>
      </c>
      <c r="B115" s="24" t="n">
        <v>80</v>
      </c>
      <c r="C115" s="29" t="s">
        <v>412</v>
      </c>
      <c r="D115" s="27" t="n">
        <v>4.28</v>
      </c>
      <c r="E115" s="31" t="n">
        <v>5.3</v>
      </c>
      <c r="F115" s="26" t="n">
        <f aca="false">ROUND(D115/B115*E115,2)</f>
        <v>0.28</v>
      </c>
      <c r="G115" s="28"/>
    </row>
  </sheetData>
  <sheetProtection sheet="true"/>
  <dataValidations count="1">
    <dataValidation allowBlank="false" error="Type a number bigger than 0." errorStyle="stop" operator="greaterThan" showDropDown="false" showErrorMessage="true" showInputMessage="false" sqref="B6:B115 D6:D115" type="decimal">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09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5"/>
    <col collapsed="false" customWidth="true" hidden="false" outlineLevel="0" max="3" min="2" style="0" width="30"/>
    <col collapsed="false" customWidth="true" hidden="false" outlineLevel="0" max="4" min="4" style="0" width="12"/>
    <col collapsed="false" customWidth="true" hidden="false" outlineLevel="0" max="5" min="5" style="0" width="24"/>
    <col collapsed="false" customWidth="true" hidden="false" outlineLevel="0" max="6" min="6" style="0" width="15"/>
    <col collapsed="false" customWidth="true" hidden="false" outlineLevel="0" max="7" min="7" style="0" width="14"/>
    <col collapsed="false" customWidth="true" hidden="false" outlineLevel="0" max="8" min="8" style="0" width="9"/>
  </cols>
  <sheetData>
    <row r="1" customFormat="false" ht="15" hidden="false" customHeight="false" outlineLevel="0" collapsed="false">
      <c r="A1" s="11" t="s">
        <v>0</v>
      </c>
    </row>
    <row r="2" customFormat="false" ht="30" hidden="false" customHeight="true" outlineLevel="0" collapsed="false">
      <c r="A2" s="12" t="s">
        <v>532</v>
      </c>
    </row>
    <row r="3" customFormat="false" ht="15" hidden="false" customHeight="false" outlineLevel="0" collapsed="false">
      <c r="A3" s="30" t="s">
        <v>533</v>
      </c>
    </row>
    <row r="4" customFormat="false" ht="15" hidden="false" customHeight="false" outlineLevel="0" collapsed="false">
      <c r="A4" s="17" t="s">
        <v>534</v>
      </c>
    </row>
    <row r="5" customFormat="false" ht="43.5" hidden="false" customHeight="true" outlineLevel="0" collapsed="false">
      <c r="A5" s="18" t="s">
        <v>33</v>
      </c>
      <c r="B5" s="19" t="s">
        <v>34</v>
      </c>
      <c r="C5" s="19" t="s">
        <v>405</v>
      </c>
      <c r="D5" s="19" t="s">
        <v>535</v>
      </c>
      <c r="E5" s="19" t="s">
        <v>536</v>
      </c>
      <c r="F5" s="18" t="s">
        <v>537</v>
      </c>
      <c r="G5" s="18" t="s">
        <v>410</v>
      </c>
      <c r="H5" s="18" t="s">
        <v>538</v>
      </c>
    </row>
    <row r="6" customFormat="false" ht="15" hidden="false" customHeight="false" outlineLevel="0" collapsed="false">
      <c r="A6" s="20" t="n">
        <v>1</v>
      </c>
      <c r="B6" s="29" t="s">
        <v>48</v>
      </c>
      <c r="C6" s="29" t="s">
        <v>436</v>
      </c>
      <c r="D6" s="29" t="s">
        <v>539</v>
      </c>
      <c r="E6" s="29" t="s">
        <v>540</v>
      </c>
      <c r="F6" s="32" t="n">
        <v>0.5</v>
      </c>
      <c r="G6" s="26" t="n">
        <f aca="false">VLOOKUP(C6,'Ingredient Prices'!$A$6:$F$400,6,FALSE())</f>
        <v>1.59</v>
      </c>
      <c r="H6" s="26" t="n">
        <f aca="false">F6*G6</f>
        <v>0.795</v>
      </c>
    </row>
    <row r="7" customFormat="false" ht="15" hidden="false" customHeight="false" outlineLevel="0" collapsed="false">
      <c r="A7" s="20" t="n">
        <v>1</v>
      </c>
      <c r="B7" s="29" t="s">
        <v>48</v>
      </c>
      <c r="C7" s="29" t="s">
        <v>486</v>
      </c>
      <c r="D7" s="29" t="s">
        <v>541</v>
      </c>
      <c r="E7" s="29" t="s">
        <v>540</v>
      </c>
      <c r="F7" s="32" t="n">
        <v>0.25</v>
      </c>
      <c r="G7" s="26" t="n">
        <f aca="false">VLOOKUP(C7,'Ingredient Prices'!$A$6:$F$400,6,FALSE())</f>
        <v>1.86</v>
      </c>
      <c r="H7" s="26" t="n">
        <f aca="false">F7*G7</f>
        <v>0.465</v>
      </c>
    </row>
    <row r="8" customFormat="false" ht="15" hidden="false" customHeight="false" outlineLevel="0" collapsed="false">
      <c r="A8" s="20" t="n">
        <v>1</v>
      </c>
      <c r="B8" s="29" t="s">
        <v>48</v>
      </c>
      <c r="C8" s="29" t="s">
        <v>507</v>
      </c>
      <c r="D8" s="29" t="s">
        <v>542</v>
      </c>
      <c r="E8" s="29" t="s">
        <v>540</v>
      </c>
      <c r="F8" s="32" t="n">
        <v>0.1875</v>
      </c>
      <c r="G8" s="26" t="n">
        <f aca="false">VLOOKUP(C8,'Ingredient Prices'!$A$6:$F$400,6,FALSE())</f>
        <v>1.65</v>
      </c>
      <c r="H8" s="26" t="n">
        <f aca="false">F8*G8</f>
        <v>0.309375</v>
      </c>
    </row>
    <row r="9" customFormat="false" ht="15" hidden="false" customHeight="false" outlineLevel="0" collapsed="false">
      <c r="A9" s="20" t="n">
        <v>1</v>
      </c>
      <c r="B9" s="29" t="s">
        <v>48</v>
      </c>
      <c r="C9" s="29" t="s">
        <v>506</v>
      </c>
      <c r="D9" s="29" t="s">
        <v>543</v>
      </c>
      <c r="E9" s="29" t="s">
        <v>540</v>
      </c>
      <c r="F9" s="32" t="n">
        <v>0.125</v>
      </c>
      <c r="G9" s="26" t="n">
        <f aca="false">VLOOKUP(C9,'Ingredient Prices'!$A$6:$F$400,6,FALSE())</f>
        <v>1.27</v>
      </c>
      <c r="H9" s="26" t="n">
        <f aca="false">F9*G9</f>
        <v>0.15875</v>
      </c>
    </row>
    <row r="10" customFormat="false" ht="15" hidden="false" customHeight="false" outlineLevel="0" collapsed="false">
      <c r="A10" s="20" t="n">
        <v>1</v>
      </c>
      <c r="B10" s="29" t="s">
        <v>48</v>
      </c>
      <c r="C10" s="29" t="s">
        <v>475</v>
      </c>
      <c r="D10" s="29" t="s">
        <v>543</v>
      </c>
      <c r="E10" s="29" t="s">
        <v>540</v>
      </c>
      <c r="F10" s="32" t="n">
        <v>0.125</v>
      </c>
      <c r="G10" s="26" t="n">
        <f aca="false">VLOOKUP(C10,'Ingredient Prices'!$A$6:$F$400,6,FALSE())</f>
        <v>1.71</v>
      </c>
      <c r="H10" s="26" t="n">
        <f aca="false">F10*G10</f>
        <v>0.21375</v>
      </c>
    </row>
    <row r="11" customFormat="false" ht="15" hidden="false" customHeight="false" outlineLevel="0" collapsed="false">
      <c r="A11" s="20" t="n">
        <v>1</v>
      </c>
      <c r="B11" s="29" t="s">
        <v>48</v>
      </c>
      <c r="C11" s="29" t="s">
        <v>441</v>
      </c>
      <c r="D11" s="29" t="s">
        <v>543</v>
      </c>
      <c r="E11" s="29" t="s">
        <v>540</v>
      </c>
      <c r="F11" s="32" t="n">
        <v>0.125</v>
      </c>
      <c r="G11" s="26" t="n">
        <f aca="false">VLOOKUP(C11,'Ingredient Prices'!$A$6:$F$400,6,FALSE())</f>
        <v>0.52</v>
      </c>
      <c r="H11" s="26" t="n">
        <f aca="false">F11*G11</f>
        <v>0.065</v>
      </c>
    </row>
    <row r="12" customFormat="false" ht="15" hidden="false" customHeight="false" outlineLevel="0" collapsed="false">
      <c r="A12" s="20" t="n">
        <v>1</v>
      </c>
      <c r="B12" s="29" t="s">
        <v>48</v>
      </c>
      <c r="C12" s="29" t="s">
        <v>473</v>
      </c>
      <c r="D12" s="29" t="s">
        <v>543</v>
      </c>
      <c r="E12" s="29" t="s">
        <v>540</v>
      </c>
      <c r="F12" s="32" t="n">
        <v>0.125</v>
      </c>
      <c r="G12" s="26" t="n">
        <f aca="false">VLOOKUP(C12,'Ingredient Prices'!$A$6:$F$400,6,FALSE())</f>
        <v>0.37</v>
      </c>
      <c r="H12" s="26" t="n">
        <f aca="false">F12*G12</f>
        <v>0.04625</v>
      </c>
    </row>
    <row r="13" customFormat="false" ht="15" hidden="false" customHeight="false" outlineLevel="0" collapsed="false">
      <c r="A13" s="20" t="n">
        <v>1</v>
      </c>
      <c r="B13" s="29" t="s">
        <v>48</v>
      </c>
      <c r="C13" s="29" t="s">
        <v>465</v>
      </c>
      <c r="D13" s="29" t="s">
        <v>544</v>
      </c>
      <c r="E13" s="29" t="s">
        <v>540</v>
      </c>
      <c r="F13" s="32" t="n">
        <v>0.0625</v>
      </c>
      <c r="G13" s="26" t="n">
        <f aca="false">VLOOKUP(C13,'Ingredient Prices'!$A$6:$F$400,6,FALSE())</f>
        <v>2.07</v>
      </c>
      <c r="H13" s="26" t="n">
        <f aca="false">F13*G13</f>
        <v>0.129375</v>
      </c>
    </row>
    <row r="14" customFormat="false" ht="15" hidden="false" customHeight="false" outlineLevel="0" collapsed="false">
      <c r="A14" s="20" t="n">
        <v>1</v>
      </c>
      <c r="B14" s="29" t="s">
        <v>48</v>
      </c>
      <c r="C14" s="29" t="s">
        <v>481</v>
      </c>
      <c r="D14" s="29" t="s">
        <v>544</v>
      </c>
      <c r="E14" s="29" t="s">
        <v>540</v>
      </c>
      <c r="F14" s="32" t="n">
        <v>0.0625</v>
      </c>
      <c r="G14" s="26" t="n">
        <f aca="false">VLOOKUP(C14,'Ingredient Prices'!$A$6:$F$400,6,FALSE())</f>
        <v>4.65</v>
      </c>
      <c r="H14" s="26" t="n">
        <f aca="false">F14*G14</f>
        <v>0.290625</v>
      </c>
    </row>
    <row r="15" customFormat="false" ht="15" hidden="false" customHeight="false" outlineLevel="0" collapsed="false">
      <c r="A15" s="20" t="n">
        <v>1</v>
      </c>
      <c r="B15" s="29" t="s">
        <v>48</v>
      </c>
      <c r="C15" s="29" t="s">
        <v>443</v>
      </c>
      <c r="D15" s="29" t="s">
        <v>545</v>
      </c>
      <c r="E15" s="29" t="s">
        <v>540</v>
      </c>
      <c r="F15" s="32" t="n">
        <v>0.0416666666666667</v>
      </c>
      <c r="G15" s="26" t="n">
        <f aca="false">VLOOKUP(C15,'Ingredient Prices'!$A$6:$F$400,6,FALSE())</f>
        <v>2.47</v>
      </c>
      <c r="H15" s="26" t="n">
        <f aca="false">F15*G15</f>
        <v>0.102916666666667</v>
      </c>
    </row>
    <row r="16" customFormat="false" ht="21.75" hidden="false" customHeight="true" outlineLevel="0" collapsed="false">
      <c r="A16" s="33"/>
      <c r="B16" s="33"/>
      <c r="C16" s="33"/>
      <c r="D16" s="33"/>
      <c r="E16" s="34" t="s">
        <v>546</v>
      </c>
      <c r="F16" s="34"/>
      <c r="G16" s="34"/>
      <c r="H16" s="35" t="n">
        <f aca="false">SUM(H6:H15)</f>
        <v>2.57604166666667</v>
      </c>
    </row>
    <row r="17" customFormat="false" ht="15" hidden="false" customHeight="false" outlineLevel="0" collapsed="false">
      <c r="A17" s="20" t="n">
        <v>2</v>
      </c>
      <c r="B17" s="29" t="s">
        <v>53</v>
      </c>
      <c r="C17" s="29" t="s">
        <v>424</v>
      </c>
      <c r="D17" s="29" t="s">
        <v>547</v>
      </c>
      <c r="E17" s="29" t="s">
        <v>540</v>
      </c>
      <c r="F17" s="32" t="n">
        <v>0.75</v>
      </c>
      <c r="G17" s="26" t="n">
        <f aca="false">VLOOKUP(C17,'Ingredient Prices'!$A$6:$F$400,6,FALSE())</f>
        <v>1.22</v>
      </c>
      <c r="H17" s="26" t="n">
        <f aca="false">F17*G17</f>
        <v>0.915</v>
      </c>
    </row>
    <row r="18" customFormat="false" ht="15" hidden="false" customHeight="false" outlineLevel="0" collapsed="false">
      <c r="A18" s="20" t="n">
        <v>2</v>
      </c>
      <c r="B18" s="29" t="s">
        <v>53</v>
      </c>
      <c r="C18" s="29" t="s">
        <v>466</v>
      </c>
      <c r="D18" s="29" t="s">
        <v>541</v>
      </c>
      <c r="E18" s="29" t="s">
        <v>540</v>
      </c>
      <c r="F18" s="32" t="n">
        <v>0.25</v>
      </c>
      <c r="G18" s="26" t="n">
        <f aca="false">VLOOKUP(C18,'Ingredient Prices'!$A$6:$F$400,6,FALSE())</f>
        <v>1.99</v>
      </c>
      <c r="H18" s="26" t="n">
        <f aca="false">F18*G18</f>
        <v>0.4975</v>
      </c>
    </row>
    <row r="19" customFormat="false" ht="15" hidden="false" customHeight="false" outlineLevel="0" collapsed="false">
      <c r="A19" s="20" t="n">
        <v>2</v>
      </c>
      <c r="B19" s="29" t="s">
        <v>53</v>
      </c>
      <c r="C19" s="29" t="s">
        <v>457</v>
      </c>
      <c r="D19" s="29" t="s">
        <v>543</v>
      </c>
      <c r="E19" s="29" t="s">
        <v>540</v>
      </c>
      <c r="F19" s="32" t="n">
        <v>0.125</v>
      </c>
      <c r="G19" s="26" t="n">
        <f aca="false">VLOOKUP(C19,'Ingredient Prices'!$A$6:$F$400,6,FALSE())</f>
        <v>5.18</v>
      </c>
      <c r="H19" s="26" t="n">
        <f aca="false">F19*G19</f>
        <v>0.6475</v>
      </c>
    </row>
    <row r="20" customFormat="false" ht="15" hidden="false" customHeight="false" outlineLevel="0" collapsed="false">
      <c r="A20" s="20" t="n">
        <v>2</v>
      </c>
      <c r="B20" s="29" t="s">
        <v>53</v>
      </c>
      <c r="C20" s="29" t="s">
        <v>506</v>
      </c>
      <c r="D20" s="29" t="s">
        <v>543</v>
      </c>
      <c r="E20" s="29" t="s">
        <v>540</v>
      </c>
      <c r="F20" s="32" t="n">
        <v>0.125</v>
      </c>
      <c r="G20" s="26" t="n">
        <f aca="false">VLOOKUP(C20,'Ingredient Prices'!$A$6:$F$400,6,FALSE())</f>
        <v>1.27</v>
      </c>
      <c r="H20" s="26" t="n">
        <f aca="false">F20*G20</f>
        <v>0.15875</v>
      </c>
    </row>
    <row r="21" customFormat="false" ht="15" hidden="false" customHeight="false" outlineLevel="0" collapsed="false">
      <c r="A21" s="20" t="n">
        <v>2</v>
      </c>
      <c r="B21" s="29" t="s">
        <v>53</v>
      </c>
      <c r="C21" s="29" t="s">
        <v>475</v>
      </c>
      <c r="D21" s="29" t="s">
        <v>543</v>
      </c>
      <c r="E21" s="29" t="s">
        <v>540</v>
      </c>
      <c r="F21" s="32" t="n">
        <v>0.125</v>
      </c>
      <c r="G21" s="26" t="n">
        <f aca="false">VLOOKUP(C21,'Ingredient Prices'!$A$6:$F$400,6,FALSE())</f>
        <v>1.71</v>
      </c>
      <c r="H21" s="26" t="n">
        <f aca="false">F21*G21</f>
        <v>0.21375</v>
      </c>
    </row>
    <row r="22" customFormat="false" ht="15" hidden="false" customHeight="false" outlineLevel="0" collapsed="false">
      <c r="A22" s="20" t="n">
        <v>2</v>
      </c>
      <c r="B22" s="29" t="s">
        <v>53</v>
      </c>
      <c r="C22" s="29" t="s">
        <v>461</v>
      </c>
      <c r="D22" s="29" t="s">
        <v>543</v>
      </c>
      <c r="E22" s="29" t="s">
        <v>540</v>
      </c>
      <c r="F22" s="32" t="n">
        <v>0.125</v>
      </c>
      <c r="G22" s="26" t="n">
        <f aca="false">VLOOKUP(C22,'Ingredient Prices'!$A$6:$F$400,6,FALSE())</f>
        <v>1.22</v>
      </c>
      <c r="H22" s="26" t="n">
        <f aca="false">F22*G22</f>
        <v>0.1525</v>
      </c>
    </row>
    <row r="23" customFormat="false" ht="15" hidden="false" customHeight="false" outlineLevel="0" collapsed="false">
      <c r="A23" s="20" t="n">
        <v>2</v>
      </c>
      <c r="B23" s="29" t="s">
        <v>53</v>
      </c>
      <c r="C23" s="29" t="s">
        <v>454</v>
      </c>
      <c r="D23" s="29" t="s">
        <v>544</v>
      </c>
      <c r="E23" s="29" t="s">
        <v>540</v>
      </c>
      <c r="F23" s="32" t="n">
        <v>0.0625</v>
      </c>
      <c r="G23" s="26" t="n">
        <f aca="false">VLOOKUP(C23,'Ingredient Prices'!$A$6:$F$400,6,FALSE())</f>
        <v>7.68</v>
      </c>
      <c r="H23" s="26" t="n">
        <f aca="false">F23*G23</f>
        <v>0.48</v>
      </c>
    </row>
    <row r="24" customFormat="false" ht="15" hidden="false" customHeight="false" outlineLevel="0" collapsed="false">
      <c r="A24" s="20" t="n">
        <v>2</v>
      </c>
      <c r="B24" s="29" t="s">
        <v>53</v>
      </c>
      <c r="C24" s="29" t="s">
        <v>473</v>
      </c>
      <c r="D24" s="29" t="s">
        <v>544</v>
      </c>
      <c r="E24" s="29" t="s">
        <v>540</v>
      </c>
      <c r="F24" s="32" t="n">
        <v>0.0625</v>
      </c>
      <c r="G24" s="26" t="n">
        <f aca="false">VLOOKUP(C24,'Ingredient Prices'!$A$6:$F$400,6,FALSE())</f>
        <v>0.37</v>
      </c>
      <c r="H24" s="26" t="n">
        <f aca="false">F24*G24</f>
        <v>0.023125</v>
      </c>
    </row>
    <row r="25" customFormat="false" ht="15" hidden="false" customHeight="false" outlineLevel="0" collapsed="false">
      <c r="A25" s="20" t="n">
        <v>2</v>
      </c>
      <c r="B25" s="29" t="s">
        <v>53</v>
      </c>
      <c r="C25" s="29" t="s">
        <v>481</v>
      </c>
      <c r="D25" s="29" t="s">
        <v>545</v>
      </c>
      <c r="E25" s="29" t="s">
        <v>540</v>
      </c>
      <c r="F25" s="32" t="n">
        <v>0.0416666666666667</v>
      </c>
      <c r="G25" s="26" t="n">
        <f aca="false">VLOOKUP(C25,'Ingredient Prices'!$A$6:$F$400,6,FALSE())</f>
        <v>4.65</v>
      </c>
      <c r="H25" s="26" t="n">
        <f aca="false">F25*G25</f>
        <v>0.19375</v>
      </c>
    </row>
    <row r="26" customFormat="false" ht="21.75" hidden="false" customHeight="true" outlineLevel="0" collapsed="false">
      <c r="A26" s="33"/>
      <c r="B26" s="33"/>
      <c r="C26" s="33"/>
      <c r="D26" s="33"/>
      <c r="E26" s="34" t="s">
        <v>546</v>
      </c>
      <c r="F26" s="34"/>
      <c r="G26" s="34"/>
      <c r="H26" s="35" t="n">
        <f aca="false">SUM(H17:H25)</f>
        <v>3.281875</v>
      </c>
    </row>
    <row r="27" customFormat="false" ht="15" hidden="false" customHeight="false" outlineLevel="0" collapsed="false">
      <c r="A27" s="20" t="n">
        <v>3</v>
      </c>
      <c r="B27" s="29" t="s">
        <v>57</v>
      </c>
      <c r="C27" s="29" t="s">
        <v>436</v>
      </c>
      <c r="D27" s="29" t="s">
        <v>539</v>
      </c>
      <c r="E27" s="29" t="s">
        <v>540</v>
      </c>
      <c r="F27" s="32" t="n">
        <v>0.5</v>
      </c>
      <c r="G27" s="26" t="n">
        <f aca="false">VLOOKUP(C27,'Ingredient Prices'!$A$6:$F$400,6,FALSE())</f>
        <v>1.59</v>
      </c>
      <c r="H27" s="26" t="n">
        <f aca="false">F27*G27</f>
        <v>0.795</v>
      </c>
    </row>
    <row r="28" customFormat="false" ht="15" hidden="false" customHeight="false" outlineLevel="0" collapsed="false">
      <c r="A28" s="20" t="n">
        <v>3</v>
      </c>
      <c r="B28" s="29" t="s">
        <v>57</v>
      </c>
      <c r="C28" s="29" t="s">
        <v>507</v>
      </c>
      <c r="D28" s="29" t="s">
        <v>541</v>
      </c>
      <c r="E28" s="29" t="s">
        <v>540</v>
      </c>
      <c r="F28" s="32" t="n">
        <v>0.25</v>
      </c>
      <c r="G28" s="26" t="n">
        <f aca="false">VLOOKUP(C28,'Ingredient Prices'!$A$6:$F$400,6,FALSE())</f>
        <v>1.65</v>
      </c>
      <c r="H28" s="26" t="n">
        <f aca="false">F28*G28</f>
        <v>0.4125</v>
      </c>
    </row>
    <row r="29" customFormat="false" ht="15" hidden="false" customHeight="false" outlineLevel="0" collapsed="false">
      <c r="A29" s="20" t="n">
        <v>3</v>
      </c>
      <c r="B29" s="29" t="s">
        <v>57</v>
      </c>
      <c r="C29" s="29" t="s">
        <v>486</v>
      </c>
      <c r="D29" s="29" t="s">
        <v>541</v>
      </c>
      <c r="E29" s="29" t="s">
        <v>540</v>
      </c>
      <c r="F29" s="32" t="n">
        <v>0.25</v>
      </c>
      <c r="G29" s="26" t="n">
        <f aca="false">VLOOKUP(C29,'Ingredient Prices'!$A$6:$F$400,6,FALSE())</f>
        <v>1.86</v>
      </c>
      <c r="H29" s="26" t="n">
        <f aca="false">F29*G29</f>
        <v>0.465</v>
      </c>
    </row>
    <row r="30" customFormat="false" ht="15" hidden="false" customHeight="false" outlineLevel="0" collapsed="false">
      <c r="A30" s="20" t="n">
        <v>3</v>
      </c>
      <c r="B30" s="29" t="s">
        <v>57</v>
      </c>
      <c r="C30" s="29" t="s">
        <v>475</v>
      </c>
      <c r="D30" s="29" t="s">
        <v>543</v>
      </c>
      <c r="E30" s="29" t="s">
        <v>540</v>
      </c>
      <c r="F30" s="32" t="n">
        <v>0.125</v>
      </c>
      <c r="G30" s="26" t="n">
        <f aca="false">VLOOKUP(C30,'Ingredient Prices'!$A$6:$F$400,6,FALSE())</f>
        <v>1.71</v>
      </c>
      <c r="H30" s="26" t="n">
        <f aca="false">F30*G30</f>
        <v>0.21375</v>
      </c>
    </row>
    <row r="31" customFormat="false" ht="15" hidden="false" customHeight="false" outlineLevel="0" collapsed="false">
      <c r="A31" s="20" t="n">
        <v>3</v>
      </c>
      <c r="B31" s="29" t="s">
        <v>57</v>
      </c>
      <c r="C31" s="29" t="s">
        <v>506</v>
      </c>
      <c r="D31" s="29" t="s">
        <v>543</v>
      </c>
      <c r="E31" s="29" t="s">
        <v>540</v>
      </c>
      <c r="F31" s="32" t="n">
        <v>0.125</v>
      </c>
      <c r="G31" s="26" t="n">
        <f aca="false">VLOOKUP(C31,'Ingredient Prices'!$A$6:$F$400,6,FALSE())</f>
        <v>1.27</v>
      </c>
      <c r="H31" s="26" t="n">
        <f aca="false">F31*G31</f>
        <v>0.15875</v>
      </c>
    </row>
    <row r="32" customFormat="false" ht="15" hidden="false" customHeight="false" outlineLevel="0" collapsed="false">
      <c r="A32" s="20" t="n">
        <v>3</v>
      </c>
      <c r="B32" s="29" t="s">
        <v>57</v>
      </c>
      <c r="C32" s="29" t="s">
        <v>441</v>
      </c>
      <c r="D32" s="29" t="s">
        <v>543</v>
      </c>
      <c r="E32" s="29" t="s">
        <v>540</v>
      </c>
      <c r="F32" s="32" t="n">
        <v>0.125</v>
      </c>
      <c r="G32" s="26" t="n">
        <f aca="false">VLOOKUP(C32,'Ingredient Prices'!$A$6:$F$400,6,FALSE())</f>
        <v>0.52</v>
      </c>
      <c r="H32" s="26" t="n">
        <f aca="false">F32*G32</f>
        <v>0.065</v>
      </c>
    </row>
    <row r="33" customFormat="false" ht="15" hidden="false" customHeight="false" outlineLevel="0" collapsed="false">
      <c r="A33" s="20" t="n">
        <v>3</v>
      </c>
      <c r="B33" s="29" t="s">
        <v>57</v>
      </c>
      <c r="C33" s="29" t="s">
        <v>473</v>
      </c>
      <c r="D33" s="29" t="s">
        <v>543</v>
      </c>
      <c r="E33" s="29" t="s">
        <v>540</v>
      </c>
      <c r="F33" s="32" t="n">
        <v>0.125</v>
      </c>
      <c r="G33" s="26" t="n">
        <f aca="false">VLOOKUP(C33,'Ingredient Prices'!$A$6:$F$400,6,FALSE())</f>
        <v>0.37</v>
      </c>
      <c r="H33" s="26" t="n">
        <f aca="false">F33*G33</f>
        <v>0.04625</v>
      </c>
    </row>
    <row r="34" customFormat="false" ht="15" hidden="false" customHeight="false" outlineLevel="0" collapsed="false">
      <c r="A34" s="20" t="n">
        <v>3</v>
      </c>
      <c r="B34" s="29" t="s">
        <v>57</v>
      </c>
      <c r="C34" s="29" t="s">
        <v>477</v>
      </c>
      <c r="D34" s="29" t="s">
        <v>543</v>
      </c>
      <c r="E34" s="29" t="s">
        <v>540</v>
      </c>
      <c r="F34" s="32" t="n">
        <v>0.125</v>
      </c>
      <c r="G34" s="26" t="n">
        <f aca="false">VLOOKUP(C34,'Ingredient Prices'!$A$6:$F$400,6,FALSE())</f>
        <v>0.28</v>
      </c>
      <c r="H34" s="26" t="n">
        <f aca="false">F34*G34</f>
        <v>0.035</v>
      </c>
    </row>
    <row r="35" customFormat="false" ht="15" hidden="false" customHeight="false" outlineLevel="0" collapsed="false">
      <c r="A35" s="20" t="n">
        <v>3</v>
      </c>
      <c r="B35" s="29" t="s">
        <v>57</v>
      </c>
      <c r="C35" s="29" t="s">
        <v>481</v>
      </c>
      <c r="D35" s="29" t="s">
        <v>544</v>
      </c>
      <c r="E35" s="29" t="s">
        <v>540</v>
      </c>
      <c r="F35" s="32" t="n">
        <v>0.0625</v>
      </c>
      <c r="G35" s="26" t="n">
        <f aca="false">VLOOKUP(C35,'Ingredient Prices'!$A$6:$F$400,6,FALSE())</f>
        <v>4.65</v>
      </c>
      <c r="H35" s="26" t="n">
        <f aca="false">F35*G35</f>
        <v>0.290625</v>
      </c>
    </row>
    <row r="36" customFormat="false" ht="15" hidden="false" customHeight="false" outlineLevel="0" collapsed="false">
      <c r="A36" s="20" t="n">
        <v>3</v>
      </c>
      <c r="B36" s="29" t="s">
        <v>57</v>
      </c>
      <c r="C36" s="29" t="s">
        <v>431</v>
      </c>
      <c r="D36" s="29" t="s">
        <v>548</v>
      </c>
      <c r="E36" s="29" t="s">
        <v>540</v>
      </c>
      <c r="F36" s="32" t="n">
        <v>0.0208333333333333</v>
      </c>
      <c r="G36" s="26" t="n">
        <f aca="false">VLOOKUP(C36,'Ingredient Prices'!$A$6:$F$400,6,FALSE())</f>
        <v>5.03</v>
      </c>
      <c r="H36" s="26" t="n">
        <f aca="false">F36*G36</f>
        <v>0.104791666666667</v>
      </c>
    </row>
    <row r="37" customFormat="false" ht="15" hidden="false" customHeight="false" outlineLevel="0" collapsed="false">
      <c r="A37" s="20" t="n">
        <v>3</v>
      </c>
      <c r="B37" s="29" t="s">
        <v>57</v>
      </c>
      <c r="C37" s="29" t="s">
        <v>438</v>
      </c>
      <c r="D37" s="29" t="s">
        <v>548</v>
      </c>
      <c r="E37" s="29" t="s">
        <v>540</v>
      </c>
      <c r="F37" s="32" t="n">
        <v>0.0208333333333333</v>
      </c>
      <c r="G37" s="26" t="n">
        <f aca="false">VLOOKUP(C37,'Ingredient Prices'!$A$6:$F$400,6,FALSE())</f>
        <v>4.58</v>
      </c>
      <c r="H37" s="26" t="n">
        <f aca="false">F37*G37</f>
        <v>0.0954166666666667</v>
      </c>
    </row>
    <row r="38" customFormat="false" ht="21.75" hidden="false" customHeight="true" outlineLevel="0" collapsed="false">
      <c r="A38" s="33"/>
      <c r="B38" s="33"/>
      <c r="C38" s="33"/>
      <c r="D38" s="33"/>
      <c r="E38" s="34" t="s">
        <v>546</v>
      </c>
      <c r="F38" s="34"/>
      <c r="G38" s="34"/>
      <c r="H38" s="35" t="n">
        <f aca="false">SUM(H27:H37)</f>
        <v>2.68208333333333</v>
      </c>
    </row>
    <row r="39" customFormat="false" ht="15" hidden="false" customHeight="false" outlineLevel="0" collapsed="false">
      <c r="A39" s="20" t="n">
        <v>4</v>
      </c>
      <c r="B39" s="29" t="s">
        <v>61</v>
      </c>
      <c r="C39" s="29" t="s">
        <v>465</v>
      </c>
      <c r="D39" s="29" t="s">
        <v>549</v>
      </c>
      <c r="E39" s="29" t="s">
        <v>540</v>
      </c>
      <c r="F39" s="32" t="n">
        <v>0.666666666666667</v>
      </c>
      <c r="G39" s="26" t="n">
        <f aca="false">VLOOKUP(C39,'Ingredient Prices'!$A$6:$F$400,6,FALSE())</f>
        <v>2.07</v>
      </c>
      <c r="H39" s="26" t="n">
        <f aca="false">F39*G39</f>
        <v>1.38</v>
      </c>
    </row>
    <row r="40" customFormat="false" ht="15" hidden="false" customHeight="false" outlineLevel="0" collapsed="false">
      <c r="A40" s="20" t="n">
        <v>4</v>
      </c>
      <c r="B40" s="29" t="s">
        <v>61</v>
      </c>
      <c r="C40" s="29" t="s">
        <v>447</v>
      </c>
      <c r="D40" s="29" t="s">
        <v>539</v>
      </c>
      <c r="E40" s="29" t="s">
        <v>540</v>
      </c>
      <c r="F40" s="32" t="n">
        <v>0.5</v>
      </c>
      <c r="G40" s="26" t="n">
        <f aca="false">VLOOKUP(C40,'Ingredient Prices'!$A$6:$F$400,6,FALSE())</f>
        <v>1.59</v>
      </c>
      <c r="H40" s="26" t="n">
        <f aca="false">F40*G40</f>
        <v>0.795</v>
      </c>
    </row>
    <row r="41" customFormat="false" ht="15" hidden="false" customHeight="false" outlineLevel="0" collapsed="false">
      <c r="A41" s="20" t="n">
        <v>4</v>
      </c>
      <c r="B41" s="29" t="s">
        <v>61</v>
      </c>
      <c r="C41" s="29" t="s">
        <v>466</v>
      </c>
      <c r="D41" s="29" t="s">
        <v>541</v>
      </c>
      <c r="E41" s="29" t="s">
        <v>540</v>
      </c>
      <c r="F41" s="32" t="n">
        <v>0.25</v>
      </c>
      <c r="G41" s="26" t="n">
        <f aca="false">VLOOKUP(C41,'Ingredient Prices'!$A$6:$F$400,6,FALSE())</f>
        <v>1.99</v>
      </c>
      <c r="H41" s="26" t="n">
        <f aca="false">F41*G41</f>
        <v>0.4975</v>
      </c>
    </row>
    <row r="42" customFormat="false" ht="15" hidden="false" customHeight="false" outlineLevel="0" collapsed="false">
      <c r="A42" s="20" t="n">
        <v>4</v>
      </c>
      <c r="B42" s="29" t="s">
        <v>61</v>
      </c>
      <c r="C42" s="29" t="s">
        <v>468</v>
      </c>
      <c r="D42" s="29" t="s">
        <v>541</v>
      </c>
      <c r="E42" s="29" t="s">
        <v>540</v>
      </c>
      <c r="F42" s="32" t="n">
        <v>0.25</v>
      </c>
      <c r="G42" s="26" t="n">
        <f aca="false">VLOOKUP(C42,'Ingredient Prices'!$A$6:$F$400,6,FALSE())</f>
        <v>4.52</v>
      </c>
      <c r="H42" s="26" t="n">
        <f aca="false">F42*G42</f>
        <v>1.13</v>
      </c>
    </row>
    <row r="43" customFormat="false" ht="15" hidden="false" customHeight="false" outlineLevel="0" collapsed="false">
      <c r="A43" s="20" t="n">
        <v>4</v>
      </c>
      <c r="B43" s="29" t="s">
        <v>61</v>
      </c>
      <c r="C43" s="29" t="s">
        <v>467</v>
      </c>
      <c r="D43" s="29" t="s">
        <v>543</v>
      </c>
      <c r="E43" s="29" t="s">
        <v>540</v>
      </c>
      <c r="F43" s="32" t="n">
        <v>0.125</v>
      </c>
      <c r="G43" s="26" t="n">
        <f aca="false">VLOOKUP(C43,'Ingredient Prices'!$A$6:$F$400,6,FALSE())</f>
        <v>5.99</v>
      </c>
      <c r="H43" s="26" t="n">
        <f aca="false">F43*G43</f>
        <v>0.74875</v>
      </c>
    </row>
    <row r="44" customFormat="false" ht="21.75" hidden="false" customHeight="true" outlineLevel="0" collapsed="false">
      <c r="A44" s="33"/>
      <c r="B44" s="33"/>
      <c r="C44" s="33"/>
      <c r="D44" s="33"/>
      <c r="E44" s="34" t="s">
        <v>546</v>
      </c>
      <c r="F44" s="34"/>
      <c r="G44" s="34"/>
      <c r="H44" s="35" t="n">
        <f aca="false">SUM(H39:H43)</f>
        <v>4.55125</v>
      </c>
    </row>
    <row r="45" customFormat="false" ht="15" hidden="false" customHeight="false" outlineLevel="0" collapsed="false">
      <c r="A45" s="20" t="n">
        <v>5</v>
      </c>
      <c r="B45" s="29" t="s">
        <v>66</v>
      </c>
      <c r="C45" s="29" t="s">
        <v>473</v>
      </c>
      <c r="D45" s="29" t="s">
        <v>550</v>
      </c>
      <c r="E45" s="29" t="s">
        <v>540</v>
      </c>
      <c r="F45" s="32" t="n">
        <v>0.333333333333333</v>
      </c>
      <c r="G45" s="26" t="n">
        <f aca="false">VLOOKUP(C45,'Ingredient Prices'!$A$6:$F$400,6,FALSE())</f>
        <v>0.37</v>
      </c>
      <c r="H45" s="26" t="n">
        <f aca="false">F45*G45</f>
        <v>0.123333333333333</v>
      </c>
    </row>
    <row r="46" customFormat="false" ht="15" hidden="false" customHeight="false" outlineLevel="0" collapsed="false">
      <c r="A46" s="20" t="n">
        <v>5</v>
      </c>
      <c r="B46" s="29" t="s">
        <v>66</v>
      </c>
      <c r="C46" s="29" t="s">
        <v>481</v>
      </c>
      <c r="D46" s="29" t="s">
        <v>550</v>
      </c>
      <c r="E46" s="29" t="s">
        <v>540</v>
      </c>
      <c r="F46" s="32" t="n">
        <v>0.333333333333333</v>
      </c>
      <c r="G46" s="26" t="n">
        <f aca="false">VLOOKUP(C46,'Ingredient Prices'!$A$6:$F$400,6,FALSE())</f>
        <v>4.65</v>
      </c>
      <c r="H46" s="26" t="n">
        <f aca="false">F46*G46</f>
        <v>1.55</v>
      </c>
    </row>
    <row r="47" customFormat="false" ht="15" hidden="false" customHeight="false" outlineLevel="0" collapsed="false">
      <c r="A47" s="20" t="n">
        <v>5</v>
      </c>
      <c r="B47" s="29" t="s">
        <v>66</v>
      </c>
      <c r="C47" s="29" t="s">
        <v>475</v>
      </c>
      <c r="D47" s="29" t="s">
        <v>550</v>
      </c>
      <c r="E47" s="29" t="s">
        <v>540</v>
      </c>
      <c r="F47" s="32" t="n">
        <v>0.333333333333333</v>
      </c>
      <c r="G47" s="26" t="n">
        <f aca="false">VLOOKUP(C47,'Ingredient Prices'!$A$6:$F$400,6,FALSE())</f>
        <v>1.71</v>
      </c>
      <c r="H47" s="26" t="n">
        <f aca="false">F47*G47</f>
        <v>0.57</v>
      </c>
    </row>
    <row r="48" customFormat="false" ht="15" hidden="false" customHeight="false" outlineLevel="0" collapsed="false">
      <c r="A48" s="20" t="n">
        <v>5</v>
      </c>
      <c r="B48" s="29" t="s">
        <v>66</v>
      </c>
      <c r="C48" s="29" t="s">
        <v>506</v>
      </c>
      <c r="D48" s="29" t="s">
        <v>541</v>
      </c>
      <c r="E48" s="29" t="s">
        <v>540</v>
      </c>
      <c r="F48" s="32" t="n">
        <v>0.25</v>
      </c>
      <c r="G48" s="26" t="n">
        <f aca="false">VLOOKUP(C48,'Ingredient Prices'!$A$6:$F$400,6,FALSE())</f>
        <v>1.27</v>
      </c>
      <c r="H48" s="26" t="n">
        <f aca="false">F48*G48</f>
        <v>0.3175</v>
      </c>
    </row>
    <row r="49" customFormat="false" ht="15" hidden="false" customHeight="false" outlineLevel="0" collapsed="false">
      <c r="A49" s="20" t="n">
        <v>5</v>
      </c>
      <c r="B49" s="29" t="s">
        <v>66</v>
      </c>
      <c r="C49" s="29" t="s">
        <v>507</v>
      </c>
      <c r="D49" s="29" t="s">
        <v>541</v>
      </c>
      <c r="E49" s="29" t="s">
        <v>540</v>
      </c>
      <c r="F49" s="32" t="n">
        <v>0.25</v>
      </c>
      <c r="G49" s="26" t="n">
        <f aca="false">VLOOKUP(C49,'Ingredient Prices'!$A$6:$F$400,6,FALSE())</f>
        <v>1.65</v>
      </c>
      <c r="H49" s="26" t="n">
        <f aca="false">F49*G49</f>
        <v>0.4125</v>
      </c>
    </row>
    <row r="50" customFormat="false" ht="21.75" hidden="false" customHeight="true" outlineLevel="0" collapsed="false">
      <c r="A50" s="33"/>
      <c r="B50" s="33"/>
      <c r="C50" s="33"/>
      <c r="D50" s="33"/>
      <c r="E50" s="34" t="s">
        <v>546</v>
      </c>
      <c r="F50" s="34"/>
      <c r="G50" s="34"/>
      <c r="H50" s="35" t="n">
        <f aca="false">SUM(H45:H49)</f>
        <v>2.97333333333333</v>
      </c>
    </row>
    <row r="51" customFormat="false" ht="15" hidden="false" customHeight="false" outlineLevel="0" collapsed="false">
      <c r="A51" s="20" t="n">
        <v>6</v>
      </c>
      <c r="B51" s="29" t="s">
        <v>68</v>
      </c>
      <c r="C51" s="29" t="s">
        <v>439</v>
      </c>
      <c r="D51" s="29" t="s">
        <v>539</v>
      </c>
      <c r="E51" s="29" t="s">
        <v>540</v>
      </c>
      <c r="F51" s="32" t="n">
        <v>0.5</v>
      </c>
      <c r="G51" s="26" t="n">
        <f aca="false">VLOOKUP(C51,'Ingredient Prices'!$A$6:$F$400,6,FALSE())</f>
        <v>4.65</v>
      </c>
      <c r="H51" s="26" t="n">
        <f aca="false">F51*G51</f>
        <v>2.325</v>
      </c>
    </row>
    <row r="52" customFormat="false" ht="15" hidden="false" customHeight="false" outlineLevel="0" collapsed="false">
      <c r="A52" s="20" t="n">
        <v>6</v>
      </c>
      <c r="B52" s="29" t="s">
        <v>68</v>
      </c>
      <c r="C52" s="29" t="s">
        <v>458</v>
      </c>
      <c r="D52" s="29" t="s">
        <v>543</v>
      </c>
      <c r="E52" s="29" t="s">
        <v>540</v>
      </c>
      <c r="F52" s="32" t="n">
        <v>0.125</v>
      </c>
      <c r="G52" s="26" t="n">
        <f aca="false">VLOOKUP(C52,'Ingredient Prices'!$A$6:$F$400,6,FALSE())</f>
        <v>16.73</v>
      </c>
      <c r="H52" s="26" t="n">
        <f aca="false">F52*G52</f>
        <v>2.09125</v>
      </c>
    </row>
    <row r="53" customFormat="false" ht="15" hidden="false" customHeight="false" outlineLevel="0" collapsed="false">
      <c r="A53" s="20" t="n">
        <v>6</v>
      </c>
      <c r="B53" s="29" t="s">
        <v>68</v>
      </c>
      <c r="C53" s="29" t="s">
        <v>473</v>
      </c>
      <c r="D53" s="29" t="s">
        <v>542</v>
      </c>
      <c r="E53" s="29" t="s">
        <v>540</v>
      </c>
      <c r="F53" s="32" t="n">
        <v>0.1875</v>
      </c>
      <c r="G53" s="26" t="n">
        <f aca="false">VLOOKUP(C53,'Ingredient Prices'!$A$6:$F$400,6,FALSE())</f>
        <v>0.37</v>
      </c>
      <c r="H53" s="26" t="n">
        <f aca="false">F53*G53</f>
        <v>0.069375</v>
      </c>
    </row>
    <row r="54" customFormat="false" ht="15" hidden="false" customHeight="false" outlineLevel="0" collapsed="false">
      <c r="A54" s="20" t="n">
        <v>6</v>
      </c>
      <c r="B54" s="29" t="s">
        <v>68</v>
      </c>
      <c r="C54" s="29" t="s">
        <v>475</v>
      </c>
      <c r="D54" s="29" t="s">
        <v>543</v>
      </c>
      <c r="E54" s="29" t="s">
        <v>540</v>
      </c>
      <c r="F54" s="32" t="n">
        <v>0.125</v>
      </c>
      <c r="G54" s="26" t="n">
        <f aca="false">VLOOKUP(C54,'Ingredient Prices'!$A$6:$F$400,6,FALSE())</f>
        <v>1.71</v>
      </c>
      <c r="H54" s="26" t="n">
        <f aca="false">F54*G54</f>
        <v>0.21375</v>
      </c>
    </row>
    <row r="55" customFormat="false" ht="15" hidden="false" customHeight="false" outlineLevel="0" collapsed="false">
      <c r="A55" s="20" t="n">
        <v>6</v>
      </c>
      <c r="B55" s="29" t="s">
        <v>68</v>
      </c>
      <c r="C55" s="29" t="s">
        <v>506</v>
      </c>
      <c r="D55" s="29" t="s">
        <v>544</v>
      </c>
      <c r="E55" s="29" t="s">
        <v>540</v>
      </c>
      <c r="F55" s="32" t="n">
        <v>0.0625</v>
      </c>
      <c r="G55" s="26" t="n">
        <f aca="false">VLOOKUP(C55,'Ingredient Prices'!$A$6:$F$400,6,FALSE())</f>
        <v>1.27</v>
      </c>
      <c r="H55" s="26" t="n">
        <f aca="false">F55*G55</f>
        <v>0.079375</v>
      </c>
    </row>
    <row r="56" customFormat="false" ht="15" hidden="false" customHeight="false" outlineLevel="0" collapsed="false">
      <c r="A56" s="20" t="n">
        <v>6</v>
      </c>
      <c r="B56" s="29" t="s">
        <v>68</v>
      </c>
      <c r="C56" s="29" t="s">
        <v>477</v>
      </c>
      <c r="D56" s="29" t="s">
        <v>544</v>
      </c>
      <c r="E56" s="29" t="s">
        <v>540</v>
      </c>
      <c r="F56" s="32" t="n">
        <v>0.0625</v>
      </c>
      <c r="G56" s="26" t="n">
        <f aca="false">VLOOKUP(C56,'Ingredient Prices'!$A$6:$F$400,6,FALSE())</f>
        <v>0.28</v>
      </c>
      <c r="H56" s="26" t="n">
        <f aca="false">F56*G56</f>
        <v>0.0175</v>
      </c>
    </row>
    <row r="57" customFormat="false" ht="15" hidden="false" customHeight="false" outlineLevel="0" collapsed="false">
      <c r="A57" s="20" t="n">
        <v>6</v>
      </c>
      <c r="B57" s="29" t="s">
        <v>68</v>
      </c>
      <c r="C57" s="29" t="s">
        <v>438</v>
      </c>
      <c r="D57" s="29" t="s">
        <v>544</v>
      </c>
      <c r="E57" s="29" t="s">
        <v>540</v>
      </c>
      <c r="F57" s="32" t="n">
        <v>0.0625</v>
      </c>
      <c r="G57" s="26" t="n">
        <f aca="false">VLOOKUP(C57,'Ingredient Prices'!$A$6:$F$400,6,FALSE())</f>
        <v>4.58</v>
      </c>
      <c r="H57" s="26" t="n">
        <f aca="false">F57*G57</f>
        <v>0.28625</v>
      </c>
    </row>
    <row r="58" customFormat="false" ht="21.75" hidden="false" customHeight="true" outlineLevel="0" collapsed="false">
      <c r="A58" s="33"/>
      <c r="B58" s="33"/>
      <c r="C58" s="33"/>
      <c r="D58" s="33"/>
      <c r="E58" s="34" t="s">
        <v>546</v>
      </c>
      <c r="F58" s="34"/>
      <c r="G58" s="34"/>
      <c r="H58" s="35" t="n">
        <f aca="false">SUM(H51:H57)</f>
        <v>5.0825</v>
      </c>
    </row>
    <row r="59" customFormat="false" ht="15" hidden="false" customHeight="false" outlineLevel="0" collapsed="false">
      <c r="A59" s="20" t="n">
        <v>7</v>
      </c>
      <c r="B59" s="29" t="s">
        <v>71</v>
      </c>
      <c r="C59" s="29" t="s">
        <v>439</v>
      </c>
      <c r="D59" s="29" t="s">
        <v>550</v>
      </c>
      <c r="E59" s="29" t="s">
        <v>540</v>
      </c>
      <c r="F59" s="32" t="n">
        <v>0.333333333333333</v>
      </c>
      <c r="G59" s="26" t="n">
        <f aca="false">VLOOKUP(C59,'Ingredient Prices'!$A$6:$F$400,6,FALSE())</f>
        <v>4.65</v>
      </c>
      <c r="H59" s="26" t="n">
        <f aca="false">F59*G59</f>
        <v>1.55</v>
      </c>
    </row>
    <row r="60" customFormat="false" ht="15" hidden="false" customHeight="false" outlineLevel="0" collapsed="false">
      <c r="A60" s="20" t="n">
        <v>7</v>
      </c>
      <c r="B60" s="29" t="s">
        <v>71</v>
      </c>
      <c r="C60" s="29" t="s">
        <v>496</v>
      </c>
      <c r="D60" s="29" t="s">
        <v>550</v>
      </c>
      <c r="E60" s="29" t="s">
        <v>540</v>
      </c>
      <c r="F60" s="32" t="n">
        <v>0.333333333333333</v>
      </c>
      <c r="G60" s="26" t="n">
        <f aca="false">VLOOKUP(C60,'Ingredient Prices'!$A$6:$F$400,6,FALSE())</f>
        <v>0.53</v>
      </c>
      <c r="H60" s="26" t="n">
        <f aca="false">F60*G60</f>
        <v>0.176666666666667</v>
      </c>
    </row>
    <row r="61" customFormat="false" ht="15" hidden="false" customHeight="false" outlineLevel="0" collapsed="false">
      <c r="A61" s="20" t="n">
        <v>7</v>
      </c>
      <c r="B61" s="29" t="s">
        <v>71</v>
      </c>
      <c r="C61" s="29" t="s">
        <v>475</v>
      </c>
      <c r="D61" s="29" t="s">
        <v>543</v>
      </c>
      <c r="E61" s="29" t="s">
        <v>540</v>
      </c>
      <c r="F61" s="32" t="n">
        <v>0.125</v>
      </c>
      <c r="G61" s="26" t="n">
        <f aca="false">VLOOKUP(C61,'Ingredient Prices'!$A$6:$F$400,6,FALSE())</f>
        <v>1.71</v>
      </c>
      <c r="H61" s="26" t="n">
        <f aca="false">F61*G61</f>
        <v>0.21375</v>
      </c>
    </row>
    <row r="62" customFormat="false" ht="15" hidden="false" customHeight="false" outlineLevel="0" collapsed="false">
      <c r="A62" s="20" t="n">
        <v>7</v>
      </c>
      <c r="B62" s="29" t="s">
        <v>71</v>
      </c>
      <c r="C62" s="29" t="s">
        <v>461</v>
      </c>
      <c r="D62" s="29" t="s">
        <v>542</v>
      </c>
      <c r="E62" s="29" t="s">
        <v>540</v>
      </c>
      <c r="F62" s="32" t="n">
        <v>0.1875</v>
      </c>
      <c r="G62" s="26" t="n">
        <f aca="false">VLOOKUP(C62,'Ingredient Prices'!$A$6:$F$400,6,FALSE())</f>
        <v>1.22</v>
      </c>
      <c r="H62" s="26" t="n">
        <f aca="false">F62*G62</f>
        <v>0.22875</v>
      </c>
    </row>
    <row r="63" customFormat="false" ht="15" hidden="false" customHeight="false" outlineLevel="0" collapsed="false">
      <c r="A63" s="20" t="n">
        <v>7</v>
      </c>
      <c r="B63" s="29" t="s">
        <v>71</v>
      </c>
      <c r="C63" s="29" t="s">
        <v>507</v>
      </c>
      <c r="D63" s="29" t="s">
        <v>543</v>
      </c>
      <c r="E63" s="29" t="s">
        <v>540</v>
      </c>
      <c r="F63" s="32" t="n">
        <v>0.125</v>
      </c>
      <c r="G63" s="26" t="n">
        <f aca="false">VLOOKUP(C63,'Ingredient Prices'!$A$6:$F$400,6,FALSE())</f>
        <v>1.65</v>
      </c>
      <c r="H63" s="26" t="n">
        <f aca="false">F63*G63</f>
        <v>0.20625</v>
      </c>
    </row>
    <row r="64" customFormat="false" ht="15" hidden="false" customHeight="false" outlineLevel="0" collapsed="false">
      <c r="A64" s="20" t="n">
        <v>7</v>
      </c>
      <c r="B64" s="29" t="s">
        <v>71</v>
      </c>
      <c r="C64" s="29" t="s">
        <v>440</v>
      </c>
      <c r="D64" s="29" t="s">
        <v>544</v>
      </c>
      <c r="E64" s="29" t="s">
        <v>540</v>
      </c>
      <c r="F64" s="32" t="n">
        <v>0.0625</v>
      </c>
      <c r="G64" s="26" t="n">
        <f aca="false">VLOOKUP(C64,'Ingredient Prices'!$A$6:$F$400,6,FALSE())</f>
        <v>2.8</v>
      </c>
      <c r="H64" s="26" t="n">
        <f aca="false">F64*G64</f>
        <v>0.175</v>
      </c>
    </row>
    <row r="65" customFormat="false" ht="15" hidden="false" customHeight="false" outlineLevel="0" collapsed="false">
      <c r="A65" s="20" t="n">
        <v>7</v>
      </c>
      <c r="B65" s="29" t="s">
        <v>71</v>
      </c>
      <c r="C65" s="29" t="s">
        <v>445</v>
      </c>
      <c r="D65" s="29" t="s">
        <v>548</v>
      </c>
      <c r="E65" s="29" t="s">
        <v>540</v>
      </c>
      <c r="F65" s="32" t="n">
        <v>0.0208333333333333</v>
      </c>
      <c r="G65" s="26" t="n">
        <f aca="false">VLOOKUP(C65,'Ingredient Prices'!$A$6:$F$400,6,FALSE())</f>
        <v>8.62</v>
      </c>
      <c r="H65" s="26" t="n">
        <f aca="false">F65*G65</f>
        <v>0.179583333333333</v>
      </c>
    </row>
    <row r="66" customFormat="false" ht="15" hidden="false" customHeight="false" outlineLevel="0" collapsed="false">
      <c r="A66" s="20" t="n">
        <v>7</v>
      </c>
      <c r="B66" s="29" t="s">
        <v>71</v>
      </c>
      <c r="C66" s="29" t="s">
        <v>443</v>
      </c>
      <c r="D66" s="29" t="s">
        <v>544</v>
      </c>
      <c r="E66" s="29" t="s">
        <v>540</v>
      </c>
      <c r="F66" s="32" t="n">
        <v>0.0625</v>
      </c>
      <c r="G66" s="26" t="n">
        <f aca="false">VLOOKUP(C66,'Ingredient Prices'!$A$6:$F$400,6,FALSE())</f>
        <v>2.47</v>
      </c>
      <c r="H66" s="26" t="n">
        <f aca="false">F66*G66</f>
        <v>0.154375</v>
      </c>
    </row>
    <row r="67" customFormat="false" ht="21.75" hidden="false" customHeight="true" outlineLevel="0" collapsed="false">
      <c r="A67" s="33"/>
      <c r="B67" s="33"/>
      <c r="C67" s="33"/>
      <c r="D67" s="33"/>
      <c r="E67" s="34" t="s">
        <v>546</v>
      </c>
      <c r="F67" s="34"/>
      <c r="G67" s="34"/>
      <c r="H67" s="35" t="n">
        <f aca="false">SUM(H59:H66)</f>
        <v>2.884375</v>
      </c>
    </row>
    <row r="68" customFormat="false" ht="15" hidden="false" customHeight="false" outlineLevel="0" collapsed="false">
      <c r="A68" s="20" t="n">
        <v>8</v>
      </c>
      <c r="B68" s="29" t="s">
        <v>74</v>
      </c>
      <c r="C68" s="29" t="s">
        <v>520</v>
      </c>
      <c r="D68" s="29" t="s">
        <v>539</v>
      </c>
      <c r="E68" s="29" t="s">
        <v>540</v>
      </c>
      <c r="F68" s="32" t="n">
        <v>0.5</v>
      </c>
      <c r="G68" s="26" t="n">
        <f aca="false">VLOOKUP(C68,'Ingredient Prices'!$A$6:$F$400,6,FALSE())</f>
        <v>3.18</v>
      </c>
      <c r="H68" s="26" t="n">
        <f aca="false">F68*G68</f>
        <v>1.59</v>
      </c>
    </row>
    <row r="69" customFormat="false" ht="15" hidden="false" customHeight="false" outlineLevel="0" collapsed="false">
      <c r="A69" s="20" t="n">
        <v>8</v>
      </c>
      <c r="B69" s="29" t="s">
        <v>74</v>
      </c>
      <c r="C69" s="29" t="s">
        <v>468</v>
      </c>
      <c r="D69" s="29" t="s">
        <v>541</v>
      </c>
      <c r="E69" s="29" t="s">
        <v>540</v>
      </c>
      <c r="F69" s="32" t="n">
        <v>0.25</v>
      </c>
      <c r="G69" s="26" t="n">
        <f aca="false">VLOOKUP(C69,'Ingredient Prices'!$A$6:$F$400,6,FALSE())</f>
        <v>4.52</v>
      </c>
      <c r="H69" s="26" t="n">
        <f aca="false">F69*G69</f>
        <v>1.13</v>
      </c>
    </row>
    <row r="70" customFormat="false" ht="15" hidden="false" customHeight="false" outlineLevel="0" collapsed="false">
      <c r="A70" s="20" t="n">
        <v>8</v>
      </c>
      <c r="B70" s="29" t="s">
        <v>74</v>
      </c>
      <c r="C70" s="29" t="s">
        <v>459</v>
      </c>
      <c r="D70" s="29" t="s">
        <v>541</v>
      </c>
      <c r="E70" s="29" t="s">
        <v>540</v>
      </c>
      <c r="F70" s="32" t="n">
        <v>0.25</v>
      </c>
      <c r="G70" s="26" t="n">
        <f aca="false">VLOOKUP(C70,'Ingredient Prices'!$A$6:$F$400,6,FALSE())</f>
        <v>12</v>
      </c>
      <c r="H70" s="26" t="n">
        <f aca="false">F70*G70</f>
        <v>3</v>
      </c>
    </row>
    <row r="71" customFormat="false" ht="15" hidden="false" customHeight="false" outlineLevel="0" collapsed="false">
      <c r="A71" s="20" t="n">
        <v>8</v>
      </c>
      <c r="B71" s="29" t="s">
        <v>74</v>
      </c>
      <c r="C71" s="29" t="s">
        <v>467</v>
      </c>
      <c r="D71" s="29" t="s">
        <v>543</v>
      </c>
      <c r="E71" s="29" t="s">
        <v>540</v>
      </c>
      <c r="F71" s="32" t="n">
        <v>0.125</v>
      </c>
      <c r="G71" s="26" t="n">
        <f aca="false">VLOOKUP(C71,'Ingredient Prices'!$A$6:$F$400,6,FALSE())</f>
        <v>5.99</v>
      </c>
      <c r="H71" s="26" t="n">
        <f aca="false">F71*G71</f>
        <v>0.74875</v>
      </c>
    </row>
    <row r="72" customFormat="false" ht="15" hidden="false" customHeight="false" outlineLevel="0" collapsed="false">
      <c r="A72" s="20" t="n">
        <v>8</v>
      </c>
      <c r="B72" s="29" t="s">
        <v>74</v>
      </c>
      <c r="C72" s="29" t="s">
        <v>481</v>
      </c>
      <c r="D72" s="29" t="s">
        <v>544</v>
      </c>
      <c r="E72" s="29" t="s">
        <v>540</v>
      </c>
      <c r="F72" s="32" t="n">
        <v>0.0625</v>
      </c>
      <c r="G72" s="26" t="n">
        <f aca="false">VLOOKUP(C72,'Ingredient Prices'!$A$6:$F$400,6,FALSE())</f>
        <v>4.65</v>
      </c>
      <c r="H72" s="26" t="n">
        <f aca="false">F72*G72</f>
        <v>0.290625</v>
      </c>
    </row>
    <row r="73" customFormat="false" ht="15" hidden="false" customHeight="false" outlineLevel="0" collapsed="false">
      <c r="A73" s="20" t="n">
        <v>8</v>
      </c>
      <c r="B73" s="29" t="s">
        <v>74</v>
      </c>
      <c r="C73" s="29" t="s">
        <v>489</v>
      </c>
      <c r="D73" s="29" t="s">
        <v>545</v>
      </c>
      <c r="E73" s="29" t="s">
        <v>540</v>
      </c>
      <c r="F73" s="32" t="n">
        <v>0.0416666666666667</v>
      </c>
      <c r="G73" s="26" t="n">
        <f aca="false">VLOOKUP(C73,'Ingredient Prices'!$A$6:$F$400,6,FALSE())</f>
        <v>6.4</v>
      </c>
      <c r="H73" s="26" t="n">
        <f aca="false">F73*G73</f>
        <v>0.266666666666667</v>
      </c>
    </row>
    <row r="74" customFormat="false" ht="21.75" hidden="false" customHeight="true" outlineLevel="0" collapsed="false">
      <c r="A74" s="33"/>
      <c r="B74" s="33"/>
      <c r="C74" s="33"/>
      <c r="D74" s="33"/>
      <c r="E74" s="34" t="s">
        <v>546</v>
      </c>
      <c r="F74" s="34"/>
      <c r="G74" s="34"/>
      <c r="H74" s="35" t="n">
        <f aca="false">SUM(H68:H73)</f>
        <v>7.02604166666667</v>
      </c>
    </row>
    <row r="75" customFormat="false" ht="15" hidden="false" customHeight="false" outlineLevel="0" collapsed="false">
      <c r="A75" s="20" t="n">
        <v>9</v>
      </c>
      <c r="B75" s="29" t="s">
        <v>79</v>
      </c>
      <c r="C75" s="29" t="s">
        <v>507</v>
      </c>
      <c r="D75" s="29" t="s">
        <v>539</v>
      </c>
      <c r="E75" s="29" t="s">
        <v>540</v>
      </c>
      <c r="F75" s="32" t="n">
        <v>0.5</v>
      </c>
      <c r="G75" s="26" t="n">
        <f aca="false">VLOOKUP(C75,'Ingredient Prices'!$A$6:$F$400,6,FALSE())</f>
        <v>1.65</v>
      </c>
      <c r="H75" s="26" t="n">
        <f aca="false">F75*G75</f>
        <v>0.825</v>
      </c>
    </row>
    <row r="76" customFormat="false" ht="15" hidden="false" customHeight="false" outlineLevel="0" collapsed="false">
      <c r="A76" s="20" t="n">
        <v>9</v>
      </c>
      <c r="B76" s="29" t="s">
        <v>79</v>
      </c>
      <c r="C76" s="29" t="s">
        <v>473</v>
      </c>
      <c r="D76" s="29" t="s">
        <v>542</v>
      </c>
      <c r="E76" s="29" t="s">
        <v>540</v>
      </c>
      <c r="F76" s="32" t="n">
        <v>0.1875</v>
      </c>
      <c r="G76" s="26" t="n">
        <f aca="false">VLOOKUP(C76,'Ingredient Prices'!$A$6:$F$400,6,FALSE())</f>
        <v>0.37</v>
      </c>
      <c r="H76" s="26" t="n">
        <f aca="false">F76*G76</f>
        <v>0.069375</v>
      </c>
    </row>
    <row r="77" customFormat="false" ht="15" hidden="false" customHeight="false" outlineLevel="0" collapsed="false">
      <c r="A77" s="20" t="n">
        <v>9</v>
      </c>
      <c r="B77" s="29" t="s">
        <v>79</v>
      </c>
      <c r="C77" s="29" t="s">
        <v>475</v>
      </c>
      <c r="D77" s="29" t="s">
        <v>542</v>
      </c>
      <c r="E77" s="29" t="s">
        <v>540</v>
      </c>
      <c r="F77" s="32" t="n">
        <v>0.1875</v>
      </c>
      <c r="G77" s="26" t="n">
        <f aca="false">VLOOKUP(C77,'Ingredient Prices'!$A$6:$F$400,6,FALSE())</f>
        <v>1.71</v>
      </c>
      <c r="H77" s="26" t="n">
        <f aca="false">F77*G77</f>
        <v>0.320625</v>
      </c>
    </row>
    <row r="78" customFormat="false" ht="15" hidden="false" customHeight="false" outlineLevel="0" collapsed="false">
      <c r="A78" s="20" t="n">
        <v>9</v>
      </c>
      <c r="B78" s="29" t="s">
        <v>79</v>
      </c>
      <c r="C78" s="29" t="s">
        <v>506</v>
      </c>
      <c r="D78" s="29" t="s">
        <v>543</v>
      </c>
      <c r="E78" s="29" t="s">
        <v>540</v>
      </c>
      <c r="F78" s="32" t="n">
        <v>0.125</v>
      </c>
      <c r="G78" s="26" t="n">
        <f aca="false">VLOOKUP(C78,'Ingredient Prices'!$A$6:$F$400,6,FALSE())</f>
        <v>1.27</v>
      </c>
      <c r="H78" s="26" t="n">
        <f aca="false">F78*G78</f>
        <v>0.15875</v>
      </c>
    </row>
    <row r="79" customFormat="false" ht="15" hidden="false" customHeight="false" outlineLevel="0" collapsed="false">
      <c r="A79" s="20" t="n">
        <v>9</v>
      </c>
      <c r="B79" s="29" t="s">
        <v>79</v>
      </c>
      <c r="C79" s="29" t="s">
        <v>465</v>
      </c>
      <c r="D79" s="29" t="s">
        <v>543</v>
      </c>
      <c r="E79" s="29" t="s">
        <v>540</v>
      </c>
      <c r="F79" s="32" t="n">
        <v>0.125</v>
      </c>
      <c r="G79" s="26" t="n">
        <f aca="false">VLOOKUP(C79,'Ingredient Prices'!$A$6:$F$400,6,FALSE())</f>
        <v>2.07</v>
      </c>
      <c r="H79" s="26" t="n">
        <f aca="false">F79*G79</f>
        <v>0.25875</v>
      </c>
    </row>
    <row r="80" customFormat="false" ht="15" hidden="false" customHeight="false" outlineLevel="0" collapsed="false">
      <c r="A80" s="20" t="n">
        <v>9</v>
      </c>
      <c r="B80" s="29" t="s">
        <v>79</v>
      </c>
      <c r="C80" s="29" t="s">
        <v>431</v>
      </c>
      <c r="D80" s="29" t="s">
        <v>544</v>
      </c>
      <c r="E80" s="29" t="s">
        <v>540</v>
      </c>
      <c r="F80" s="32" t="n">
        <v>0.0625</v>
      </c>
      <c r="G80" s="26" t="n">
        <f aca="false">VLOOKUP(C80,'Ingredient Prices'!$A$6:$F$400,6,FALSE())</f>
        <v>5.03</v>
      </c>
      <c r="H80" s="26" t="n">
        <f aca="false">F80*G80</f>
        <v>0.314375</v>
      </c>
    </row>
    <row r="81" customFormat="false" ht="15" hidden="false" customHeight="false" outlineLevel="0" collapsed="false">
      <c r="A81" s="20" t="n">
        <v>9</v>
      </c>
      <c r="B81" s="29" t="s">
        <v>79</v>
      </c>
      <c r="C81" s="29" t="s">
        <v>481</v>
      </c>
      <c r="D81" s="29" t="s">
        <v>544</v>
      </c>
      <c r="E81" s="29" t="s">
        <v>540</v>
      </c>
      <c r="F81" s="32" t="n">
        <v>0.0625</v>
      </c>
      <c r="G81" s="26" t="n">
        <f aca="false">VLOOKUP(C81,'Ingredient Prices'!$A$6:$F$400,6,FALSE())</f>
        <v>4.65</v>
      </c>
      <c r="H81" s="26" t="n">
        <f aca="false">F81*G81</f>
        <v>0.290625</v>
      </c>
    </row>
    <row r="82" customFormat="false" ht="15" hidden="false" customHeight="false" outlineLevel="0" collapsed="false">
      <c r="A82" s="20" t="n">
        <v>9</v>
      </c>
      <c r="B82" s="29" t="s">
        <v>79</v>
      </c>
      <c r="C82" s="29" t="s">
        <v>468</v>
      </c>
      <c r="D82" s="29" t="s">
        <v>544</v>
      </c>
      <c r="E82" s="29" t="s">
        <v>540</v>
      </c>
      <c r="F82" s="32" t="n">
        <v>0.0625</v>
      </c>
      <c r="G82" s="26" t="n">
        <f aca="false">VLOOKUP(C82,'Ingredient Prices'!$A$6:$F$400,6,FALSE())</f>
        <v>4.52</v>
      </c>
      <c r="H82" s="26" t="n">
        <f aca="false">F82*G82</f>
        <v>0.2825</v>
      </c>
    </row>
    <row r="83" customFormat="false" ht="15" hidden="false" customHeight="false" outlineLevel="0" collapsed="false">
      <c r="A83" s="20" t="n">
        <v>9</v>
      </c>
      <c r="B83" s="29" t="s">
        <v>79</v>
      </c>
      <c r="C83" s="29" t="s">
        <v>491</v>
      </c>
      <c r="D83" s="29" t="s">
        <v>545</v>
      </c>
      <c r="E83" s="29" t="s">
        <v>540</v>
      </c>
      <c r="F83" s="32" t="n">
        <v>0.0416666666666667</v>
      </c>
      <c r="G83" s="26" t="n">
        <f aca="false">VLOOKUP(C83,'Ingredient Prices'!$A$6:$F$400,6,FALSE())</f>
        <v>5.18</v>
      </c>
      <c r="H83" s="26" t="n">
        <f aca="false">F83*G83</f>
        <v>0.215833333333333</v>
      </c>
    </row>
    <row r="84" customFormat="false" ht="21.75" hidden="false" customHeight="true" outlineLevel="0" collapsed="false">
      <c r="A84" s="33"/>
      <c r="B84" s="33"/>
      <c r="C84" s="33"/>
      <c r="D84" s="33"/>
      <c r="E84" s="34" t="s">
        <v>546</v>
      </c>
      <c r="F84" s="34"/>
      <c r="G84" s="34"/>
      <c r="H84" s="35" t="n">
        <f aca="false">SUM(H75:H83)</f>
        <v>2.73583333333333</v>
      </c>
    </row>
    <row r="85" customFormat="false" ht="15" hidden="false" customHeight="false" outlineLevel="0" collapsed="false">
      <c r="A85" s="20" t="n">
        <v>10</v>
      </c>
      <c r="B85" s="29" t="s">
        <v>81</v>
      </c>
      <c r="C85" s="29" t="s">
        <v>473</v>
      </c>
      <c r="D85" s="29" t="s">
        <v>549</v>
      </c>
      <c r="E85" s="29" t="s">
        <v>540</v>
      </c>
      <c r="F85" s="32" t="n">
        <v>0.666666666666667</v>
      </c>
      <c r="G85" s="26" t="n">
        <f aca="false">VLOOKUP(C85,'Ingredient Prices'!$A$6:$F$400,6,FALSE())</f>
        <v>0.37</v>
      </c>
      <c r="H85" s="26" t="n">
        <f aca="false">F85*G85</f>
        <v>0.246666666666667</v>
      </c>
    </row>
    <row r="86" customFormat="false" ht="15" hidden="false" customHeight="false" outlineLevel="0" collapsed="false">
      <c r="A86" s="20" t="n">
        <v>10</v>
      </c>
      <c r="B86" s="29" t="s">
        <v>81</v>
      </c>
      <c r="C86" s="29" t="s">
        <v>477</v>
      </c>
      <c r="D86" s="29" t="s">
        <v>542</v>
      </c>
      <c r="E86" s="29" t="s">
        <v>540</v>
      </c>
      <c r="F86" s="32" t="n">
        <v>0.1875</v>
      </c>
      <c r="G86" s="26" t="n">
        <f aca="false">VLOOKUP(C86,'Ingredient Prices'!$A$6:$F$400,6,FALSE())</f>
        <v>0.28</v>
      </c>
      <c r="H86" s="26" t="n">
        <f aca="false">F86*G86</f>
        <v>0.0525</v>
      </c>
    </row>
    <row r="87" customFormat="false" ht="15" hidden="false" customHeight="false" outlineLevel="0" collapsed="false">
      <c r="A87" s="20" t="n">
        <v>10</v>
      </c>
      <c r="B87" s="29" t="s">
        <v>81</v>
      </c>
      <c r="C87" s="29" t="s">
        <v>507</v>
      </c>
      <c r="D87" s="29" t="s">
        <v>542</v>
      </c>
      <c r="E87" s="29" t="s">
        <v>540</v>
      </c>
      <c r="F87" s="32" t="n">
        <v>0.1875</v>
      </c>
      <c r="G87" s="26" t="n">
        <f aca="false">VLOOKUP(C87,'Ingredient Prices'!$A$6:$F$400,6,FALSE())</f>
        <v>1.65</v>
      </c>
      <c r="H87" s="26" t="n">
        <f aca="false">F87*G87</f>
        <v>0.309375</v>
      </c>
    </row>
    <row r="88" customFormat="false" ht="15" hidden="false" customHeight="false" outlineLevel="0" collapsed="false">
      <c r="A88" s="20" t="n">
        <v>10</v>
      </c>
      <c r="B88" s="29" t="s">
        <v>81</v>
      </c>
      <c r="C88" s="29" t="s">
        <v>506</v>
      </c>
      <c r="D88" s="29" t="s">
        <v>543</v>
      </c>
      <c r="E88" s="29" t="s">
        <v>540</v>
      </c>
      <c r="F88" s="32" t="n">
        <v>0.125</v>
      </c>
      <c r="G88" s="26" t="n">
        <f aca="false">VLOOKUP(C88,'Ingredient Prices'!$A$6:$F$400,6,FALSE())</f>
        <v>1.27</v>
      </c>
      <c r="H88" s="26" t="n">
        <f aca="false">F88*G88</f>
        <v>0.15875</v>
      </c>
    </row>
    <row r="89" customFormat="false" ht="15" hidden="false" customHeight="false" outlineLevel="0" collapsed="false">
      <c r="A89" s="20" t="n">
        <v>10</v>
      </c>
      <c r="B89" s="29" t="s">
        <v>81</v>
      </c>
      <c r="C89" s="29" t="s">
        <v>475</v>
      </c>
      <c r="D89" s="29" t="s">
        <v>543</v>
      </c>
      <c r="E89" s="29" t="s">
        <v>540</v>
      </c>
      <c r="F89" s="32" t="n">
        <v>0.125</v>
      </c>
      <c r="G89" s="26" t="n">
        <f aca="false">VLOOKUP(C89,'Ingredient Prices'!$A$6:$F$400,6,FALSE())</f>
        <v>1.71</v>
      </c>
      <c r="H89" s="26" t="n">
        <f aca="false">F89*G89</f>
        <v>0.21375</v>
      </c>
    </row>
    <row r="90" customFormat="false" ht="15" hidden="false" customHeight="false" outlineLevel="0" collapsed="false">
      <c r="A90" s="20" t="n">
        <v>10</v>
      </c>
      <c r="B90" s="29" t="s">
        <v>81</v>
      </c>
      <c r="C90" s="29" t="s">
        <v>441</v>
      </c>
      <c r="D90" s="29" t="s">
        <v>543</v>
      </c>
      <c r="E90" s="29" t="s">
        <v>540</v>
      </c>
      <c r="F90" s="32" t="n">
        <v>0.125</v>
      </c>
      <c r="G90" s="26" t="n">
        <f aca="false">VLOOKUP(C90,'Ingredient Prices'!$A$6:$F$400,6,FALSE())</f>
        <v>0.52</v>
      </c>
      <c r="H90" s="26" t="n">
        <f aca="false">F90*G90</f>
        <v>0.065</v>
      </c>
    </row>
    <row r="91" customFormat="false" ht="15" hidden="false" customHeight="false" outlineLevel="0" collapsed="false">
      <c r="A91" s="20" t="n">
        <v>10</v>
      </c>
      <c r="B91" s="29" t="s">
        <v>81</v>
      </c>
      <c r="C91" s="29" t="s">
        <v>490</v>
      </c>
      <c r="D91" s="29" t="s">
        <v>545</v>
      </c>
      <c r="E91" s="29" t="s">
        <v>540</v>
      </c>
      <c r="F91" s="32" t="n">
        <v>0.0416666666666667</v>
      </c>
      <c r="G91" s="26" t="n">
        <f aca="false">VLOOKUP(C91,'Ingredient Prices'!$A$6:$F$400,6,FALSE())</f>
        <v>5.51</v>
      </c>
      <c r="H91" s="26" t="n">
        <f aca="false">F91*G91</f>
        <v>0.229583333333333</v>
      </c>
    </row>
    <row r="92" customFormat="false" ht="21.75" hidden="false" customHeight="true" outlineLevel="0" collapsed="false">
      <c r="A92" s="33"/>
      <c r="B92" s="33"/>
      <c r="C92" s="33"/>
      <c r="D92" s="33"/>
      <c r="E92" s="34" t="s">
        <v>546</v>
      </c>
      <c r="F92" s="34"/>
      <c r="G92" s="34"/>
      <c r="H92" s="35" t="n">
        <f aca="false">SUM(H85:H91)</f>
        <v>1.275625</v>
      </c>
    </row>
    <row r="93" customFormat="false" ht="15" hidden="false" customHeight="false" outlineLevel="0" collapsed="false">
      <c r="A93" s="20" t="n">
        <v>11</v>
      </c>
      <c r="B93" s="29" t="s">
        <v>84</v>
      </c>
      <c r="C93" s="29" t="s">
        <v>475</v>
      </c>
      <c r="D93" s="29" t="s">
        <v>539</v>
      </c>
      <c r="E93" s="29" t="s">
        <v>540</v>
      </c>
      <c r="F93" s="32" t="n">
        <v>0.5</v>
      </c>
      <c r="G93" s="26" t="n">
        <f aca="false">VLOOKUP(C93,'Ingredient Prices'!$A$6:$F$400,6,FALSE())</f>
        <v>1.71</v>
      </c>
      <c r="H93" s="26" t="n">
        <f aca="false">F93*G93</f>
        <v>0.855</v>
      </c>
    </row>
    <row r="94" customFormat="false" ht="15" hidden="false" customHeight="false" outlineLevel="0" collapsed="false">
      <c r="A94" s="20" t="n">
        <v>11</v>
      </c>
      <c r="B94" s="29" t="s">
        <v>84</v>
      </c>
      <c r="C94" s="29" t="s">
        <v>466</v>
      </c>
      <c r="D94" s="29" t="s">
        <v>541</v>
      </c>
      <c r="E94" s="29" t="s">
        <v>540</v>
      </c>
      <c r="F94" s="32" t="n">
        <v>0.25</v>
      </c>
      <c r="G94" s="26" t="n">
        <f aca="false">VLOOKUP(C94,'Ingredient Prices'!$A$6:$F$400,6,FALSE())</f>
        <v>1.99</v>
      </c>
      <c r="H94" s="26" t="n">
        <f aca="false">F94*G94</f>
        <v>0.4975</v>
      </c>
    </row>
    <row r="95" customFormat="false" ht="15" hidden="false" customHeight="false" outlineLevel="0" collapsed="false">
      <c r="A95" s="20" t="n">
        <v>11</v>
      </c>
      <c r="B95" s="29" t="s">
        <v>84</v>
      </c>
      <c r="C95" s="29" t="s">
        <v>460</v>
      </c>
      <c r="D95" s="29" t="s">
        <v>543</v>
      </c>
      <c r="E95" s="29" t="s">
        <v>540</v>
      </c>
      <c r="F95" s="32" t="n">
        <v>0.125</v>
      </c>
      <c r="G95" s="26" t="n">
        <f aca="false">VLOOKUP(C95,'Ingredient Prices'!$A$6:$F$400,6,FALSE())</f>
        <v>7.46</v>
      </c>
      <c r="H95" s="26" t="n">
        <f aca="false">F95*G95</f>
        <v>0.9325</v>
      </c>
    </row>
    <row r="96" customFormat="false" ht="15" hidden="false" customHeight="false" outlineLevel="0" collapsed="false">
      <c r="A96" s="20" t="n">
        <v>11</v>
      </c>
      <c r="B96" s="29" t="s">
        <v>84</v>
      </c>
      <c r="C96" s="29" t="s">
        <v>447</v>
      </c>
      <c r="D96" s="29" t="s">
        <v>543</v>
      </c>
      <c r="E96" s="29" t="s">
        <v>540</v>
      </c>
      <c r="F96" s="32" t="n">
        <v>0.125</v>
      </c>
      <c r="G96" s="26" t="n">
        <f aca="false">VLOOKUP(C96,'Ingredient Prices'!$A$6:$F$400,6,FALSE())</f>
        <v>1.59</v>
      </c>
      <c r="H96" s="26" t="n">
        <f aca="false">F96*G96</f>
        <v>0.19875</v>
      </c>
    </row>
    <row r="97" customFormat="false" ht="15" hidden="false" customHeight="false" outlineLevel="0" collapsed="false">
      <c r="A97" s="20" t="n">
        <v>11</v>
      </c>
      <c r="B97" s="29" t="s">
        <v>84</v>
      </c>
      <c r="C97" s="29" t="s">
        <v>506</v>
      </c>
      <c r="D97" s="29" t="s">
        <v>543</v>
      </c>
      <c r="E97" s="29" t="s">
        <v>540</v>
      </c>
      <c r="F97" s="32" t="n">
        <v>0.125</v>
      </c>
      <c r="G97" s="26" t="n">
        <f aca="false">VLOOKUP(C97,'Ingredient Prices'!$A$6:$F$400,6,FALSE())</f>
        <v>1.27</v>
      </c>
      <c r="H97" s="26" t="n">
        <f aca="false">F97*G97</f>
        <v>0.15875</v>
      </c>
    </row>
    <row r="98" customFormat="false" ht="15" hidden="false" customHeight="false" outlineLevel="0" collapsed="false">
      <c r="A98" s="20" t="n">
        <v>11</v>
      </c>
      <c r="B98" s="29" t="s">
        <v>84</v>
      </c>
      <c r="C98" s="29" t="s">
        <v>473</v>
      </c>
      <c r="D98" s="29" t="s">
        <v>543</v>
      </c>
      <c r="E98" s="29" t="s">
        <v>540</v>
      </c>
      <c r="F98" s="32" t="n">
        <v>0.125</v>
      </c>
      <c r="G98" s="26" t="n">
        <f aca="false">VLOOKUP(C98,'Ingredient Prices'!$A$6:$F$400,6,FALSE())</f>
        <v>0.37</v>
      </c>
      <c r="H98" s="26" t="n">
        <f aca="false">F98*G98</f>
        <v>0.04625</v>
      </c>
    </row>
    <row r="99" customFormat="false" ht="15" hidden="false" customHeight="false" outlineLevel="0" collapsed="false">
      <c r="A99" s="20" t="n">
        <v>11</v>
      </c>
      <c r="B99" s="29" t="s">
        <v>84</v>
      </c>
      <c r="C99" s="29" t="s">
        <v>465</v>
      </c>
      <c r="D99" s="29" t="s">
        <v>544</v>
      </c>
      <c r="E99" s="29" t="s">
        <v>540</v>
      </c>
      <c r="F99" s="32" t="n">
        <v>0.0625</v>
      </c>
      <c r="G99" s="26" t="n">
        <f aca="false">VLOOKUP(C99,'Ingredient Prices'!$A$6:$F$400,6,FALSE())</f>
        <v>2.07</v>
      </c>
      <c r="H99" s="26" t="n">
        <f aca="false">F99*G99</f>
        <v>0.129375</v>
      </c>
    </row>
    <row r="100" customFormat="false" ht="15" hidden="false" customHeight="false" outlineLevel="0" collapsed="false">
      <c r="A100" s="20" t="n">
        <v>11</v>
      </c>
      <c r="B100" s="29" t="s">
        <v>84</v>
      </c>
      <c r="C100" s="29" t="s">
        <v>481</v>
      </c>
      <c r="D100" s="29" t="s">
        <v>544</v>
      </c>
      <c r="E100" s="29" t="s">
        <v>540</v>
      </c>
      <c r="F100" s="32" t="n">
        <v>0.0625</v>
      </c>
      <c r="G100" s="26" t="n">
        <f aca="false">VLOOKUP(C100,'Ingredient Prices'!$A$6:$F$400,6,FALSE())</f>
        <v>4.65</v>
      </c>
      <c r="H100" s="26" t="n">
        <f aca="false">F100*G100</f>
        <v>0.290625</v>
      </c>
    </row>
    <row r="101" customFormat="false" ht="15" hidden="false" customHeight="false" outlineLevel="0" collapsed="false">
      <c r="A101" s="20" t="n">
        <v>11</v>
      </c>
      <c r="B101" s="29" t="s">
        <v>84</v>
      </c>
      <c r="C101" s="29" t="s">
        <v>443</v>
      </c>
      <c r="D101" s="29" t="s">
        <v>548</v>
      </c>
      <c r="E101" s="29" t="s">
        <v>540</v>
      </c>
      <c r="F101" s="32" t="n">
        <v>0.0208333333333333</v>
      </c>
      <c r="G101" s="26" t="n">
        <f aca="false">VLOOKUP(C101,'Ingredient Prices'!$A$6:$F$400,6,FALSE())</f>
        <v>2.47</v>
      </c>
      <c r="H101" s="26" t="n">
        <f aca="false">F101*G101</f>
        <v>0.0514583333333333</v>
      </c>
    </row>
    <row r="102" customFormat="false" ht="21.75" hidden="false" customHeight="true" outlineLevel="0" collapsed="false">
      <c r="A102" s="33"/>
      <c r="B102" s="33"/>
      <c r="C102" s="33"/>
      <c r="D102" s="33"/>
      <c r="E102" s="34" t="s">
        <v>546</v>
      </c>
      <c r="F102" s="34"/>
      <c r="G102" s="34"/>
      <c r="H102" s="35" t="n">
        <f aca="false">SUM(H93:H101)</f>
        <v>3.16020833333333</v>
      </c>
    </row>
    <row r="103" customFormat="false" ht="15" hidden="false" customHeight="false" outlineLevel="0" collapsed="false">
      <c r="A103" s="20" t="n">
        <v>12</v>
      </c>
      <c r="B103" s="29" t="s">
        <v>86</v>
      </c>
      <c r="C103" s="29" t="s">
        <v>506</v>
      </c>
      <c r="D103" s="29" t="s">
        <v>541</v>
      </c>
      <c r="E103" s="29" t="s">
        <v>540</v>
      </c>
      <c r="F103" s="32" t="n">
        <v>0.25</v>
      </c>
      <c r="G103" s="26" t="n">
        <f aca="false">VLOOKUP(C103,'Ingredient Prices'!$A$6:$F$400,6,FALSE())</f>
        <v>1.27</v>
      </c>
      <c r="H103" s="26" t="n">
        <f aca="false">F103*G103</f>
        <v>0.3175</v>
      </c>
    </row>
    <row r="104" customFormat="false" ht="15" hidden="false" customHeight="false" outlineLevel="0" collapsed="false">
      <c r="A104" s="20" t="n">
        <v>12</v>
      </c>
      <c r="B104" s="29" t="s">
        <v>86</v>
      </c>
      <c r="C104" s="29" t="s">
        <v>475</v>
      </c>
      <c r="D104" s="29" t="s">
        <v>541</v>
      </c>
      <c r="E104" s="29" t="s">
        <v>540</v>
      </c>
      <c r="F104" s="32" t="n">
        <v>0.25</v>
      </c>
      <c r="G104" s="26" t="n">
        <f aca="false">VLOOKUP(C104,'Ingredient Prices'!$A$6:$F$400,6,FALSE())</f>
        <v>1.71</v>
      </c>
      <c r="H104" s="26" t="n">
        <f aca="false">F104*G104</f>
        <v>0.4275</v>
      </c>
    </row>
    <row r="105" customFormat="false" ht="15" hidden="false" customHeight="false" outlineLevel="0" collapsed="false">
      <c r="A105" s="20" t="n">
        <v>12</v>
      </c>
      <c r="B105" s="29" t="s">
        <v>86</v>
      </c>
      <c r="C105" s="29" t="s">
        <v>466</v>
      </c>
      <c r="D105" s="29" t="s">
        <v>542</v>
      </c>
      <c r="E105" s="29" t="s">
        <v>540</v>
      </c>
      <c r="F105" s="32" t="n">
        <v>0.1875</v>
      </c>
      <c r="G105" s="26" t="n">
        <f aca="false">VLOOKUP(C105,'Ingredient Prices'!$A$6:$F$400,6,FALSE())</f>
        <v>1.99</v>
      </c>
      <c r="H105" s="26" t="n">
        <f aca="false">F105*G105</f>
        <v>0.373125</v>
      </c>
    </row>
    <row r="106" customFormat="false" ht="15" hidden="false" customHeight="false" outlineLevel="0" collapsed="false">
      <c r="A106" s="20" t="n">
        <v>12</v>
      </c>
      <c r="B106" s="29" t="s">
        <v>86</v>
      </c>
      <c r="C106" s="29" t="s">
        <v>447</v>
      </c>
      <c r="D106" s="29" t="s">
        <v>543</v>
      </c>
      <c r="E106" s="29" t="s">
        <v>540</v>
      </c>
      <c r="F106" s="32" t="n">
        <v>0.125</v>
      </c>
      <c r="G106" s="26" t="n">
        <f aca="false">VLOOKUP(C106,'Ingredient Prices'!$A$6:$F$400,6,FALSE())</f>
        <v>1.59</v>
      </c>
      <c r="H106" s="26" t="n">
        <f aca="false">F106*G106</f>
        <v>0.19875</v>
      </c>
    </row>
    <row r="107" customFormat="false" ht="15" hidden="false" customHeight="false" outlineLevel="0" collapsed="false">
      <c r="A107" s="20" t="n">
        <v>12</v>
      </c>
      <c r="B107" s="29" t="s">
        <v>86</v>
      </c>
      <c r="C107" s="29" t="s">
        <v>468</v>
      </c>
      <c r="D107" s="29" t="s">
        <v>543</v>
      </c>
      <c r="E107" s="29" t="s">
        <v>540</v>
      </c>
      <c r="F107" s="32" t="n">
        <v>0.125</v>
      </c>
      <c r="G107" s="26" t="n">
        <f aca="false">VLOOKUP(C107,'Ingredient Prices'!$A$6:$F$400,6,FALSE())</f>
        <v>4.52</v>
      </c>
      <c r="H107" s="26" t="n">
        <f aca="false">F107*G107</f>
        <v>0.565</v>
      </c>
    </row>
    <row r="108" customFormat="false" ht="15" hidden="false" customHeight="false" outlineLevel="0" collapsed="false">
      <c r="A108" s="20" t="n">
        <v>12</v>
      </c>
      <c r="B108" s="29" t="s">
        <v>86</v>
      </c>
      <c r="C108" s="29" t="s">
        <v>459</v>
      </c>
      <c r="D108" s="29" t="s">
        <v>544</v>
      </c>
      <c r="E108" s="29" t="s">
        <v>540</v>
      </c>
      <c r="F108" s="32" t="n">
        <v>0.0625</v>
      </c>
      <c r="G108" s="26" t="n">
        <f aca="false">VLOOKUP(C108,'Ingredient Prices'!$A$6:$F$400,6,FALSE())</f>
        <v>12</v>
      </c>
      <c r="H108" s="26" t="n">
        <f aca="false">F108*G108</f>
        <v>0.75</v>
      </c>
    </row>
    <row r="109" customFormat="false" ht="15" hidden="false" customHeight="false" outlineLevel="0" collapsed="false">
      <c r="A109" s="20" t="n">
        <v>12</v>
      </c>
      <c r="B109" s="29" t="s">
        <v>86</v>
      </c>
      <c r="C109" s="29" t="s">
        <v>481</v>
      </c>
      <c r="D109" s="29" t="s">
        <v>544</v>
      </c>
      <c r="E109" s="29" t="s">
        <v>540</v>
      </c>
      <c r="F109" s="32" t="n">
        <v>0.0625</v>
      </c>
      <c r="G109" s="26" t="n">
        <f aca="false">VLOOKUP(C109,'Ingredient Prices'!$A$6:$F$400,6,FALSE())</f>
        <v>4.65</v>
      </c>
      <c r="H109" s="26" t="n">
        <f aca="false">F109*G109</f>
        <v>0.290625</v>
      </c>
    </row>
    <row r="110" customFormat="false" ht="15" hidden="false" customHeight="false" outlineLevel="0" collapsed="false">
      <c r="A110" s="20" t="n">
        <v>12</v>
      </c>
      <c r="B110" s="29" t="s">
        <v>86</v>
      </c>
      <c r="C110" s="29" t="s">
        <v>458</v>
      </c>
      <c r="D110" s="29" t="s">
        <v>544</v>
      </c>
      <c r="E110" s="29" t="s">
        <v>540</v>
      </c>
      <c r="F110" s="32" t="n">
        <v>0.0625</v>
      </c>
      <c r="G110" s="26" t="n">
        <f aca="false">VLOOKUP(C110,'Ingredient Prices'!$A$6:$F$400,6,FALSE())</f>
        <v>16.73</v>
      </c>
      <c r="H110" s="26" t="n">
        <f aca="false">F110*G110</f>
        <v>1.045625</v>
      </c>
    </row>
    <row r="111" customFormat="false" ht="15" hidden="false" customHeight="false" outlineLevel="0" collapsed="false">
      <c r="A111" s="20" t="n">
        <v>12</v>
      </c>
      <c r="B111" s="29" t="s">
        <v>86</v>
      </c>
      <c r="C111" s="29" t="s">
        <v>433</v>
      </c>
      <c r="D111" s="29" t="s">
        <v>545</v>
      </c>
      <c r="E111" s="29" t="s">
        <v>540</v>
      </c>
      <c r="F111" s="32" t="n">
        <v>0.0416666666666667</v>
      </c>
      <c r="G111" s="26" t="n">
        <f aca="false">VLOOKUP(C111,'Ingredient Prices'!$A$6:$F$400,6,FALSE())</f>
        <v>4.17</v>
      </c>
      <c r="H111" s="26" t="n">
        <f aca="false">F111*G111</f>
        <v>0.17375</v>
      </c>
    </row>
    <row r="112" customFormat="false" ht="15" hidden="false" customHeight="false" outlineLevel="0" collapsed="false">
      <c r="A112" s="20" t="n">
        <v>12</v>
      </c>
      <c r="B112" s="29" t="s">
        <v>86</v>
      </c>
      <c r="C112" s="29" t="s">
        <v>488</v>
      </c>
      <c r="D112" s="29" t="s">
        <v>545</v>
      </c>
      <c r="E112" s="29" t="s">
        <v>540</v>
      </c>
      <c r="F112" s="32" t="n">
        <v>0.0416666666666667</v>
      </c>
      <c r="G112" s="26" t="n">
        <f aca="false">VLOOKUP(C112,'Ingredient Prices'!$A$6:$F$400,6,FALSE())</f>
        <v>5.55</v>
      </c>
      <c r="H112" s="26" t="n">
        <f aca="false">F112*G112</f>
        <v>0.23125</v>
      </c>
    </row>
    <row r="113" customFormat="false" ht="15" hidden="false" customHeight="false" outlineLevel="0" collapsed="false">
      <c r="A113" s="20" t="n">
        <v>12</v>
      </c>
      <c r="B113" s="29" t="s">
        <v>86</v>
      </c>
      <c r="C113" s="29" t="s">
        <v>431</v>
      </c>
      <c r="D113" s="29" t="s">
        <v>551</v>
      </c>
      <c r="E113" s="29" t="s">
        <v>540</v>
      </c>
      <c r="F113" s="32" t="n">
        <v>0.0104166666666667</v>
      </c>
      <c r="G113" s="26" t="n">
        <f aca="false">VLOOKUP(C113,'Ingredient Prices'!$A$6:$F$400,6,FALSE())</f>
        <v>5.03</v>
      </c>
      <c r="H113" s="26" t="n">
        <f aca="false">F113*G113</f>
        <v>0.0523958333333334</v>
      </c>
    </row>
    <row r="114" customFormat="false" ht="21.75" hidden="false" customHeight="true" outlineLevel="0" collapsed="false">
      <c r="A114" s="33"/>
      <c r="B114" s="33"/>
      <c r="C114" s="33"/>
      <c r="D114" s="33"/>
      <c r="E114" s="34" t="s">
        <v>546</v>
      </c>
      <c r="F114" s="34"/>
      <c r="G114" s="34"/>
      <c r="H114" s="35" t="n">
        <f aca="false">SUM(H103:H113)</f>
        <v>4.42552083333333</v>
      </c>
    </row>
    <row r="115" customFormat="false" ht="15" hidden="false" customHeight="false" outlineLevel="0" collapsed="false">
      <c r="A115" s="20" t="n">
        <v>13</v>
      </c>
      <c r="B115" s="29" t="s">
        <v>88</v>
      </c>
      <c r="C115" s="29" t="s">
        <v>461</v>
      </c>
      <c r="D115" s="29" t="s">
        <v>550</v>
      </c>
      <c r="E115" s="29" t="s">
        <v>540</v>
      </c>
      <c r="F115" s="32" t="n">
        <v>0.333333333333333</v>
      </c>
      <c r="G115" s="26" t="n">
        <f aca="false">VLOOKUP(C115,'Ingredient Prices'!$A$6:$F$400,6,FALSE())</f>
        <v>1.22</v>
      </c>
      <c r="H115" s="26" t="n">
        <f aca="false">F115*G115</f>
        <v>0.406666666666667</v>
      </c>
    </row>
    <row r="116" customFormat="false" ht="15" hidden="false" customHeight="false" outlineLevel="0" collapsed="false">
      <c r="A116" s="20" t="n">
        <v>13</v>
      </c>
      <c r="B116" s="29" t="s">
        <v>88</v>
      </c>
      <c r="C116" s="29" t="s">
        <v>466</v>
      </c>
      <c r="D116" s="29" t="s">
        <v>542</v>
      </c>
      <c r="E116" s="29" t="s">
        <v>540</v>
      </c>
      <c r="F116" s="32" t="n">
        <v>0.1875</v>
      </c>
      <c r="G116" s="26" t="n">
        <f aca="false">VLOOKUP(C116,'Ingredient Prices'!$A$6:$F$400,6,FALSE())</f>
        <v>1.99</v>
      </c>
      <c r="H116" s="26" t="n">
        <f aca="false">F116*G116</f>
        <v>0.373125</v>
      </c>
    </row>
    <row r="117" customFormat="false" ht="15" hidden="false" customHeight="false" outlineLevel="0" collapsed="false">
      <c r="A117" s="20" t="n">
        <v>13</v>
      </c>
      <c r="B117" s="29" t="s">
        <v>88</v>
      </c>
      <c r="C117" s="29" t="s">
        <v>506</v>
      </c>
      <c r="D117" s="29" t="s">
        <v>543</v>
      </c>
      <c r="E117" s="29" t="s">
        <v>540</v>
      </c>
      <c r="F117" s="32" t="n">
        <v>0.125</v>
      </c>
      <c r="G117" s="26" t="n">
        <f aca="false">VLOOKUP(C117,'Ingredient Prices'!$A$6:$F$400,6,FALSE())</f>
        <v>1.27</v>
      </c>
      <c r="H117" s="26" t="n">
        <f aca="false">F117*G117</f>
        <v>0.15875</v>
      </c>
    </row>
    <row r="118" customFormat="false" ht="15" hidden="false" customHeight="false" outlineLevel="0" collapsed="false">
      <c r="A118" s="20" t="n">
        <v>13</v>
      </c>
      <c r="B118" s="29" t="s">
        <v>88</v>
      </c>
      <c r="C118" s="29" t="s">
        <v>475</v>
      </c>
      <c r="D118" s="29" t="s">
        <v>543</v>
      </c>
      <c r="E118" s="29" t="s">
        <v>540</v>
      </c>
      <c r="F118" s="32" t="n">
        <v>0.125</v>
      </c>
      <c r="G118" s="26" t="n">
        <f aca="false">VLOOKUP(C118,'Ingredient Prices'!$A$6:$F$400,6,FALSE())</f>
        <v>1.71</v>
      </c>
      <c r="H118" s="26" t="n">
        <f aca="false">F118*G118</f>
        <v>0.21375</v>
      </c>
    </row>
    <row r="119" customFormat="false" ht="15" hidden="false" customHeight="false" outlineLevel="0" collapsed="false">
      <c r="A119" s="20" t="n">
        <v>13</v>
      </c>
      <c r="B119" s="29" t="s">
        <v>88</v>
      </c>
      <c r="C119" s="29" t="s">
        <v>419</v>
      </c>
      <c r="D119" s="29" t="s">
        <v>543</v>
      </c>
      <c r="E119" s="29" t="s">
        <v>540</v>
      </c>
      <c r="F119" s="32" t="n">
        <v>0.125</v>
      </c>
      <c r="G119" s="26" t="n">
        <f aca="false">VLOOKUP(C119,'Ingredient Prices'!$A$6:$F$400,6,FALSE())</f>
        <v>3.27</v>
      </c>
      <c r="H119" s="26" t="n">
        <f aca="false">F119*G119</f>
        <v>0.40875</v>
      </c>
    </row>
    <row r="120" customFormat="false" ht="15" hidden="false" customHeight="false" outlineLevel="0" collapsed="false">
      <c r="A120" s="20" t="n">
        <v>13</v>
      </c>
      <c r="B120" s="29" t="s">
        <v>88</v>
      </c>
      <c r="C120" s="29" t="s">
        <v>507</v>
      </c>
      <c r="D120" s="29" t="s">
        <v>543</v>
      </c>
      <c r="E120" s="29" t="s">
        <v>540</v>
      </c>
      <c r="F120" s="32" t="n">
        <v>0.125</v>
      </c>
      <c r="G120" s="26" t="n">
        <f aca="false">VLOOKUP(C120,'Ingredient Prices'!$A$6:$F$400,6,FALSE())</f>
        <v>1.65</v>
      </c>
      <c r="H120" s="26" t="n">
        <f aca="false">F120*G120</f>
        <v>0.20625</v>
      </c>
    </row>
    <row r="121" customFormat="false" ht="15" hidden="false" customHeight="false" outlineLevel="0" collapsed="false">
      <c r="A121" s="20" t="n">
        <v>13</v>
      </c>
      <c r="B121" s="29" t="s">
        <v>88</v>
      </c>
      <c r="C121" s="29" t="s">
        <v>422</v>
      </c>
      <c r="D121" s="29" t="s">
        <v>543</v>
      </c>
      <c r="E121" s="29" t="s">
        <v>540</v>
      </c>
      <c r="F121" s="32" t="n">
        <v>0.125</v>
      </c>
      <c r="G121" s="26" t="n">
        <f aca="false">VLOOKUP(C121,'Ingredient Prices'!$A$6:$F$400,6,FALSE())</f>
        <v>0.46</v>
      </c>
      <c r="H121" s="26" t="n">
        <f aca="false">F121*G121</f>
        <v>0.0575</v>
      </c>
    </row>
    <row r="122" customFormat="false" ht="15" hidden="false" customHeight="false" outlineLevel="0" collapsed="false">
      <c r="A122" s="20" t="n">
        <v>13</v>
      </c>
      <c r="B122" s="29" t="s">
        <v>88</v>
      </c>
      <c r="C122" s="29" t="s">
        <v>488</v>
      </c>
      <c r="D122" s="29" t="s">
        <v>544</v>
      </c>
      <c r="E122" s="29" t="s">
        <v>540</v>
      </c>
      <c r="F122" s="32" t="n">
        <v>0.0625</v>
      </c>
      <c r="G122" s="26" t="n">
        <f aca="false">VLOOKUP(C122,'Ingredient Prices'!$A$6:$F$400,6,FALSE())</f>
        <v>5.55</v>
      </c>
      <c r="H122" s="26" t="n">
        <f aca="false">F122*G122</f>
        <v>0.346875</v>
      </c>
    </row>
    <row r="123" customFormat="false" ht="15" hidden="false" customHeight="false" outlineLevel="0" collapsed="false">
      <c r="A123" s="20" t="n">
        <v>13</v>
      </c>
      <c r="B123" s="29" t="s">
        <v>88</v>
      </c>
      <c r="C123" s="29" t="s">
        <v>481</v>
      </c>
      <c r="D123" s="29" t="s">
        <v>544</v>
      </c>
      <c r="E123" s="29" t="s">
        <v>540</v>
      </c>
      <c r="F123" s="32" t="n">
        <v>0.0625</v>
      </c>
      <c r="G123" s="26" t="n">
        <f aca="false">VLOOKUP(C123,'Ingredient Prices'!$A$6:$F$400,6,FALSE())</f>
        <v>4.65</v>
      </c>
      <c r="H123" s="26" t="n">
        <f aca="false">F123*G123</f>
        <v>0.290625</v>
      </c>
    </row>
    <row r="124" customFormat="false" ht="15" hidden="false" customHeight="false" outlineLevel="0" collapsed="false">
      <c r="A124" s="20" t="n">
        <v>13</v>
      </c>
      <c r="B124" s="29" t="s">
        <v>88</v>
      </c>
      <c r="C124" s="29" t="s">
        <v>468</v>
      </c>
      <c r="D124" s="29" t="s">
        <v>544</v>
      </c>
      <c r="E124" s="29" t="s">
        <v>540</v>
      </c>
      <c r="F124" s="32" t="n">
        <v>0.0625</v>
      </c>
      <c r="G124" s="26" t="n">
        <f aca="false">VLOOKUP(C124,'Ingredient Prices'!$A$6:$F$400,6,FALSE())</f>
        <v>4.52</v>
      </c>
      <c r="H124" s="26" t="n">
        <f aca="false">F124*G124</f>
        <v>0.2825</v>
      </c>
    </row>
    <row r="125" customFormat="false" ht="15" hidden="false" customHeight="false" outlineLevel="0" collapsed="false">
      <c r="A125" s="20" t="n">
        <v>13</v>
      </c>
      <c r="B125" s="29" t="s">
        <v>88</v>
      </c>
      <c r="C125" s="29" t="s">
        <v>473</v>
      </c>
      <c r="D125" s="29" t="s">
        <v>544</v>
      </c>
      <c r="E125" s="29" t="s">
        <v>540</v>
      </c>
      <c r="F125" s="32" t="n">
        <v>0.0625</v>
      </c>
      <c r="G125" s="26" t="n">
        <f aca="false">VLOOKUP(C125,'Ingredient Prices'!$A$6:$F$400,6,FALSE())</f>
        <v>0.37</v>
      </c>
      <c r="H125" s="26" t="n">
        <f aca="false">F125*G125</f>
        <v>0.023125</v>
      </c>
    </row>
    <row r="126" customFormat="false" ht="21.75" hidden="false" customHeight="true" outlineLevel="0" collapsed="false">
      <c r="A126" s="33"/>
      <c r="B126" s="33"/>
      <c r="C126" s="33"/>
      <c r="D126" s="33"/>
      <c r="E126" s="34" t="s">
        <v>546</v>
      </c>
      <c r="F126" s="34"/>
      <c r="G126" s="34"/>
      <c r="H126" s="35" t="n">
        <f aca="false">SUM(H115:H125)</f>
        <v>2.76791666666667</v>
      </c>
    </row>
    <row r="127" customFormat="false" ht="15" hidden="false" customHeight="false" outlineLevel="0" collapsed="false">
      <c r="A127" s="20" t="n">
        <v>14</v>
      </c>
      <c r="B127" s="29" t="s">
        <v>91</v>
      </c>
      <c r="C127" s="29" t="s">
        <v>441</v>
      </c>
      <c r="D127" s="29" t="s">
        <v>549</v>
      </c>
      <c r="E127" s="29" t="s">
        <v>540</v>
      </c>
      <c r="F127" s="32" t="n">
        <v>0.666666666666667</v>
      </c>
      <c r="G127" s="26" t="n">
        <f aca="false">VLOOKUP(C127,'Ingredient Prices'!$A$6:$F$400,6,FALSE())</f>
        <v>0.52</v>
      </c>
      <c r="H127" s="26" t="n">
        <f aca="false">F127*G127</f>
        <v>0.346666666666667</v>
      </c>
    </row>
    <row r="128" customFormat="false" ht="15" hidden="false" customHeight="false" outlineLevel="0" collapsed="false">
      <c r="A128" s="20" t="n">
        <v>14</v>
      </c>
      <c r="B128" s="29" t="s">
        <v>91</v>
      </c>
      <c r="C128" s="29" t="s">
        <v>419</v>
      </c>
      <c r="D128" s="29" t="s">
        <v>550</v>
      </c>
      <c r="E128" s="29" t="s">
        <v>540</v>
      </c>
      <c r="F128" s="32" t="n">
        <v>0.333333333333333</v>
      </c>
      <c r="G128" s="26" t="n">
        <f aca="false">VLOOKUP(C128,'Ingredient Prices'!$A$6:$F$400,6,FALSE())</f>
        <v>3.27</v>
      </c>
      <c r="H128" s="26" t="n">
        <f aca="false">F128*G128</f>
        <v>1.09</v>
      </c>
    </row>
    <row r="129" customFormat="false" ht="15" hidden="false" customHeight="false" outlineLevel="0" collapsed="false">
      <c r="A129" s="20" t="n">
        <v>14</v>
      </c>
      <c r="B129" s="29" t="s">
        <v>91</v>
      </c>
      <c r="C129" s="29" t="s">
        <v>506</v>
      </c>
      <c r="D129" s="29" t="s">
        <v>543</v>
      </c>
      <c r="E129" s="29" t="s">
        <v>540</v>
      </c>
      <c r="F129" s="32" t="n">
        <v>0.125</v>
      </c>
      <c r="G129" s="26" t="n">
        <f aca="false">VLOOKUP(C129,'Ingredient Prices'!$A$6:$F$400,6,FALSE())</f>
        <v>1.27</v>
      </c>
      <c r="H129" s="26" t="n">
        <f aca="false">F129*G129</f>
        <v>0.15875</v>
      </c>
    </row>
    <row r="130" customFormat="false" ht="15" hidden="false" customHeight="false" outlineLevel="0" collapsed="false">
      <c r="A130" s="20" t="n">
        <v>14</v>
      </c>
      <c r="B130" s="29" t="s">
        <v>91</v>
      </c>
      <c r="C130" s="29" t="s">
        <v>475</v>
      </c>
      <c r="D130" s="29" t="s">
        <v>544</v>
      </c>
      <c r="E130" s="29" t="s">
        <v>540</v>
      </c>
      <c r="F130" s="32" t="n">
        <v>0.0625</v>
      </c>
      <c r="G130" s="26" t="n">
        <f aca="false">VLOOKUP(C130,'Ingredient Prices'!$A$6:$F$400,6,FALSE())</f>
        <v>1.71</v>
      </c>
      <c r="H130" s="26" t="n">
        <f aca="false">F130*G130</f>
        <v>0.106875</v>
      </c>
    </row>
    <row r="131" customFormat="false" ht="15" hidden="false" customHeight="false" outlineLevel="0" collapsed="false">
      <c r="A131" s="20" t="n">
        <v>14</v>
      </c>
      <c r="B131" s="29" t="s">
        <v>91</v>
      </c>
      <c r="C131" s="29" t="s">
        <v>477</v>
      </c>
      <c r="D131" s="29" t="s">
        <v>544</v>
      </c>
      <c r="E131" s="29" t="s">
        <v>540</v>
      </c>
      <c r="F131" s="32" t="n">
        <v>0.0625</v>
      </c>
      <c r="G131" s="26" t="n">
        <f aca="false">VLOOKUP(C131,'Ingredient Prices'!$A$6:$F$400,6,FALSE())</f>
        <v>0.28</v>
      </c>
      <c r="H131" s="26" t="n">
        <f aca="false">F131*G131</f>
        <v>0.0175</v>
      </c>
    </row>
    <row r="132" customFormat="false" ht="15" hidden="false" customHeight="false" outlineLevel="0" collapsed="false">
      <c r="A132" s="20" t="n">
        <v>14</v>
      </c>
      <c r="B132" s="29" t="s">
        <v>91</v>
      </c>
      <c r="C132" s="29" t="s">
        <v>481</v>
      </c>
      <c r="D132" s="29" t="s">
        <v>545</v>
      </c>
      <c r="E132" s="29" t="s">
        <v>540</v>
      </c>
      <c r="F132" s="32" t="n">
        <v>0.0416666666666667</v>
      </c>
      <c r="G132" s="26" t="n">
        <f aca="false">VLOOKUP(C132,'Ingredient Prices'!$A$6:$F$400,6,FALSE())</f>
        <v>4.65</v>
      </c>
      <c r="H132" s="26" t="n">
        <f aca="false">F132*G132</f>
        <v>0.19375</v>
      </c>
    </row>
    <row r="133" customFormat="false" ht="15" hidden="false" customHeight="false" outlineLevel="0" collapsed="false">
      <c r="A133" s="20" t="n">
        <v>14</v>
      </c>
      <c r="B133" s="29" t="s">
        <v>91</v>
      </c>
      <c r="C133" s="29" t="s">
        <v>493</v>
      </c>
      <c r="D133" s="29" t="s">
        <v>545</v>
      </c>
      <c r="E133" s="29" t="s">
        <v>540</v>
      </c>
      <c r="F133" s="32" t="n">
        <v>0.0416666666666667</v>
      </c>
      <c r="G133" s="26" t="n">
        <f aca="false">VLOOKUP(C133,'Ingredient Prices'!$A$6:$F$400,6,FALSE())</f>
        <v>1.22</v>
      </c>
      <c r="H133" s="26" t="n">
        <f aca="false">F133*G133</f>
        <v>0.0508333333333333</v>
      </c>
    </row>
    <row r="134" customFormat="false" ht="21.75" hidden="false" customHeight="true" outlineLevel="0" collapsed="false">
      <c r="A134" s="33"/>
      <c r="B134" s="33"/>
      <c r="C134" s="33"/>
      <c r="D134" s="33"/>
      <c r="E134" s="34" t="s">
        <v>546</v>
      </c>
      <c r="F134" s="34"/>
      <c r="G134" s="34"/>
      <c r="H134" s="35" t="n">
        <f aca="false">SUM(H127:H133)</f>
        <v>1.964375</v>
      </c>
    </row>
    <row r="135" customFormat="false" ht="15" hidden="false" customHeight="false" outlineLevel="0" collapsed="false">
      <c r="A135" s="20" t="n">
        <v>15</v>
      </c>
      <c r="B135" s="29" t="s">
        <v>94</v>
      </c>
      <c r="C135" s="29" t="s">
        <v>503</v>
      </c>
      <c r="D135" s="29" t="s">
        <v>552</v>
      </c>
      <c r="E135" s="29" t="s">
        <v>540</v>
      </c>
      <c r="F135" s="32" t="n">
        <v>1</v>
      </c>
      <c r="G135" s="26" t="n">
        <f aca="false">VLOOKUP(C135,'Ingredient Prices'!$A$6:$F$400,6,FALSE())</f>
        <v>1.03</v>
      </c>
      <c r="H135" s="26" t="n">
        <f aca="false">F135*G135</f>
        <v>1.03</v>
      </c>
    </row>
    <row r="136" customFormat="false" ht="15" hidden="false" customHeight="false" outlineLevel="0" collapsed="false">
      <c r="A136" s="20" t="n">
        <v>15</v>
      </c>
      <c r="B136" s="29" t="s">
        <v>94</v>
      </c>
      <c r="C136" s="29" t="s">
        <v>411</v>
      </c>
      <c r="D136" s="29" t="s">
        <v>549</v>
      </c>
      <c r="E136" s="29" t="s">
        <v>540</v>
      </c>
      <c r="F136" s="32" t="n">
        <v>0.666666666666667</v>
      </c>
      <c r="G136" s="26" t="n">
        <f aca="false">VLOOKUP(C136,'Ingredient Prices'!$A$6:$F$400,6,FALSE())</f>
        <v>0.11</v>
      </c>
      <c r="H136" s="26" t="n">
        <f aca="false">F136*G136</f>
        <v>0.0733333333333333</v>
      </c>
    </row>
    <row r="137" customFormat="false" ht="15" hidden="false" customHeight="false" outlineLevel="0" collapsed="false">
      <c r="A137" s="20" t="n">
        <v>15</v>
      </c>
      <c r="B137" s="29" t="s">
        <v>94</v>
      </c>
      <c r="C137" s="29" t="s">
        <v>435</v>
      </c>
      <c r="D137" s="29" t="s">
        <v>544</v>
      </c>
      <c r="E137" s="29" t="s">
        <v>540</v>
      </c>
      <c r="F137" s="32" t="n">
        <v>0.0625</v>
      </c>
      <c r="G137" s="26" t="n">
        <f aca="false">VLOOKUP(C137,'Ingredient Prices'!$A$6:$F$400,6,FALSE())</f>
        <v>3.27</v>
      </c>
      <c r="H137" s="26" t="n">
        <f aca="false">F137*G137</f>
        <v>0.204375</v>
      </c>
    </row>
    <row r="138" customFormat="false" ht="15" hidden="false" customHeight="false" outlineLevel="0" collapsed="false">
      <c r="A138" s="20" t="n">
        <v>15</v>
      </c>
      <c r="B138" s="29" t="s">
        <v>94</v>
      </c>
      <c r="C138" s="29" t="s">
        <v>439</v>
      </c>
      <c r="D138" s="29" t="s">
        <v>544</v>
      </c>
      <c r="E138" s="29" t="s">
        <v>540</v>
      </c>
      <c r="F138" s="32" t="n">
        <v>0.0625</v>
      </c>
      <c r="G138" s="26" t="n">
        <f aca="false">VLOOKUP(C138,'Ingredient Prices'!$A$6:$F$400,6,FALSE())</f>
        <v>4.65</v>
      </c>
      <c r="H138" s="26" t="n">
        <f aca="false">F138*G138</f>
        <v>0.290625</v>
      </c>
    </row>
    <row r="139" customFormat="false" ht="15" hidden="false" customHeight="false" outlineLevel="0" collapsed="false">
      <c r="A139" s="20" t="n">
        <v>15</v>
      </c>
      <c r="B139" s="29" t="s">
        <v>94</v>
      </c>
      <c r="C139" s="29" t="s">
        <v>473</v>
      </c>
      <c r="D139" s="29" t="s">
        <v>545</v>
      </c>
      <c r="E139" s="29" t="s">
        <v>540</v>
      </c>
      <c r="F139" s="32" t="n">
        <v>0.0416666666666667</v>
      </c>
      <c r="G139" s="26" t="n">
        <f aca="false">VLOOKUP(C139,'Ingredient Prices'!$A$6:$F$400,6,FALSE())</f>
        <v>0.37</v>
      </c>
      <c r="H139" s="26" t="n">
        <f aca="false">F139*G139</f>
        <v>0.0154166666666667</v>
      </c>
    </row>
    <row r="140" customFormat="false" ht="15" hidden="false" customHeight="false" outlineLevel="0" collapsed="false">
      <c r="A140" s="20" t="n">
        <v>15</v>
      </c>
      <c r="B140" s="29" t="s">
        <v>94</v>
      </c>
      <c r="C140" s="29" t="s">
        <v>506</v>
      </c>
      <c r="D140" s="29" t="s">
        <v>548</v>
      </c>
      <c r="E140" s="29" t="s">
        <v>540</v>
      </c>
      <c r="F140" s="32" t="n">
        <v>0.0208333333333333</v>
      </c>
      <c r="G140" s="26" t="n">
        <f aca="false">VLOOKUP(C140,'Ingredient Prices'!$A$6:$F$400,6,FALSE())</f>
        <v>1.27</v>
      </c>
      <c r="H140" s="26" t="n">
        <f aca="false">F140*G140</f>
        <v>0.0264583333333333</v>
      </c>
    </row>
    <row r="141" customFormat="false" ht="15" hidden="false" customHeight="false" outlineLevel="0" collapsed="false">
      <c r="A141" s="20" t="n">
        <v>15</v>
      </c>
      <c r="B141" s="29" t="s">
        <v>94</v>
      </c>
      <c r="C141" s="29" t="s">
        <v>520</v>
      </c>
      <c r="D141" s="29" t="s">
        <v>551</v>
      </c>
      <c r="E141" s="29" t="s">
        <v>540</v>
      </c>
      <c r="F141" s="32" t="n">
        <v>0.0104166666666667</v>
      </c>
      <c r="G141" s="26" t="n">
        <f aca="false">VLOOKUP(C141,'Ingredient Prices'!$A$6:$F$400,6,FALSE())</f>
        <v>3.18</v>
      </c>
      <c r="H141" s="26" t="n">
        <f aca="false">F141*G141</f>
        <v>0.033125</v>
      </c>
    </row>
    <row r="142" customFormat="false" ht="21.75" hidden="false" customHeight="true" outlineLevel="0" collapsed="false">
      <c r="A142" s="33"/>
      <c r="B142" s="33"/>
      <c r="C142" s="33"/>
      <c r="D142" s="33"/>
      <c r="E142" s="34" t="s">
        <v>546</v>
      </c>
      <c r="F142" s="34"/>
      <c r="G142" s="34"/>
      <c r="H142" s="35" t="n">
        <f aca="false">SUM(H135:H141)</f>
        <v>1.67333333333333</v>
      </c>
    </row>
    <row r="143" customFormat="false" ht="15" hidden="false" customHeight="false" outlineLevel="0" collapsed="false">
      <c r="A143" s="20" t="n">
        <v>16</v>
      </c>
      <c r="B143" s="29" t="s">
        <v>98</v>
      </c>
      <c r="C143" s="29" t="s">
        <v>441</v>
      </c>
      <c r="D143" s="29" t="s">
        <v>549</v>
      </c>
      <c r="E143" s="29" t="s">
        <v>540</v>
      </c>
      <c r="F143" s="32" t="n">
        <v>0.666666666666667</v>
      </c>
      <c r="G143" s="26" t="n">
        <f aca="false">VLOOKUP(C143,'Ingredient Prices'!$A$6:$F$400,6,FALSE())</f>
        <v>0.52</v>
      </c>
      <c r="H143" s="26" t="n">
        <f aca="false">F143*G143</f>
        <v>0.346666666666667</v>
      </c>
    </row>
    <row r="144" customFormat="false" ht="15" hidden="false" customHeight="false" outlineLevel="0" collapsed="false">
      <c r="A144" s="20" t="n">
        <v>16</v>
      </c>
      <c r="B144" s="29" t="s">
        <v>98</v>
      </c>
      <c r="C144" s="29" t="s">
        <v>435</v>
      </c>
      <c r="D144" s="29" t="s">
        <v>550</v>
      </c>
      <c r="E144" s="29" t="s">
        <v>540</v>
      </c>
      <c r="F144" s="32" t="n">
        <v>0.333333333333333</v>
      </c>
      <c r="G144" s="26" t="n">
        <f aca="false">VLOOKUP(C144,'Ingredient Prices'!$A$6:$F$400,6,FALSE())</f>
        <v>3.27</v>
      </c>
      <c r="H144" s="26" t="n">
        <f aca="false">F144*G144</f>
        <v>1.09</v>
      </c>
    </row>
    <row r="145" customFormat="false" ht="15" hidden="false" customHeight="false" outlineLevel="0" collapsed="false">
      <c r="A145" s="20" t="n">
        <v>16</v>
      </c>
      <c r="B145" s="29" t="s">
        <v>98</v>
      </c>
      <c r="C145" s="29" t="s">
        <v>506</v>
      </c>
      <c r="D145" s="29" t="s">
        <v>544</v>
      </c>
      <c r="E145" s="29" t="s">
        <v>540</v>
      </c>
      <c r="F145" s="32" t="n">
        <v>0.0625</v>
      </c>
      <c r="G145" s="26" t="n">
        <f aca="false">VLOOKUP(C145,'Ingredient Prices'!$A$6:$F$400,6,FALSE())</f>
        <v>1.27</v>
      </c>
      <c r="H145" s="26" t="n">
        <f aca="false">F145*G145</f>
        <v>0.079375</v>
      </c>
    </row>
    <row r="146" customFormat="false" ht="15" hidden="false" customHeight="false" outlineLevel="0" collapsed="false">
      <c r="A146" s="20" t="n">
        <v>16</v>
      </c>
      <c r="B146" s="29" t="s">
        <v>98</v>
      </c>
      <c r="C146" s="29" t="s">
        <v>475</v>
      </c>
      <c r="D146" s="29" t="s">
        <v>545</v>
      </c>
      <c r="E146" s="29" t="s">
        <v>540</v>
      </c>
      <c r="F146" s="32" t="n">
        <v>0.0416666666666667</v>
      </c>
      <c r="G146" s="26" t="n">
        <f aca="false">VLOOKUP(C146,'Ingredient Prices'!$A$6:$F$400,6,FALSE())</f>
        <v>1.71</v>
      </c>
      <c r="H146" s="26" t="n">
        <f aca="false">F146*G146</f>
        <v>0.07125</v>
      </c>
    </row>
    <row r="147" customFormat="false" ht="15" hidden="false" customHeight="false" outlineLevel="0" collapsed="false">
      <c r="A147" s="20" t="n">
        <v>16</v>
      </c>
      <c r="B147" s="29" t="s">
        <v>98</v>
      </c>
      <c r="C147" s="29" t="s">
        <v>491</v>
      </c>
      <c r="D147" s="29" t="s">
        <v>548</v>
      </c>
      <c r="E147" s="29" t="s">
        <v>540</v>
      </c>
      <c r="F147" s="32" t="n">
        <v>0.0208333333333333</v>
      </c>
      <c r="G147" s="26" t="n">
        <f aca="false">VLOOKUP(C147,'Ingredient Prices'!$A$6:$F$400,6,FALSE())</f>
        <v>5.18</v>
      </c>
      <c r="H147" s="26" t="n">
        <f aca="false">F147*G147</f>
        <v>0.107916666666667</v>
      </c>
    </row>
    <row r="148" customFormat="false" ht="15" hidden="false" customHeight="false" outlineLevel="0" collapsed="false">
      <c r="A148" s="20" t="n">
        <v>16</v>
      </c>
      <c r="B148" s="29" t="s">
        <v>98</v>
      </c>
      <c r="C148" s="29" t="s">
        <v>468</v>
      </c>
      <c r="D148" s="29" t="s">
        <v>548</v>
      </c>
      <c r="E148" s="29" t="s">
        <v>540</v>
      </c>
      <c r="F148" s="32" t="n">
        <v>0.0208333333333333</v>
      </c>
      <c r="G148" s="26" t="n">
        <f aca="false">VLOOKUP(C148,'Ingredient Prices'!$A$6:$F$400,6,FALSE())</f>
        <v>4.52</v>
      </c>
      <c r="H148" s="26" t="n">
        <f aca="false">F148*G148</f>
        <v>0.0941666666666666</v>
      </c>
    </row>
    <row r="149" customFormat="false" ht="15" hidden="false" customHeight="false" outlineLevel="0" collapsed="false">
      <c r="A149" s="20" t="n">
        <v>16</v>
      </c>
      <c r="B149" s="29" t="s">
        <v>98</v>
      </c>
      <c r="C149" s="29" t="s">
        <v>520</v>
      </c>
      <c r="D149" s="29" t="s">
        <v>551</v>
      </c>
      <c r="E149" s="29" t="s">
        <v>540</v>
      </c>
      <c r="F149" s="32" t="n">
        <v>0.0104166666666667</v>
      </c>
      <c r="G149" s="26" t="n">
        <f aca="false">VLOOKUP(C149,'Ingredient Prices'!$A$6:$F$400,6,FALSE())</f>
        <v>3.18</v>
      </c>
      <c r="H149" s="26" t="n">
        <f aca="false">F149*G149</f>
        <v>0.033125</v>
      </c>
    </row>
    <row r="150" customFormat="false" ht="15" hidden="false" customHeight="false" outlineLevel="0" collapsed="false">
      <c r="A150" s="20" t="n">
        <v>16</v>
      </c>
      <c r="B150" s="29" t="s">
        <v>98</v>
      </c>
      <c r="C150" s="29" t="s">
        <v>490</v>
      </c>
      <c r="D150" s="29" t="s">
        <v>553</v>
      </c>
      <c r="E150" s="29" t="s">
        <v>540</v>
      </c>
      <c r="F150" s="32" t="n">
        <v>0.00520833333333333</v>
      </c>
      <c r="G150" s="26" t="n">
        <f aca="false">VLOOKUP(C150,'Ingredient Prices'!$A$6:$F$400,6,FALSE())</f>
        <v>5.51</v>
      </c>
      <c r="H150" s="26" t="n">
        <f aca="false">F150*G150</f>
        <v>0.0286979166666667</v>
      </c>
    </row>
    <row r="151" customFormat="false" ht="21.75" hidden="false" customHeight="true" outlineLevel="0" collapsed="false">
      <c r="A151" s="33"/>
      <c r="B151" s="33"/>
      <c r="C151" s="33"/>
      <c r="D151" s="33"/>
      <c r="E151" s="34" t="s">
        <v>546</v>
      </c>
      <c r="F151" s="34"/>
      <c r="G151" s="34"/>
      <c r="H151" s="35" t="n">
        <f aca="false">SUM(H143:H150)</f>
        <v>1.85119791666667</v>
      </c>
    </row>
    <row r="152" customFormat="false" ht="15" hidden="false" customHeight="false" outlineLevel="0" collapsed="false">
      <c r="A152" s="20" t="n">
        <v>17</v>
      </c>
      <c r="B152" s="29" t="s">
        <v>100</v>
      </c>
      <c r="C152" s="29" t="s">
        <v>478</v>
      </c>
      <c r="D152" s="29" t="s">
        <v>547</v>
      </c>
      <c r="E152" s="29" t="s">
        <v>540</v>
      </c>
      <c r="F152" s="32" t="n">
        <v>0.75</v>
      </c>
      <c r="G152" s="26" t="n">
        <f aca="false">VLOOKUP(C152,'Ingredient Prices'!$A$6:$F$400,6,FALSE())</f>
        <v>1.39</v>
      </c>
      <c r="H152" s="26" t="n">
        <f aca="false">F152*G152</f>
        <v>1.0425</v>
      </c>
    </row>
    <row r="153" customFormat="false" ht="15" hidden="false" customHeight="false" outlineLevel="0" collapsed="false">
      <c r="A153" s="20" t="n">
        <v>17</v>
      </c>
      <c r="B153" s="29" t="s">
        <v>100</v>
      </c>
      <c r="C153" s="29" t="s">
        <v>503</v>
      </c>
      <c r="D153" s="29" t="s">
        <v>547</v>
      </c>
      <c r="E153" s="29" t="s">
        <v>540</v>
      </c>
      <c r="F153" s="32" t="n">
        <v>0.75</v>
      </c>
      <c r="G153" s="26" t="n">
        <f aca="false">VLOOKUP(C153,'Ingredient Prices'!$A$6:$F$400,6,FALSE())</f>
        <v>1.03</v>
      </c>
      <c r="H153" s="26" t="n">
        <f aca="false">F153*G153</f>
        <v>0.7725</v>
      </c>
    </row>
    <row r="154" customFormat="false" ht="15" hidden="false" customHeight="false" outlineLevel="0" collapsed="false">
      <c r="A154" s="20" t="n">
        <v>17</v>
      </c>
      <c r="B154" s="29" t="s">
        <v>100</v>
      </c>
      <c r="C154" s="29" t="s">
        <v>441</v>
      </c>
      <c r="D154" s="29" t="s">
        <v>542</v>
      </c>
      <c r="E154" s="29" t="s">
        <v>540</v>
      </c>
      <c r="F154" s="32" t="n">
        <v>0.1875</v>
      </c>
      <c r="G154" s="26" t="n">
        <f aca="false">VLOOKUP(C154,'Ingredient Prices'!$A$6:$F$400,6,FALSE())</f>
        <v>0.52</v>
      </c>
      <c r="H154" s="26" t="n">
        <f aca="false">F154*G154</f>
        <v>0.0975</v>
      </c>
    </row>
    <row r="155" customFormat="false" ht="15" hidden="false" customHeight="false" outlineLevel="0" collapsed="false">
      <c r="A155" s="20" t="n">
        <v>17</v>
      </c>
      <c r="B155" s="29" t="s">
        <v>100</v>
      </c>
      <c r="C155" s="29" t="s">
        <v>475</v>
      </c>
      <c r="D155" s="29" t="s">
        <v>544</v>
      </c>
      <c r="E155" s="29" t="s">
        <v>540</v>
      </c>
      <c r="F155" s="32" t="n">
        <v>0.0625</v>
      </c>
      <c r="G155" s="26" t="n">
        <f aca="false">VLOOKUP(C155,'Ingredient Prices'!$A$6:$F$400,6,FALSE())</f>
        <v>1.71</v>
      </c>
      <c r="H155" s="26" t="n">
        <f aca="false">F155*G155</f>
        <v>0.106875</v>
      </c>
    </row>
    <row r="156" customFormat="false" ht="15" hidden="false" customHeight="false" outlineLevel="0" collapsed="false">
      <c r="A156" s="20" t="n">
        <v>17</v>
      </c>
      <c r="B156" s="29" t="s">
        <v>100</v>
      </c>
      <c r="C156" s="29" t="s">
        <v>466</v>
      </c>
      <c r="D156" s="29" t="s">
        <v>544</v>
      </c>
      <c r="E156" s="29" t="s">
        <v>540</v>
      </c>
      <c r="F156" s="32" t="n">
        <v>0.0625</v>
      </c>
      <c r="G156" s="26" t="n">
        <f aca="false">VLOOKUP(C156,'Ingredient Prices'!$A$6:$F$400,6,FALSE())</f>
        <v>1.99</v>
      </c>
      <c r="H156" s="26" t="n">
        <f aca="false">F156*G156</f>
        <v>0.124375</v>
      </c>
    </row>
    <row r="157" customFormat="false" ht="15" hidden="false" customHeight="false" outlineLevel="0" collapsed="false">
      <c r="A157" s="20" t="n">
        <v>17</v>
      </c>
      <c r="B157" s="29" t="s">
        <v>100</v>
      </c>
      <c r="C157" s="29" t="s">
        <v>506</v>
      </c>
      <c r="D157" s="29" t="s">
        <v>548</v>
      </c>
      <c r="E157" s="29" t="s">
        <v>540</v>
      </c>
      <c r="F157" s="32" t="n">
        <v>0.0208333333333333</v>
      </c>
      <c r="G157" s="26" t="n">
        <f aca="false">VLOOKUP(C157,'Ingredient Prices'!$A$6:$F$400,6,FALSE())</f>
        <v>1.27</v>
      </c>
      <c r="H157" s="26" t="n">
        <f aca="false">F157*G157</f>
        <v>0.0264583333333333</v>
      </c>
    </row>
    <row r="158" customFormat="false" ht="15" hidden="false" customHeight="false" outlineLevel="0" collapsed="false">
      <c r="A158" s="20" t="n">
        <v>17</v>
      </c>
      <c r="B158" s="29" t="s">
        <v>100</v>
      </c>
      <c r="C158" s="29" t="s">
        <v>481</v>
      </c>
      <c r="D158" s="29" t="s">
        <v>548</v>
      </c>
      <c r="E158" s="29" t="s">
        <v>540</v>
      </c>
      <c r="F158" s="32" t="n">
        <v>0.0208333333333333</v>
      </c>
      <c r="G158" s="26" t="n">
        <f aca="false">VLOOKUP(C158,'Ingredient Prices'!$A$6:$F$400,6,FALSE())</f>
        <v>4.65</v>
      </c>
      <c r="H158" s="26" t="n">
        <f aca="false">F158*G158</f>
        <v>0.096875</v>
      </c>
    </row>
    <row r="159" customFormat="false" ht="15" hidden="false" customHeight="false" outlineLevel="0" collapsed="false">
      <c r="A159" s="20" t="n">
        <v>17</v>
      </c>
      <c r="B159" s="29" t="s">
        <v>100</v>
      </c>
      <c r="C159" s="29" t="s">
        <v>489</v>
      </c>
      <c r="D159" s="29" t="s">
        <v>553</v>
      </c>
      <c r="E159" s="29" t="s">
        <v>540</v>
      </c>
      <c r="F159" s="32" t="n">
        <v>0.00520833333333333</v>
      </c>
      <c r="G159" s="26" t="n">
        <f aca="false">VLOOKUP(C159,'Ingredient Prices'!$A$6:$F$400,6,FALSE())</f>
        <v>6.4</v>
      </c>
      <c r="H159" s="26" t="n">
        <f aca="false">F159*G159</f>
        <v>0.0333333333333333</v>
      </c>
    </row>
    <row r="160" customFormat="false" ht="21.75" hidden="false" customHeight="true" outlineLevel="0" collapsed="false">
      <c r="A160" s="33"/>
      <c r="B160" s="33"/>
      <c r="C160" s="33"/>
      <c r="D160" s="33"/>
      <c r="E160" s="34" t="s">
        <v>546</v>
      </c>
      <c r="F160" s="34"/>
      <c r="G160" s="34"/>
      <c r="H160" s="35" t="n">
        <f aca="false">SUM(H152:H159)</f>
        <v>2.30041666666667</v>
      </c>
    </row>
    <row r="161" customFormat="false" ht="15" hidden="false" customHeight="false" outlineLevel="0" collapsed="false">
      <c r="A161" s="20" t="n">
        <v>18</v>
      </c>
      <c r="B161" s="29" t="s">
        <v>104</v>
      </c>
      <c r="C161" s="29" t="s">
        <v>503</v>
      </c>
      <c r="D161" s="29" t="s">
        <v>552</v>
      </c>
      <c r="E161" s="29" t="s">
        <v>540</v>
      </c>
      <c r="F161" s="32" t="n">
        <v>1</v>
      </c>
      <c r="G161" s="26" t="n">
        <f aca="false">VLOOKUP(C161,'Ingredient Prices'!$A$6:$F$400,6,FALSE())</f>
        <v>1.03</v>
      </c>
      <c r="H161" s="26" t="n">
        <f aca="false">F161*G161</f>
        <v>1.03</v>
      </c>
    </row>
    <row r="162" customFormat="false" ht="15" hidden="false" customHeight="false" outlineLevel="0" collapsed="false">
      <c r="A162" s="20" t="n">
        <v>18</v>
      </c>
      <c r="B162" s="29" t="s">
        <v>104</v>
      </c>
      <c r="C162" s="29" t="s">
        <v>441</v>
      </c>
      <c r="D162" s="29" t="s">
        <v>550</v>
      </c>
      <c r="E162" s="29" t="s">
        <v>540</v>
      </c>
      <c r="F162" s="32" t="n">
        <v>0.333333333333333</v>
      </c>
      <c r="G162" s="26" t="n">
        <f aca="false">VLOOKUP(C162,'Ingredient Prices'!$A$6:$F$400,6,FALSE())</f>
        <v>0.52</v>
      </c>
      <c r="H162" s="26" t="n">
        <f aca="false">F162*G162</f>
        <v>0.173333333333333</v>
      </c>
    </row>
    <row r="163" customFormat="false" ht="15" hidden="false" customHeight="false" outlineLevel="0" collapsed="false">
      <c r="A163" s="20" t="n">
        <v>18</v>
      </c>
      <c r="B163" s="29" t="s">
        <v>104</v>
      </c>
      <c r="C163" s="29" t="s">
        <v>488</v>
      </c>
      <c r="D163" s="29" t="s">
        <v>544</v>
      </c>
      <c r="E163" s="29" t="s">
        <v>540</v>
      </c>
      <c r="F163" s="32" t="n">
        <v>0.0625</v>
      </c>
      <c r="G163" s="26" t="n">
        <f aca="false">VLOOKUP(C163,'Ingredient Prices'!$A$6:$F$400,6,FALSE())</f>
        <v>5.55</v>
      </c>
      <c r="H163" s="26" t="n">
        <f aca="false">F163*G163</f>
        <v>0.346875</v>
      </c>
    </row>
    <row r="164" customFormat="false" ht="15" hidden="false" customHeight="false" outlineLevel="0" collapsed="false">
      <c r="A164" s="20" t="n">
        <v>18</v>
      </c>
      <c r="B164" s="29" t="s">
        <v>104</v>
      </c>
      <c r="C164" s="29" t="s">
        <v>438</v>
      </c>
      <c r="D164" s="29" t="s">
        <v>545</v>
      </c>
      <c r="E164" s="29" t="s">
        <v>540</v>
      </c>
      <c r="F164" s="32" t="n">
        <v>0.0416666666666667</v>
      </c>
      <c r="G164" s="26" t="n">
        <f aca="false">VLOOKUP(C164,'Ingredient Prices'!$A$6:$F$400,6,FALSE())</f>
        <v>4.58</v>
      </c>
      <c r="H164" s="26" t="n">
        <f aca="false">F164*G164</f>
        <v>0.190833333333333</v>
      </c>
    </row>
    <row r="165" customFormat="false" ht="15" hidden="false" customHeight="false" outlineLevel="0" collapsed="false">
      <c r="A165" s="20" t="n">
        <v>18</v>
      </c>
      <c r="B165" s="29" t="s">
        <v>104</v>
      </c>
      <c r="C165" s="29" t="s">
        <v>473</v>
      </c>
      <c r="D165" s="29" t="s">
        <v>545</v>
      </c>
      <c r="E165" s="29" t="s">
        <v>540</v>
      </c>
      <c r="F165" s="32" t="n">
        <v>0.0416666666666667</v>
      </c>
      <c r="G165" s="26" t="n">
        <f aca="false">VLOOKUP(C165,'Ingredient Prices'!$A$6:$F$400,6,FALSE())</f>
        <v>0.37</v>
      </c>
      <c r="H165" s="26" t="n">
        <f aca="false">F165*G165</f>
        <v>0.0154166666666667</v>
      </c>
    </row>
    <row r="166" customFormat="false" ht="15" hidden="false" customHeight="false" outlineLevel="0" collapsed="false">
      <c r="A166" s="20" t="n">
        <v>18</v>
      </c>
      <c r="B166" s="29" t="s">
        <v>104</v>
      </c>
      <c r="C166" s="29" t="s">
        <v>490</v>
      </c>
      <c r="D166" s="29" t="s">
        <v>548</v>
      </c>
      <c r="E166" s="29" t="s">
        <v>540</v>
      </c>
      <c r="F166" s="32" t="n">
        <v>0.0208333333333333</v>
      </c>
      <c r="G166" s="26" t="n">
        <f aca="false">VLOOKUP(C166,'Ingredient Prices'!$A$6:$F$400,6,FALSE())</f>
        <v>5.51</v>
      </c>
      <c r="H166" s="26" t="n">
        <f aca="false">F166*G166</f>
        <v>0.114791666666667</v>
      </c>
    </row>
    <row r="167" customFormat="false" ht="15" hidden="false" customHeight="false" outlineLevel="0" collapsed="false">
      <c r="A167" s="20" t="n">
        <v>18</v>
      </c>
      <c r="B167" s="29" t="s">
        <v>104</v>
      </c>
      <c r="C167" s="29" t="s">
        <v>491</v>
      </c>
      <c r="D167" s="29" t="s">
        <v>551</v>
      </c>
      <c r="E167" s="29" t="s">
        <v>540</v>
      </c>
      <c r="F167" s="32" t="n">
        <v>0.0104166666666667</v>
      </c>
      <c r="G167" s="26" t="n">
        <f aca="false">VLOOKUP(C167,'Ingredient Prices'!$A$6:$F$400,6,FALSE())</f>
        <v>5.18</v>
      </c>
      <c r="H167" s="26" t="n">
        <f aca="false">F167*G167</f>
        <v>0.0539583333333333</v>
      </c>
    </row>
    <row r="168" customFormat="false" ht="15" hidden="false" customHeight="false" outlineLevel="0" collapsed="false">
      <c r="A168" s="20" t="n">
        <v>18</v>
      </c>
      <c r="B168" s="29" t="s">
        <v>104</v>
      </c>
      <c r="C168" s="29" t="s">
        <v>431</v>
      </c>
      <c r="D168" s="29" t="s">
        <v>553</v>
      </c>
      <c r="E168" s="29" t="s">
        <v>540</v>
      </c>
      <c r="F168" s="32" t="n">
        <v>0.00520833333333333</v>
      </c>
      <c r="G168" s="26" t="n">
        <f aca="false">VLOOKUP(C168,'Ingredient Prices'!$A$6:$F$400,6,FALSE())</f>
        <v>5.03</v>
      </c>
      <c r="H168" s="26" t="n">
        <f aca="false">F168*G168</f>
        <v>0.0261979166666667</v>
      </c>
    </row>
    <row r="169" customFormat="false" ht="21.75" hidden="false" customHeight="true" outlineLevel="0" collapsed="false">
      <c r="A169" s="33"/>
      <c r="B169" s="33"/>
      <c r="C169" s="33"/>
      <c r="D169" s="33"/>
      <c r="E169" s="34" t="s">
        <v>546</v>
      </c>
      <c r="F169" s="34"/>
      <c r="G169" s="34"/>
      <c r="H169" s="35" t="n">
        <f aca="false">SUM(H161:H168)</f>
        <v>1.95140625</v>
      </c>
    </row>
    <row r="170" customFormat="false" ht="15" hidden="false" customHeight="false" outlineLevel="0" collapsed="false">
      <c r="A170" s="20" t="n">
        <v>19</v>
      </c>
      <c r="B170" s="29" t="s">
        <v>108</v>
      </c>
      <c r="C170" s="29" t="s">
        <v>436</v>
      </c>
      <c r="D170" s="29" t="s">
        <v>547</v>
      </c>
      <c r="E170" s="29" t="s">
        <v>540</v>
      </c>
      <c r="F170" s="32" t="n">
        <v>0.75</v>
      </c>
      <c r="G170" s="26" t="n">
        <f aca="false">VLOOKUP(C170,'Ingredient Prices'!$A$6:$F$400,6,FALSE())</f>
        <v>1.59</v>
      </c>
      <c r="H170" s="26" t="n">
        <f aca="false">F170*G170</f>
        <v>1.1925</v>
      </c>
    </row>
    <row r="171" customFormat="false" ht="15" hidden="false" customHeight="false" outlineLevel="0" collapsed="false">
      <c r="A171" s="20" t="n">
        <v>19</v>
      </c>
      <c r="B171" s="29" t="s">
        <v>108</v>
      </c>
      <c r="C171" s="29" t="s">
        <v>441</v>
      </c>
      <c r="D171" s="29" t="s">
        <v>554</v>
      </c>
      <c r="E171" s="29" t="s">
        <v>540</v>
      </c>
      <c r="F171" s="32" t="n">
        <v>0.375</v>
      </c>
      <c r="G171" s="26" t="n">
        <f aca="false">VLOOKUP(C171,'Ingredient Prices'!$A$6:$F$400,6,FALSE())</f>
        <v>0.52</v>
      </c>
      <c r="H171" s="26" t="n">
        <f aca="false">F171*G171</f>
        <v>0.195</v>
      </c>
    </row>
    <row r="172" customFormat="false" ht="15" hidden="false" customHeight="false" outlineLevel="0" collapsed="false">
      <c r="A172" s="20" t="n">
        <v>19</v>
      </c>
      <c r="B172" s="29" t="s">
        <v>108</v>
      </c>
      <c r="C172" s="29" t="s">
        <v>486</v>
      </c>
      <c r="D172" s="29" t="s">
        <v>543</v>
      </c>
      <c r="E172" s="29" t="s">
        <v>540</v>
      </c>
      <c r="F172" s="32" t="n">
        <v>0.125</v>
      </c>
      <c r="G172" s="26" t="n">
        <f aca="false">VLOOKUP(C172,'Ingredient Prices'!$A$6:$F$400,6,FALSE())</f>
        <v>1.86</v>
      </c>
      <c r="H172" s="26" t="n">
        <f aca="false">F172*G172</f>
        <v>0.2325</v>
      </c>
    </row>
    <row r="173" customFormat="false" ht="15" hidden="false" customHeight="false" outlineLevel="0" collapsed="false">
      <c r="A173" s="20" t="n">
        <v>19</v>
      </c>
      <c r="B173" s="29" t="s">
        <v>108</v>
      </c>
      <c r="C173" s="29" t="s">
        <v>435</v>
      </c>
      <c r="D173" s="29" t="s">
        <v>543</v>
      </c>
      <c r="E173" s="29" t="s">
        <v>540</v>
      </c>
      <c r="F173" s="32" t="n">
        <v>0.125</v>
      </c>
      <c r="G173" s="26" t="n">
        <f aca="false">VLOOKUP(C173,'Ingredient Prices'!$A$6:$F$400,6,FALSE())</f>
        <v>3.27</v>
      </c>
      <c r="H173" s="26" t="n">
        <f aca="false">F173*G173</f>
        <v>0.40875</v>
      </c>
    </row>
    <row r="174" customFormat="false" ht="15" hidden="false" customHeight="false" outlineLevel="0" collapsed="false">
      <c r="A174" s="20" t="n">
        <v>19</v>
      </c>
      <c r="B174" s="29" t="s">
        <v>108</v>
      </c>
      <c r="C174" s="29" t="s">
        <v>475</v>
      </c>
      <c r="D174" s="29" t="s">
        <v>544</v>
      </c>
      <c r="E174" s="29" t="s">
        <v>540</v>
      </c>
      <c r="F174" s="32" t="n">
        <v>0.0625</v>
      </c>
      <c r="G174" s="26" t="n">
        <f aca="false">VLOOKUP(C174,'Ingredient Prices'!$A$6:$F$400,6,FALSE())</f>
        <v>1.71</v>
      </c>
      <c r="H174" s="26" t="n">
        <f aca="false">F174*G174</f>
        <v>0.106875</v>
      </c>
    </row>
    <row r="175" customFormat="false" ht="15" hidden="false" customHeight="false" outlineLevel="0" collapsed="false">
      <c r="A175" s="20" t="n">
        <v>19</v>
      </c>
      <c r="B175" s="29" t="s">
        <v>108</v>
      </c>
      <c r="C175" s="29" t="s">
        <v>506</v>
      </c>
      <c r="D175" s="29" t="s">
        <v>544</v>
      </c>
      <c r="E175" s="29" t="s">
        <v>540</v>
      </c>
      <c r="F175" s="32" t="n">
        <v>0.0625</v>
      </c>
      <c r="G175" s="26" t="n">
        <f aca="false">VLOOKUP(C175,'Ingredient Prices'!$A$6:$F$400,6,FALSE())</f>
        <v>1.27</v>
      </c>
      <c r="H175" s="26" t="n">
        <f aca="false">F175*G175</f>
        <v>0.079375</v>
      </c>
    </row>
    <row r="176" customFormat="false" ht="15" hidden="false" customHeight="false" outlineLevel="0" collapsed="false">
      <c r="A176" s="20" t="n">
        <v>19</v>
      </c>
      <c r="B176" s="29" t="s">
        <v>108</v>
      </c>
      <c r="C176" s="29" t="s">
        <v>465</v>
      </c>
      <c r="D176" s="29" t="s">
        <v>544</v>
      </c>
      <c r="E176" s="29" t="s">
        <v>540</v>
      </c>
      <c r="F176" s="32" t="n">
        <v>0.0625</v>
      </c>
      <c r="G176" s="26" t="n">
        <f aca="false">VLOOKUP(C176,'Ingredient Prices'!$A$6:$F$400,6,FALSE())</f>
        <v>2.07</v>
      </c>
      <c r="H176" s="26" t="n">
        <f aca="false">F176*G176</f>
        <v>0.129375</v>
      </c>
    </row>
    <row r="177" customFormat="false" ht="15" hidden="false" customHeight="false" outlineLevel="0" collapsed="false">
      <c r="A177" s="20" t="n">
        <v>19</v>
      </c>
      <c r="B177" s="29" t="s">
        <v>108</v>
      </c>
      <c r="C177" s="29" t="s">
        <v>524</v>
      </c>
      <c r="D177" s="29" t="s">
        <v>544</v>
      </c>
      <c r="E177" s="29" t="s">
        <v>540</v>
      </c>
      <c r="F177" s="32" t="n">
        <v>0.0625</v>
      </c>
      <c r="G177" s="26" t="n">
        <f aca="false">VLOOKUP(C177,'Ingredient Prices'!$A$6:$F$400,6,FALSE())</f>
        <v>1.86</v>
      </c>
      <c r="H177" s="26" t="n">
        <f aca="false">F177*G177</f>
        <v>0.11625</v>
      </c>
    </row>
    <row r="178" customFormat="false" ht="15" hidden="false" customHeight="false" outlineLevel="0" collapsed="false">
      <c r="A178" s="20" t="n">
        <v>19</v>
      </c>
      <c r="B178" s="29" t="s">
        <v>108</v>
      </c>
      <c r="C178" s="29" t="s">
        <v>477</v>
      </c>
      <c r="D178" s="29" t="s">
        <v>544</v>
      </c>
      <c r="E178" s="29" t="s">
        <v>540</v>
      </c>
      <c r="F178" s="32" t="n">
        <v>0.0625</v>
      </c>
      <c r="G178" s="26" t="n">
        <f aca="false">VLOOKUP(C178,'Ingredient Prices'!$A$6:$F$400,6,FALSE())</f>
        <v>0.28</v>
      </c>
      <c r="H178" s="26" t="n">
        <f aca="false">F178*G178</f>
        <v>0.0175</v>
      </c>
    </row>
    <row r="179" customFormat="false" ht="15" hidden="false" customHeight="false" outlineLevel="0" collapsed="false">
      <c r="A179" s="20" t="n">
        <v>19</v>
      </c>
      <c r="B179" s="29" t="s">
        <v>108</v>
      </c>
      <c r="C179" s="29" t="s">
        <v>473</v>
      </c>
      <c r="D179" s="29" t="s">
        <v>548</v>
      </c>
      <c r="E179" s="29" t="s">
        <v>540</v>
      </c>
      <c r="F179" s="32" t="n">
        <v>0.0208333333333333</v>
      </c>
      <c r="G179" s="26" t="n">
        <f aca="false">VLOOKUP(C179,'Ingredient Prices'!$A$6:$F$400,6,FALSE())</f>
        <v>0.37</v>
      </c>
      <c r="H179" s="26" t="n">
        <f aca="false">F179*G179</f>
        <v>0.00770833333333333</v>
      </c>
    </row>
    <row r="180" customFormat="false" ht="21.75" hidden="false" customHeight="true" outlineLevel="0" collapsed="false">
      <c r="A180" s="33"/>
      <c r="B180" s="33"/>
      <c r="C180" s="33"/>
      <c r="D180" s="33"/>
      <c r="E180" s="34" t="s">
        <v>546</v>
      </c>
      <c r="F180" s="34"/>
      <c r="G180" s="34"/>
      <c r="H180" s="35" t="n">
        <f aca="false">SUM(H170:H179)</f>
        <v>2.48583333333333</v>
      </c>
    </row>
    <row r="181" customFormat="false" ht="15" hidden="false" customHeight="false" outlineLevel="0" collapsed="false">
      <c r="A181" s="20" t="n">
        <v>20</v>
      </c>
      <c r="B181" s="29" t="s">
        <v>112</v>
      </c>
      <c r="C181" s="29" t="s">
        <v>461</v>
      </c>
      <c r="D181" s="29" t="s">
        <v>539</v>
      </c>
      <c r="E181" s="29" t="s">
        <v>540</v>
      </c>
      <c r="F181" s="32" t="n">
        <v>0.5</v>
      </c>
      <c r="G181" s="26" t="n">
        <f aca="false">VLOOKUP(C181,'Ingredient Prices'!$A$6:$F$400,6,FALSE())</f>
        <v>1.22</v>
      </c>
      <c r="H181" s="26" t="n">
        <f aca="false">F181*G181</f>
        <v>0.61</v>
      </c>
    </row>
    <row r="182" customFormat="false" ht="15" hidden="false" customHeight="false" outlineLevel="0" collapsed="false">
      <c r="A182" s="20" t="n">
        <v>20</v>
      </c>
      <c r="B182" s="29" t="s">
        <v>112</v>
      </c>
      <c r="C182" s="29" t="s">
        <v>422</v>
      </c>
      <c r="D182" s="29" t="s">
        <v>541</v>
      </c>
      <c r="E182" s="29" t="s">
        <v>540</v>
      </c>
      <c r="F182" s="32" t="n">
        <v>0.25</v>
      </c>
      <c r="G182" s="26" t="n">
        <f aca="false">VLOOKUP(C182,'Ingredient Prices'!$A$6:$F$400,6,FALSE())</f>
        <v>0.46</v>
      </c>
      <c r="H182" s="26" t="n">
        <f aca="false">F182*G182</f>
        <v>0.115</v>
      </c>
    </row>
    <row r="183" customFormat="false" ht="15" hidden="false" customHeight="false" outlineLevel="0" collapsed="false">
      <c r="A183" s="20" t="n">
        <v>20</v>
      </c>
      <c r="B183" s="29" t="s">
        <v>112</v>
      </c>
      <c r="C183" s="29" t="s">
        <v>448</v>
      </c>
      <c r="D183" s="29" t="s">
        <v>542</v>
      </c>
      <c r="E183" s="29" t="s">
        <v>540</v>
      </c>
      <c r="F183" s="32" t="n">
        <v>0.1875</v>
      </c>
      <c r="G183" s="26" t="n">
        <f aca="false">VLOOKUP(C183,'Ingredient Prices'!$A$6:$F$400,6,FALSE())</f>
        <v>3.09</v>
      </c>
      <c r="H183" s="26" t="n">
        <f aca="false">F183*G183</f>
        <v>0.579375</v>
      </c>
    </row>
    <row r="184" customFormat="false" ht="15" hidden="false" customHeight="false" outlineLevel="0" collapsed="false">
      <c r="A184" s="20" t="n">
        <v>20</v>
      </c>
      <c r="B184" s="29" t="s">
        <v>112</v>
      </c>
      <c r="C184" s="29" t="s">
        <v>436</v>
      </c>
      <c r="D184" s="29" t="s">
        <v>543</v>
      </c>
      <c r="E184" s="29" t="s">
        <v>540</v>
      </c>
      <c r="F184" s="32" t="n">
        <v>0.125</v>
      </c>
      <c r="G184" s="26" t="n">
        <f aca="false">VLOOKUP(C184,'Ingredient Prices'!$A$6:$F$400,6,FALSE())</f>
        <v>1.59</v>
      </c>
      <c r="H184" s="26" t="n">
        <f aca="false">F184*G184</f>
        <v>0.19875</v>
      </c>
    </row>
    <row r="185" customFormat="false" ht="15" hidden="false" customHeight="false" outlineLevel="0" collapsed="false">
      <c r="A185" s="20" t="n">
        <v>20</v>
      </c>
      <c r="B185" s="29" t="s">
        <v>112</v>
      </c>
      <c r="C185" s="29" t="s">
        <v>441</v>
      </c>
      <c r="D185" s="29" t="s">
        <v>543</v>
      </c>
      <c r="E185" s="29" t="s">
        <v>540</v>
      </c>
      <c r="F185" s="32" t="n">
        <v>0.125</v>
      </c>
      <c r="G185" s="26" t="n">
        <f aca="false">VLOOKUP(C185,'Ingredient Prices'!$A$6:$F$400,6,FALSE())</f>
        <v>0.52</v>
      </c>
      <c r="H185" s="26" t="n">
        <f aca="false">F185*G185</f>
        <v>0.065</v>
      </c>
    </row>
    <row r="186" customFormat="false" ht="15" hidden="false" customHeight="false" outlineLevel="0" collapsed="false">
      <c r="A186" s="20" t="n">
        <v>20</v>
      </c>
      <c r="B186" s="29" t="s">
        <v>112</v>
      </c>
      <c r="C186" s="29" t="s">
        <v>488</v>
      </c>
      <c r="D186" s="29" t="s">
        <v>544</v>
      </c>
      <c r="E186" s="29" t="s">
        <v>540</v>
      </c>
      <c r="F186" s="32" t="n">
        <v>0.0625</v>
      </c>
      <c r="G186" s="26" t="n">
        <f aca="false">VLOOKUP(C186,'Ingredient Prices'!$A$6:$F$400,6,FALSE())</f>
        <v>5.55</v>
      </c>
      <c r="H186" s="26" t="n">
        <f aca="false">F186*G186</f>
        <v>0.346875</v>
      </c>
    </row>
    <row r="187" customFormat="false" ht="15" hidden="false" customHeight="false" outlineLevel="0" collapsed="false">
      <c r="A187" s="20" t="n">
        <v>20</v>
      </c>
      <c r="B187" s="29" t="s">
        <v>112</v>
      </c>
      <c r="C187" s="29" t="s">
        <v>475</v>
      </c>
      <c r="D187" s="29" t="s">
        <v>544</v>
      </c>
      <c r="E187" s="29" t="s">
        <v>540</v>
      </c>
      <c r="F187" s="32" t="n">
        <v>0.0625</v>
      </c>
      <c r="G187" s="26" t="n">
        <f aca="false">VLOOKUP(C187,'Ingredient Prices'!$A$6:$F$400,6,FALSE())</f>
        <v>1.71</v>
      </c>
      <c r="H187" s="26" t="n">
        <f aca="false">F187*G187</f>
        <v>0.106875</v>
      </c>
    </row>
    <row r="188" customFormat="false" ht="15" hidden="false" customHeight="false" outlineLevel="0" collapsed="false">
      <c r="A188" s="20" t="n">
        <v>20</v>
      </c>
      <c r="B188" s="29" t="s">
        <v>112</v>
      </c>
      <c r="C188" s="29" t="s">
        <v>473</v>
      </c>
      <c r="D188" s="29" t="s">
        <v>544</v>
      </c>
      <c r="E188" s="29" t="s">
        <v>540</v>
      </c>
      <c r="F188" s="32" t="n">
        <v>0.0625</v>
      </c>
      <c r="G188" s="26" t="n">
        <f aca="false">VLOOKUP(C188,'Ingredient Prices'!$A$6:$F$400,6,FALSE())</f>
        <v>0.37</v>
      </c>
      <c r="H188" s="26" t="n">
        <f aca="false">F188*G188</f>
        <v>0.023125</v>
      </c>
    </row>
    <row r="189" customFormat="false" ht="15" hidden="false" customHeight="false" outlineLevel="0" collapsed="false">
      <c r="A189" s="20" t="n">
        <v>20</v>
      </c>
      <c r="B189" s="29" t="s">
        <v>112</v>
      </c>
      <c r="C189" s="29" t="s">
        <v>507</v>
      </c>
      <c r="D189" s="29" t="s">
        <v>544</v>
      </c>
      <c r="E189" s="29" t="s">
        <v>540</v>
      </c>
      <c r="F189" s="32" t="n">
        <v>0.0625</v>
      </c>
      <c r="G189" s="26" t="n">
        <f aca="false">VLOOKUP(C189,'Ingredient Prices'!$A$6:$F$400,6,FALSE())</f>
        <v>1.65</v>
      </c>
      <c r="H189" s="26" t="n">
        <f aca="false">F189*G189</f>
        <v>0.103125</v>
      </c>
    </row>
    <row r="190" customFormat="false" ht="15" hidden="false" customHeight="false" outlineLevel="0" collapsed="false">
      <c r="A190" s="20" t="n">
        <v>20</v>
      </c>
      <c r="B190" s="29" t="s">
        <v>112</v>
      </c>
      <c r="C190" s="29" t="s">
        <v>433</v>
      </c>
      <c r="D190" s="29" t="s">
        <v>548</v>
      </c>
      <c r="E190" s="29" t="s">
        <v>540</v>
      </c>
      <c r="F190" s="32" t="n">
        <v>0.0208333333333333</v>
      </c>
      <c r="G190" s="26" t="n">
        <f aca="false">VLOOKUP(C190,'Ingredient Prices'!$A$6:$F$400,6,FALSE())</f>
        <v>4.17</v>
      </c>
      <c r="H190" s="26" t="n">
        <f aca="false">F190*G190</f>
        <v>0.086875</v>
      </c>
    </row>
    <row r="191" customFormat="false" ht="21.75" hidden="false" customHeight="true" outlineLevel="0" collapsed="false">
      <c r="A191" s="33"/>
      <c r="B191" s="33"/>
      <c r="C191" s="33"/>
      <c r="D191" s="33"/>
      <c r="E191" s="34" t="s">
        <v>546</v>
      </c>
      <c r="F191" s="34"/>
      <c r="G191" s="34"/>
      <c r="H191" s="35" t="n">
        <f aca="false">SUM(H181:H190)</f>
        <v>2.235</v>
      </c>
    </row>
    <row r="192" customFormat="false" ht="15" hidden="false" customHeight="false" outlineLevel="0" collapsed="false">
      <c r="A192" s="20" t="n">
        <v>21</v>
      </c>
      <c r="B192" s="29" t="s">
        <v>114</v>
      </c>
      <c r="C192" s="29" t="s">
        <v>461</v>
      </c>
      <c r="D192" s="29" t="s">
        <v>552</v>
      </c>
      <c r="E192" s="29" t="s">
        <v>540</v>
      </c>
      <c r="F192" s="32" t="n">
        <v>1</v>
      </c>
      <c r="G192" s="26" t="n">
        <f aca="false">VLOOKUP(C192,'Ingredient Prices'!$A$6:$F$400,6,FALSE())</f>
        <v>1.22</v>
      </c>
      <c r="H192" s="26" t="n">
        <f aca="false">F192*G192</f>
        <v>1.22</v>
      </c>
    </row>
    <row r="193" customFormat="false" ht="15" hidden="false" customHeight="false" outlineLevel="0" collapsed="false">
      <c r="A193" s="20" t="n">
        <v>21</v>
      </c>
      <c r="B193" s="29" t="s">
        <v>114</v>
      </c>
      <c r="C193" s="29" t="s">
        <v>419</v>
      </c>
      <c r="D193" s="29" t="s">
        <v>550</v>
      </c>
      <c r="E193" s="29" t="s">
        <v>540</v>
      </c>
      <c r="F193" s="32" t="n">
        <v>0.333333333333333</v>
      </c>
      <c r="G193" s="26" t="n">
        <f aca="false">VLOOKUP(C193,'Ingredient Prices'!$A$6:$F$400,6,FALSE())</f>
        <v>3.27</v>
      </c>
      <c r="H193" s="26" t="n">
        <f aca="false">F193*G193</f>
        <v>1.09</v>
      </c>
    </row>
    <row r="194" customFormat="false" ht="15" hidden="false" customHeight="false" outlineLevel="0" collapsed="false">
      <c r="A194" s="20" t="n">
        <v>21</v>
      </c>
      <c r="B194" s="29" t="s">
        <v>114</v>
      </c>
      <c r="C194" s="29" t="s">
        <v>506</v>
      </c>
      <c r="D194" s="29" t="s">
        <v>543</v>
      </c>
      <c r="E194" s="29" t="s">
        <v>540</v>
      </c>
      <c r="F194" s="32" t="n">
        <v>0.125</v>
      </c>
      <c r="G194" s="26" t="n">
        <f aca="false">VLOOKUP(C194,'Ingredient Prices'!$A$6:$F$400,6,FALSE())</f>
        <v>1.27</v>
      </c>
      <c r="H194" s="26" t="n">
        <f aca="false">F194*G194</f>
        <v>0.15875</v>
      </c>
    </row>
    <row r="195" customFormat="false" ht="15" hidden="false" customHeight="false" outlineLevel="0" collapsed="false">
      <c r="A195" s="20" t="n">
        <v>21</v>
      </c>
      <c r="B195" s="29" t="s">
        <v>114</v>
      </c>
      <c r="C195" s="29" t="s">
        <v>466</v>
      </c>
      <c r="D195" s="29" t="s">
        <v>544</v>
      </c>
      <c r="E195" s="29" t="s">
        <v>540</v>
      </c>
      <c r="F195" s="32" t="n">
        <v>0.0625</v>
      </c>
      <c r="G195" s="26" t="n">
        <f aca="false">VLOOKUP(C195,'Ingredient Prices'!$A$6:$F$400,6,FALSE())</f>
        <v>1.99</v>
      </c>
      <c r="H195" s="26" t="n">
        <f aca="false">F195*G195</f>
        <v>0.124375</v>
      </c>
    </row>
    <row r="196" customFormat="false" ht="15" hidden="false" customHeight="false" outlineLevel="0" collapsed="false">
      <c r="A196" s="20" t="n">
        <v>21</v>
      </c>
      <c r="B196" s="29" t="s">
        <v>114</v>
      </c>
      <c r="C196" s="29" t="s">
        <v>507</v>
      </c>
      <c r="D196" s="29" t="s">
        <v>548</v>
      </c>
      <c r="E196" s="29" t="s">
        <v>540</v>
      </c>
      <c r="F196" s="32" t="n">
        <v>0.0208333333333333</v>
      </c>
      <c r="G196" s="26" t="n">
        <f aca="false">VLOOKUP(C196,'Ingredient Prices'!$A$6:$F$400,6,FALSE())</f>
        <v>1.65</v>
      </c>
      <c r="H196" s="26" t="n">
        <f aca="false">F196*G196</f>
        <v>0.034375</v>
      </c>
    </row>
    <row r="197" customFormat="false" ht="15" hidden="false" customHeight="false" outlineLevel="0" collapsed="false">
      <c r="A197" s="20" t="n">
        <v>21</v>
      </c>
      <c r="B197" s="29" t="s">
        <v>114</v>
      </c>
      <c r="C197" s="29" t="s">
        <v>433</v>
      </c>
      <c r="D197" s="29" t="s">
        <v>548</v>
      </c>
      <c r="E197" s="29" t="s">
        <v>540</v>
      </c>
      <c r="F197" s="32" t="n">
        <v>0.0208333333333333</v>
      </c>
      <c r="G197" s="26" t="n">
        <f aca="false">VLOOKUP(C197,'Ingredient Prices'!$A$6:$F$400,6,FALSE())</f>
        <v>4.17</v>
      </c>
      <c r="H197" s="26" t="n">
        <f aca="false">F197*G197</f>
        <v>0.086875</v>
      </c>
    </row>
    <row r="198" customFormat="false" ht="15" hidden="false" customHeight="false" outlineLevel="0" collapsed="false">
      <c r="A198" s="20" t="n">
        <v>21</v>
      </c>
      <c r="B198" s="29" t="s">
        <v>114</v>
      </c>
      <c r="C198" s="29" t="s">
        <v>477</v>
      </c>
      <c r="D198" s="29" t="s">
        <v>548</v>
      </c>
      <c r="E198" s="29" t="s">
        <v>540</v>
      </c>
      <c r="F198" s="32" t="n">
        <v>0.0208333333333333</v>
      </c>
      <c r="G198" s="26" t="n">
        <f aca="false">VLOOKUP(C198,'Ingredient Prices'!$A$6:$F$400,6,FALSE())</f>
        <v>0.28</v>
      </c>
      <c r="H198" s="26" t="n">
        <f aca="false">F198*G198</f>
        <v>0.00583333333333333</v>
      </c>
    </row>
    <row r="199" customFormat="false" ht="15" hidden="false" customHeight="false" outlineLevel="0" collapsed="false">
      <c r="A199" s="20" t="n">
        <v>21</v>
      </c>
      <c r="B199" s="29" t="s">
        <v>114</v>
      </c>
      <c r="C199" s="29" t="s">
        <v>481</v>
      </c>
      <c r="D199" s="29" t="s">
        <v>548</v>
      </c>
      <c r="E199" s="29" t="s">
        <v>540</v>
      </c>
      <c r="F199" s="32" t="n">
        <v>0.0208333333333333</v>
      </c>
      <c r="G199" s="26" t="n">
        <f aca="false">VLOOKUP(C199,'Ingredient Prices'!$A$6:$F$400,6,FALSE())</f>
        <v>4.65</v>
      </c>
      <c r="H199" s="26" t="n">
        <f aca="false">F199*G199</f>
        <v>0.096875</v>
      </c>
    </row>
    <row r="200" customFormat="false" ht="21.75" hidden="false" customHeight="true" outlineLevel="0" collapsed="false">
      <c r="A200" s="33"/>
      <c r="B200" s="33"/>
      <c r="C200" s="33"/>
      <c r="D200" s="33"/>
      <c r="E200" s="34" t="s">
        <v>546</v>
      </c>
      <c r="F200" s="34"/>
      <c r="G200" s="34"/>
      <c r="H200" s="35" t="n">
        <f aca="false">SUM(H192:H199)</f>
        <v>2.81708333333333</v>
      </c>
    </row>
    <row r="201" customFormat="false" ht="15" hidden="false" customHeight="false" outlineLevel="0" collapsed="false">
      <c r="A201" s="20" t="n">
        <v>22</v>
      </c>
      <c r="B201" s="29" t="s">
        <v>119</v>
      </c>
      <c r="C201" s="29" t="s">
        <v>461</v>
      </c>
      <c r="D201" s="29" t="s">
        <v>550</v>
      </c>
      <c r="E201" s="29" t="s">
        <v>540</v>
      </c>
      <c r="F201" s="32" t="n">
        <v>0.333333333333333</v>
      </c>
      <c r="G201" s="26" t="n">
        <f aca="false">VLOOKUP(C201,'Ingredient Prices'!$A$6:$F$400,6,FALSE())</f>
        <v>1.22</v>
      </c>
      <c r="H201" s="26" t="n">
        <f aca="false">F201*G201</f>
        <v>0.406666666666667</v>
      </c>
    </row>
    <row r="202" customFormat="false" ht="15" hidden="false" customHeight="false" outlineLevel="0" collapsed="false">
      <c r="A202" s="20" t="n">
        <v>22</v>
      </c>
      <c r="B202" s="29" t="s">
        <v>119</v>
      </c>
      <c r="C202" s="29" t="s">
        <v>447</v>
      </c>
      <c r="D202" s="29" t="s">
        <v>541</v>
      </c>
      <c r="E202" s="29" t="s">
        <v>540</v>
      </c>
      <c r="F202" s="32" t="n">
        <v>0.25</v>
      </c>
      <c r="G202" s="26" t="n">
        <f aca="false">VLOOKUP(C202,'Ingredient Prices'!$A$6:$F$400,6,FALSE())</f>
        <v>1.59</v>
      </c>
      <c r="H202" s="26" t="n">
        <f aca="false">F202*G202</f>
        <v>0.3975</v>
      </c>
    </row>
    <row r="203" customFormat="false" ht="15" hidden="false" customHeight="false" outlineLevel="0" collapsed="false">
      <c r="A203" s="20" t="n">
        <v>22</v>
      </c>
      <c r="B203" s="29" t="s">
        <v>119</v>
      </c>
      <c r="C203" s="29" t="s">
        <v>465</v>
      </c>
      <c r="D203" s="29" t="s">
        <v>542</v>
      </c>
      <c r="E203" s="29" t="s">
        <v>540</v>
      </c>
      <c r="F203" s="32" t="n">
        <v>0.1875</v>
      </c>
      <c r="G203" s="26" t="n">
        <f aca="false">VLOOKUP(C203,'Ingredient Prices'!$A$6:$F$400,6,FALSE())</f>
        <v>2.07</v>
      </c>
      <c r="H203" s="26" t="n">
        <f aca="false">F203*G203</f>
        <v>0.388125</v>
      </c>
    </row>
    <row r="204" customFormat="false" ht="15" hidden="false" customHeight="false" outlineLevel="0" collapsed="false">
      <c r="A204" s="20" t="n">
        <v>22</v>
      </c>
      <c r="B204" s="29" t="s">
        <v>119</v>
      </c>
      <c r="C204" s="29" t="s">
        <v>466</v>
      </c>
      <c r="D204" s="29" t="s">
        <v>542</v>
      </c>
      <c r="E204" s="29" t="s">
        <v>540</v>
      </c>
      <c r="F204" s="32" t="n">
        <v>0.1875</v>
      </c>
      <c r="G204" s="26" t="n">
        <f aca="false">VLOOKUP(C204,'Ingredient Prices'!$A$6:$F$400,6,FALSE())</f>
        <v>1.99</v>
      </c>
      <c r="H204" s="26" t="n">
        <f aca="false">F204*G204</f>
        <v>0.373125</v>
      </c>
    </row>
    <row r="205" customFormat="false" ht="15" hidden="false" customHeight="false" outlineLevel="0" collapsed="false">
      <c r="A205" s="20" t="n">
        <v>22</v>
      </c>
      <c r="B205" s="29" t="s">
        <v>119</v>
      </c>
      <c r="C205" s="29" t="s">
        <v>477</v>
      </c>
      <c r="D205" s="29" t="s">
        <v>542</v>
      </c>
      <c r="E205" s="29" t="s">
        <v>540</v>
      </c>
      <c r="F205" s="32" t="n">
        <v>0.1875</v>
      </c>
      <c r="G205" s="26" t="n">
        <f aca="false">VLOOKUP(C205,'Ingredient Prices'!$A$6:$F$400,6,FALSE())</f>
        <v>0.28</v>
      </c>
      <c r="H205" s="26" t="n">
        <f aca="false">F205*G205</f>
        <v>0.0525</v>
      </c>
    </row>
    <row r="206" customFormat="false" ht="15" hidden="false" customHeight="false" outlineLevel="0" collapsed="false">
      <c r="A206" s="20" t="n">
        <v>22</v>
      </c>
      <c r="B206" s="29" t="s">
        <v>119</v>
      </c>
      <c r="C206" s="29" t="s">
        <v>475</v>
      </c>
      <c r="D206" s="29" t="s">
        <v>543</v>
      </c>
      <c r="E206" s="29" t="s">
        <v>540</v>
      </c>
      <c r="F206" s="32" t="n">
        <v>0.125</v>
      </c>
      <c r="G206" s="26" t="n">
        <f aca="false">VLOOKUP(C206,'Ingredient Prices'!$A$6:$F$400,6,FALSE())</f>
        <v>1.71</v>
      </c>
      <c r="H206" s="26" t="n">
        <f aca="false">F206*G206</f>
        <v>0.21375</v>
      </c>
    </row>
    <row r="207" customFormat="false" ht="15" hidden="false" customHeight="false" outlineLevel="0" collapsed="false">
      <c r="A207" s="20" t="n">
        <v>22</v>
      </c>
      <c r="B207" s="29" t="s">
        <v>119</v>
      </c>
      <c r="C207" s="29" t="s">
        <v>473</v>
      </c>
      <c r="D207" s="29" t="s">
        <v>544</v>
      </c>
      <c r="E207" s="29" t="s">
        <v>540</v>
      </c>
      <c r="F207" s="32" t="n">
        <v>0.0625</v>
      </c>
      <c r="G207" s="26" t="n">
        <f aca="false">VLOOKUP(C207,'Ingredient Prices'!$A$6:$F$400,6,FALSE())</f>
        <v>0.37</v>
      </c>
      <c r="H207" s="26" t="n">
        <f aca="false">F207*G207</f>
        <v>0.023125</v>
      </c>
    </row>
    <row r="208" customFormat="false" ht="15" hidden="false" customHeight="false" outlineLevel="0" collapsed="false">
      <c r="A208" s="20" t="n">
        <v>22</v>
      </c>
      <c r="B208" s="29" t="s">
        <v>119</v>
      </c>
      <c r="C208" s="29" t="s">
        <v>468</v>
      </c>
      <c r="D208" s="29" t="s">
        <v>548</v>
      </c>
      <c r="E208" s="29" t="s">
        <v>540</v>
      </c>
      <c r="F208" s="32" t="n">
        <v>0.0208333333333333</v>
      </c>
      <c r="G208" s="26" t="n">
        <f aca="false">VLOOKUP(C208,'Ingredient Prices'!$A$6:$F$400,6,FALSE())</f>
        <v>4.52</v>
      </c>
      <c r="H208" s="26" t="n">
        <f aca="false">F208*G208</f>
        <v>0.0941666666666666</v>
      </c>
    </row>
    <row r="209" customFormat="false" ht="15" hidden="false" customHeight="false" outlineLevel="0" collapsed="false">
      <c r="A209" s="20" t="n">
        <v>22</v>
      </c>
      <c r="B209" s="29" t="s">
        <v>119</v>
      </c>
      <c r="C209" s="29" t="s">
        <v>471</v>
      </c>
      <c r="D209" s="29" t="s">
        <v>548</v>
      </c>
      <c r="E209" s="29" t="s">
        <v>540</v>
      </c>
      <c r="F209" s="32" t="n">
        <v>0.0208333333333333</v>
      </c>
      <c r="G209" s="26" t="n">
        <f aca="false">VLOOKUP(C209,'Ingredient Prices'!$A$6:$F$400,6,FALSE())</f>
        <v>5.65</v>
      </c>
      <c r="H209" s="26" t="n">
        <f aca="false">F209*G209</f>
        <v>0.117708333333333</v>
      </c>
    </row>
    <row r="210" customFormat="false" ht="15" hidden="false" customHeight="false" outlineLevel="0" collapsed="false">
      <c r="A210" s="20" t="n">
        <v>22</v>
      </c>
      <c r="B210" s="29" t="s">
        <v>119</v>
      </c>
      <c r="C210" s="29" t="s">
        <v>481</v>
      </c>
      <c r="D210" s="29" t="s">
        <v>548</v>
      </c>
      <c r="E210" s="29" t="s">
        <v>540</v>
      </c>
      <c r="F210" s="32" t="n">
        <v>0.0208333333333333</v>
      </c>
      <c r="G210" s="26" t="n">
        <f aca="false">VLOOKUP(C210,'Ingredient Prices'!$A$6:$F$400,6,FALSE())</f>
        <v>4.65</v>
      </c>
      <c r="H210" s="26" t="n">
        <f aca="false">F210*G210</f>
        <v>0.096875</v>
      </c>
    </row>
    <row r="211" customFormat="false" ht="15" hidden="false" customHeight="false" outlineLevel="0" collapsed="false">
      <c r="A211" s="20" t="n">
        <v>22</v>
      </c>
      <c r="B211" s="29" t="s">
        <v>119</v>
      </c>
      <c r="C211" s="29" t="s">
        <v>443</v>
      </c>
      <c r="D211" s="29" t="s">
        <v>548</v>
      </c>
      <c r="E211" s="29" t="s">
        <v>540</v>
      </c>
      <c r="F211" s="32" t="n">
        <v>0.0208333333333333</v>
      </c>
      <c r="G211" s="26" t="n">
        <f aca="false">VLOOKUP(C211,'Ingredient Prices'!$A$6:$F$400,6,FALSE())</f>
        <v>2.47</v>
      </c>
      <c r="H211" s="26" t="n">
        <f aca="false">F211*G211</f>
        <v>0.0514583333333333</v>
      </c>
    </row>
    <row r="212" customFormat="false" ht="21.75" hidden="false" customHeight="true" outlineLevel="0" collapsed="false">
      <c r="A212" s="33"/>
      <c r="B212" s="33"/>
      <c r="C212" s="33"/>
      <c r="D212" s="33"/>
      <c r="E212" s="34" t="s">
        <v>546</v>
      </c>
      <c r="F212" s="34"/>
      <c r="G212" s="34"/>
      <c r="H212" s="35" t="n">
        <f aca="false">SUM(H201:H211)</f>
        <v>2.215</v>
      </c>
    </row>
    <row r="213" customFormat="false" ht="15" hidden="false" customHeight="false" outlineLevel="0" collapsed="false">
      <c r="A213" s="20" t="n">
        <v>23</v>
      </c>
      <c r="B213" s="29" t="s">
        <v>121</v>
      </c>
      <c r="C213" s="29" t="s">
        <v>465</v>
      </c>
      <c r="D213" s="29" t="s">
        <v>541</v>
      </c>
      <c r="E213" s="29" t="s">
        <v>540</v>
      </c>
      <c r="F213" s="32" t="n">
        <v>0.25</v>
      </c>
      <c r="G213" s="26" t="n">
        <f aca="false">VLOOKUP(C213,'Ingredient Prices'!$A$6:$F$400,6,FALSE())</f>
        <v>2.07</v>
      </c>
      <c r="H213" s="26" t="n">
        <f aca="false">F213*G213</f>
        <v>0.5175</v>
      </c>
    </row>
    <row r="214" customFormat="false" ht="15" hidden="false" customHeight="false" outlineLevel="0" collapsed="false">
      <c r="A214" s="20" t="n">
        <v>23</v>
      </c>
      <c r="B214" s="29" t="s">
        <v>121</v>
      </c>
      <c r="C214" s="29" t="s">
        <v>477</v>
      </c>
      <c r="D214" s="29" t="s">
        <v>542</v>
      </c>
      <c r="E214" s="29" t="s">
        <v>540</v>
      </c>
      <c r="F214" s="32" t="n">
        <v>0.1875</v>
      </c>
      <c r="G214" s="26" t="n">
        <f aca="false">VLOOKUP(C214,'Ingredient Prices'!$A$6:$F$400,6,FALSE())</f>
        <v>0.28</v>
      </c>
      <c r="H214" s="26" t="n">
        <f aca="false">F214*G214</f>
        <v>0.0525</v>
      </c>
    </row>
    <row r="215" customFormat="false" ht="15" hidden="false" customHeight="false" outlineLevel="0" collapsed="false">
      <c r="A215" s="20" t="n">
        <v>23</v>
      </c>
      <c r="B215" s="29" t="s">
        <v>121</v>
      </c>
      <c r="C215" s="29" t="s">
        <v>448</v>
      </c>
      <c r="D215" s="29" t="s">
        <v>543</v>
      </c>
      <c r="E215" s="29" t="s">
        <v>540</v>
      </c>
      <c r="F215" s="32" t="n">
        <v>0.125</v>
      </c>
      <c r="G215" s="26" t="n">
        <f aca="false">VLOOKUP(C215,'Ingredient Prices'!$A$6:$F$400,6,FALSE())</f>
        <v>3.09</v>
      </c>
      <c r="H215" s="26" t="n">
        <f aca="false">F215*G215</f>
        <v>0.38625</v>
      </c>
    </row>
    <row r="216" customFormat="false" ht="15" hidden="false" customHeight="false" outlineLevel="0" collapsed="false">
      <c r="A216" s="20" t="n">
        <v>23</v>
      </c>
      <c r="B216" s="29" t="s">
        <v>121</v>
      </c>
      <c r="C216" s="29" t="s">
        <v>475</v>
      </c>
      <c r="D216" s="29" t="s">
        <v>543</v>
      </c>
      <c r="E216" s="29" t="s">
        <v>540</v>
      </c>
      <c r="F216" s="32" t="n">
        <v>0.125</v>
      </c>
      <c r="G216" s="26" t="n">
        <f aca="false">VLOOKUP(C216,'Ingredient Prices'!$A$6:$F$400,6,FALSE())</f>
        <v>1.71</v>
      </c>
      <c r="H216" s="26" t="n">
        <f aca="false">F216*G216</f>
        <v>0.21375</v>
      </c>
    </row>
    <row r="217" customFormat="false" ht="15" hidden="false" customHeight="false" outlineLevel="0" collapsed="false">
      <c r="A217" s="20" t="n">
        <v>23</v>
      </c>
      <c r="B217" s="29" t="s">
        <v>121</v>
      </c>
      <c r="C217" s="29" t="s">
        <v>506</v>
      </c>
      <c r="D217" s="29" t="s">
        <v>543</v>
      </c>
      <c r="E217" s="29" t="s">
        <v>540</v>
      </c>
      <c r="F217" s="32" t="n">
        <v>0.125</v>
      </c>
      <c r="G217" s="26" t="n">
        <f aca="false">VLOOKUP(C217,'Ingredient Prices'!$A$6:$F$400,6,FALSE())</f>
        <v>1.27</v>
      </c>
      <c r="H217" s="26" t="n">
        <f aca="false">F217*G217</f>
        <v>0.15875</v>
      </c>
    </row>
    <row r="218" customFormat="false" ht="15" hidden="false" customHeight="false" outlineLevel="0" collapsed="false">
      <c r="A218" s="20" t="n">
        <v>23</v>
      </c>
      <c r="B218" s="29" t="s">
        <v>121</v>
      </c>
      <c r="C218" s="29" t="s">
        <v>473</v>
      </c>
      <c r="D218" s="29" t="s">
        <v>543</v>
      </c>
      <c r="E218" s="29" t="s">
        <v>540</v>
      </c>
      <c r="F218" s="32" t="n">
        <v>0.125</v>
      </c>
      <c r="G218" s="26" t="n">
        <f aca="false">VLOOKUP(C218,'Ingredient Prices'!$A$6:$F$400,6,FALSE())</f>
        <v>0.37</v>
      </c>
      <c r="H218" s="26" t="n">
        <f aca="false">F218*G218</f>
        <v>0.04625</v>
      </c>
    </row>
    <row r="219" customFormat="false" ht="15" hidden="false" customHeight="false" outlineLevel="0" collapsed="false">
      <c r="A219" s="20" t="n">
        <v>23</v>
      </c>
      <c r="B219" s="29" t="s">
        <v>121</v>
      </c>
      <c r="C219" s="29" t="s">
        <v>466</v>
      </c>
      <c r="D219" s="29" t="s">
        <v>543</v>
      </c>
      <c r="E219" s="29" t="s">
        <v>540</v>
      </c>
      <c r="F219" s="32" t="n">
        <v>0.125</v>
      </c>
      <c r="G219" s="26" t="n">
        <f aca="false">VLOOKUP(C219,'Ingredient Prices'!$A$6:$F$400,6,FALSE())</f>
        <v>1.99</v>
      </c>
      <c r="H219" s="26" t="n">
        <f aca="false">F219*G219</f>
        <v>0.24875</v>
      </c>
    </row>
    <row r="220" customFormat="false" ht="15" hidden="false" customHeight="false" outlineLevel="0" collapsed="false">
      <c r="A220" s="20" t="n">
        <v>23</v>
      </c>
      <c r="B220" s="29" t="s">
        <v>121</v>
      </c>
      <c r="C220" s="29" t="s">
        <v>447</v>
      </c>
      <c r="D220" s="29" t="s">
        <v>544</v>
      </c>
      <c r="E220" s="29" t="s">
        <v>540</v>
      </c>
      <c r="F220" s="32" t="n">
        <v>0.0625</v>
      </c>
      <c r="G220" s="26" t="n">
        <f aca="false">VLOOKUP(C220,'Ingredient Prices'!$A$6:$F$400,6,FALSE())</f>
        <v>1.59</v>
      </c>
      <c r="H220" s="26" t="n">
        <f aca="false">F220*G220</f>
        <v>0.099375</v>
      </c>
    </row>
    <row r="221" customFormat="false" ht="15" hidden="false" customHeight="false" outlineLevel="0" collapsed="false">
      <c r="A221" s="20" t="n">
        <v>23</v>
      </c>
      <c r="B221" s="29" t="s">
        <v>121</v>
      </c>
      <c r="C221" s="29" t="s">
        <v>481</v>
      </c>
      <c r="D221" s="29" t="s">
        <v>544</v>
      </c>
      <c r="E221" s="29" t="s">
        <v>540</v>
      </c>
      <c r="F221" s="32" t="n">
        <v>0.0625</v>
      </c>
      <c r="G221" s="26" t="n">
        <f aca="false">VLOOKUP(C221,'Ingredient Prices'!$A$6:$F$400,6,FALSE())</f>
        <v>4.65</v>
      </c>
      <c r="H221" s="26" t="n">
        <f aca="false">F221*G221</f>
        <v>0.290625</v>
      </c>
    </row>
    <row r="222" customFormat="false" ht="15" hidden="false" customHeight="false" outlineLevel="0" collapsed="false">
      <c r="A222" s="20" t="n">
        <v>23</v>
      </c>
      <c r="B222" s="29" t="s">
        <v>121</v>
      </c>
      <c r="C222" s="29" t="s">
        <v>443</v>
      </c>
      <c r="D222" s="29" t="s">
        <v>545</v>
      </c>
      <c r="E222" s="29" t="s">
        <v>540</v>
      </c>
      <c r="F222" s="32" t="n">
        <v>0.0416666666666667</v>
      </c>
      <c r="G222" s="26" t="n">
        <f aca="false">VLOOKUP(C222,'Ingredient Prices'!$A$6:$F$400,6,FALSE())</f>
        <v>2.47</v>
      </c>
      <c r="H222" s="26" t="n">
        <f aca="false">F222*G222</f>
        <v>0.102916666666667</v>
      </c>
    </row>
    <row r="223" customFormat="false" ht="15" hidden="false" customHeight="false" outlineLevel="0" collapsed="false">
      <c r="A223" s="20" t="n">
        <v>23</v>
      </c>
      <c r="B223" s="29" t="s">
        <v>121</v>
      </c>
      <c r="C223" s="29" t="s">
        <v>468</v>
      </c>
      <c r="D223" s="29" t="s">
        <v>548</v>
      </c>
      <c r="E223" s="29" t="s">
        <v>540</v>
      </c>
      <c r="F223" s="32" t="n">
        <v>0.0208333333333333</v>
      </c>
      <c r="G223" s="26" t="n">
        <f aca="false">VLOOKUP(C223,'Ingredient Prices'!$A$6:$F$400,6,FALSE())</f>
        <v>4.52</v>
      </c>
      <c r="H223" s="26" t="n">
        <f aca="false">F223*G223</f>
        <v>0.0941666666666666</v>
      </c>
    </row>
    <row r="224" customFormat="false" ht="21.75" hidden="false" customHeight="true" outlineLevel="0" collapsed="false">
      <c r="A224" s="33"/>
      <c r="B224" s="33"/>
      <c r="C224" s="33"/>
      <c r="D224" s="33"/>
      <c r="E224" s="34" t="s">
        <v>546</v>
      </c>
      <c r="F224" s="34"/>
      <c r="G224" s="34"/>
      <c r="H224" s="35" t="n">
        <f aca="false">SUM(H213:H223)</f>
        <v>2.21083333333333</v>
      </c>
    </row>
    <row r="225" customFormat="false" ht="15" hidden="false" customHeight="false" outlineLevel="0" collapsed="false">
      <c r="A225" s="20" t="n">
        <v>24</v>
      </c>
      <c r="B225" s="29" t="s">
        <v>123</v>
      </c>
      <c r="C225" s="29" t="s">
        <v>478</v>
      </c>
      <c r="D225" s="29" t="s">
        <v>552</v>
      </c>
      <c r="E225" s="29" t="s">
        <v>540</v>
      </c>
      <c r="F225" s="32" t="n">
        <v>1</v>
      </c>
      <c r="G225" s="26" t="n">
        <f aca="false">VLOOKUP(C225,'Ingredient Prices'!$A$6:$F$400,6,FALSE())</f>
        <v>1.39</v>
      </c>
      <c r="H225" s="26" t="n">
        <f aca="false">F225*G225</f>
        <v>1.39</v>
      </c>
    </row>
    <row r="226" customFormat="false" ht="15" hidden="false" customHeight="false" outlineLevel="0" collapsed="false">
      <c r="A226" s="20" t="n">
        <v>24</v>
      </c>
      <c r="B226" s="29" t="s">
        <v>123</v>
      </c>
      <c r="C226" s="29" t="s">
        <v>475</v>
      </c>
      <c r="D226" s="29" t="s">
        <v>543</v>
      </c>
      <c r="E226" s="29" t="s">
        <v>540</v>
      </c>
      <c r="F226" s="32" t="n">
        <v>0.125</v>
      </c>
      <c r="G226" s="26" t="n">
        <f aca="false">VLOOKUP(C226,'Ingredient Prices'!$A$6:$F$400,6,FALSE())</f>
        <v>1.71</v>
      </c>
      <c r="H226" s="26" t="n">
        <f aca="false">F226*G226</f>
        <v>0.21375</v>
      </c>
    </row>
    <row r="227" customFormat="false" ht="15" hidden="false" customHeight="false" outlineLevel="0" collapsed="false">
      <c r="A227" s="20" t="n">
        <v>24</v>
      </c>
      <c r="B227" s="29" t="s">
        <v>123</v>
      </c>
      <c r="C227" s="29" t="s">
        <v>488</v>
      </c>
      <c r="D227" s="29" t="s">
        <v>544</v>
      </c>
      <c r="E227" s="29" t="s">
        <v>540</v>
      </c>
      <c r="F227" s="32" t="n">
        <v>0.0625</v>
      </c>
      <c r="G227" s="26" t="n">
        <f aca="false">VLOOKUP(C227,'Ingredient Prices'!$A$6:$F$400,6,FALSE())</f>
        <v>5.55</v>
      </c>
      <c r="H227" s="26" t="n">
        <f aca="false">F227*G227</f>
        <v>0.346875</v>
      </c>
    </row>
    <row r="228" customFormat="false" ht="15" hidden="false" customHeight="false" outlineLevel="0" collapsed="false">
      <c r="A228" s="20" t="n">
        <v>24</v>
      </c>
      <c r="B228" s="29" t="s">
        <v>123</v>
      </c>
      <c r="C228" s="29" t="s">
        <v>439</v>
      </c>
      <c r="D228" s="29" t="s">
        <v>544</v>
      </c>
      <c r="E228" s="29" t="s">
        <v>540</v>
      </c>
      <c r="F228" s="32" t="n">
        <v>0.0625</v>
      </c>
      <c r="G228" s="26" t="n">
        <f aca="false">VLOOKUP(C228,'Ingredient Prices'!$A$6:$F$400,6,FALSE())</f>
        <v>4.65</v>
      </c>
      <c r="H228" s="26" t="n">
        <f aca="false">F228*G228</f>
        <v>0.290625</v>
      </c>
    </row>
    <row r="229" customFormat="false" ht="15" hidden="false" customHeight="false" outlineLevel="0" collapsed="false">
      <c r="A229" s="20" t="n">
        <v>24</v>
      </c>
      <c r="B229" s="29" t="s">
        <v>123</v>
      </c>
      <c r="C229" s="29" t="s">
        <v>458</v>
      </c>
      <c r="D229" s="29" t="s">
        <v>544</v>
      </c>
      <c r="E229" s="29" t="s">
        <v>540</v>
      </c>
      <c r="F229" s="32" t="n">
        <v>0.0625</v>
      </c>
      <c r="G229" s="26" t="n">
        <f aca="false">VLOOKUP(C229,'Ingredient Prices'!$A$6:$F$400,6,FALSE())</f>
        <v>16.73</v>
      </c>
      <c r="H229" s="26" t="n">
        <f aca="false">F229*G229</f>
        <v>1.045625</v>
      </c>
    </row>
    <row r="230" customFormat="false" ht="15" hidden="false" customHeight="false" outlineLevel="0" collapsed="false">
      <c r="A230" s="20" t="n">
        <v>24</v>
      </c>
      <c r="B230" s="29" t="s">
        <v>123</v>
      </c>
      <c r="C230" s="29" t="s">
        <v>438</v>
      </c>
      <c r="D230" s="29" t="s">
        <v>548</v>
      </c>
      <c r="E230" s="29" t="s">
        <v>540</v>
      </c>
      <c r="F230" s="32" t="n">
        <v>0.0208333333333333</v>
      </c>
      <c r="G230" s="26" t="n">
        <f aca="false">VLOOKUP(C230,'Ingredient Prices'!$A$6:$F$400,6,FALSE())</f>
        <v>4.58</v>
      </c>
      <c r="H230" s="26" t="n">
        <f aca="false">F230*G230</f>
        <v>0.0954166666666667</v>
      </c>
    </row>
    <row r="231" customFormat="false" ht="15" hidden="false" customHeight="false" outlineLevel="0" collapsed="false">
      <c r="A231" s="20" t="n">
        <v>24</v>
      </c>
      <c r="B231" s="29" t="s">
        <v>123</v>
      </c>
      <c r="C231" s="29" t="s">
        <v>506</v>
      </c>
      <c r="D231" s="29" t="s">
        <v>548</v>
      </c>
      <c r="E231" s="29" t="s">
        <v>540</v>
      </c>
      <c r="F231" s="32" t="n">
        <v>0.0208333333333333</v>
      </c>
      <c r="G231" s="26" t="n">
        <f aca="false">VLOOKUP(C231,'Ingredient Prices'!$A$6:$F$400,6,FALSE())</f>
        <v>1.27</v>
      </c>
      <c r="H231" s="26" t="n">
        <f aca="false">F231*G231</f>
        <v>0.0264583333333333</v>
      </c>
    </row>
    <row r="232" customFormat="false" ht="15" hidden="false" customHeight="false" outlineLevel="0" collapsed="false">
      <c r="A232" s="20" t="n">
        <v>24</v>
      </c>
      <c r="B232" s="29" t="s">
        <v>123</v>
      </c>
      <c r="C232" s="29" t="s">
        <v>473</v>
      </c>
      <c r="D232" s="29" t="s">
        <v>548</v>
      </c>
      <c r="E232" s="29" t="s">
        <v>540</v>
      </c>
      <c r="F232" s="32" t="n">
        <v>0.0208333333333333</v>
      </c>
      <c r="G232" s="26" t="n">
        <f aca="false">VLOOKUP(C232,'Ingredient Prices'!$A$6:$F$400,6,FALSE())</f>
        <v>0.37</v>
      </c>
      <c r="H232" s="26" t="n">
        <f aca="false">F232*G232</f>
        <v>0.00770833333333333</v>
      </c>
    </row>
    <row r="233" customFormat="false" ht="21.75" hidden="false" customHeight="true" outlineLevel="0" collapsed="false">
      <c r="A233" s="33"/>
      <c r="B233" s="33"/>
      <c r="C233" s="33"/>
      <c r="D233" s="33"/>
      <c r="E233" s="34" t="s">
        <v>546</v>
      </c>
      <c r="F233" s="34"/>
      <c r="G233" s="34"/>
      <c r="H233" s="35" t="n">
        <f aca="false">SUM(H225:H232)</f>
        <v>3.41645833333333</v>
      </c>
    </row>
    <row r="234" customFormat="false" ht="15" hidden="false" customHeight="false" outlineLevel="0" collapsed="false">
      <c r="A234" s="20" t="n">
        <v>25</v>
      </c>
      <c r="B234" s="29" t="s">
        <v>126</v>
      </c>
      <c r="C234" s="29" t="s">
        <v>441</v>
      </c>
      <c r="D234" s="29" t="s">
        <v>539</v>
      </c>
      <c r="E234" s="29" t="s">
        <v>540</v>
      </c>
      <c r="F234" s="32" t="n">
        <v>0.5</v>
      </c>
      <c r="G234" s="26" t="n">
        <f aca="false">VLOOKUP(C234,'Ingredient Prices'!$A$6:$F$400,6,FALSE())</f>
        <v>0.52</v>
      </c>
      <c r="H234" s="26" t="n">
        <f aca="false">F234*G234</f>
        <v>0.26</v>
      </c>
    </row>
    <row r="235" customFormat="false" ht="15" hidden="false" customHeight="false" outlineLevel="0" collapsed="false">
      <c r="A235" s="20" t="n">
        <v>25</v>
      </c>
      <c r="B235" s="29" t="s">
        <v>126</v>
      </c>
      <c r="C235" s="29" t="s">
        <v>422</v>
      </c>
      <c r="D235" s="29" t="s">
        <v>539</v>
      </c>
      <c r="E235" s="29" t="s">
        <v>540</v>
      </c>
      <c r="F235" s="32" t="n">
        <v>0.5</v>
      </c>
      <c r="G235" s="26" t="n">
        <f aca="false">VLOOKUP(C235,'Ingredient Prices'!$A$6:$F$400,6,FALSE())</f>
        <v>0.46</v>
      </c>
      <c r="H235" s="26" t="n">
        <f aca="false">F235*G235</f>
        <v>0.23</v>
      </c>
    </row>
    <row r="236" customFormat="false" ht="15" hidden="false" customHeight="false" outlineLevel="0" collapsed="false">
      <c r="A236" s="20" t="n">
        <v>25</v>
      </c>
      <c r="B236" s="29" t="s">
        <v>126</v>
      </c>
      <c r="C236" s="29" t="s">
        <v>435</v>
      </c>
      <c r="D236" s="29" t="s">
        <v>543</v>
      </c>
      <c r="E236" s="29" t="s">
        <v>540</v>
      </c>
      <c r="F236" s="32" t="n">
        <v>0.125</v>
      </c>
      <c r="G236" s="26" t="n">
        <f aca="false">VLOOKUP(C236,'Ingredient Prices'!$A$6:$F$400,6,FALSE())</f>
        <v>3.27</v>
      </c>
      <c r="H236" s="26" t="n">
        <f aca="false">F236*G236</f>
        <v>0.40875</v>
      </c>
    </row>
    <row r="237" customFormat="false" ht="15" hidden="false" customHeight="false" outlineLevel="0" collapsed="false">
      <c r="A237" s="20" t="n">
        <v>25</v>
      </c>
      <c r="B237" s="29" t="s">
        <v>126</v>
      </c>
      <c r="C237" s="29" t="s">
        <v>487</v>
      </c>
      <c r="D237" s="29" t="s">
        <v>543</v>
      </c>
      <c r="E237" s="29" t="s">
        <v>540</v>
      </c>
      <c r="F237" s="32" t="n">
        <v>0.125</v>
      </c>
      <c r="G237" s="26" t="n">
        <f aca="false">VLOOKUP(C237,'Ingredient Prices'!$A$6:$F$400,6,FALSE())</f>
        <v>4.49</v>
      </c>
      <c r="H237" s="26" t="n">
        <f aca="false">F237*G237</f>
        <v>0.56125</v>
      </c>
    </row>
    <row r="238" customFormat="false" ht="15" hidden="false" customHeight="false" outlineLevel="0" collapsed="false">
      <c r="A238" s="20" t="n">
        <v>25</v>
      </c>
      <c r="B238" s="29" t="s">
        <v>126</v>
      </c>
      <c r="C238" s="29" t="s">
        <v>475</v>
      </c>
      <c r="D238" s="29" t="s">
        <v>543</v>
      </c>
      <c r="E238" s="29" t="s">
        <v>540</v>
      </c>
      <c r="F238" s="32" t="n">
        <v>0.125</v>
      </c>
      <c r="G238" s="26" t="n">
        <f aca="false">VLOOKUP(C238,'Ingredient Prices'!$A$6:$F$400,6,FALSE())</f>
        <v>1.71</v>
      </c>
      <c r="H238" s="26" t="n">
        <f aca="false">F238*G238</f>
        <v>0.21375</v>
      </c>
    </row>
    <row r="239" customFormat="false" ht="15" hidden="false" customHeight="false" outlineLevel="0" collapsed="false">
      <c r="A239" s="20" t="n">
        <v>25</v>
      </c>
      <c r="B239" s="29" t="s">
        <v>126</v>
      </c>
      <c r="C239" s="29" t="s">
        <v>506</v>
      </c>
      <c r="D239" s="29" t="s">
        <v>544</v>
      </c>
      <c r="E239" s="29" t="s">
        <v>540</v>
      </c>
      <c r="F239" s="32" t="n">
        <v>0.0625</v>
      </c>
      <c r="G239" s="26" t="n">
        <f aca="false">VLOOKUP(C239,'Ingredient Prices'!$A$6:$F$400,6,FALSE())</f>
        <v>1.27</v>
      </c>
      <c r="H239" s="26" t="n">
        <f aca="false">F239*G239</f>
        <v>0.079375</v>
      </c>
    </row>
    <row r="240" customFormat="false" ht="15" hidden="false" customHeight="false" outlineLevel="0" collapsed="false">
      <c r="A240" s="20" t="n">
        <v>25</v>
      </c>
      <c r="B240" s="29" t="s">
        <v>126</v>
      </c>
      <c r="C240" s="29" t="s">
        <v>443</v>
      </c>
      <c r="D240" s="29" t="s">
        <v>545</v>
      </c>
      <c r="E240" s="29" t="s">
        <v>540</v>
      </c>
      <c r="F240" s="32" t="n">
        <v>0.0416666666666667</v>
      </c>
      <c r="G240" s="26" t="n">
        <f aca="false">VLOOKUP(C240,'Ingredient Prices'!$A$6:$F$400,6,FALSE())</f>
        <v>2.47</v>
      </c>
      <c r="H240" s="26" t="n">
        <f aca="false">F240*G240</f>
        <v>0.102916666666667</v>
      </c>
    </row>
    <row r="241" customFormat="false" ht="15" hidden="false" customHeight="false" outlineLevel="0" collapsed="false">
      <c r="A241" s="20" t="n">
        <v>25</v>
      </c>
      <c r="B241" s="29" t="s">
        <v>126</v>
      </c>
      <c r="C241" s="29" t="s">
        <v>491</v>
      </c>
      <c r="D241" s="29" t="s">
        <v>548</v>
      </c>
      <c r="E241" s="29" t="s">
        <v>540</v>
      </c>
      <c r="F241" s="32" t="n">
        <v>0.0208333333333333</v>
      </c>
      <c r="G241" s="26" t="n">
        <f aca="false">VLOOKUP(C241,'Ingredient Prices'!$A$6:$F$400,6,FALSE())</f>
        <v>5.18</v>
      </c>
      <c r="H241" s="26" t="n">
        <f aca="false">F241*G241</f>
        <v>0.107916666666667</v>
      </c>
    </row>
    <row r="242" customFormat="false" ht="21.75" hidden="false" customHeight="true" outlineLevel="0" collapsed="false">
      <c r="A242" s="33"/>
      <c r="B242" s="33"/>
      <c r="C242" s="33"/>
      <c r="D242" s="33"/>
      <c r="E242" s="34" t="s">
        <v>546</v>
      </c>
      <c r="F242" s="34"/>
      <c r="G242" s="34"/>
      <c r="H242" s="35" t="n">
        <f aca="false">SUM(H234:H241)</f>
        <v>1.96395833333333</v>
      </c>
    </row>
    <row r="243" customFormat="false" ht="15" hidden="false" customHeight="false" outlineLevel="0" collapsed="false">
      <c r="A243" s="20" t="n">
        <v>26</v>
      </c>
      <c r="B243" s="29" t="s">
        <v>129</v>
      </c>
      <c r="C243" s="29" t="s">
        <v>411</v>
      </c>
      <c r="D243" s="29" t="s">
        <v>555</v>
      </c>
      <c r="E243" s="29" t="s">
        <v>540</v>
      </c>
      <c r="F243" s="32" t="n">
        <v>1.5</v>
      </c>
      <c r="G243" s="26" t="n">
        <f aca="false">VLOOKUP(C243,'Ingredient Prices'!$A$6:$F$400,6,FALSE())</f>
        <v>0.11</v>
      </c>
      <c r="H243" s="26" t="n">
        <f aca="false">F243*G243</f>
        <v>0.165</v>
      </c>
    </row>
    <row r="244" customFormat="false" ht="15" hidden="false" customHeight="false" outlineLevel="0" collapsed="false">
      <c r="A244" s="20" t="n">
        <v>26</v>
      </c>
      <c r="B244" s="29" t="s">
        <v>129</v>
      </c>
      <c r="C244" s="29" t="s">
        <v>503</v>
      </c>
      <c r="D244" s="29" t="s">
        <v>543</v>
      </c>
      <c r="E244" s="29" t="s">
        <v>540</v>
      </c>
      <c r="F244" s="32" t="n">
        <v>0.125</v>
      </c>
      <c r="G244" s="26" t="n">
        <f aca="false">VLOOKUP(C244,'Ingredient Prices'!$A$6:$F$400,6,FALSE())</f>
        <v>1.03</v>
      </c>
      <c r="H244" s="26" t="n">
        <f aca="false">F244*G244</f>
        <v>0.12875</v>
      </c>
    </row>
    <row r="245" customFormat="false" ht="15" hidden="false" customHeight="false" outlineLevel="0" collapsed="false">
      <c r="A245" s="20" t="n">
        <v>26</v>
      </c>
      <c r="B245" s="29" t="s">
        <v>129</v>
      </c>
      <c r="C245" s="29" t="s">
        <v>527</v>
      </c>
      <c r="D245" s="29" t="s">
        <v>542</v>
      </c>
      <c r="E245" s="29" t="s">
        <v>540</v>
      </c>
      <c r="F245" s="32" t="n">
        <v>0.1875</v>
      </c>
      <c r="G245" s="26" t="n">
        <f aca="false">VLOOKUP(C245,'Ingredient Prices'!$A$6:$F$400,6,FALSE())</f>
        <v>0.92</v>
      </c>
      <c r="H245" s="26" t="n">
        <f aca="false">F245*G245</f>
        <v>0.1725</v>
      </c>
    </row>
    <row r="246" customFormat="false" ht="15" hidden="false" customHeight="false" outlineLevel="0" collapsed="false">
      <c r="A246" s="20" t="n">
        <v>26</v>
      </c>
      <c r="B246" s="29" t="s">
        <v>129</v>
      </c>
      <c r="C246" s="29" t="s">
        <v>477</v>
      </c>
      <c r="D246" s="29" t="s">
        <v>556</v>
      </c>
      <c r="E246" s="29" t="s">
        <v>540</v>
      </c>
      <c r="F246" s="32" t="n">
        <v>0.09375</v>
      </c>
      <c r="G246" s="26" t="n">
        <f aca="false">VLOOKUP(C246,'Ingredient Prices'!$A$6:$F$400,6,FALSE())</f>
        <v>0.28</v>
      </c>
      <c r="H246" s="26" t="n">
        <f aca="false">F246*G246</f>
        <v>0.02625</v>
      </c>
    </row>
    <row r="247" customFormat="false" ht="15" hidden="false" customHeight="false" outlineLevel="0" collapsed="false">
      <c r="A247" s="20" t="n">
        <v>26</v>
      </c>
      <c r="B247" s="29" t="s">
        <v>129</v>
      </c>
      <c r="C247" s="29" t="s">
        <v>416</v>
      </c>
      <c r="D247" s="29" t="s">
        <v>544</v>
      </c>
      <c r="E247" s="29" t="s">
        <v>540</v>
      </c>
      <c r="F247" s="32" t="n">
        <v>0.0625</v>
      </c>
      <c r="G247" s="26" t="n">
        <f aca="false">VLOOKUP(C247,'Ingredient Prices'!$A$6:$F$400,6,FALSE())</f>
        <v>1.83</v>
      </c>
      <c r="H247" s="26" t="n">
        <f aca="false">F247*G247</f>
        <v>0.114375</v>
      </c>
    </row>
    <row r="248" customFormat="false" ht="15" hidden="false" customHeight="false" outlineLevel="0" collapsed="false">
      <c r="A248" s="20" t="n">
        <v>26</v>
      </c>
      <c r="B248" s="29" t="s">
        <v>129</v>
      </c>
      <c r="C248" s="29" t="s">
        <v>473</v>
      </c>
      <c r="D248" s="29" t="s">
        <v>551</v>
      </c>
      <c r="E248" s="29" t="s">
        <v>540</v>
      </c>
      <c r="F248" s="32" t="n">
        <v>0.0104166666666667</v>
      </c>
      <c r="G248" s="26" t="n">
        <f aca="false">VLOOKUP(C248,'Ingredient Prices'!$A$6:$F$400,6,FALSE())</f>
        <v>0.37</v>
      </c>
      <c r="H248" s="26" t="n">
        <f aca="false">F248*G248</f>
        <v>0.00385416666666667</v>
      </c>
    </row>
    <row r="249" customFormat="false" ht="21.75" hidden="false" customHeight="true" outlineLevel="0" collapsed="false">
      <c r="A249" s="33"/>
      <c r="B249" s="33"/>
      <c r="C249" s="33"/>
      <c r="D249" s="33"/>
      <c r="E249" s="34" t="s">
        <v>546</v>
      </c>
      <c r="F249" s="34"/>
      <c r="G249" s="34"/>
      <c r="H249" s="35" t="n">
        <f aca="false">SUM(H243:H248)</f>
        <v>0.610729166666667</v>
      </c>
    </row>
    <row r="250" customFormat="false" ht="15" hidden="false" customHeight="false" outlineLevel="0" collapsed="false">
      <c r="A250" s="20" t="n">
        <v>27</v>
      </c>
      <c r="B250" s="29" t="s">
        <v>134</v>
      </c>
      <c r="C250" s="29" t="s">
        <v>411</v>
      </c>
      <c r="D250" s="29" t="s">
        <v>555</v>
      </c>
      <c r="E250" s="29" t="s">
        <v>540</v>
      </c>
      <c r="F250" s="32" t="n">
        <v>1.5</v>
      </c>
      <c r="G250" s="26" t="n">
        <f aca="false">VLOOKUP(C250,'Ingredient Prices'!$A$6:$F$400,6,FALSE())</f>
        <v>0.11</v>
      </c>
      <c r="H250" s="26" t="n">
        <f aca="false">F250*G250</f>
        <v>0.165</v>
      </c>
    </row>
    <row r="251" customFormat="false" ht="15" hidden="false" customHeight="false" outlineLevel="0" collapsed="false">
      <c r="A251" s="20" t="n">
        <v>27</v>
      </c>
      <c r="B251" s="29" t="s">
        <v>134</v>
      </c>
      <c r="C251" s="29" t="s">
        <v>527</v>
      </c>
      <c r="D251" s="29" t="s">
        <v>541</v>
      </c>
      <c r="E251" s="29" t="s">
        <v>540</v>
      </c>
      <c r="F251" s="32" t="n">
        <v>0.25</v>
      </c>
      <c r="G251" s="26" t="n">
        <f aca="false">VLOOKUP(C251,'Ingredient Prices'!$A$6:$F$400,6,FALSE())</f>
        <v>0.92</v>
      </c>
      <c r="H251" s="26" t="n">
        <f aca="false">F251*G251</f>
        <v>0.23</v>
      </c>
    </row>
    <row r="252" customFormat="false" ht="15" hidden="false" customHeight="false" outlineLevel="0" collapsed="false">
      <c r="A252" s="20" t="n">
        <v>27</v>
      </c>
      <c r="B252" s="29" t="s">
        <v>134</v>
      </c>
      <c r="C252" s="29" t="s">
        <v>416</v>
      </c>
      <c r="D252" s="29" t="s">
        <v>557</v>
      </c>
      <c r="E252" s="29" t="s">
        <v>540</v>
      </c>
      <c r="F252" s="32" t="n">
        <v>0.046875</v>
      </c>
      <c r="G252" s="26" t="n">
        <f aca="false">VLOOKUP(C252,'Ingredient Prices'!$A$6:$F$400,6,FALSE())</f>
        <v>1.83</v>
      </c>
      <c r="H252" s="26" t="n">
        <f aca="false">F252*G252</f>
        <v>0.08578125</v>
      </c>
    </row>
    <row r="253" customFormat="false" ht="15" hidden="false" customHeight="false" outlineLevel="0" collapsed="false">
      <c r="A253" s="20" t="n">
        <v>27</v>
      </c>
      <c r="B253" s="29" t="s">
        <v>134</v>
      </c>
      <c r="C253" s="29" t="s">
        <v>477</v>
      </c>
      <c r="D253" s="29" t="s">
        <v>548</v>
      </c>
      <c r="E253" s="29" t="s">
        <v>540</v>
      </c>
      <c r="F253" s="32" t="n">
        <v>0.0208333333333333</v>
      </c>
      <c r="G253" s="26" t="n">
        <f aca="false">VLOOKUP(C253,'Ingredient Prices'!$A$6:$F$400,6,FALSE())</f>
        <v>0.28</v>
      </c>
      <c r="H253" s="26" t="n">
        <f aca="false">F253*G253</f>
        <v>0.00583333333333333</v>
      </c>
    </row>
    <row r="254" customFormat="false" ht="15" hidden="false" customHeight="false" outlineLevel="0" collapsed="false">
      <c r="A254" s="20" t="n">
        <v>27</v>
      </c>
      <c r="B254" s="29" t="s">
        <v>134</v>
      </c>
      <c r="C254" s="29" t="s">
        <v>473</v>
      </c>
      <c r="D254" s="29" t="s">
        <v>558</v>
      </c>
      <c r="E254" s="29" t="s">
        <v>540</v>
      </c>
      <c r="F254" s="32" t="n">
        <v>0.015625</v>
      </c>
      <c r="G254" s="26" t="n">
        <f aca="false">VLOOKUP(C254,'Ingredient Prices'!$A$6:$F$400,6,FALSE())</f>
        <v>0.37</v>
      </c>
      <c r="H254" s="26" t="n">
        <f aca="false">F254*G254</f>
        <v>0.00578125</v>
      </c>
    </row>
    <row r="255" customFormat="false" ht="21.75" hidden="false" customHeight="true" outlineLevel="0" collapsed="false">
      <c r="A255" s="33"/>
      <c r="B255" s="33"/>
      <c r="C255" s="33"/>
      <c r="D255" s="33"/>
      <c r="E255" s="34" t="s">
        <v>546</v>
      </c>
      <c r="F255" s="34"/>
      <c r="G255" s="34"/>
      <c r="H255" s="35" t="n">
        <f aca="false">SUM(H250:H254)</f>
        <v>0.492395833333333</v>
      </c>
    </row>
    <row r="256" customFormat="false" ht="15" hidden="false" customHeight="false" outlineLevel="0" collapsed="false">
      <c r="A256" s="20" t="n">
        <v>28</v>
      </c>
      <c r="B256" s="29" t="s">
        <v>136</v>
      </c>
      <c r="C256" s="29" t="s">
        <v>411</v>
      </c>
      <c r="D256" s="29" t="s">
        <v>552</v>
      </c>
      <c r="E256" s="29" t="s">
        <v>540</v>
      </c>
      <c r="F256" s="32" t="n">
        <v>1</v>
      </c>
      <c r="G256" s="26" t="n">
        <f aca="false">VLOOKUP(C256,'Ingredient Prices'!$A$6:$F$400,6,FALSE())</f>
        <v>0.11</v>
      </c>
      <c r="H256" s="26" t="n">
        <f aca="false">F256*G256</f>
        <v>0.11</v>
      </c>
    </row>
    <row r="257" customFormat="false" ht="15" hidden="false" customHeight="false" outlineLevel="0" collapsed="false">
      <c r="A257" s="20" t="n">
        <v>28</v>
      </c>
      <c r="B257" s="29" t="s">
        <v>136</v>
      </c>
      <c r="C257" s="29" t="s">
        <v>477</v>
      </c>
      <c r="D257" s="29" t="s">
        <v>550</v>
      </c>
      <c r="E257" s="29" t="s">
        <v>540</v>
      </c>
      <c r="F257" s="32" t="n">
        <v>0.333333333333333</v>
      </c>
      <c r="G257" s="26" t="n">
        <f aca="false">VLOOKUP(C257,'Ingredient Prices'!$A$6:$F$400,6,FALSE())</f>
        <v>0.28</v>
      </c>
      <c r="H257" s="26" t="n">
        <f aca="false">F257*G257</f>
        <v>0.0933333333333333</v>
      </c>
    </row>
    <row r="258" customFormat="false" ht="15" hidden="false" customHeight="false" outlineLevel="0" collapsed="false">
      <c r="A258" s="20" t="n">
        <v>28</v>
      </c>
      <c r="B258" s="29" t="s">
        <v>136</v>
      </c>
      <c r="C258" s="29" t="s">
        <v>503</v>
      </c>
      <c r="D258" s="29" t="s">
        <v>543</v>
      </c>
      <c r="E258" s="29" t="s">
        <v>540</v>
      </c>
      <c r="F258" s="32" t="n">
        <v>0.125</v>
      </c>
      <c r="G258" s="26" t="n">
        <f aca="false">VLOOKUP(C258,'Ingredient Prices'!$A$6:$F$400,6,FALSE())</f>
        <v>1.03</v>
      </c>
      <c r="H258" s="26" t="n">
        <f aca="false">F258*G258</f>
        <v>0.12875</v>
      </c>
    </row>
    <row r="259" customFormat="false" ht="15" hidden="false" customHeight="false" outlineLevel="0" collapsed="false">
      <c r="A259" s="20" t="n">
        <v>28</v>
      </c>
      <c r="B259" s="29" t="s">
        <v>136</v>
      </c>
      <c r="C259" s="29" t="s">
        <v>416</v>
      </c>
      <c r="D259" s="29" t="s">
        <v>559</v>
      </c>
      <c r="E259" s="29" t="s">
        <v>540</v>
      </c>
      <c r="F259" s="32" t="n">
        <v>0.03125</v>
      </c>
      <c r="G259" s="26" t="n">
        <f aca="false">VLOOKUP(C259,'Ingredient Prices'!$A$6:$F$400,6,FALSE())</f>
        <v>1.83</v>
      </c>
      <c r="H259" s="26" t="n">
        <f aca="false">F259*G259</f>
        <v>0.0571875</v>
      </c>
    </row>
    <row r="260" customFormat="false" ht="15" hidden="false" customHeight="false" outlineLevel="0" collapsed="false">
      <c r="A260" s="20" t="n">
        <v>28</v>
      </c>
      <c r="B260" s="29" t="s">
        <v>136</v>
      </c>
      <c r="C260" s="29" t="s">
        <v>473</v>
      </c>
      <c r="D260" s="29" t="s">
        <v>553</v>
      </c>
      <c r="E260" s="29" t="s">
        <v>540</v>
      </c>
      <c r="F260" s="32" t="n">
        <v>0.00520833333333333</v>
      </c>
      <c r="G260" s="26" t="n">
        <f aca="false">VLOOKUP(C260,'Ingredient Prices'!$A$6:$F$400,6,FALSE())</f>
        <v>0.37</v>
      </c>
      <c r="H260" s="26" t="n">
        <f aca="false">F260*G260</f>
        <v>0.00192708333333333</v>
      </c>
    </row>
    <row r="261" customFormat="false" ht="21.75" hidden="false" customHeight="true" outlineLevel="0" collapsed="false">
      <c r="A261" s="33"/>
      <c r="B261" s="33"/>
      <c r="C261" s="33"/>
      <c r="D261" s="33"/>
      <c r="E261" s="34" t="s">
        <v>546</v>
      </c>
      <c r="F261" s="34"/>
      <c r="G261" s="34"/>
      <c r="H261" s="35" t="n">
        <f aca="false">SUM(H256:H260)</f>
        <v>0.391197916666667</v>
      </c>
    </row>
    <row r="262" customFormat="false" ht="15" hidden="false" customHeight="false" outlineLevel="0" collapsed="false">
      <c r="A262" s="20" t="n">
        <v>29</v>
      </c>
      <c r="B262" s="29" t="s">
        <v>141</v>
      </c>
      <c r="C262" s="29" t="s">
        <v>531</v>
      </c>
      <c r="D262" s="29" t="s">
        <v>547</v>
      </c>
      <c r="E262" s="29" t="s">
        <v>540</v>
      </c>
      <c r="F262" s="32" t="n">
        <v>0.75</v>
      </c>
      <c r="G262" s="26" t="n">
        <f aca="false">VLOOKUP(C262,'Ingredient Prices'!$A$6:$F$400,6,FALSE())</f>
        <v>0.28</v>
      </c>
      <c r="H262" s="26" t="n">
        <f aca="false">F262*G262</f>
        <v>0.21</v>
      </c>
    </row>
    <row r="263" customFormat="false" ht="15" hidden="false" customHeight="false" outlineLevel="0" collapsed="false">
      <c r="A263" s="20" t="n">
        <v>29</v>
      </c>
      <c r="B263" s="29" t="s">
        <v>141</v>
      </c>
      <c r="C263" s="29" t="s">
        <v>411</v>
      </c>
      <c r="D263" s="29" t="s">
        <v>547</v>
      </c>
      <c r="E263" s="29" t="s">
        <v>540</v>
      </c>
      <c r="F263" s="32" t="n">
        <v>0.75</v>
      </c>
      <c r="G263" s="26" t="n">
        <f aca="false">VLOOKUP(C263,'Ingredient Prices'!$A$6:$F$400,6,FALSE())</f>
        <v>0.11</v>
      </c>
      <c r="H263" s="26" t="n">
        <f aca="false">F263*G263</f>
        <v>0.0825</v>
      </c>
    </row>
    <row r="264" customFormat="false" ht="15" hidden="false" customHeight="false" outlineLevel="0" collapsed="false">
      <c r="A264" s="20" t="n">
        <v>29</v>
      </c>
      <c r="B264" s="29" t="s">
        <v>141</v>
      </c>
      <c r="C264" s="29" t="s">
        <v>503</v>
      </c>
      <c r="D264" s="29" t="s">
        <v>541</v>
      </c>
      <c r="E264" s="29" t="s">
        <v>540</v>
      </c>
      <c r="F264" s="32" t="n">
        <v>0.25</v>
      </c>
      <c r="G264" s="26" t="n">
        <f aca="false">VLOOKUP(C264,'Ingredient Prices'!$A$6:$F$400,6,FALSE())</f>
        <v>1.03</v>
      </c>
      <c r="H264" s="26" t="n">
        <f aca="false">F264*G264</f>
        <v>0.2575</v>
      </c>
    </row>
    <row r="265" customFormat="false" ht="15" hidden="false" customHeight="false" outlineLevel="0" collapsed="false">
      <c r="A265" s="20" t="n">
        <v>29</v>
      </c>
      <c r="B265" s="29" t="s">
        <v>141</v>
      </c>
      <c r="C265" s="29" t="s">
        <v>477</v>
      </c>
      <c r="D265" s="29" t="s">
        <v>542</v>
      </c>
      <c r="E265" s="29" t="s">
        <v>540</v>
      </c>
      <c r="F265" s="32" t="n">
        <v>0.1875</v>
      </c>
      <c r="G265" s="26" t="n">
        <f aca="false">VLOOKUP(C265,'Ingredient Prices'!$A$6:$F$400,6,FALSE())</f>
        <v>0.28</v>
      </c>
      <c r="H265" s="26" t="n">
        <f aca="false">F265*G265</f>
        <v>0.0525</v>
      </c>
    </row>
    <row r="266" customFormat="false" ht="15" hidden="false" customHeight="false" outlineLevel="0" collapsed="false">
      <c r="A266" s="20" t="n">
        <v>29</v>
      </c>
      <c r="B266" s="29" t="s">
        <v>141</v>
      </c>
      <c r="C266" s="29" t="s">
        <v>416</v>
      </c>
      <c r="D266" s="29" t="s">
        <v>545</v>
      </c>
      <c r="E266" s="29" t="s">
        <v>540</v>
      </c>
      <c r="F266" s="32" t="n">
        <v>0.0416666666666667</v>
      </c>
      <c r="G266" s="26" t="n">
        <f aca="false">VLOOKUP(C266,'Ingredient Prices'!$A$6:$F$400,6,FALSE())</f>
        <v>1.83</v>
      </c>
      <c r="H266" s="26" t="n">
        <f aca="false">F266*G266</f>
        <v>0.07625</v>
      </c>
    </row>
    <row r="267" customFormat="false" ht="15" hidden="false" customHeight="false" outlineLevel="0" collapsed="false">
      <c r="A267" s="20" t="n">
        <v>29</v>
      </c>
      <c r="B267" s="29" t="s">
        <v>141</v>
      </c>
      <c r="C267" s="29" t="s">
        <v>473</v>
      </c>
      <c r="D267" s="29" t="s">
        <v>551</v>
      </c>
      <c r="E267" s="29" t="s">
        <v>540</v>
      </c>
      <c r="F267" s="32" t="n">
        <v>0.0104166666666667</v>
      </c>
      <c r="G267" s="26" t="n">
        <f aca="false">VLOOKUP(C267,'Ingredient Prices'!$A$6:$F$400,6,FALSE())</f>
        <v>0.37</v>
      </c>
      <c r="H267" s="26" t="n">
        <f aca="false">F267*G267</f>
        <v>0.00385416666666667</v>
      </c>
    </row>
    <row r="268" customFormat="false" ht="21.75" hidden="false" customHeight="true" outlineLevel="0" collapsed="false">
      <c r="A268" s="33"/>
      <c r="B268" s="33"/>
      <c r="C268" s="33"/>
      <c r="D268" s="33"/>
      <c r="E268" s="34" t="s">
        <v>546</v>
      </c>
      <c r="F268" s="34"/>
      <c r="G268" s="34"/>
      <c r="H268" s="35" t="n">
        <f aca="false">SUM(H262:H267)</f>
        <v>0.682604166666667</v>
      </c>
    </row>
    <row r="269" customFormat="false" ht="15" hidden="false" customHeight="false" outlineLevel="0" collapsed="false">
      <c r="A269" s="20" t="n">
        <v>30</v>
      </c>
      <c r="B269" s="29" t="s">
        <v>146</v>
      </c>
      <c r="C269" s="29" t="s">
        <v>514</v>
      </c>
      <c r="D269" s="29" t="s">
        <v>555</v>
      </c>
      <c r="E269" s="29" t="s">
        <v>540</v>
      </c>
      <c r="F269" s="32" t="n">
        <v>1.5</v>
      </c>
      <c r="G269" s="26" t="n">
        <f aca="false">VLOOKUP(C269,'Ingredient Prices'!$A$6:$F$400,6,FALSE())</f>
        <v>0.31</v>
      </c>
      <c r="H269" s="26" t="n">
        <f aca="false">F269*G269</f>
        <v>0.465</v>
      </c>
    </row>
    <row r="270" customFormat="false" ht="15" hidden="false" customHeight="false" outlineLevel="0" collapsed="false">
      <c r="A270" s="20" t="n">
        <v>30</v>
      </c>
      <c r="B270" s="29" t="s">
        <v>146</v>
      </c>
      <c r="C270" s="29" t="s">
        <v>422</v>
      </c>
      <c r="D270" s="29" t="s">
        <v>550</v>
      </c>
      <c r="E270" s="29" t="s">
        <v>540</v>
      </c>
      <c r="F270" s="32" t="n">
        <v>0.333333333333333</v>
      </c>
      <c r="G270" s="26" t="n">
        <f aca="false">VLOOKUP(C270,'Ingredient Prices'!$A$6:$F$400,6,FALSE())</f>
        <v>0.46</v>
      </c>
      <c r="H270" s="26" t="n">
        <f aca="false">F270*G270</f>
        <v>0.153333333333333</v>
      </c>
    </row>
    <row r="271" customFormat="false" ht="15" hidden="false" customHeight="false" outlineLevel="0" collapsed="false">
      <c r="A271" s="20" t="n">
        <v>30</v>
      </c>
      <c r="B271" s="29" t="s">
        <v>146</v>
      </c>
      <c r="C271" s="29" t="s">
        <v>483</v>
      </c>
      <c r="D271" s="29" t="s">
        <v>551</v>
      </c>
      <c r="E271" s="29" t="s">
        <v>540</v>
      </c>
      <c r="F271" s="32" t="n">
        <v>0.0104166666666667</v>
      </c>
      <c r="G271" s="26" t="n">
        <f aca="false">VLOOKUP(C271,'Ingredient Prices'!$A$6:$F$400,6,FALSE())</f>
        <v>2.24</v>
      </c>
      <c r="H271" s="26" t="n">
        <f aca="false">F271*G271</f>
        <v>0.0233333333333333</v>
      </c>
    </row>
    <row r="272" customFormat="false" ht="15" hidden="false" customHeight="false" outlineLevel="0" collapsed="false">
      <c r="A272" s="20" t="n">
        <v>30</v>
      </c>
      <c r="B272" s="29" t="s">
        <v>146</v>
      </c>
      <c r="C272" s="29" t="s">
        <v>498</v>
      </c>
      <c r="D272" s="29" t="s">
        <v>551</v>
      </c>
      <c r="E272" s="29" t="s">
        <v>540</v>
      </c>
      <c r="F272" s="32" t="n">
        <v>0.0104166666666667</v>
      </c>
      <c r="G272" s="26" t="n">
        <f aca="false">VLOOKUP(C272,'Ingredient Prices'!$A$6:$F$400,6,FALSE())</f>
        <v>19.68</v>
      </c>
      <c r="H272" s="26" t="n">
        <f aca="false">F272*G272</f>
        <v>0.205</v>
      </c>
    </row>
    <row r="273" customFormat="false" ht="15" hidden="false" customHeight="false" outlineLevel="0" collapsed="false">
      <c r="A273" s="20" t="n">
        <v>30</v>
      </c>
      <c r="B273" s="29" t="s">
        <v>146</v>
      </c>
      <c r="C273" s="29" t="s">
        <v>473</v>
      </c>
      <c r="D273" s="29" t="s">
        <v>553</v>
      </c>
      <c r="E273" s="29" t="s">
        <v>540</v>
      </c>
      <c r="F273" s="32" t="n">
        <v>0.00520833333333333</v>
      </c>
      <c r="G273" s="26" t="n">
        <f aca="false">VLOOKUP(C273,'Ingredient Prices'!$A$6:$F$400,6,FALSE())</f>
        <v>0.37</v>
      </c>
      <c r="H273" s="26" t="n">
        <f aca="false">F273*G273</f>
        <v>0.00192708333333333</v>
      </c>
    </row>
    <row r="274" customFormat="false" ht="21.75" hidden="false" customHeight="true" outlineLevel="0" collapsed="false">
      <c r="A274" s="33"/>
      <c r="B274" s="33"/>
      <c r="C274" s="33"/>
      <c r="D274" s="33"/>
      <c r="E274" s="34" t="s">
        <v>546</v>
      </c>
      <c r="F274" s="34"/>
      <c r="G274" s="34"/>
      <c r="H274" s="35" t="n">
        <f aca="false">SUM(H269:H273)</f>
        <v>0.84859375</v>
      </c>
    </row>
    <row r="275" customFormat="false" ht="15" hidden="false" customHeight="false" outlineLevel="0" collapsed="false">
      <c r="A275" s="20" t="n">
        <v>31</v>
      </c>
      <c r="B275" s="29" t="s">
        <v>149</v>
      </c>
      <c r="C275" s="29" t="s">
        <v>411</v>
      </c>
      <c r="D275" s="29" t="s">
        <v>555</v>
      </c>
      <c r="E275" s="29" t="s">
        <v>540</v>
      </c>
      <c r="F275" s="32" t="n">
        <v>1.5</v>
      </c>
      <c r="G275" s="26" t="n">
        <f aca="false">VLOOKUP(C275,'Ingredient Prices'!$A$6:$F$400,6,FALSE())</f>
        <v>0.11</v>
      </c>
      <c r="H275" s="26" t="n">
        <f aca="false">F275*G275</f>
        <v>0.165</v>
      </c>
    </row>
    <row r="276" customFormat="false" ht="15" hidden="false" customHeight="false" outlineLevel="0" collapsed="false">
      <c r="A276" s="20" t="n">
        <v>31</v>
      </c>
      <c r="B276" s="29" t="s">
        <v>149</v>
      </c>
      <c r="C276" s="29" t="s">
        <v>494</v>
      </c>
      <c r="D276" s="29" t="s">
        <v>545</v>
      </c>
      <c r="E276" s="29" t="s">
        <v>540</v>
      </c>
      <c r="F276" s="32" t="n">
        <v>0.0416666666666667</v>
      </c>
      <c r="G276" s="26" t="n">
        <f aca="false">VLOOKUP(C276,'Ingredient Prices'!$A$6:$F$400,6,FALSE())</f>
        <v>7.13</v>
      </c>
      <c r="H276" s="26" t="n">
        <f aca="false">F276*G276</f>
        <v>0.297083333333333</v>
      </c>
    </row>
    <row r="277" customFormat="false" ht="15" hidden="false" customHeight="false" outlineLevel="0" collapsed="false">
      <c r="A277" s="20" t="n">
        <v>31</v>
      </c>
      <c r="B277" s="29" t="s">
        <v>149</v>
      </c>
      <c r="C277" s="29" t="s">
        <v>477</v>
      </c>
      <c r="D277" s="29" t="s">
        <v>548</v>
      </c>
      <c r="E277" s="29" t="s">
        <v>540</v>
      </c>
      <c r="F277" s="32" t="n">
        <v>0.0208333333333333</v>
      </c>
      <c r="G277" s="26" t="n">
        <f aca="false">VLOOKUP(C277,'Ingredient Prices'!$A$6:$F$400,6,FALSE())</f>
        <v>0.28</v>
      </c>
      <c r="H277" s="26" t="n">
        <f aca="false">F277*G277</f>
        <v>0.00583333333333333</v>
      </c>
    </row>
    <row r="278" customFormat="false" ht="15" hidden="false" customHeight="false" outlineLevel="0" collapsed="false">
      <c r="A278" s="20" t="n">
        <v>31</v>
      </c>
      <c r="B278" s="29" t="s">
        <v>149</v>
      </c>
      <c r="C278" s="29" t="s">
        <v>473</v>
      </c>
      <c r="D278" s="29" t="s">
        <v>558</v>
      </c>
      <c r="E278" s="29" t="s">
        <v>540</v>
      </c>
      <c r="F278" s="32" t="n">
        <v>0.015625</v>
      </c>
      <c r="G278" s="26" t="n">
        <f aca="false">VLOOKUP(C278,'Ingredient Prices'!$A$6:$F$400,6,FALSE())</f>
        <v>0.37</v>
      </c>
      <c r="H278" s="26" t="n">
        <f aca="false">F278*G278</f>
        <v>0.00578125</v>
      </c>
    </row>
    <row r="279" customFormat="false" ht="15" hidden="false" customHeight="false" outlineLevel="0" collapsed="false">
      <c r="A279" s="20" t="n">
        <v>31</v>
      </c>
      <c r="B279" s="29" t="s">
        <v>149</v>
      </c>
      <c r="C279" s="29" t="s">
        <v>475</v>
      </c>
      <c r="D279" s="29" t="s">
        <v>551</v>
      </c>
      <c r="E279" s="29" t="s">
        <v>540</v>
      </c>
      <c r="F279" s="32" t="n">
        <v>0.0104166666666667</v>
      </c>
      <c r="G279" s="26" t="n">
        <f aca="false">VLOOKUP(C279,'Ingredient Prices'!$A$6:$F$400,6,FALSE())</f>
        <v>1.71</v>
      </c>
      <c r="H279" s="26" t="n">
        <f aca="false">F279*G279</f>
        <v>0.0178125</v>
      </c>
    </row>
    <row r="280" customFormat="false" ht="15" hidden="false" customHeight="false" outlineLevel="0" collapsed="false">
      <c r="A280" s="20" t="n">
        <v>31</v>
      </c>
      <c r="B280" s="29" t="s">
        <v>149</v>
      </c>
      <c r="C280" s="29" t="s">
        <v>465</v>
      </c>
      <c r="D280" s="29" t="s">
        <v>551</v>
      </c>
      <c r="E280" s="29" t="s">
        <v>540</v>
      </c>
      <c r="F280" s="32" t="n">
        <v>0.0104166666666667</v>
      </c>
      <c r="G280" s="26" t="n">
        <f aca="false">VLOOKUP(C280,'Ingredient Prices'!$A$6:$F$400,6,FALSE())</f>
        <v>2.07</v>
      </c>
      <c r="H280" s="26" t="n">
        <f aca="false">F280*G280</f>
        <v>0.0215625</v>
      </c>
    </row>
    <row r="281" customFormat="false" ht="21.75" hidden="false" customHeight="true" outlineLevel="0" collapsed="false">
      <c r="A281" s="33"/>
      <c r="B281" s="33"/>
      <c r="C281" s="33"/>
      <c r="D281" s="33"/>
      <c r="E281" s="34" t="s">
        <v>546</v>
      </c>
      <c r="F281" s="34"/>
      <c r="G281" s="34"/>
      <c r="H281" s="35" t="n">
        <f aca="false">SUM(H275:H280)</f>
        <v>0.513072916666667</v>
      </c>
    </row>
    <row r="282" customFormat="false" ht="15" hidden="false" customHeight="false" outlineLevel="0" collapsed="false">
      <c r="A282" s="20" t="n">
        <v>32</v>
      </c>
      <c r="B282" s="29" t="s">
        <v>151</v>
      </c>
      <c r="C282" s="29" t="s">
        <v>411</v>
      </c>
      <c r="D282" s="29" t="s">
        <v>560</v>
      </c>
      <c r="E282" s="29" t="s">
        <v>540</v>
      </c>
      <c r="F282" s="32" t="n">
        <v>1.66666666666667</v>
      </c>
      <c r="G282" s="26" t="n">
        <f aca="false">VLOOKUP(C282,'Ingredient Prices'!$A$6:$F$400,6,FALSE())</f>
        <v>0.11</v>
      </c>
      <c r="H282" s="26" t="n">
        <f aca="false">F282*G282</f>
        <v>0.183333333333333</v>
      </c>
    </row>
    <row r="283" customFormat="false" ht="15" hidden="false" customHeight="false" outlineLevel="0" collapsed="false">
      <c r="A283" s="20" t="n">
        <v>32</v>
      </c>
      <c r="B283" s="29" t="s">
        <v>151</v>
      </c>
      <c r="C283" s="29" t="s">
        <v>477</v>
      </c>
      <c r="D283" s="29" t="s">
        <v>543</v>
      </c>
      <c r="E283" s="29" t="s">
        <v>540</v>
      </c>
      <c r="F283" s="32" t="n">
        <v>0.125</v>
      </c>
      <c r="G283" s="26" t="n">
        <f aca="false">VLOOKUP(C283,'Ingredient Prices'!$A$6:$F$400,6,FALSE())</f>
        <v>0.28</v>
      </c>
      <c r="H283" s="26" t="n">
        <f aca="false">F283*G283</f>
        <v>0.035</v>
      </c>
    </row>
    <row r="284" customFormat="false" ht="15" hidden="false" customHeight="false" outlineLevel="0" collapsed="false">
      <c r="A284" s="20" t="n">
        <v>32</v>
      </c>
      <c r="B284" s="29" t="s">
        <v>151</v>
      </c>
      <c r="C284" s="29" t="s">
        <v>503</v>
      </c>
      <c r="D284" s="29" t="s">
        <v>543</v>
      </c>
      <c r="E284" s="29" t="s">
        <v>540</v>
      </c>
      <c r="F284" s="32" t="n">
        <v>0.125</v>
      </c>
      <c r="G284" s="26" t="n">
        <f aca="false">VLOOKUP(C284,'Ingredient Prices'!$A$6:$F$400,6,FALSE())</f>
        <v>1.03</v>
      </c>
      <c r="H284" s="26" t="n">
        <f aca="false">F284*G284</f>
        <v>0.12875</v>
      </c>
    </row>
    <row r="285" customFormat="false" ht="15" hidden="false" customHeight="false" outlineLevel="0" collapsed="false">
      <c r="A285" s="20" t="n">
        <v>32</v>
      </c>
      <c r="B285" s="29" t="s">
        <v>151</v>
      </c>
      <c r="C285" s="29" t="s">
        <v>494</v>
      </c>
      <c r="D285" s="29" t="s">
        <v>545</v>
      </c>
      <c r="E285" s="29" t="s">
        <v>540</v>
      </c>
      <c r="F285" s="32" t="n">
        <v>0.0416666666666667</v>
      </c>
      <c r="G285" s="26" t="n">
        <f aca="false">VLOOKUP(C285,'Ingredient Prices'!$A$6:$F$400,6,FALSE())</f>
        <v>7.13</v>
      </c>
      <c r="H285" s="26" t="n">
        <f aca="false">F285*G285</f>
        <v>0.297083333333333</v>
      </c>
    </row>
    <row r="286" customFormat="false" ht="15" hidden="false" customHeight="false" outlineLevel="0" collapsed="false">
      <c r="A286" s="20" t="n">
        <v>32</v>
      </c>
      <c r="B286" s="29" t="s">
        <v>151</v>
      </c>
      <c r="C286" s="29" t="s">
        <v>473</v>
      </c>
      <c r="D286" s="29" t="s">
        <v>558</v>
      </c>
      <c r="E286" s="29" t="s">
        <v>540</v>
      </c>
      <c r="F286" s="32" t="n">
        <v>0.015625</v>
      </c>
      <c r="G286" s="26" t="n">
        <f aca="false">VLOOKUP(C286,'Ingredient Prices'!$A$6:$F$400,6,FALSE())</f>
        <v>0.37</v>
      </c>
      <c r="H286" s="26" t="n">
        <f aca="false">F286*G286</f>
        <v>0.00578125</v>
      </c>
    </row>
    <row r="287" customFormat="false" ht="21.75" hidden="false" customHeight="true" outlineLevel="0" collapsed="false">
      <c r="A287" s="33"/>
      <c r="B287" s="33"/>
      <c r="C287" s="33"/>
      <c r="D287" s="33"/>
      <c r="E287" s="34" t="s">
        <v>546</v>
      </c>
      <c r="F287" s="34"/>
      <c r="G287" s="34"/>
      <c r="H287" s="35" t="n">
        <f aca="false">SUM(H282:H286)</f>
        <v>0.649947916666667</v>
      </c>
    </row>
    <row r="288" customFormat="false" ht="15" hidden="false" customHeight="false" outlineLevel="0" collapsed="false">
      <c r="A288" s="20" t="n">
        <v>33</v>
      </c>
      <c r="B288" s="29" t="s">
        <v>155</v>
      </c>
      <c r="C288" s="29" t="s">
        <v>411</v>
      </c>
      <c r="D288" s="29" t="s">
        <v>552</v>
      </c>
      <c r="E288" s="29" t="s">
        <v>540</v>
      </c>
      <c r="F288" s="32" t="n">
        <v>1</v>
      </c>
      <c r="G288" s="26" t="n">
        <f aca="false">VLOOKUP(C288,'Ingredient Prices'!$A$6:$F$400,6,FALSE())</f>
        <v>0.11</v>
      </c>
      <c r="H288" s="26" t="n">
        <f aca="false">F288*G288</f>
        <v>0.11</v>
      </c>
    </row>
    <row r="289" customFormat="false" ht="15" hidden="false" customHeight="false" outlineLevel="0" collapsed="false">
      <c r="A289" s="20" t="n">
        <v>33</v>
      </c>
      <c r="B289" s="29" t="s">
        <v>155</v>
      </c>
      <c r="C289" s="29" t="s">
        <v>477</v>
      </c>
      <c r="D289" s="29" t="s">
        <v>541</v>
      </c>
      <c r="E289" s="29" t="s">
        <v>540</v>
      </c>
      <c r="F289" s="32" t="n">
        <v>0.25</v>
      </c>
      <c r="G289" s="26" t="n">
        <f aca="false">VLOOKUP(C289,'Ingredient Prices'!$A$6:$F$400,6,FALSE())</f>
        <v>0.28</v>
      </c>
      <c r="H289" s="26" t="n">
        <f aca="false">F289*G289</f>
        <v>0.07</v>
      </c>
    </row>
    <row r="290" customFormat="false" ht="15" hidden="false" customHeight="false" outlineLevel="0" collapsed="false">
      <c r="A290" s="20" t="n">
        <v>33</v>
      </c>
      <c r="B290" s="29" t="s">
        <v>155</v>
      </c>
      <c r="C290" s="29" t="s">
        <v>503</v>
      </c>
      <c r="D290" s="29" t="s">
        <v>543</v>
      </c>
      <c r="E290" s="29" t="s">
        <v>540</v>
      </c>
      <c r="F290" s="32" t="n">
        <v>0.125</v>
      </c>
      <c r="G290" s="26" t="n">
        <f aca="false">VLOOKUP(C290,'Ingredient Prices'!$A$6:$F$400,6,FALSE())</f>
        <v>1.03</v>
      </c>
      <c r="H290" s="26" t="n">
        <f aca="false">F290*G290</f>
        <v>0.12875</v>
      </c>
    </row>
    <row r="291" customFormat="false" ht="15" hidden="false" customHeight="false" outlineLevel="0" collapsed="false">
      <c r="A291" s="20" t="n">
        <v>33</v>
      </c>
      <c r="B291" s="29" t="s">
        <v>155</v>
      </c>
      <c r="C291" s="29" t="s">
        <v>416</v>
      </c>
      <c r="D291" s="29" t="s">
        <v>559</v>
      </c>
      <c r="E291" s="29" t="s">
        <v>540</v>
      </c>
      <c r="F291" s="32" t="n">
        <v>0.03125</v>
      </c>
      <c r="G291" s="26" t="n">
        <f aca="false">VLOOKUP(C291,'Ingredient Prices'!$A$6:$F$400,6,FALSE())</f>
        <v>1.83</v>
      </c>
      <c r="H291" s="26" t="n">
        <f aca="false">F291*G291</f>
        <v>0.0571875</v>
      </c>
    </row>
    <row r="292" customFormat="false" ht="15" hidden="false" customHeight="false" outlineLevel="0" collapsed="false">
      <c r="A292" s="20" t="n">
        <v>33</v>
      </c>
      <c r="B292" s="29" t="s">
        <v>155</v>
      </c>
      <c r="C292" s="29" t="s">
        <v>473</v>
      </c>
      <c r="D292" s="29" t="s">
        <v>553</v>
      </c>
      <c r="E292" s="29" t="s">
        <v>540</v>
      </c>
      <c r="F292" s="32" t="n">
        <v>0.00520833333333333</v>
      </c>
      <c r="G292" s="26" t="n">
        <f aca="false">VLOOKUP(C292,'Ingredient Prices'!$A$6:$F$400,6,FALSE())</f>
        <v>0.37</v>
      </c>
      <c r="H292" s="26" t="n">
        <f aca="false">F292*G292</f>
        <v>0.00192708333333333</v>
      </c>
    </row>
    <row r="293" customFormat="false" ht="15" hidden="false" customHeight="false" outlineLevel="0" collapsed="false">
      <c r="A293" s="20" t="n">
        <v>33</v>
      </c>
      <c r="B293" s="29" t="s">
        <v>155</v>
      </c>
      <c r="C293" s="29" t="s">
        <v>422</v>
      </c>
      <c r="D293" s="29" t="s">
        <v>541</v>
      </c>
      <c r="E293" s="29" t="s">
        <v>540</v>
      </c>
      <c r="F293" s="32" t="n">
        <v>0.25</v>
      </c>
      <c r="G293" s="26" t="n">
        <f aca="false">VLOOKUP(C293,'Ingredient Prices'!$A$6:$F$400,6,FALSE())</f>
        <v>0.46</v>
      </c>
      <c r="H293" s="26" t="n">
        <f aca="false">F293*G293</f>
        <v>0.115</v>
      </c>
    </row>
    <row r="294" customFormat="false" ht="15" hidden="false" customHeight="false" outlineLevel="0" collapsed="false">
      <c r="A294" s="20" t="n">
        <v>33</v>
      </c>
      <c r="B294" s="29" t="s">
        <v>155</v>
      </c>
      <c r="C294" s="29" t="s">
        <v>411</v>
      </c>
      <c r="D294" s="29" t="s">
        <v>542</v>
      </c>
      <c r="E294" s="29" t="s">
        <v>540</v>
      </c>
      <c r="F294" s="32" t="n">
        <v>0.1875</v>
      </c>
      <c r="G294" s="26" t="n">
        <f aca="false">VLOOKUP(C294,'Ingredient Prices'!$A$6:$F$400,6,FALSE())</f>
        <v>0.11</v>
      </c>
      <c r="H294" s="26" t="n">
        <f aca="false">F294*G294</f>
        <v>0.020625</v>
      </c>
    </row>
    <row r="295" customFormat="false" ht="15" hidden="false" customHeight="false" outlineLevel="0" collapsed="false">
      <c r="A295" s="20" t="n">
        <v>33</v>
      </c>
      <c r="B295" s="29" t="s">
        <v>155</v>
      </c>
      <c r="C295" s="29" t="s">
        <v>527</v>
      </c>
      <c r="D295" s="29" t="s">
        <v>543</v>
      </c>
      <c r="E295" s="29" t="s">
        <v>540</v>
      </c>
      <c r="F295" s="32" t="n">
        <v>0.125</v>
      </c>
      <c r="G295" s="26" t="n">
        <f aca="false">VLOOKUP(C295,'Ingredient Prices'!$A$6:$F$400,6,FALSE())</f>
        <v>0.92</v>
      </c>
      <c r="H295" s="26" t="n">
        <f aca="false">F295*G295</f>
        <v>0.115</v>
      </c>
    </row>
    <row r="296" customFormat="false" ht="15" hidden="false" customHeight="false" outlineLevel="0" collapsed="false">
      <c r="A296" s="20" t="n">
        <v>33</v>
      </c>
      <c r="B296" s="29" t="s">
        <v>155</v>
      </c>
      <c r="C296" s="29" t="s">
        <v>483</v>
      </c>
      <c r="D296" s="29" t="s">
        <v>545</v>
      </c>
      <c r="E296" s="29" t="s">
        <v>540</v>
      </c>
      <c r="F296" s="32" t="n">
        <v>0.0416666666666667</v>
      </c>
      <c r="G296" s="26" t="n">
        <f aca="false">VLOOKUP(C296,'Ingredient Prices'!$A$6:$F$400,6,FALSE())</f>
        <v>2.24</v>
      </c>
      <c r="H296" s="26" t="n">
        <f aca="false">F296*G296</f>
        <v>0.0933333333333333</v>
      </c>
    </row>
    <row r="297" customFormat="false" ht="21.75" hidden="false" customHeight="true" outlineLevel="0" collapsed="false">
      <c r="A297" s="33"/>
      <c r="B297" s="33"/>
      <c r="C297" s="33"/>
      <c r="D297" s="33"/>
      <c r="E297" s="34" t="s">
        <v>546</v>
      </c>
      <c r="F297" s="34"/>
      <c r="G297" s="34"/>
      <c r="H297" s="35" t="n">
        <f aca="false">SUM(H288:H296)</f>
        <v>0.711822916666667</v>
      </c>
    </row>
    <row r="298" customFormat="false" ht="15" hidden="false" customHeight="false" outlineLevel="0" collapsed="false">
      <c r="A298" s="20" t="n">
        <v>34</v>
      </c>
      <c r="B298" s="29" t="s">
        <v>160</v>
      </c>
      <c r="C298" s="29" t="s">
        <v>411</v>
      </c>
      <c r="D298" s="29" t="s">
        <v>561</v>
      </c>
      <c r="E298" s="29" t="s">
        <v>540</v>
      </c>
      <c r="F298" s="32" t="n">
        <v>1.75</v>
      </c>
      <c r="G298" s="26" t="n">
        <f aca="false">VLOOKUP(C298,'Ingredient Prices'!$A$6:$F$400,6,FALSE())</f>
        <v>0.11</v>
      </c>
      <c r="H298" s="26" t="n">
        <f aca="false">F298*G298</f>
        <v>0.1925</v>
      </c>
    </row>
    <row r="299" customFormat="false" ht="15" hidden="false" customHeight="false" outlineLevel="0" collapsed="false">
      <c r="A299" s="20" t="n">
        <v>34</v>
      </c>
      <c r="B299" s="29" t="s">
        <v>160</v>
      </c>
      <c r="C299" s="29" t="s">
        <v>477</v>
      </c>
      <c r="D299" s="29" t="s">
        <v>542</v>
      </c>
      <c r="E299" s="29" t="s">
        <v>540</v>
      </c>
      <c r="F299" s="32" t="n">
        <v>0.1875</v>
      </c>
      <c r="G299" s="26" t="n">
        <f aca="false">VLOOKUP(C299,'Ingredient Prices'!$A$6:$F$400,6,FALSE())</f>
        <v>0.28</v>
      </c>
      <c r="H299" s="26" t="n">
        <f aca="false">F299*G299</f>
        <v>0.0525</v>
      </c>
    </row>
    <row r="300" customFormat="false" ht="15" hidden="false" customHeight="false" outlineLevel="0" collapsed="false">
      <c r="A300" s="20" t="n">
        <v>34</v>
      </c>
      <c r="B300" s="29" t="s">
        <v>160</v>
      </c>
      <c r="C300" s="29" t="s">
        <v>416</v>
      </c>
      <c r="D300" s="29" t="s">
        <v>562</v>
      </c>
      <c r="E300" s="29" t="s">
        <v>540</v>
      </c>
      <c r="F300" s="32" t="n">
        <v>0.0520833333333333</v>
      </c>
      <c r="G300" s="26" t="n">
        <f aca="false">VLOOKUP(C300,'Ingredient Prices'!$A$6:$F$400,6,FALSE())</f>
        <v>1.83</v>
      </c>
      <c r="H300" s="26" t="n">
        <f aca="false">F300*G300</f>
        <v>0.0953125</v>
      </c>
    </row>
    <row r="301" customFormat="false" ht="15" hidden="false" customHeight="false" outlineLevel="0" collapsed="false">
      <c r="A301" s="20" t="n">
        <v>34</v>
      </c>
      <c r="B301" s="29" t="s">
        <v>160</v>
      </c>
      <c r="C301" s="29" t="s">
        <v>473</v>
      </c>
      <c r="D301" s="29" t="s">
        <v>551</v>
      </c>
      <c r="E301" s="29" t="s">
        <v>540</v>
      </c>
      <c r="F301" s="32" t="n">
        <v>0.0104166666666667</v>
      </c>
      <c r="G301" s="26" t="n">
        <f aca="false">VLOOKUP(C301,'Ingredient Prices'!$A$6:$F$400,6,FALSE())</f>
        <v>0.37</v>
      </c>
      <c r="H301" s="26" t="n">
        <f aca="false">F301*G301</f>
        <v>0.00385416666666667</v>
      </c>
    </row>
    <row r="302" customFormat="false" ht="21.75" hidden="false" customHeight="true" outlineLevel="0" collapsed="false">
      <c r="A302" s="33"/>
      <c r="B302" s="33"/>
      <c r="C302" s="33"/>
      <c r="D302" s="33"/>
      <c r="E302" s="34" t="s">
        <v>546</v>
      </c>
      <c r="F302" s="34"/>
      <c r="G302" s="34"/>
      <c r="H302" s="35" t="n">
        <f aca="false">SUM(H298:H301)</f>
        <v>0.344166666666667</v>
      </c>
    </row>
    <row r="303" customFormat="false" ht="15" hidden="false" customHeight="false" outlineLevel="0" collapsed="false">
      <c r="A303" s="20" t="n">
        <v>34</v>
      </c>
      <c r="B303" s="29" t="s">
        <v>160</v>
      </c>
      <c r="C303" s="29" t="s">
        <v>492</v>
      </c>
      <c r="D303" s="29" t="s">
        <v>552</v>
      </c>
      <c r="E303" s="29" t="s">
        <v>563</v>
      </c>
      <c r="F303" s="32" t="n">
        <v>1</v>
      </c>
      <c r="G303" s="26" t="n">
        <f aca="false">VLOOKUP(C303,'Ingredient Prices'!$A$6:$F$400,6,FALSE())</f>
        <v>1.48</v>
      </c>
      <c r="H303" s="26" t="n">
        <f aca="false">F303*G303</f>
        <v>1.48</v>
      </c>
    </row>
    <row r="304" customFormat="false" ht="15" hidden="false" customHeight="false" outlineLevel="0" collapsed="false">
      <c r="A304" s="20" t="n">
        <v>35</v>
      </c>
      <c r="B304" s="29" t="s">
        <v>163</v>
      </c>
      <c r="C304" s="29" t="s">
        <v>411</v>
      </c>
      <c r="D304" s="29" t="s">
        <v>564</v>
      </c>
      <c r="E304" s="29" t="s">
        <v>540</v>
      </c>
      <c r="F304" s="32" t="n">
        <v>1.33333333333333</v>
      </c>
      <c r="G304" s="26" t="n">
        <f aca="false">VLOOKUP(C304,'Ingredient Prices'!$A$6:$F$400,6,FALSE())</f>
        <v>0.11</v>
      </c>
      <c r="H304" s="26" t="n">
        <f aca="false">F304*G304</f>
        <v>0.146666666666667</v>
      </c>
    </row>
    <row r="305" customFormat="false" ht="15" hidden="false" customHeight="false" outlineLevel="0" collapsed="false">
      <c r="A305" s="20" t="n">
        <v>35</v>
      </c>
      <c r="B305" s="29" t="s">
        <v>163</v>
      </c>
      <c r="C305" s="29" t="s">
        <v>422</v>
      </c>
      <c r="D305" s="29" t="s">
        <v>539</v>
      </c>
      <c r="E305" s="29" t="s">
        <v>540</v>
      </c>
      <c r="F305" s="32" t="n">
        <v>0.5</v>
      </c>
      <c r="G305" s="26" t="n">
        <f aca="false">VLOOKUP(C305,'Ingredient Prices'!$A$6:$F$400,6,FALSE())</f>
        <v>0.46</v>
      </c>
      <c r="H305" s="26" t="n">
        <f aca="false">F305*G305</f>
        <v>0.23</v>
      </c>
    </row>
    <row r="306" customFormat="false" ht="15" hidden="false" customHeight="false" outlineLevel="0" collapsed="false">
      <c r="A306" s="20" t="n">
        <v>35</v>
      </c>
      <c r="B306" s="29" t="s">
        <v>163</v>
      </c>
      <c r="C306" s="29" t="s">
        <v>417</v>
      </c>
      <c r="D306" s="29" t="s">
        <v>548</v>
      </c>
      <c r="E306" s="29" t="s">
        <v>540</v>
      </c>
      <c r="F306" s="32" t="n">
        <v>0.0208333333333333</v>
      </c>
      <c r="G306" s="26" t="n">
        <f aca="false">VLOOKUP(C306,'Ingredient Prices'!$A$6:$F$400,6,FALSE())</f>
        <v>0.64</v>
      </c>
      <c r="H306" s="26" t="n">
        <f aca="false">F306*G306</f>
        <v>0.0133333333333333</v>
      </c>
    </row>
    <row r="307" customFormat="false" ht="15" hidden="false" customHeight="false" outlineLevel="0" collapsed="false">
      <c r="A307" s="20" t="n">
        <v>35</v>
      </c>
      <c r="B307" s="29" t="s">
        <v>163</v>
      </c>
      <c r="C307" s="29" t="s">
        <v>483</v>
      </c>
      <c r="D307" s="29" t="s">
        <v>548</v>
      </c>
      <c r="E307" s="29" t="s">
        <v>540</v>
      </c>
      <c r="F307" s="32" t="n">
        <v>0.0208333333333333</v>
      </c>
      <c r="G307" s="26" t="n">
        <f aca="false">VLOOKUP(C307,'Ingredient Prices'!$A$6:$F$400,6,FALSE())</f>
        <v>2.24</v>
      </c>
      <c r="H307" s="26" t="n">
        <f aca="false">F307*G307</f>
        <v>0.0466666666666667</v>
      </c>
    </row>
    <row r="308" customFormat="false" ht="15" hidden="false" customHeight="false" outlineLevel="0" collapsed="false">
      <c r="A308" s="20" t="n">
        <v>35</v>
      </c>
      <c r="B308" s="29" t="s">
        <v>163</v>
      </c>
      <c r="C308" s="29" t="s">
        <v>416</v>
      </c>
      <c r="D308" s="29" t="s">
        <v>551</v>
      </c>
      <c r="E308" s="29" t="s">
        <v>540</v>
      </c>
      <c r="F308" s="32" t="n">
        <v>0.0104166666666667</v>
      </c>
      <c r="G308" s="26" t="n">
        <f aca="false">VLOOKUP(C308,'Ingredient Prices'!$A$6:$F$400,6,FALSE())</f>
        <v>1.83</v>
      </c>
      <c r="H308" s="26" t="n">
        <f aca="false">F308*G308</f>
        <v>0.0190625</v>
      </c>
    </row>
    <row r="309" customFormat="false" ht="15" hidden="false" customHeight="false" outlineLevel="0" collapsed="false">
      <c r="A309" s="20" t="n">
        <v>35</v>
      </c>
      <c r="B309" s="29" t="s">
        <v>163</v>
      </c>
      <c r="C309" s="29" t="s">
        <v>473</v>
      </c>
      <c r="D309" s="29" t="s">
        <v>551</v>
      </c>
      <c r="E309" s="29" t="s">
        <v>540</v>
      </c>
      <c r="F309" s="32" t="n">
        <v>0.0104166666666667</v>
      </c>
      <c r="G309" s="26" t="n">
        <f aca="false">VLOOKUP(C309,'Ingredient Prices'!$A$6:$F$400,6,FALSE())</f>
        <v>0.37</v>
      </c>
      <c r="H309" s="26" t="n">
        <f aca="false">F309*G309</f>
        <v>0.00385416666666667</v>
      </c>
    </row>
    <row r="310" customFormat="false" ht="21.75" hidden="false" customHeight="true" outlineLevel="0" collapsed="false">
      <c r="A310" s="33"/>
      <c r="B310" s="33"/>
      <c r="C310" s="33"/>
      <c r="D310" s="33"/>
      <c r="E310" s="34" t="s">
        <v>546</v>
      </c>
      <c r="F310" s="34"/>
      <c r="G310" s="34"/>
      <c r="H310" s="35" t="n">
        <f aca="false">SUM(H304:H309)</f>
        <v>0.459583333333333</v>
      </c>
    </row>
    <row r="311" customFormat="false" ht="15" hidden="false" customHeight="false" outlineLevel="0" collapsed="false">
      <c r="A311" s="20" t="n">
        <v>35</v>
      </c>
      <c r="B311" s="29" t="s">
        <v>163</v>
      </c>
      <c r="C311" s="29" t="s">
        <v>516</v>
      </c>
      <c r="D311" s="29" t="s">
        <v>565</v>
      </c>
      <c r="E311" s="29" t="s">
        <v>563</v>
      </c>
      <c r="F311" s="32" t="n">
        <v>3</v>
      </c>
      <c r="G311" s="26" t="n">
        <f aca="false">VLOOKUP(C311,'Ingredient Prices'!$A$6:$F$400,6,FALSE())</f>
        <v>0.2</v>
      </c>
      <c r="H311" s="26" t="n">
        <f aca="false">F311*G311</f>
        <v>0.6</v>
      </c>
    </row>
    <row r="312" customFormat="false" ht="15" hidden="false" customHeight="false" outlineLevel="0" collapsed="false">
      <c r="A312" s="20" t="n">
        <v>36</v>
      </c>
      <c r="B312" s="29" t="s">
        <v>167</v>
      </c>
      <c r="C312" s="29" t="s">
        <v>411</v>
      </c>
      <c r="D312" s="29" t="s">
        <v>564</v>
      </c>
      <c r="E312" s="29" t="s">
        <v>540</v>
      </c>
      <c r="F312" s="32" t="n">
        <v>1.33333333333333</v>
      </c>
      <c r="G312" s="26" t="n">
        <f aca="false">VLOOKUP(C312,'Ingredient Prices'!$A$6:$F$400,6,FALSE())</f>
        <v>0.11</v>
      </c>
      <c r="H312" s="26" t="n">
        <f aca="false">F312*G312</f>
        <v>0.146666666666667</v>
      </c>
    </row>
    <row r="313" customFormat="false" ht="15" hidden="false" customHeight="false" outlineLevel="0" collapsed="false">
      <c r="A313" s="20" t="n">
        <v>36</v>
      </c>
      <c r="B313" s="29" t="s">
        <v>167</v>
      </c>
      <c r="C313" s="29" t="s">
        <v>503</v>
      </c>
      <c r="D313" s="29" t="s">
        <v>539</v>
      </c>
      <c r="E313" s="29" t="s">
        <v>540</v>
      </c>
      <c r="F313" s="32" t="n">
        <v>0.5</v>
      </c>
      <c r="G313" s="26" t="n">
        <f aca="false">VLOOKUP(C313,'Ingredient Prices'!$A$6:$F$400,6,FALSE())</f>
        <v>1.03</v>
      </c>
      <c r="H313" s="26" t="n">
        <f aca="false">F313*G313</f>
        <v>0.515</v>
      </c>
    </row>
    <row r="314" customFormat="false" ht="15" hidden="false" customHeight="false" outlineLevel="0" collapsed="false">
      <c r="A314" s="20" t="n">
        <v>36</v>
      </c>
      <c r="B314" s="29" t="s">
        <v>167</v>
      </c>
      <c r="C314" s="29" t="s">
        <v>477</v>
      </c>
      <c r="D314" s="29" t="s">
        <v>543</v>
      </c>
      <c r="E314" s="29" t="s">
        <v>540</v>
      </c>
      <c r="F314" s="32" t="n">
        <v>0.125</v>
      </c>
      <c r="G314" s="26" t="n">
        <f aca="false">VLOOKUP(C314,'Ingredient Prices'!$A$6:$F$400,6,FALSE())</f>
        <v>0.28</v>
      </c>
      <c r="H314" s="26" t="n">
        <f aca="false">F314*G314</f>
        <v>0.035</v>
      </c>
    </row>
    <row r="315" customFormat="false" ht="15" hidden="false" customHeight="false" outlineLevel="0" collapsed="false">
      <c r="A315" s="20" t="n">
        <v>36</v>
      </c>
      <c r="B315" s="29" t="s">
        <v>167</v>
      </c>
      <c r="C315" s="29" t="s">
        <v>473</v>
      </c>
      <c r="D315" s="29" t="s">
        <v>551</v>
      </c>
      <c r="E315" s="29" t="s">
        <v>540</v>
      </c>
      <c r="F315" s="32" t="n">
        <v>0.0104166666666667</v>
      </c>
      <c r="G315" s="26" t="n">
        <f aca="false">VLOOKUP(C315,'Ingredient Prices'!$A$6:$F$400,6,FALSE())</f>
        <v>0.37</v>
      </c>
      <c r="H315" s="26" t="n">
        <f aca="false">F315*G315</f>
        <v>0.00385416666666667</v>
      </c>
    </row>
    <row r="316" customFormat="false" ht="21.75" hidden="false" customHeight="true" outlineLevel="0" collapsed="false">
      <c r="A316" s="33"/>
      <c r="B316" s="33"/>
      <c r="C316" s="33"/>
      <c r="D316" s="33"/>
      <c r="E316" s="34" t="s">
        <v>546</v>
      </c>
      <c r="F316" s="34"/>
      <c r="G316" s="34"/>
      <c r="H316" s="35" t="n">
        <f aca="false">SUM(H312:H315)</f>
        <v>0.700520833333333</v>
      </c>
    </row>
    <row r="317" customFormat="false" ht="15" hidden="false" customHeight="false" outlineLevel="0" collapsed="false">
      <c r="A317" s="20" t="n">
        <v>37</v>
      </c>
      <c r="B317" s="29" t="s">
        <v>169</v>
      </c>
      <c r="C317" s="29" t="s">
        <v>434</v>
      </c>
      <c r="D317" s="29" t="s">
        <v>547</v>
      </c>
      <c r="E317" s="29" t="s">
        <v>540</v>
      </c>
      <c r="F317" s="32" t="n">
        <v>0.75</v>
      </c>
      <c r="G317" s="26" t="n">
        <f aca="false">VLOOKUP(C317,'Ingredient Prices'!$A$6:$F$400,6,FALSE())</f>
        <v>4.25</v>
      </c>
      <c r="H317" s="26" t="n">
        <f aca="false">F317*G317</f>
        <v>3.1875</v>
      </c>
    </row>
    <row r="318" customFormat="false" ht="15" hidden="false" customHeight="false" outlineLevel="0" collapsed="false">
      <c r="A318" s="20" t="n">
        <v>37</v>
      </c>
      <c r="B318" s="29" t="s">
        <v>169</v>
      </c>
      <c r="C318" s="29" t="s">
        <v>503</v>
      </c>
      <c r="D318" s="29" t="s">
        <v>547</v>
      </c>
      <c r="E318" s="29" t="s">
        <v>540</v>
      </c>
      <c r="F318" s="32" t="n">
        <v>0.75</v>
      </c>
      <c r="G318" s="26" t="n">
        <f aca="false">VLOOKUP(C318,'Ingredient Prices'!$A$6:$F$400,6,FALSE())</f>
        <v>1.03</v>
      </c>
      <c r="H318" s="26" t="n">
        <f aca="false">F318*G318</f>
        <v>0.7725</v>
      </c>
    </row>
    <row r="319" customFormat="false" ht="15" hidden="false" customHeight="false" outlineLevel="0" collapsed="false">
      <c r="A319" s="20" t="n">
        <v>37</v>
      </c>
      <c r="B319" s="29" t="s">
        <v>169</v>
      </c>
      <c r="C319" s="29" t="s">
        <v>441</v>
      </c>
      <c r="D319" s="29" t="s">
        <v>542</v>
      </c>
      <c r="E319" s="29" t="s">
        <v>540</v>
      </c>
      <c r="F319" s="32" t="n">
        <v>0.1875</v>
      </c>
      <c r="G319" s="26" t="n">
        <f aca="false">VLOOKUP(C319,'Ingredient Prices'!$A$6:$F$400,6,FALSE())</f>
        <v>0.52</v>
      </c>
      <c r="H319" s="26" t="n">
        <f aca="false">F319*G319</f>
        <v>0.0975</v>
      </c>
    </row>
    <row r="320" customFormat="false" ht="15" hidden="false" customHeight="false" outlineLevel="0" collapsed="false">
      <c r="A320" s="20" t="n">
        <v>37</v>
      </c>
      <c r="B320" s="29" t="s">
        <v>169</v>
      </c>
      <c r="C320" s="29" t="s">
        <v>506</v>
      </c>
      <c r="D320" s="29" t="s">
        <v>544</v>
      </c>
      <c r="E320" s="29" t="s">
        <v>540</v>
      </c>
      <c r="F320" s="32" t="n">
        <v>0.0625</v>
      </c>
      <c r="G320" s="26" t="n">
        <f aca="false">VLOOKUP(C320,'Ingredient Prices'!$A$6:$F$400,6,FALSE())</f>
        <v>1.27</v>
      </c>
      <c r="H320" s="26" t="n">
        <f aca="false">F320*G320</f>
        <v>0.079375</v>
      </c>
    </row>
    <row r="321" customFormat="false" ht="15" hidden="false" customHeight="false" outlineLevel="0" collapsed="false">
      <c r="A321" s="20" t="n">
        <v>37</v>
      </c>
      <c r="B321" s="29" t="s">
        <v>169</v>
      </c>
      <c r="C321" s="29" t="s">
        <v>475</v>
      </c>
      <c r="D321" s="29" t="s">
        <v>545</v>
      </c>
      <c r="E321" s="29" t="s">
        <v>540</v>
      </c>
      <c r="F321" s="32" t="n">
        <v>0.0416666666666667</v>
      </c>
      <c r="G321" s="26" t="n">
        <f aca="false">VLOOKUP(C321,'Ingredient Prices'!$A$6:$F$400,6,FALSE())</f>
        <v>1.71</v>
      </c>
      <c r="H321" s="26" t="n">
        <f aca="false">F321*G321</f>
        <v>0.07125</v>
      </c>
    </row>
    <row r="322" customFormat="false" ht="15" hidden="false" customHeight="false" outlineLevel="0" collapsed="false">
      <c r="A322" s="20" t="n">
        <v>37</v>
      </c>
      <c r="B322" s="29" t="s">
        <v>169</v>
      </c>
      <c r="C322" s="29" t="s">
        <v>507</v>
      </c>
      <c r="D322" s="29" t="s">
        <v>545</v>
      </c>
      <c r="E322" s="29" t="s">
        <v>540</v>
      </c>
      <c r="F322" s="32" t="n">
        <v>0.0416666666666667</v>
      </c>
      <c r="G322" s="26" t="n">
        <f aca="false">VLOOKUP(C322,'Ingredient Prices'!$A$6:$F$400,6,FALSE())</f>
        <v>1.65</v>
      </c>
      <c r="H322" s="26" t="n">
        <f aca="false">F322*G322</f>
        <v>0.06875</v>
      </c>
    </row>
    <row r="323" customFormat="false" ht="15" hidden="false" customHeight="false" outlineLevel="0" collapsed="false">
      <c r="A323" s="20" t="n">
        <v>37</v>
      </c>
      <c r="B323" s="29" t="s">
        <v>169</v>
      </c>
      <c r="C323" s="29" t="s">
        <v>473</v>
      </c>
      <c r="D323" s="29" t="s">
        <v>545</v>
      </c>
      <c r="E323" s="29" t="s">
        <v>540</v>
      </c>
      <c r="F323" s="32" t="n">
        <v>0.0416666666666667</v>
      </c>
      <c r="G323" s="26" t="n">
        <f aca="false">VLOOKUP(C323,'Ingredient Prices'!$A$6:$F$400,6,FALSE())</f>
        <v>0.37</v>
      </c>
      <c r="H323" s="26" t="n">
        <f aca="false">F323*G323</f>
        <v>0.0154166666666667</v>
      </c>
    </row>
    <row r="324" customFormat="false" ht="15" hidden="false" customHeight="false" outlineLevel="0" collapsed="false">
      <c r="A324" s="20" t="n">
        <v>37</v>
      </c>
      <c r="B324" s="29" t="s">
        <v>169</v>
      </c>
      <c r="C324" s="29" t="s">
        <v>477</v>
      </c>
      <c r="D324" s="29" t="s">
        <v>545</v>
      </c>
      <c r="E324" s="29" t="s">
        <v>540</v>
      </c>
      <c r="F324" s="32" t="n">
        <v>0.0416666666666667</v>
      </c>
      <c r="G324" s="26" t="n">
        <f aca="false">VLOOKUP(C324,'Ingredient Prices'!$A$6:$F$400,6,FALSE())</f>
        <v>0.28</v>
      </c>
      <c r="H324" s="26" t="n">
        <f aca="false">F324*G324</f>
        <v>0.0116666666666667</v>
      </c>
    </row>
    <row r="325" customFormat="false" ht="15" hidden="false" customHeight="false" outlineLevel="0" collapsed="false">
      <c r="A325" s="20" t="n">
        <v>37</v>
      </c>
      <c r="B325" s="29" t="s">
        <v>169</v>
      </c>
      <c r="C325" s="29" t="s">
        <v>488</v>
      </c>
      <c r="D325" s="29" t="s">
        <v>548</v>
      </c>
      <c r="E325" s="29" t="s">
        <v>540</v>
      </c>
      <c r="F325" s="32" t="n">
        <v>0.0208333333333333</v>
      </c>
      <c r="G325" s="26" t="n">
        <f aca="false">VLOOKUP(C325,'Ingredient Prices'!$A$6:$F$400,6,FALSE())</f>
        <v>5.55</v>
      </c>
      <c r="H325" s="26" t="n">
        <f aca="false">F325*G325</f>
        <v>0.115625</v>
      </c>
    </row>
    <row r="326" customFormat="false" ht="21.75" hidden="false" customHeight="true" outlineLevel="0" collapsed="false">
      <c r="A326" s="33"/>
      <c r="B326" s="33"/>
      <c r="C326" s="33"/>
      <c r="D326" s="33"/>
      <c r="E326" s="34" t="s">
        <v>546</v>
      </c>
      <c r="F326" s="34"/>
      <c r="G326" s="34"/>
      <c r="H326" s="35" t="n">
        <f aca="false">SUM(H317:H325)</f>
        <v>4.41958333333333</v>
      </c>
    </row>
    <row r="327" customFormat="false" ht="15" hidden="false" customHeight="false" outlineLevel="0" collapsed="false">
      <c r="A327" s="20" t="n">
        <v>37</v>
      </c>
      <c r="B327" s="29" t="s">
        <v>169</v>
      </c>
      <c r="C327" s="29" t="s">
        <v>470</v>
      </c>
      <c r="D327" s="29" t="s">
        <v>555</v>
      </c>
      <c r="E327" s="29" t="s">
        <v>563</v>
      </c>
      <c r="F327" s="32" t="n">
        <v>1.5</v>
      </c>
      <c r="G327" s="26" t="n">
        <f aca="false">VLOOKUP(C327,'Ingredient Prices'!$A$6:$F$400,6,FALSE())</f>
        <v>0.25</v>
      </c>
      <c r="H327" s="26" t="n">
        <f aca="false">F327*G327</f>
        <v>0.375</v>
      </c>
    </row>
    <row r="328" customFormat="false" ht="15" hidden="false" customHeight="false" outlineLevel="0" collapsed="false">
      <c r="A328" s="20" t="n">
        <v>38</v>
      </c>
      <c r="B328" s="29" t="s">
        <v>173</v>
      </c>
      <c r="C328" s="29" t="s">
        <v>441</v>
      </c>
      <c r="D328" s="29" t="s">
        <v>539</v>
      </c>
      <c r="E328" s="29" t="s">
        <v>540</v>
      </c>
      <c r="F328" s="32" t="n">
        <v>0.5</v>
      </c>
      <c r="G328" s="26" t="n">
        <f aca="false">VLOOKUP(C328,'Ingredient Prices'!$A$6:$F$400,6,FALSE())</f>
        <v>0.52</v>
      </c>
      <c r="H328" s="26" t="n">
        <f aca="false">F328*G328</f>
        <v>0.26</v>
      </c>
    </row>
    <row r="329" customFormat="false" ht="15" hidden="false" customHeight="false" outlineLevel="0" collapsed="false">
      <c r="A329" s="20" t="n">
        <v>38</v>
      </c>
      <c r="B329" s="29" t="s">
        <v>173</v>
      </c>
      <c r="C329" s="29" t="s">
        <v>419</v>
      </c>
      <c r="D329" s="29" t="s">
        <v>550</v>
      </c>
      <c r="E329" s="29" t="s">
        <v>540</v>
      </c>
      <c r="F329" s="32" t="n">
        <v>0.333333333333333</v>
      </c>
      <c r="G329" s="26" t="n">
        <f aca="false">VLOOKUP(C329,'Ingredient Prices'!$A$6:$F$400,6,FALSE())</f>
        <v>3.27</v>
      </c>
      <c r="H329" s="26" t="n">
        <f aca="false">F329*G329</f>
        <v>1.09</v>
      </c>
    </row>
    <row r="330" customFormat="false" ht="15" hidden="false" customHeight="false" outlineLevel="0" collapsed="false">
      <c r="A330" s="20" t="n">
        <v>38</v>
      </c>
      <c r="B330" s="29" t="s">
        <v>173</v>
      </c>
      <c r="C330" s="29" t="s">
        <v>463</v>
      </c>
      <c r="D330" s="29" t="s">
        <v>541</v>
      </c>
      <c r="E330" s="29" t="s">
        <v>540</v>
      </c>
      <c r="F330" s="32" t="n">
        <v>0.25</v>
      </c>
      <c r="G330" s="26" t="n">
        <f aca="false">VLOOKUP(C330,'Ingredient Prices'!$A$6:$F$400,6,FALSE())</f>
        <v>3.64</v>
      </c>
      <c r="H330" s="26" t="n">
        <f aca="false">F330*G330</f>
        <v>0.91</v>
      </c>
    </row>
    <row r="331" customFormat="false" ht="15" hidden="false" customHeight="false" outlineLevel="0" collapsed="false">
      <c r="A331" s="20" t="n">
        <v>38</v>
      </c>
      <c r="B331" s="29" t="s">
        <v>173</v>
      </c>
      <c r="C331" s="29" t="s">
        <v>461</v>
      </c>
      <c r="D331" s="29" t="s">
        <v>541</v>
      </c>
      <c r="E331" s="29" t="s">
        <v>540</v>
      </c>
      <c r="F331" s="32" t="n">
        <v>0.25</v>
      </c>
      <c r="G331" s="26" t="n">
        <f aca="false">VLOOKUP(C331,'Ingredient Prices'!$A$6:$F$400,6,FALSE())</f>
        <v>1.22</v>
      </c>
      <c r="H331" s="26" t="n">
        <f aca="false">F331*G331</f>
        <v>0.305</v>
      </c>
    </row>
    <row r="332" customFormat="false" ht="15" hidden="false" customHeight="false" outlineLevel="0" collapsed="false">
      <c r="A332" s="20" t="n">
        <v>38</v>
      </c>
      <c r="B332" s="29" t="s">
        <v>173</v>
      </c>
      <c r="C332" s="29" t="s">
        <v>466</v>
      </c>
      <c r="D332" s="29" t="s">
        <v>543</v>
      </c>
      <c r="E332" s="29" t="s">
        <v>540</v>
      </c>
      <c r="F332" s="32" t="n">
        <v>0.125</v>
      </c>
      <c r="G332" s="26" t="n">
        <f aca="false">VLOOKUP(C332,'Ingredient Prices'!$A$6:$F$400,6,FALSE())</f>
        <v>1.99</v>
      </c>
      <c r="H332" s="26" t="n">
        <f aca="false">F332*G332</f>
        <v>0.24875</v>
      </c>
    </row>
    <row r="333" customFormat="false" ht="15" hidden="false" customHeight="false" outlineLevel="0" collapsed="false">
      <c r="A333" s="20" t="n">
        <v>38</v>
      </c>
      <c r="B333" s="29" t="s">
        <v>173</v>
      </c>
      <c r="C333" s="29" t="s">
        <v>506</v>
      </c>
      <c r="D333" s="29" t="s">
        <v>544</v>
      </c>
      <c r="E333" s="29" t="s">
        <v>540</v>
      </c>
      <c r="F333" s="32" t="n">
        <v>0.0625</v>
      </c>
      <c r="G333" s="26" t="n">
        <f aca="false">VLOOKUP(C333,'Ingredient Prices'!$A$6:$F$400,6,FALSE())</f>
        <v>1.27</v>
      </c>
      <c r="H333" s="26" t="n">
        <f aca="false">F333*G333</f>
        <v>0.079375</v>
      </c>
    </row>
    <row r="334" customFormat="false" ht="15" hidden="false" customHeight="false" outlineLevel="0" collapsed="false">
      <c r="A334" s="20" t="n">
        <v>38</v>
      </c>
      <c r="B334" s="29" t="s">
        <v>173</v>
      </c>
      <c r="C334" s="29" t="s">
        <v>475</v>
      </c>
      <c r="D334" s="29" t="s">
        <v>545</v>
      </c>
      <c r="E334" s="29" t="s">
        <v>540</v>
      </c>
      <c r="F334" s="32" t="n">
        <v>0.0416666666666667</v>
      </c>
      <c r="G334" s="26" t="n">
        <f aca="false">VLOOKUP(C334,'Ingredient Prices'!$A$6:$F$400,6,FALSE())</f>
        <v>1.71</v>
      </c>
      <c r="H334" s="26" t="n">
        <f aca="false">F334*G334</f>
        <v>0.07125</v>
      </c>
    </row>
    <row r="335" customFormat="false" ht="15" hidden="false" customHeight="false" outlineLevel="0" collapsed="false">
      <c r="A335" s="20" t="n">
        <v>38</v>
      </c>
      <c r="B335" s="29" t="s">
        <v>173</v>
      </c>
      <c r="C335" s="29" t="s">
        <v>507</v>
      </c>
      <c r="D335" s="29" t="s">
        <v>545</v>
      </c>
      <c r="E335" s="29" t="s">
        <v>540</v>
      </c>
      <c r="F335" s="32" t="n">
        <v>0.0416666666666667</v>
      </c>
      <c r="G335" s="26" t="n">
        <f aca="false">VLOOKUP(C335,'Ingredient Prices'!$A$6:$F$400,6,FALSE())</f>
        <v>1.65</v>
      </c>
      <c r="H335" s="26" t="n">
        <f aca="false">F335*G335</f>
        <v>0.06875</v>
      </c>
    </row>
    <row r="336" customFormat="false" ht="15" hidden="false" customHeight="false" outlineLevel="0" collapsed="false">
      <c r="A336" s="20" t="n">
        <v>38</v>
      </c>
      <c r="B336" s="29" t="s">
        <v>173</v>
      </c>
      <c r="C336" s="29" t="s">
        <v>481</v>
      </c>
      <c r="D336" s="29" t="s">
        <v>548</v>
      </c>
      <c r="E336" s="29" t="s">
        <v>540</v>
      </c>
      <c r="F336" s="32" t="n">
        <v>0.0208333333333333</v>
      </c>
      <c r="G336" s="26" t="n">
        <f aca="false">VLOOKUP(C336,'Ingredient Prices'!$A$6:$F$400,6,FALSE())</f>
        <v>4.65</v>
      </c>
      <c r="H336" s="26" t="n">
        <f aca="false">F336*G336</f>
        <v>0.096875</v>
      </c>
    </row>
    <row r="337" customFormat="false" ht="15" hidden="false" customHeight="false" outlineLevel="0" collapsed="false">
      <c r="A337" s="20" t="n">
        <v>38</v>
      </c>
      <c r="B337" s="29" t="s">
        <v>173</v>
      </c>
      <c r="C337" s="29" t="s">
        <v>468</v>
      </c>
      <c r="D337" s="29" t="s">
        <v>548</v>
      </c>
      <c r="E337" s="29" t="s">
        <v>540</v>
      </c>
      <c r="F337" s="32" t="n">
        <v>0.0208333333333333</v>
      </c>
      <c r="G337" s="26" t="n">
        <f aca="false">VLOOKUP(C337,'Ingredient Prices'!$A$6:$F$400,6,FALSE())</f>
        <v>4.52</v>
      </c>
      <c r="H337" s="26" t="n">
        <f aca="false">F337*G337</f>
        <v>0.0941666666666666</v>
      </c>
    </row>
    <row r="338" customFormat="false" ht="21.75" hidden="false" customHeight="true" outlineLevel="0" collapsed="false">
      <c r="A338" s="33"/>
      <c r="B338" s="33"/>
      <c r="C338" s="33"/>
      <c r="D338" s="33"/>
      <c r="E338" s="34" t="s">
        <v>546</v>
      </c>
      <c r="F338" s="34"/>
      <c r="G338" s="34"/>
      <c r="H338" s="35" t="n">
        <f aca="false">SUM(H328:H337)</f>
        <v>3.22416666666667</v>
      </c>
    </row>
    <row r="339" customFormat="false" ht="15" hidden="false" customHeight="false" outlineLevel="0" collapsed="false">
      <c r="A339" s="20" t="n">
        <v>38</v>
      </c>
      <c r="B339" s="29" t="s">
        <v>173</v>
      </c>
      <c r="C339" s="29" t="s">
        <v>529</v>
      </c>
      <c r="D339" s="29" t="s">
        <v>566</v>
      </c>
      <c r="E339" s="29" t="s">
        <v>563</v>
      </c>
      <c r="F339" s="32" t="n">
        <v>3</v>
      </c>
      <c r="G339" s="26" t="n">
        <f aca="false">VLOOKUP(C339,'Ingredient Prices'!$A$6:$F$400,6,FALSE())</f>
        <v>0.17</v>
      </c>
      <c r="H339" s="26" t="n">
        <f aca="false">F339*G339</f>
        <v>0.51</v>
      </c>
    </row>
    <row r="340" customFormat="false" ht="15" hidden="false" customHeight="false" outlineLevel="0" collapsed="false">
      <c r="A340" s="20" t="n">
        <v>39</v>
      </c>
      <c r="B340" s="29" t="s">
        <v>177</v>
      </c>
      <c r="C340" s="29" t="s">
        <v>436</v>
      </c>
      <c r="D340" s="29" t="s">
        <v>550</v>
      </c>
      <c r="E340" s="29" t="s">
        <v>540</v>
      </c>
      <c r="F340" s="32" t="n">
        <v>0.333333333333333</v>
      </c>
      <c r="G340" s="26" t="n">
        <f aca="false">VLOOKUP(C340,'Ingredient Prices'!$A$6:$F$400,6,FALSE())</f>
        <v>1.59</v>
      </c>
      <c r="H340" s="26" t="n">
        <f aca="false">F340*G340</f>
        <v>0.53</v>
      </c>
    </row>
    <row r="341" customFormat="false" ht="15" hidden="false" customHeight="false" outlineLevel="0" collapsed="false">
      <c r="A341" s="20" t="n">
        <v>39</v>
      </c>
      <c r="B341" s="29" t="s">
        <v>177</v>
      </c>
      <c r="C341" s="29" t="s">
        <v>434</v>
      </c>
      <c r="D341" s="29" t="s">
        <v>550</v>
      </c>
      <c r="E341" s="29" t="s">
        <v>540</v>
      </c>
      <c r="F341" s="32" t="n">
        <v>0.333333333333333</v>
      </c>
      <c r="G341" s="26" t="n">
        <f aca="false">VLOOKUP(C341,'Ingredient Prices'!$A$6:$F$400,6,FALSE())</f>
        <v>4.25</v>
      </c>
      <c r="H341" s="26" t="n">
        <f aca="false">F341*G341</f>
        <v>1.41666666666667</v>
      </c>
    </row>
    <row r="342" customFormat="false" ht="15" hidden="false" customHeight="false" outlineLevel="0" collapsed="false">
      <c r="A342" s="20" t="n">
        <v>39</v>
      </c>
      <c r="B342" s="29" t="s">
        <v>177</v>
      </c>
      <c r="C342" s="29" t="s">
        <v>441</v>
      </c>
      <c r="D342" s="29" t="s">
        <v>541</v>
      </c>
      <c r="E342" s="29" t="s">
        <v>540</v>
      </c>
      <c r="F342" s="32" t="n">
        <v>0.25</v>
      </c>
      <c r="G342" s="26" t="n">
        <f aca="false">VLOOKUP(C342,'Ingredient Prices'!$A$6:$F$400,6,FALSE())</f>
        <v>0.52</v>
      </c>
      <c r="H342" s="26" t="n">
        <f aca="false">F342*G342</f>
        <v>0.13</v>
      </c>
    </row>
    <row r="343" customFormat="false" ht="15" hidden="false" customHeight="false" outlineLevel="0" collapsed="false">
      <c r="A343" s="20" t="n">
        <v>39</v>
      </c>
      <c r="B343" s="29" t="s">
        <v>177</v>
      </c>
      <c r="C343" s="29" t="s">
        <v>461</v>
      </c>
      <c r="D343" s="29" t="s">
        <v>541</v>
      </c>
      <c r="E343" s="29" t="s">
        <v>540</v>
      </c>
      <c r="F343" s="32" t="n">
        <v>0.25</v>
      </c>
      <c r="G343" s="26" t="n">
        <f aca="false">VLOOKUP(C343,'Ingredient Prices'!$A$6:$F$400,6,FALSE())</f>
        <v>1.22</v>
      </c>
      <c r="H343" s="26" t="n">
        <f aca="false">F343*G343</f>
        <v>0.305</v>
      </c>
    </row>
    <row r="344" customFormat="false" ht="15" hidden="false" customHeight="false" outlineLevel="0" collapsed="false">
      <c r="A344" s="20" t="n">
        <v>39</v>
      </c>
      <c r="B344" s="29" t="s">
        <v>177</v>
      </c>
      <c r="C344" s="29" t="s">
        <v>486</v>
      </c>
      <c r="D344" s="29" t="s">
        <v>543</v>
      </c>
      <c r="E344" s="29" t="s">
        <v>540</v>
      </c>
      <c r="F344" s="32" t="n">
        <v>0.125</v>
      </c>
      <c r="G344" s="26" t="n">
        <f aca="false">VLOOKUP(C344,'Ingredient Prices'!$A$6:$F$400,6,FALSE())</f>
        <v>1.86</v>
      </c>
      <c r="H344" s="26" t="n">
        <f aca="false">F344*G344</f>
        <v>0.2325</v>
      </c>
    </row>
    <row r="345" customFormat="false" ht="15" hidden="false" customHeight="false" outlineLevel="0" collapsed="false">
      <c r="A345" s="20" t="n">
        <v>39</v>
      </c>
      <c r="B345" s="29" t="s">
        <v>177</v>
      </c>
      <c r="C345" s="29" t="s">
        <v>507</v>
      </c>
      <c r="D345" s="29" t="s">
        <v>544</v>
      </c>
      <c r="E345" s="29" t="s">
        <v>540</v>
      </c>
      <c r="F345" s="32" t="n">
        <v>0.0625</v>
      </c>
      <c r="G345" s="26" t="n">
        <f aca="false">VLOOKUP(C345,'Ingredient Prices'!$A$6:$F$400,6,FALSE())</f>
        <v>1.65</v>
      </c>
      <c r="H345" s="26" t="n">
        <f aca="false">F345*G345</f>
        <v>0.103125</v>
      </c>
    </row>
    <row r="346" customFormat="false" ht="15" hidden="false" customHeight="false" outlineLevel="0" collapsed="false">
      <c r="A346" s="20" t="n">
        <v>39</v>
      </c>
      <c r="B346" s="29" t="s">
        <v>177</v>
      </c>
      <c r="C346" s="29" t="s">
        <v>475</v>
      </c>
      <c r="D346" s="29" t="s">
        <v>544</v>
      </c>
      <c r="E346" s="29" t="s">
        <v>540</v>
      </c>
      <c r="F346" s="32" t="n">
        <v>0.0625</v>
      </c>
      <c r="G346" s="26" t="n">
        <f aca="false">VLOOKUP(C346,'Ingredient Prices'!$A$6:$F$400,6,FALSE())</f>
        <v>1.71</v>
      </c>
      <c r="H346" s="26" t="n">
        <f aca="false">F346*G346</f>
        <v>0.106875</v>
      </c>
    </row>
    <row r="347" customFormat="false" ht="15" hidden="false" customHeight="false" outlineLevel="0" collapsed="false">
      <c r="A347" s="20" t="n">
        <v>39</v>
      </c>
      <c r="B347" s="29" t="s">
        <v>177</v>
      </c>
      <c r="C347" s="29" t="s">
        <v>477</v>
      </c>
      <c r="D347" s="29" t="s">
        <v>544</v>
      </c>
      <c r="E347" s="29" t="s">
        <v>540</v>
      </c>
      <c r="F347" s="32" t="n">
        <v>0.0625</v>
      </c>
      <c r="G347" s="26" t="n">
        <f aca="false">VLOOKUP(C347,'Ingredient Prices'!$A$6:$F$400,6,FALSE())</f>
        <v>0.28</v>
      </c>
      <c r="H347" s="26" t="n">
        <f aca="false">F347*G347</f>
        <v>0.0175</v>
      </c>
    </row>
    <row r="348" customFormat="false" ht="15" hidden="false" customHeight="false" outlineLevel="0" collapsed="false">
      <c r="A348" s="20" t="n">
        <v>39</v>
      </c>
      <c r="B348" s="29" t="s">
        <v>177</v>
      </c>
      <c r="C348" s="29" t="s">
        <v>473</v>
      </c>
      <c r="D348" s="29" t="s">
        <v>545</v>
      </c>
      <c r="E348" s="29" t="s">
        <v>540</v>
      </c>
      <c r="F348" s="32" t="n">
        <v>0.0416666666666667</v>
      </c>
      <c r="G348" s="26" t="n">
        <f aca="false">VLOOKUP(C348,'Ingredient Prices'!$A$6:$F$400,6,FALSE())</f>
        <v>0.37</v>
      </c>
      <c r="H348" s="26" t="n">
        <f aca="false">F348*G348</f>
        <v>0.0154166666666667</v>
      </c>
    </row>
    <row r="349" customFormat="false" ht="15" hidden="false" customHeight="false" outlineLevel="0" collapsed="false">
      <c r="A349" s="20" t="n">
        <v>39</v>
      </c>
      <c r="B349" s="29" t="s">
        <v>177</v>
      </c>
      <c r="C349" s="29" t="s">
        <v>465</v>
      </c>
      <c r="D349" s="29" t="s">
        <v>545</v>
      </c>
      <c r="E349" s="29" t="s">
        <v>540</v>
      </c>
      <c r="F349" s="32" t="n">
        <v>0.0416666666666667</v>
      </c>
      <c r="G349" s="26" t="n">
        <f aca="false">VLOOKUP(C349,'Ingredient Prices'!$A$6:$F$400,6,FALSE())</f>
        <v>2.07</v>
      </c>
      <c r="H349" s="26" t="n">
        <f aca="false">F349*G349</f>
        <v>0.08625</v>
      </c>
    </row>
    <row r="350" customFormat="false" ht="21.75" hidden="false" customHeight="true" outlineLevel="0" collapsed="false">
      <c r="A350" s="33"/>
      <c r="B350" s="33"/>
      <c r="C350" s="33"/>
      <c r="D350" s="33"/>
      <c r="E350" s="34" t="s">
        <v>546</v>
      </c>
      <c r="F350" s="34"/>
      <c r="G350" s="34"/>
      <c r="H350" s="35" t="n">
        <f aca="false">SUM(H340:H349)</f>
        <v>2.94333333333333</v>
      </c>
    </row>
    <row r="351" customFormat="false" ht="15" hidden="false" customHeight="false" outlineLevel="0" collapsed="false">
      <c r="A351" s="20" t="n">
        <v>39</v>
      </c>
      <c r="B351" s="29" t="s">
        <v>177</v>
      </c>
      <c r="C351" s="29" t="s">
        <v>470</v>
      </c>
      <c r="D351" s="29" t="s">
        <v>555</v>
      </c>
      <c r="E351" s="29" t="s">
        <v>563</v>
      </c>
      <c r="F351" s="32" t="n">
        <v>1.5</v>
      </c>
      <c r="G351" s="26" t="n">
        <f aca="false">VLOOKUP(C351,'Ingredient Prices'!$A$6:$F$400,6,FALSE())</f>
        <v>0.25</v>
      </c>
      <c r="H351" s="26" t="n">
        <f aca="false">F351*G351</f>
        <v>0.375</v>
      </c>
    </row>
    <row r="352" customFormat="false" ht="15" hidden="false" customHeight="false" outlineLevel="0" collapsed="false">
      <c r="A352" s="20" t="n">
        <v>39</v>
      </c>
      <c r="B352" s="29" t="s">
        <v>177</v>
      </c>
      <c r="C352" s="29" t="s">
        <v>523</v>
      </c>
      <c r="D352" s="29" t="s">
        <v>543</v>
      </c>
      <c r="E352" s="29" t="s">
        <v>563</v>
      </c>
      <c r="F352" s="32" t="n">
        <v>0.125</v>
      </c>
      <c r="G352" s="26" t="n">
        <f aca="false">VLOOKUP(C352,'Ingredient Prices'!$A$6:$F$400,6,FALSE())</f>
        <v>1.38</v>
      </c>
      <c r="H352" s="26" t="n">
        <f aca="false">F352*G352</f>
        <v>0.1725</v>
      </c>
    </row>
    <row r="353" customFormat="false" ht="15" hidden="false" customHeight="false" outlineLevel="0" collapsed="false">
      <c r="A353" s="20" t="n">
        <v>40</v>
      </c>
      <c r="B353" s="29" t="s">
        <v>181</v>
      </c>
      <c r="C353" s="29" t="s">
        <v>478</v>
      </c>
      <c r="D353" s="29" t="s">
        <v>539</v>
      </c>
      <c r="E353" s="29" t="s">
        <v>540</v>
      </c>
      <c r="F353" s="32" t="n">
        <v>0.5</v>
      </c>
      <c r="G353" s="26" t="n">
        <f aca="false">VLOOKUP(C353,'Ingredient Prices'!$A$6:$F$400,6,FALSE())</f>
        <v>1.39</v>
      </c>
      <c r="H353" s="26" t="n">
        <f aca="false">F353*G353</f>
        <v>0.695</v>
      </c>
    </row>
    <row r="354" customFormat="false" ht="15" hidden="false" customHeight="false" outlineLevel="0" collapsed="false">
      <c r="A354" s="20" t="n">
        <v>40</v>
      </c>
      <c r="B354" s="29" t="s">
        <v>181</v>
      </c>
      <c r="C354" s="29" t="s">
        <v>461</v>
      </c>
      <c r="D354" s="29" t="s">
        <v>541</v>
      </c>
      <c r="E354" s="29" t="s">
        <v>540</v>
      </c>
      <c r="F354" s="32" t="n">
        <v>0.25</v>
      </c>
      <c r="G354" s="26" t="n">
        <f aca="false">VLOOKUP(C354,'Ingredient Prices'!$A$6:$F$400,6,FALSE())</f>
        <v>1.22</v>
      </c>
      <c r="H354" s="26" t="n">
        <f aca="false">F354*G354</f>
        <v>0.305</v>
      </c>
    </row>
    <row r="355" customFormat="false" ht="15" hidden="false" customHeight="false" outlineLevel="0" collapsed="false">
      <c r="A355" s="20" t="n">
        <v>40</v>
      </c>
      <c r="B355" s="29" t="s">
        <v>181</v>
      </c>
      <c r="C355" s="29" t="s">
        <v>441</v>
      </c>
      <c r="D355" s="29" t="s">
        <v>542</v>
      </c>
      <c r="E355" s="29" t="s">
        <v>540</v>
      </c>
      <c r="F355" s="32" t="n">
        <v>0.1875</v>
      </c>
      <c r="G355" s="26" t="n">
        <f aca="false">VLOOKUP(C355,'Ingredient Prices'!$A$6:$F$400,6,FALSE())</f>
        <v>0.52</v>
      </c>
      <c r="H355" s="26" t="n">
        <f aca="false">F355*G355</f>
        <v>0.0975</v>
      </c>
    </row>
    <row r="356" customFormat="false" ht="15" hidden="false" customHeight="false" outlineLevel="0" collapsed="false">
      <c r="A356" s="20" t="n">
        <v>40</v>
      </c>
      <c r="B356" s="29" t="s">
        <v>181</v>
      </c>
      <c r="C356" s="29" t="s">
        <v>447</v>
      </c>
      <c r="D356" s="29" t="s">
        <v>543</v>
      </c>
      <c r="E356" s="29" t="s">
        <v>540</v>
      </c>
      <c r="F356" s="32" t="n">
        <v>0.125</v>
      </c>
      <c r="G356" s="26" t="n">
        <f aca="false">VLOOKUP(C356,'Ingredient Prices'!$A$6:$F$400,6,FALSE())</f>
        <v>1.59</v>
      </c>
      <c r="H356" s="26" t="n">
        <f aca="false">F356*G356</f>
        <v>0.19875</v>
      </c>
    </row>
    <row r="357" customFormat="false" ht="15" hidden="false" customHeight="false" outlineLevel="0" collapsed="false">
      <c r="A357" s="20" t="n">
        <v>40</v>
      </c>
      <c r="B357" s="29" t="s">
        <v>181</v>
      </c>
      <c r="C357" s="29" t="s">
        <v>465</v>
      </c>
      <c r="D357" s="29" t="s">
        <v>543</v>
      </c>
      <c r="E357" s="29" t="s">
        <v>540</v>
      </c>
      <c r="F357" s="32" t="n">
        <v>0.125</v>
      </c>
      <c r="G357" s="26" t="n">
        <f aca="false">VLOOKUP(C357,'Ingredient Prices'!$A$6:$F$400,6,FALSE())</f>
        <v>2.07</v>
      </c>
      <c r="H357" s="26" t="n">
        <f aca="false">F357*G357</f>
        <v>0.25875</v>
      </c>
    </row>
    <row r="358" customFormat="false" ht="15" hidden="false" customHeight="false" outlineLevel="0" collapsed="false">
      <c r="A358" s="20" t="n">
        <v>40</v>
      </c>
      <c r="B358" s="29" t="s">
        <v>181</v>
      </c>
      <c r="C358" s="29" t="s">
        <v>477</v>
      </c>
      <c r="D358" s="29" t="s">
        <v>543</v>
      </c>
      <c r="E358" s="29" t="s">
        <v>540</v>
      </c>
      <c r="F358" s="32" t="n">
        <v>0.125</v>
      </c>
      <c r="G358" s="26" t="n">
        <f aca="false">VLOOKUP(C358,'Ingredient Prices'!$A$6:$F$400,6,FALSE())</f>
        <v>0.28</v>
      </c>
      <c r="H358" s="26" t="n">
        <f aca="false">F358*G358</f>
        <v>0.035</v>
      </c>
    </row>
    <row r="359" customFormat="false" ht="15" hidden="false" customHeight="false" outlineLevel="0" collapsed="false">
      <c r="A359" s="20" t="n">
        <v>40</v>
      </c>
      <c r="B359" s="29" t="s">
        <v>181</v>
      </c>
      <c r="C359" s="29" t="s">
        <v>475</v>
      </c>
      <c r="D359" s="29" t="s">
        <v>544</v>
      </c>
      <c r="E359" s="29" t="s">
        <v>540</v>
      </c>
      <c r="F359" s="32" t="n">
        <v>0.0625</v>
      </c>
      <c r="G359" s="26" t="n">
        <f aca="false">VLOOKUP(C359,'Ingredient Prices'!$A$6:$F$400,6,FALSE())</f>
        <v>1.71</v>
      </c>
      <c r="H359" s="26" t="n">
        <f aca="false">F359*G359</f>
        <v>0.106875</v>
      </c>
    </row>
    <row r="360" customFormat="false" ht="15" hidden="false" customHeight="false" outlineLevel="0" collapsed="false">
      <c r="A360" s="20" t="n">
        <v>40</v>
      </c>
      <c r="B360" s="29" t="s">
        <v>181</v>
      </c>
      <c r="C360" s="29" t="s">
        <v>473</v>
      </c>
      <c r="D360" s="29" t="s">
        <v>545</v>
      </c>
      <c r="E360" s="29" t="s">
        <v>540</v>
      </c>
      <c r="F360" s="32" t="n">
        <v>0.0416666666666667</v>
      </c>
      <c r="G360" s="26" t="n">
        <f aca="false">VLOOKUP(C360,'Ingredient Prices'!$A$6:$F$400,6,FALSE())</f>
        <v>0.37</v>
      </c>
      <c r="H360" s="26" t="n">
        <f aca="false">F360*G360</f>
        <v>0.0154166666666667</v>
      </c>
    </row>
    <row r="361" customFormat="false" ht="15" hidden="false" customHeight="false" outlineLevel="0" collapsed="false">
      <c r="A361" s="20" t="n">
        <v>40</v>
      </c>
      <c r="B361" s="29" t="s">
        <v>181</v>
      </c>
      <c r="C361" s="29" t="s">
        <v>471</v>
      </c>
      <c r="D361" s="29" t="s">
        <v>548</v>
      </c>
      <c r="E361" s="29" t="s">
        <v>540</v>
      </c>
      <c r="F361" s="32" t="n">
        <v>0.0208333333333333</v>
      </c>
      <c r="G361" s="26" t="n">
        <f aca="false">VLOOKUP(C361,'Ingredient Prices'!$A$6:$F$400,6,FALSE())</f>
        <v>5.65</v>
      </c>
      <c r="H361" s="26" t="n">
        <f aca="false">F361*G361</f>
        <v>0.117708333333333</v>
      </c>
    </row>
    <row r="362" customFormat="false" ht="15" hidden="false" customHeight="false" outlineLevel="0" collapsed="false">
      <c r="A362" s="20" t="n">
        <v>40</v>
      </c>
      <c r="B362" s="29" t="s">
        <v>181</v>
      </c>
      <c r="C362" s="29" t="s">
        <v>443</v>
      </c>
      <c r="D362" s="29" t="s">
        <v>548</v>
      </c>
      <c r="E362" s="29" t="s">
        <v>540</v>
      </c>
      <c r="F362" s="32" t="n">
        <v>0.0208333333333333</v>
      </c>
      <c r="G362" s="26" t="n">
        <f aca="false">VLOOKUP(C362,'Ingredient Prices'!$A$6:$F$400,6,FALSE())</f>
        <v>2.47</v>
      </c>
      <c r="H362" s="26" t="n">
        <f aca="false">F362*G362</f>
        <v>0.0514583333333333</v>
      </c>
    </row>
    <row r="363" customFormat="false" ht="21.75" hidden="false" customHeight="true" outlineLevel="0" collapsed="false">
      <c r="A363" s="33"/>
      <c r="B363" s="33"/>
      <c r="C363" s="33"/>
      <c r="D363" s="33"/>
      <c r="E363" s="34" t="s">
        <v>546</v>
      </c>
      <c r="F363" s="34"/>
      <c r="G363" s="34"/>
      <c r="H363" s="35" t="n">
        <f aca="false">SUM(H353:H362)</f>
        <v>1.88145833333333</v>
      </c>
    </row>
    <row r="364" customFormat="false" ht="15" hidden="false" customHeight="false" outlineLevel="0" collapsed="false">
      <c r="A364" s="20" t="n">
        <v>40</v>
      </c>
      <c r="B364" s="29" t="s">
        <v>181</v>
      </c>
      <c r="C364" s="29" t="s">
        <v>519</v>
      </c>
      <c r="D364" s="29" t="s">
        <v>132</v>
      </c>
      <c r="E364" s="29" t="s">
        <v>563</v>
      </c>
      <c r="F364" s="32" t="n">
        <v>2</v>
      </c>
      <c r="G364" s="26" t="n">
        <f aca="false">VLOOKUP(C364,'Ingredient Prices'!$A$6:$F$400,6,FALSE())</f>
        <v>0.26</v>
      </c>
      <c r="H364" s="26" t="n">
        <f aca="false">F364*G364</f>
        <v>0.52</v>
      </c>
    </row>
    <row r="365" customFormat="false" ht="15" hidden="false" customHeight="false" outlineLevel="0" collapsed="false">
      <c r="A365" s="20" t="n">
        <v>40</v>
      </c>
      <c r="B365" s="29" t="s">
        <v>181</v>
      </c>
      <c r="C365" s="29" t="s">
        <v>523</v>
      </c>
      <c r="D365" s="29" t="s">
        <v>549</v>
      </c>
      <c r="E365" s="29" t="s">
        <v>563</v>
      </c>
      <c r="F365" s="32" t="n">
        <v>0.666666666666667</v>
      </c>
      <c r="G365" s="26" t="n">
        <f aca="false">VLOOKUP(C365,'Ingredient Prices'!$A$6:$F$400,6,FALSE())</f>
        <v>1.38</v>
      </c>
      <c r="H365" s="26" t="n">
        <f aca="false">F365*G365</f>
        <v>0.92</v>
      </c>
    </row>
    <row r="366" customFormat="false" ht="15" hidden="false" customHeight="false" outlineLevel="0" collapsed="false">
      <c r="A366" s="20" t="n">
        <v>41</v>
      </c>
      <c r="B366" s="29" t="s">
        <v>185</v>
      </c>
      <c r="C366" s="29" t="s">
        <v>434</v>
      </c>
      <c r="D366" s="29" t="s">
        <v>567</v>
      </c>
      <c r="E366" s="29" t="s">
        <v>540</v>
      </c>
      <c r="F366" s="32" t="n">
        <v>1.25</v>
      </c>
      <c r="G366" s="26" t="n">
        <f aca="false">VLOOKUP(C366,'Ingredient Prices'!$A$6:$F$400,6,FALSE())</f>
        <v>4.25</v>
      </c>
      <c r="H366" s="26" t="n">
        <f aca="false">F366*G366</f>
        <v>5.3125</v>
      </c>
    </row>
    <row r="367" customFormat="false" ht="15" hidden="false" customHeight="false" outlineLevel="0" collapsed="false">
      <c r="A367" s="20" t="n">
        <v>41</v>
      </c>
      <c r="B367" s="29" t="s">
        <v>185</v>
      </c>
      <c r="C367" s="29" t="s">
        <v>503</v>
      </c>
      <c r="D367" s="29" t="s">
        <v>539</v>
      </c>
      <c r="E367" s="29" t="s">
        <v>540</v>
      </c>
      <c r="F367" s="32" t="n">
        <v>0.5</v>
      </c>
      <c r="G367" s="26" t="n">
        <f aca="false">VLOOKUP(C367,'Ingredient Prices'!$A$6:$F$400,6,FALSE())</f>
        <v>1.03</v>
      </c>
      <c r="H367" s="26" t="n">
        <f aca="false">F367*G367</f>
        <v>0.515</v>
      </c>
    </row>
    <row r="368" customFormat="false" ht="15" hidden="false" customHeight="false" outlineLevel="0" collapsed="false">
      <c r="A368" s="20" t="n">
        <v>41</v>
      </c>
      <c r="B368" s="29" t="s">
        <v>185</v>
      </c>
      <c r="C368" s="29" t="s">
        <v>441</v>
      </c>
      <c r="D368" s="29" t="s">
        <v>544</v>
      </c>
      <c r="E368" s="29" t="s">
        <v>540</v>
      </c>
      <c r="F368" s="32" t="n">
        <v>0.0625</v>
      </c>
      <c r="G368" s="26" t="n">
        <f aca="false">VLOOKUP(C368,'Ingredient Prices'!$A$6:$F$400,6,FALSE())</f>
        <v>0.52</v>
      </c>
      <c r="H368" s="26" t="n">
        <f aca="false">F368*G368</f>
        <v>0.0325</v>
      </c>
    </row>
    <row r="369" customFormat="false" ht="15" hidden="false" customHeight="false" outlineLevel="0" collapsed="false">
      <c r="A369" s="20" t="n">
        <v>41</v>
      </c>
      <c r="B369" s="29" t="s">
        <v>185</v>
      </c>
      <c r="C369" s="29" t="s">
        <v>488</v>
      </c>
      <c r="D369" s="29" t="s">
        <v>545</v>
      </c>
      <c r="E369" s="29" t="s">
        <v>540</v>
      </c>
      <c r="F369" s="32" t="n">
        <v>0.0416666666666667</v>
      </c>
      <c r="G369" s="26" t="n">
        <f aca="false">VLOOKUP(C369,'Ingredient Prices'!$A$6:$F$400,6,FALSE())</f>
        <v>5.55</v>
      </c>
      <c r="H369" s="26" t="n">
        <f aca="false">F369*G369</f>
        <v>0.23125</v>
      </c>
    </row>
    <row r="370" customFormat="false" ht="15" hidden="false" customHeight="false" outlineLevel="0" collapsed="false">
      <c r="A370" s="20" t="n">
        <v>41</v>
      </c>
      <c r="B370" s="29" t="s">
        <v>185</v>
      </c>
      <c r="C370" s="29" t="s">
        <v>473</v>
      </c>
      <c r="D370" s="29" t="s">
        <v>548</v>
      </c>
      <c r="E370" s="29" t="s">
        <v>540</v>
      </c>
      <c r="F370" s="32" t="n">
        <v>0.0208333333333333</v>
      </c>
      <c r="G370" s="26" t="n">
        <f aca="false">VLOOKUP(C370,'Ingredient Prices'!$A$6:$F$400,6,FALSE())</f>
        <v>0.37</v>
      </c>
      <c r="H370" s="26" t="n">
        <f aca="false">F370*G370</f>
        <v>0.00770833333333333</v>
      </c>
    </row>
    <row r="371" customFormat="false" ht="15" hidden="false" customHeight="false" outlineLevel="0" collapsed="false">
      <c r="A371" s="20" t="n">
        <v>41</v>
      </c>
      <c r="B371" s="29" t="s">
        <v>185</v>
      </c>
      <c r="C371" s="29" t="s">
        <v>507</v>
      </c>
      <c r="D371" s="29" t="s">
        <v>548</v>
      </c>
      <c r="E371" s="29" t="s">
        <v>540</v>
      </c>
      <c r="F371" s="32" t="n">
        <v>0.0208333333333333</v>
      </c>
      <c r="G371" s="26" t="n">
        <f aca="false">VLOOKUP(C371,'Ingredient Prices'!$A$6:$F$400,6,FALSE())</f>
        <v>1.65</v>
      </c>
      <c r="H371" s="26" t="n">
        <f aca="false">F371*G371</f>
        <v>0.034375</v>
      </c>
    </row>
    <row r="372" customFormat="false" ht="21.75" hidden="false" customHeight="true" outlineLevel="0" collapsed="false">
      <c r="A372" s="33"/>
      <c r="B372" s="33"/>
      <c r="C372" s="33"/>
      <c r="D372" s="33"/>
      <c r="E372" s="34" t="s">
        <v>546</v>
      </c>
      <c r="F372" s="34"/>
      <c r="G372" s="34"/>
      <c r="H372" s="35" t="n">
        <f aca="false">SUM(H366:H371)</f>
        <v>6.13333333333333</v>
      </c>
    </row>
    <row r="373" customFormat="false" ht="15" hidden="false" customHeight="false" outlineLevel="0" collapsed="false">
      <c r="A373" s="20" t="n">
        <v>41</v>
      </c>
      <c r="B373" s="29" t="s">
        <v>185</v>
      </c>
      <c r="C373" s="29" t="s">
        <v>470</v>
      </c>
      <c r="D373" s="29" t="s">
        <v>555</v>
      </c>
      <c r="E373" s="29" t="s">
        <v>563</v>
      </c>
      <c r="F373" s="32" t="n">
        <v>1.5</v>
      </c>
      <c r="G373" s="26" t="n">
        <f aca="false">VLOOKUP(C373,'Ingredient Prices'!$A$6:$F$400,6,FALSE())</f>
        <v>0.25</v>
      </c>
      <c r="H373" s="26" t="n">
        <f aca="false">F373*G373</f>
        <v>0.375</v>
      </c>
    </row>
    <row r="374" customFormat="false" ht="15" hidden="false" customHeight="false" outlineLevel="0" collapsed="false">
      <c r="A374" s="20" t="n">
        <v>42</v>
      </c>
      <c r="B374" s="29" t="s">
        <v>189</v>
      </c>
      <c r="C374" s="29" t="s">
        <v>497</v>
      </c>
      <c r="D374" s="29" t="s">
        <v>567</v>
      </c>
      <c r="E374" s="29" t="s">
        <v>540</v>
      </c>
      <c r="F374" s="32" t="n">
        <v>1.25</v>
      </c>
      <c r="G374" s="26" t="n">
        <f aca="false">VLOOKUP(C374,'Ingredient Prices'!$A$6:$F$400,6,FALSE())</f>
        <v>0.38</v>
      </c>
      <c r="H374" s="26" t="n">
        <f aca="false">F374*G374</f>
        <v>0.475</v>
      </c>
    </row>
    <row r="375" customFormat="false" ht="15" hidden="false" customHeight="false" outlineLevel="0" collapsed="false">
      <c r="A375" s="20" t="n">
        <v>42</v>
      </c>
      <c r="B375" s="29" t="s">
        <v>189</v>
      </c>
      <c r="C375" s="29" t="s">
        <v>420</v>
      </c>
      <c r="D375" s="29" t="s">
        <v>539</v>
      </c>
      <c r="E375" s="29" t="s">
        <v>540</v>
      </c>
      <c r="F375" s="32" t="n">
        <v>0.5</v>
      </c>
      <c r="G375" s="26" t="n">
        <f aca="false">VLOOKUP(C375,'Ingredient Prices'!$A$6:$F$400,6,FALSE())</f>
        <v>0.3</v>
      </c>
      <c r="H375" s="26" t="n">
        <f aca="false">F375*G375</f>
        <v>0.15</v>
      </c>
    </row>
    <row r="376" customFormat="false" ht="15" hidden="false" customHeight="false" outlineLevel="0" collapsed="false">
      <c r="A376" s="20" t="n">
        <v>42</v>
      </c>
      <c r="B376" s="29" t="s">
        <v>189</v>
      </c>
      <c r="C376" s="29" t="s">
        <v>435</v>
      </c>
      <c r="D376" s="29" t="s">
        <v>544</v>
      </c>
      <c r="E376" s="29" t="s">
        <v>540</v>
      </c>
      <c r="F376" s="32" t="n">
        <v>0.0625</v>
      </c>
      <c r="G376" s="26" t="n">
        <f aca="false">VLOOKUP(C376,'Ingredient Prices'!$A$6:$F$400,6,FALSE())</f>
        <v>3.27</v>
      </c>
      <c r="H376" s="26" t="n">
        <f aca="false">F376*G376</f>
        <v>0.204375</v>
      </c>
    </row>
    <row r="377" customFormat="false" ht="15" hidden="false" customHeight="false" outlineLevel="0" collapsed="false">
      <c r="A377" s="20" t="n">
        <v>42</v>
      </c>
      <c r="B377" s="29" t="s">
        <v>189</v>
      </c>
      <c r="C377" s="29" t="s">
        <v>461</v>
      </c>
      <c r="D377" s="29" t="s">
        <v>544</v>
      </c>
      <c r="E377" s="29" t="s">
        <v>540</v>
      </c>
      <c r="F377" s="32" t="n">
        <v>0.0625</v>
      </c>
      <c r="G377" s="26" t="n">
        <f aca="false">VLOOKUP(C377,'Ingredient Prices'!$A$6:$F$400,6,FALSE())</f>
        <v>1.22</v>
      </c>
      <c r="H377" s="26" t="n">
        <f aca="false">F377*G377</f>
        <v>0.07625</v>
      </c>
    </row>
    <row r="378" customFormat="false" ht="15" hidden="false" customHeight="false" outlineLevel="0" collapsed="false">
      <c r="A378" s="20" t="n">
        <v>42</v>
      </c>
      <c r="B378" s="29" t="s">
        <v>189</v>
      </c>
      <c r="C378" s="29" t="s">
        <v>466</v>
      </c>
      <c r="D378" s="29" t="s">
        <v>545</v>
      </c>
      <c r="E378" s="29" t="s">
        <v>540</v>
      </c>
      <c r="F378" s="32" t="n">
        <v>0.0416666666666667</v>
      </c>
      <c r="G378" s="26" t="n">
        <f aca="false">VLOOKUP(C378,'Ingredient Prices'!$A$6:$F$400,6,FALSE())</f>
        <v>1.99</v>
      </c>
      <c r="H378" s="26" t="n">
        <f aca="false">F378*G378</f>
        <v>0.0829166666666667</v>
      </c>
    </row>
    <row r="379" customFormat="false" ht="15" hidden="false" customHeight="false" outlineLevel="0" collapsed="false">
      <c r="A379" s="20" t="n">
        <v>42</v>
      </c>
      <c r="B379" s="29" t="s">
        <v>189</v>
      </c>
      <c r="C379" s="29" t="s">
        <v>475</v>
      </c>
      <c r="D379" s="29" t="s">
        <v>551</v>
      </c>
      <c r="E379" s="29" t="s">
        <v>540</v>
      </c>
      <c r="F379" s="32" t="n">
        <v>0.0104166666666667</v>
      </c>
      <c r="G379" s="26" t="n">
        <f aca="false">VLOOKUP(C379,'Ingredient Prices'!$A$6:$F$400,6,FALSE())</f>
        <v>1.71</v>
      </c>
      <c r="H379" s="26" t="n">
        <f aca="false">F379*G379</f>
        <v>0.0178125</v>
      </c>
    </row>
    <row r="380" customFormat="false" ht="15" hidden="false" customHeight="false" outlineLevel="0" collapsed="false">
      <c r="A380" s="20" t="n">
        <v>42</v>
      </c>
      <c r="B380" s="29" t="s">
        <v>189</v>
      </c>
      <c r="C380" s="29" t="s">
        <v>490</v>
      </c>
      <c r="D380" s="29" t="s">
        <v>553</v>
      </c>
      <c r="E380" s="29" t="s">
        <v>540</v>
      </c>
      <c r="F380" s="32" t="n">
        <v>0.00520833333333333</v>
      </c>
      <c r="G380" s="26" t="n">
        <f aca="false">VLOOKUP(C380,'Ingredient Prices'!$A$6:$F$400,6,FALSE())</f>
        <v>5.51</v>
      </c>
      <c r="H380" s="26" t="n">
        <f aca="false">F380*G380</f>
        <v>0.0286979166666667</v>
      </c>
    </row>
    <row r="381" customFormat="false" ht="15" hidden="false" customHeight="false" outlineLevel="0" collapsed="false">
      <c r="A381" s="20" t="n">
        <v>42</v>
      </c>
      <c r="B381" s="29" t="s">
        <v>189</v>
      </c>
      <c r="C381" s="29" t="s">
        <v>481</v>
      </c>
      <c r="D381" s="29" t="s">
        <v>553</v>
      </c>
      <c r="E381" s="29" t="s">
        <v>540</v>
      </c>
      <c r="F381" s="32" t="n">
        <v>0.00520833333333333</v>
      </c>
      <c r="G381" s="26" t="n">
        <f aca="false">VLOOKUP(C381,'Ingredient Prices'!$A$6:$F$400,6,FALSE())</f>
        <v>4.65</v>
      </c>
      <c r="H381" s="26" t="n">
        <f aca="false">F381*G381</f>
        <v>0.02421875</v>
      </c>
    </row>
    <row r="382" customFormat="false" ht="21.75" hidden="false" customHeight="true" outlineLevel="0" collapsed="false">
      <c r="A382" s="33"/>
      <c r="B382" s="33"/>
      <c r="C382" s="33"/>
      <c r="D382" s="33"/>
      <c r="E382" s="34" t="s">
        <v>546</v>
      </c>
      <c r="F382" s="34"/>
      <c r="G382" s="34"/>
      <c r="H382" s="35" t="n">
        <f aca="false">SUM(H374:H381)</f>
        <v>1.05927083333333</v>
      </c>
    </row>
    <row r="383" customFormat="false" ht="15" hidden="false" customHeight="false" outlineLevel="0" collapsed="false">
      <c r="A383" s="20" t="n">
        <v>43</v>
      </c>
      <c r="B383" s="29" t="s">
        <v>191</v>
      </c>
      <c r="C383" s="29" t="s">
        <v>497</v>
      </c>
      <c r="D383" s="29" t="s">
        <v>560</v>
      </c>
      <c r="E383" s="29" t="s">
        <v>540</v>
      </c>
      <c r="F383" s="32" t="n">
        <v>1.66666666666667</v>
      </c>
      <c r="G383" s="26" t="n">
        <f aca="false">VLOOKUP(C383,'Ingredient Prices'!$A$6:$F$400,6,FALSE())</f>
        <v>0.38</v>
      </c>
      <c r="H383" s="26" t="n">
        <f aca="false">F383*G383</f>
        <v>0.633333333333333</v>
      </c>
    </row>
    <row r="384" customFormat="false" ht="15" hidden="false" customHeight="false" outlineLevel="0" collapsed="false">
      <c r="A384" s="20" t="n">
        <v>43</v>
      </c>
      <c r="B384" s="29" t="s">
        <v>191</v>
      </c>
      <c r="C384" s="29" t="s">
        <v>435</v>
      </c>
      <c r="D384" s="29" t="s">
        <v>544</v>
      </c>
      <c r="E384" s="29" t="s">
        <v>540</v>
      </c>
      <c r="F384" s="32" t="n">
        <v>0.0625</v>
      </c>
      <c r="G384" s="26" t="n">
        <f aca="false">VLOOKUP(C384,'Ingredient Prices'!$A$6:$F$400,6,FALSE())</f>
        <v>3.27</v>
      </c>
      <c r="H384" s="26" t="n">
        <f aca="false">F384*G384</f>
        <v>0.204375</v>
      </c>
    </row>
    <row r="385" customFormat="false" ht="15" hidden="false" customHeight="false" outlineLevel="0" collapsed="false">
      <c r="A385" s="20" t="n">
        <v>43</v>
      </c>
      <c r="B385" s="29" t="s">
        <v>191</v>
      </c>
      <c r="C385" s="29" t="s">
        <v>461</v>
      </c>
      <c r="D385" s="29" t="s">
        <v>544</v>
      </c>
      <c r="E385" s="29" t="s">
        <v>540</v>
      </c>
      <c r="F385" s="32" t="n">
        <v>0.0625</v>
      </c>
      <c r="G385" s="26" t="n">
        <f aca="false">VLOOKUP(C385,'Ingredient Prices'!$A$6:$F$400,6,FALSE())</f>
        <v>1.22</v>
      </c>
      <c r="H385" s="26" t="n">
        <f aca="false">F385*G385</f>
        <v>0.07625</v>
      </c>
    </row>
    <row r="386" customFormat="false" ht="15" hidden="false" customHeight="false" outlineLevel="0" collapsed="false">
      <c r="A386" s="20" t="n">
        <v>43</v>
      </c>
      <c r="B386" s="29" t="s">
        <v>191</v>
      </c>
      <c r="C386" s="29" t="s">
        <v>448</v>
      </c>
      <c r="D386" s="29" t="s">
        <v>544</v>
      </c>
      <c r="E386" s="29" t="s">
        <v>540</v>
      </c>
      <c r="F386" s="32" t="n">
        <v>0.0625</v>
      </c>
      <c r="G386" s="26" t="n">
        <f aca="false">VLOOKUP(C386,'Ingredient Prices'!$A$6:$F$400,6,FALSE())</f>
        <v>3.09</v>
      </c>
      <c r="H386" s="26" t="n">
        <f aca="false">F386*G386</f>
        <v>0.193125</v>
      </c>
    </row>
    <row r="387" customFormat="false" ht="15" hidden="false" customHeight="false" outlineLevel="0" collapsed="false">
      <c r="A387" s="20" t="n">
        <v>43</v>
      </c>
      <c r="B387" s="29" t="s">
        <v>191</v>
      </c>
      <c r="C387" s="29" t="s">
        <v>436</v>
      </c>
      <c r="D387" s="29" t="s">
        <v>545</v>
      </c>
      <c r="E387" s="29" t="s">
        <v>540</v>
      </c>
      <c r="F387" s="32" t="n">
        <v>0.0416666666666667</v>
      </c>
      <c r="G387" s="26" t="n">
        <f aca="false">VLOOKUP(C387,'Ingredient Prices'!$A$6:$F$400,6,FALSE())</f>
        <v>1.59</v>
      </c>
      <c r="H387" s="26" t="n">
        <f aca="false">F387*G387</f>
        <v>0.06625</v>
      </c>
    </row>
    <row r="388" customFormat="false" ht="15" hidden="false" customHeight="false" outlineLevel="0" collapsed="false">
      <c r="A388" s="20" t="n">
        <v>43</v>
      </c>
      <c r="B388" s="29" t="s">
        <v>191</v>
      </c>
      <c r="C388" s="29" t="s">
        <v>486</v>
      </c>
      <c r="D388" s="29" t="s">
        <v>548</v>
      </c>
      <c r="E388" s="29" t="s">
        <v>540</v>
      </c>
      <c r="F388" s="32" t="n">
        <v>0.0208333333333333</v>
      </c>
      <c r="G388" s="26" t="n">
        <f aca="false">VLOOKUP(C388,'Ingredient Prices'!$A$6:$F$400,6,FALSE())</f>
        <v>1.86</v>
      </c>
      <c r="H388" s="26" t="n">
        <f aca="false">F388*G388</f>
        <v>0.03875</v>
      </c>
    </row>
    <row r="389" customFormat="false" ht="15" hidden="false" customHeight="false" outlineLevel="0" collapsed="false">
      <c r="A389" s="20" t="n">
        <v>43</v>
      </c>
      <c r="B389" s="29" t="s">
        <v>191</v>
      </c>
      <c r="C389" s="29" t="s">
        <v>475</v>
      </c>
      <c r="D389" s="29" t="s">
        <v>548</v>
      </c>
      <c r="E389" s="29" t="s">
        <v>540</v>
      </c>
      <c r="F389" s="32" t="n">
        <v>0.0208333333333333</v>
      </c>
      <c r="G389" s="26" t="n">
        <f aca="false">VLOOKUP(C389,'Ingredient Prices'!$A$6:$F$400,6,FALSE())</f>
        <v>1.71</v>
      </c>
      <c r="H389" s="26" t="n">
        <f aca="false">F389*G389</f>
        <v>0.035625</v>
      </c>
    </row>
    <row r="390" customFormat="false" ht="15" hidden="false" customHeight="false" outlineLevel="0" collapsed="false">
      <c r="A390" s="20" t="n">
        <v>43</v>
      </c>
      <c r="B390" s="29" t="s">
        <v>191</v>
      </c>
      <c r="C390" s="29" t="s">
        <v>507</v>
      </c>
      <c r="D390" s="29" t="s">
        <v>548</v>
      </c>
      <c r="E390" s="29" t="s">
        <v>540</v>
      </c>
      <c r="F390" s="32" t="n">
        <v>0.0208333333333333</v>
      </c>
      <c r="G390" s="26" t="n">
        <f aca="false">VLOOKUP(C390,'Ingredient Prices'!$A$6:$F$400,6,FALSE())</f>
        <v>1.65</v>
      </c>
      <c r="H390" s="26" t="n">
        <f aca="false">F390*G390</f>
        <v>0.034375</v>
      </c>
    </row>
    <row r="391" customFormat="false" ht="15" hidden="false" customHeight="false" outlineLevel="0" collapsed="false">
      <c r="A391" s="20" t="n">
        <v>43</v>
      </c>
      <c r="B391" s="29" t="s">
        <v>191</v>
      </c>
      <c r="C391" s="29" t="s">
        <v>465</v>
      </c>
      <c r="D391" s="29" t="s">
        <v>551</v>
      </c>
      <c r="E391" s="29" t="s">
        <v>540</v>
      </c>
      <c r="F391" s="32" t="n">
        <v>0.0104166666666667</v>
      </c>
      <c r="G391" s="26" t="n">
        <f aca="false">VLOOKUP(C391,'Ingredient Prices'!$A$6:$F$400,6,FALSE())</f>
        <v>2.07</v>
      </c>
      <c r="H391" s="26" t="n">
        <f aca="false">F391*G391</f>
        <v>0.0215625</v>
      </c>
    </row>
    <row r="392" customFormat="false" ht="21.75" hidden="false" customHeight="true" outlineLevel="0" collapsed="false">
      <c r="A392" s="33"/>
      <c r="B392" s="33"/>
      <c r="C392" s="33"/>
      <c r="D392" s="33"/>
      <c r="E392" s="34" t="s">
        <v>546</v>
      </c>
      <c r="F392" s="34"/>
      <c r="G392" s="34"/>
      <c r="H392" s="35" t="n">
        <f aca="false">SUM(H383:H391)</f>
        <v>1.30364583333333</v>
      </c>
    </row>
    <row r="393" customFormat="false" ht="15" hidden="false" customHeight="false" outlineLevel="0" collapsed="false">
      <c r="A393" s="20" t="n">
        <v>44</v>
      </c>
      <c r="B393" s="29" t="s">
        <v>193</v>
      </c>
      <c r="C393" s="29" t="s">
        <v>497</v>
      </c>
      <c r="D393" s="29" t="s">
        <v>567</v>
      </c>
      <c r="E393" s="29" t="s">
        <v>540</v>
      </c>
      <c r="F393" s="32" t="n">
        <v>1.25</v>
      </c>
      <c r="G393" s="26" t="n">
        <f aca="false">VLOOKUP(C393,'Ingredient Prices'!$A$6:$F$400,6,FALSE())</f>
        <v>0.38</v>
      </c>
      <c r="H393" s="26" t="n">
        <f aca="false">F393*G393</f>
        <v>0.475</v>
      </c>
    </row>
    <row r="394" customFormat="false" ht="15" hidden="false" customHeight="false" outlineLevel="0" collapsed="false">
      <c r="A394" s="20" t="n">
        <v>44</v>
      </c>
      <c r="B394" s="29" t="s">
        <v>193</v>
      </c>
      <c r="C394" s="29" t="s">
        <v>434</v>
      </c>
      <c r="D394" s="29" t="s">
        <v>550</v>
      </c>
      <c r="E394" s="29" t="s">
        <v>540</v>
      </c>
      <c r="F394" s="32" t="n">
        <v>0.333333333333333</v>
      </c>
      <c r="G394" s="26" t="n">
        <f aca="false">VLOOKUP(C394,'Ingredient Prices'!$A$6:$F$400,6,FALSE())</f>
        <v>4.25</v>
      </c>
      <c r="H394" s="26" t="n">
        <f aca="false">F394*G394</f>
        <v>1.41666666666667</v>
      </c>
    </row>
    <row r="395" customFormat="false" ht="15" hidden="false" customHeight="false" outlineLevel="0" collapsed="false">
      <c r="A395" s="20" t="n">
        <v>44</v>
      </c>
      <c r="B395" s="29" t="s">
        <v>193</v>
      </c>
      <c r="C395" s="29" t="s">
        <v>503</v>
      </c>
      <c r="D395" s="29" t="s">
        <v>541</v>
      </c>
      <c r="E395" s="29" t="s">
        <v>540</v>
      </c>
      <c r="F395" s="32" t="n">
        <v>0.25</v>
      </c>
      <c r="G395" s="26" t="n">
        <f aca="false">VLOOKUP(C395,'Ingredient Prices'!$A$6:$F$400,6,FALSE())</f>
        <v>1.03</v>
      </c>
      <c r="H395" s="26" t="n">
        <f aca="false">F395*G395</f>
        <v>0.2575</v>
      </c>
    </row>
    <row r="396" customFormat="false" ht="15" hidden="false" customHeight="false" outlineLevel="0" collapsed="false">
      <c r="A396" s="20" t="n">
        <v>44</v>
      </c>
      <c r="B396" s="29" t="s">
        <v>193</v>
      </c>
      <c r="C396" s="29" t="s">
        <v>435</v>
      </c>
      <c r="D396" s="29" t="s">
        <v>544</v>
      </c>
      <c r="E396" s="29" t="s">
        <v>540</v>
      </c>
      <c r="F396" s="32" t="n">
        <v>0.0625</v>
      </c>
      <c r="G396" s="26" t="n">
        <f aca="false">VLOOKUP(C396,'Ingredient Prices'!$A$6:$F$400,6,FALSE())</f>
        <v>3.27</v>
      </c>
      <c r="H396" s="26" t="n">
        <f aca="false">F396*G396</f>
        <v>0.204375</v>
      </c>
    </row>
    <row r="397" customFormat="false" ht="15" hidden="false" customHeight="false" outlineLevel="0" collapsed="false">
      <c r="A397" s="20" t="n">
        <v>44</v>
      </c>
      <c r="B397" s="29" t="s">
        <v>193</v>
      </c>
      <c r="C397" s="29" t="s">
        <v>506</v>
      </c>
      <c r="D397" s="29" t="s">
        <v>548</v>
      </c>
      <c r="E397" s="29" t="s">
        <v>540</v>
      </c>
      <c r="F397" s="32" t="n">
        <v>0.0208333333333333</v>
      </c>
      <c r="G397" s="26" t="n">
        <f aca="false">VLOOKUP(C397,'Ingredient Prices'!$A$6:$F$400,6,FALSE())</f>
        <v>1.27</v>
      </c>
      <c r="H397" s="26" t="n">
        <f aca="false">F397*G397</f>
        <v>0.0264583333333333</v>
      </c>
    </row>
    <row r="398" customFormat="false" ht="15" hidden="false" customHeight="false" outlineLevel="0" collapsed="false">
      <c r="A398" s="20" t="n">
        <v>44</v>
      </c>
      <c r="B398" s="29" t="s">
        <v>193</v>
      </c>
      <c r="C398" s="29" t="s">
        <v>475</v>
      </c>
      <c r="D398" s="29" t="s">
        <v>551</v>
      </c>
      <c r="E398" s="29" t="s">
        <v>540</v>
      </c>
      <c r="F398" s="32" t="n">
        <v>0.0104166666666667</v>
      </c>
      <c r="G398" s="26" t="n">
        <f aca="false">VLOOKUP(C398,'Ingredient Prices'!$A$6:$F$400,6,FALSE())</f>
        <v>1.71</v>
      </c>
      <c r="H398" s="26" t="n">
        <f aca="false">F398*G398</f>
        <v>0.0178125</v>
      </c>
    </row>
    <row r="399" customFormat="false" ht="15" hidden="false" customHeight="false" outlineLevel="0" collapsed="false">
      <c r="A399" s="20" t="n">
        <v>44</v>
      </c>
      <c r="B399" s="29" t="s">
        <v>193</v>
      </c>
      <c r="C399" s="29" t="s">
        <v>488</v>
      </c>
      <c r="D399" s="29" t="s">
        <v>551</v>
      </c>
      <c r="E399" s="29" t="s">
        <v>540</v>
      </c>
      <c r="F399" s="32" t="n">
        <v>0.0104166666666667</v>
      </c>
      <c r="G399" s="26" t="n">
        <f aca="false">VLOOKUP(C399,'Ingredient Prices'!$A$6:$F$400,6,FALSE())</f>
        <v>5.55</v>
      </c>
      <c r="H399" s="26" t="n">
        <f aca="false">F399*G399</f>
        <v>0.0578125</v>
      </c>
    </row>
    <row r="400" customFormat="false" ht="21.75" hidden="false" customHeight="true" outlineLevel="0" collapsed="false">
      <c r="A400" s="33"/>
      <c r="B400" s="33"/>
      <c r="C400" s="33"/>
      <c r="D400" s="33"/>
      <c r="E400" s="34" t="s">
        <v>546</v>
      </c>
      <c r="F400" s="34"/>
      <c r="G400" s="34"/>
      <c r="H400" s="35" t="n">
        <f aca="false">SUM(H393:H399)</f>
        <v>2.455625</v>
      </c>
    </row>
    <row r="401" customFormat="false" ht="15" hidden="false" customHeight="false" outlineLevel="0" collapsed="false">
      <c r="A401" s="20" t="n">
        <v>45</v>
      </c>
      <c r="B401" s="29" t="s">
        <v>195</v>
      </c>
      <c r="C401" s="29" t="s">
        <v>435</v>
      </c>
      <c r="D401" s="29" t="s">
        <v>550</v>
      </c>
      <c r="E401" s="29" t="s">
        <v>540</v>
      </c>
      <c r="F401" s="32" t="n">
        <v>0.333333333333333</v>
      </c>
      <c r="G401" s="26" t="n">
        <f aca="false">VLOOKUP(C401,'Ingredient Prices'!$A$6:$F$400,6,FALSE())</f>
        <v>3.27</v>
      </c>
      <c r="H401" s="26" t="n">
        <f aca="false">F401*G401</f>
        <v>1.09</v>
      </c>
    </row>
    <row r="402" customFormat="false" ht="15" hidden="false" customHeight="false" outlineLevel="0" collapsed="false">
      <c r="A402" s="20" t="n">
        <v>45</v>
      </c>
      <c r="B402" s="29" t="s">
        <v>195</v>
      </c>
      <c r="C402" s="29" t="s">
        <v>461</v>
      </c>
      <c r="D402" s="29" t="s">
        <v>550</v>
      </c>
      <c r="E402" s="29" t="s">
        <v>540</v>
      </c>
      <c r="F402" s="32" t="n">
        <v>0.333333333333333</v>
      </c>
      <c r="G402" s="26" t="n">
        <f aca="false">VLOOKUP(C402,'Ingredient Prices'!$A$6:$F$400,6,FALSE())</f>
        <v>1.22</v>
      </c>
      <c r="H402" s="26" t="n">
        <f aca="false">F402*G402</f>
        <v>0.406666666666667</v>
      </c>
    </row>
    <row r="403" customFormat="false" ht="15" hidden="false" customHeight="false" outlineLevel="0" collapsed="false">
      <c r="A403" s="20" t="n">
        <v>45</v>
      </c>
      <c r="B403" s="29" t="s">
        <v>195</v>
      </c>
      <c r="C403" s="29" t="s">
        <v>453</v>
      </c>
      <c r="D403" s="29" t="s">
        <v>541</v>
      </c>
      <c r="E403" s="29" t="s">
        <v>540</v>
      </c>
      <c r="F403" s="32" t="n">
        <v>0.25</v>
      </c>
      <c r="G403" s="26" t="n">
        <f aca="false">VLOOKUP(C403,'Ingredient Prices'!$A$6:$F$400,6,FALSE())</f>
        <v>7.96</v>
      </c>
      <c r="H403" s="26" t="n">
        <f aca="false">F403*G403</f>
        <v>1.99</v>
      </c>
    </row>
    <row r="404" customFormat="false" ht="15" hidden="false" customHeight="false" outlineLevel="0" collapsed="false">
      <c r="A404" s="20" t="n">
        <v>45</v>
      </c>
      <c r="B404" s="29" t="s">
        <v>195</v>
      </c>
      <c r="C404" s="29" t="s">
        <v>466</v>
      </c>
      <c r="D404" s="29" t="s">
        <v>541</v>
      </c>
      <c r="E404" s="29" t="s">
        <v>540</v>
      </c>
      <c r="F404" s="32" t="n">
        <v>0.25</v>
      </c>
      <c r="G404" s="26" t="n">
        <f aca="false">VLOOKUP(C404,'Ingredient Prices'!$A$6:$F$400,6,FALSE())</f>
        <v>1.99</v>
      </c>
      <c r="H404" s="26" t="n">
        <f aca="false">F404*G404</f>
        <v>0.4975</v>
      </c>
    </row>
    <row r="405" customFormat="false" ht="15" hidden="false" customHeight="false" outlineLevel="0" collapsed="false">
      <c r="A405" s="20" t="n">
        <v>45</v>
      </c>
      <c r="B405" s="29" t="s">
        <v>195</v>
      </c>
      <c r="C405" s="29" t="s">
        <v>520</v>
      </c>
      <c r="D405" s="29" t="s">
        <v>543</v>
      </c>
      <c r="E405" s="29" t="s">
        <v>540</v>
      </c>
      <c r="F405" s="32" t="n">
        <v>0.125</v>
      </c>
      <c r="G405" s="26" t="n">
        <f aca="false">VLOOKUP(C405,'Ingredient Prices'!$A$6:$F$400,6,FALSE())</f>
        <v>3.18</v>
      </c>
      <c r="H405" s="26" t="n">
        <f aca="false">F405*G405</f>
        <v>0.3975</v>
      </c>
    </row>
    <row r="406" customFormat="false" ht="15" hidden="false" customHeight="false" outlineLevel="0" collapsed="false">
      <c r="A406" s="20" t="n">
        <v>45</v>
      </c>
      <c r="B406" s="29" t="s">
        <v>195</v>
      </c>
      <c r="C406" s="29" t="s">
        <v>468</v>
      </c>
      <c r="D406" s="29" t="s">
        <v>544</v>
      </c>
      <c r="E406" s="29" t="s">
        <v>540</v>
      </c>
      <c r="F406" s="32" t="n">
        <v>0.0625</v>
      </c>
      <c r="G406" s="26" t="n">
        <f aca="false">VLOOKUP(C406,'Ingredient Prices'!$A$6:$F$400,6,FALSE())</f>
        <v>4.52</v>
      </c>
      <c r="H406" s="26" t="n">
        <f aca="false">F406*G406</f>
        <v>0.2825</v>
      </c>
    </row>
    <row r="407" customFormat="false" ht="15" hidden="false" customHeight="false" outlineLevel="0" collapsed="false">
      <c r="A407" s="20" t="n">
        <v>45</v>
      </c>
      <c r="B407" s="29" t="s">
        <v>195</v>
      </c>
      <c r="C407" s="29" t="s">
        <v>459</v>
      </c>
      <c r="D407" s="29" t="s">
        <v>545</v>
      </c>
      <c r="E407" s="29" t="s">
        <v>540</v>
      </c>
      <c r="F407" s="32" t="n">
        <v>0.0416666666666667</v>
      </c>
      <c r="G407" s="26" t="n">
        <f aca="false">VLOOKUP(C407,'Ingredient Prices'!$A$6:$F$400,6,FALSE())</f>
        <v>12</v>
      </c>
      <c r="H407" s="26" t="n">
        <f aca="false">F407*G407</f>
        <v>0.5</v>
      </c>
    </row>
    <row r="408" customFormat="false" ht="15" hidden="false" customHeight="false" outlineLevel="0" collapsed="false">
      <c r="A408" s="20" t="n">
        <v>45</v>
      </c>
      <c r="B408" s="29" t="s">
        <v>195</v>
      </c>
      <c r="C408" s="29" t="s">
        <v>481</v>
      </c>
      <c r="D408" s="29" t="s">
        <v>548</v>
      </c>
      <c r="E408" s="29" t="s">
        <v>540</v>
      </c>
      <c r="F408" s="32" t="n">
        <v>0.0208333333333333</v>
      </c>
      <c r="G408" s="26" t="n">
        <f aca="false">VLOOKUP(C408,'Ingredient Prices'!$A$6:$F$400,6,FALSE())</f>
        <v>4.65</v>
      </c>
      <c r="H408" s="26" t="n">
        <f aca="false">F408*G408</f>
        <v>0.096875</v>
      </c>
    </row>
    <row r="409" customFormat="false" ht="21.75" hidden="false" customHeight="true" outlineLevel="0" collapsed="false">
      <c r="A409" s="33"/>
      <c r="B409" s="33"/>
      <c r="C409" s="33"/>
      <c r="D409" s="33"/>
      <c r="E409" s="34" t="s">
        <v>546</v>
      </c>
      <c r="F409" s="34"/>
      <c r="G409" s="34"/>
      <c r="H409" s="35" t="n">
        <f aca="false">SUM(H401:H408)</f>
        <v>5.26104166666667</v>
      </c>
    </row>
    <row r="410" customFormat="false" ht="15" hidden="false" customHeight="false" outlineLevel="0" collapsed="false">
      <c r="A410" s="20" t="n">
        <v>45</v>
      </c>
      <c r="B410" s="29" t="s">
        <v>195</v>
      </c>
      <c r="C410" s="29" t="s">
        <v>451</v>
      </c>
      <c r="D410" s="29" t="s">
        <v>568</v>
      </c>
      <c r="E410" s="29" t="s">
        <v>563</v>
      </c>
      <c r="F410" s="32" t="n">
        <v>4</v>
      </c>
      <c r="G410" s="26" t="n">
        <f aca="false">VLOOKUP(C410,'Ingredient Prices'!$A$6:$F$400,6,FALSE())</f>
        <v>0.15</v>
      </c>
      <c r="H410" s="26" t="n">
        <f aca="false">F410*G410</f>
        <v>0.6</v>
      </c>
    </row>
    <row r="411" customFormat="false" ht="15" hidden="false" customHeight="false" outlineLevel="0" collapsed="false">
      <c r="A411" s="20" t="n">
        <v>46</v>
      </c>
      <c r="B411" s="29" t="s">
        <v>198</v>
      </c>
      <c r="C411" s="29" t="s">
        <v>503</v>
      </c>
      <c r="D411" s="29" t="s">
        <v>552</v>
      </c>
      <c r="E411" s="29" t="s">
        <v>540</v>
      </c>
      <c r="F411" s="32" t="n">
        <v>1</v>
      </c>
      <c r="G411" s="26" t="n">
        <f aca="false">VLOOKUP(C411,'Ingredient Prices'!$A$6:$F$400,6,FALSE())</f>
        <v>1.03</v>
      </c>
      <c r="H411" s="26" t="n">
        <f aca="false">F411*G411</f>
        <v>1.03</v>
      </c>
    </row>
    <row r="412" customFormat="false" ht="15" hidden="false" customHeight="false" outlineLevel="0" collapsed="false">
      <c r="A412" s="20" t="n">
        <v>46</v>
      </c>
      <c r="B412" s="29" t="s">
        <v>198</v>
      </c>
      <c r="C412" s="29" t="s">
        <v>441</v>
      </c>
      <c r="D412" s="29" t="s">
        <v>541</v>
      </c>
      <c r="E412" s="29" t="s">
        <v>540</v>
      </c>
      <c r="F412" s="32" t="n">
        <v>0.25</v>
      </c>
      <c r="G412" s="26" t="n">
        <f aca="false">VLOOKUP(C412,'Ingredient Prices'!$A$6:$F$400,6,FALSE())</f>
        <v>0.52</v>
      </c>
      <c r="H412" s="26" t="n">
        <f aca="false">F412*G412</f>
        <v>0.13</v>
      </c>
    </row>
    <row r="413" customFormat="false" ht="15" hidden="false" customHeight="false" outlineLevel="0" collapsed="false">
      <c r="A413" s="20" t="n">
        <v>46</v>
      </c>
      <c r="B413" s="29" t="s">
        <v>198</v>
      </c>
      <c r="C413" s="29" t="s">
        <v>435</v>
      </c>
      <c r="D413" s="29" t="s">
        <v>543</v>
      </c>
      <c r="E413" s="29" t="s">
        <v>540</v>
      </c>
      <c r="F413" s="32" t="n">
        <v>0.125</v>
      </c>
      <c r="G413" s="26" t="n">
        <f aca="false">VLOOKUP(C413,'Ingredient Prices'!$A$6:$F$400,6,FALSE())</f>
        <v>3.27</v>
      </c>
      <c r="H413" s="26" t="n">
        <f aca="false">F413*G413</f>
        <v>0.40875</v>
      </c>
    </row>
    <row r="414" customFormat="false" ht="15" hidden="false" customHeight="false" outlineLevel="0" collapsed="false">
      <c r="A414" s="20" t="n">
        <v>46</v>
      </c>
      <c r="B414" s="29" t="s">
        <v>198</v>
      </c>
      <c r="C414" s="29" t="s">
        <v>461</v>
      </c>
      <c r="D414" s="29" t="s">
        <v>543</v>
      </c>
      <c r="E414" s="29" t="s">
        <v>540</v>
      </c>
      <c r="F414" s="32" t="n">
        <v>0.125</v>
      </c>
      <c r="G414" s="26" t="n">
        <f aca="false">VLOOKUP(C414,'Ingredient Prices'!$A$6:$F$400,6,FALSE())</f>
        <v>1.22</v>
      </c>
      <c r="H414" s="26" t="n">
        <f aca="false">F414*G414</f>
        <v>0.1525</v>
      </c>
    </row>
    <row r="415" customFormat="false" ht="15" hidden="false" customHeight="false" outlineLevel="0" collapsed="false">
      <c r="A415" s="20" t="n">
        <v>46</v>
      </c>
      <c r="B415" s="29" t="s">
        <v>198</v>
      </c>
      <c r="C415" s="29" t="s">
        <v>506</v>
      </c>
      <c r="D415" s="29" t="s">
        <v>544</v>
      </c>
      <c r="E415" s="29" t="s">
        <v>540</v>
      </c>
      <c r="F415" s="32" t="n">
        <v>0.0625</v>
      </c>
      <c r="G415" s="26" t="n">
        <f aca="false">VLOOKUP(C415,'Ingredient Prices'!$A$6:$F$400,6,FALSE())</f>
        <v>1.27</v>
      </c>
      <c r="H415" s="26" t="n">
        <f aca="false">F415*G415</f>
        <v>0.079375</v>
      </c>
    </row>
    <row r="416" customFormat="false" ht="15" hidden="false" customHeight="false" outlineLevel="0" collapsed="false">
      <c r="A416" s="20" t="n">
        <v>46</v>
      </c>
      <c r="B416" s="29" t="s">
        <v>198</v>
      </c>
      <c r="C416" s="29" t="s">
        <v>466</v>
      </c>
      <c r="D416" s="29" t="s">
        <v>544</v>
      </c>
      <c r="E416" s="29" t="s">
        <v>540</v>
      </c>
      <c r="F416" s="32" t="n">
        <v>0.0625</v>
      </c>
      <c r="G416" s="26" t="n">
        <f aca="false">VLOOKUP(C416,'Ingredient Prices'!$A$6:$F$400,6,FALSE())</f>
        <v>1.99</v>
      </c>
      <c r="H416" s="26" t="n">
        <f aca="false">F416*G416</f>
        <v>0.124375</v>
      </c>
    </row>
    <row r="417" customFormat="false" ht="15" hidden="false" customHeight="false" outlineLevel="0" collapsed="false">
      <c r="A417" s="20" t="n">
        <v>46</v>
      </c>
      <c r="B417" s="29" t="s">
        <v>198</v>
      </c>
      <c r="C417" s="29" t="s">
        <v>475</v>
      </c>
      <c r="D417" s="29" t="s">
        <v>548</v>
      </c>
      <c r="E417" s="29" t="s">
        <v>540</v>
      </c>
      <c r="F417" s="32" t="n">
        <v>0.0208333333333333</v>
      </c>
      <c r="G417" s="26" t="n">
        <f aca="false">VLOOKUP(C417,'Ingredient Prices'!$A$6:$F$400,6,FALSE())</f>
        <v>1.71</v>
      </c>
      <c r="H417" s="26" t="n">
        <f aca="false">F417*G417</f>
        <v>0.035625</v>
      </c>
    </row>
    <row r="418" customFormat="false" ht="15" hidden="false" customHeight="false" outlineLevel="0" collapsed="false">
      <c r="A418" s="20" t="n">
        <v>46</v>
      </c>
      <c r="B418" s="29" t="s">
        <v>198</v>
      </c>
      <c r="C418" s="29" t="s">
        <v>491</v>
      </c>
      <c r="D418" s="29" t="s">
        <v>551</v>
      </c>
      <c r="E418" s="29" t="s">
        <v>540</v>
      </c>
      <c r="F418" s="32" t="n">
        <v>0.0104166666666667</v>
      </c>
      <c r="G418" s="26" t="n">
        <f aca="false">VLOOKUP(C418,'Ingredient Prices'!$A$6:$F$400,6,FALSE())</f>
        <v>5.18</v>
      </c>
      <c r="H418" s="26" t="n">
        <f aca="false">F418*G418</f>
        <v>0.0539583333333333</v>
      </c>
    </row>
    <row r="419" customFormat="false" ht="15" hidden="false" customHeight="false" outlineLevel="0" collapsed="false">
      <c r="A419" s="20" t="n">
        <v>46</v>
      </c>
      <c r="B419" s="29" t="s">
        <v>198</v>
      </c>
      <c r="C419" s="29" t="s">
        <v>468</v>
      </c>
      <c r="D419" s="29" t="s">
        <v>551</v>
      </c>
      <c r="E419" s="29" t="s">
        <v>540</v>
      </c>
      <c r="F419" s="32" t="n">
        <v>0.0104166666666667</v>
      </c>
      <c r="G419" s="26" t="n">
        <f aca="false">VLOOKUP(C419,'Ingredient Prices'!$A$6:$F$400,6,FALSE())</f>
        <v>4.52</v>
      </c>
      <c r="H419" s="26" t="n">
        <f aca="false">F419*G419</f>
        <v>0.0470833333333333</v>
      </c>
    </row>
    <row r="420" customFormat="false" ht="21.75" hidden="false" customHeight="true" outlineLevel="0" collapsed="false">
      <c r="A420" s="33"/>
      <c r="B420" s="33"/>
      <c r="C420" s="33"/>
      <c r="D420" s="33"/>
      <c r="E420" s="34" t="s">
        <v>546</v>
      </c>
      <c r="F420" s="34"/>
      <c r="G420" s="34"/>
      <c r="H420" s="35" t="n">
        <f aca="false">SUM(H411:H419)</f>
        <v>2.06166666666667</v>
      </c>
    </row>
    <row r="421" customFormat="false" ht="15" hidden="false" customHeight="false" outlineLevel="0" collapsed="false">
      <c r="A421" s="20" t="n">
        <v>46</v>
      </c>
      <c r="B421" s="29" t="s">
        <v>198</v>
      </c>
      <c r="C421" s="29" t="s">
        <v>510</v>
      </c>
      <c r="D421" s="29" t="s">
        <v>569</v>
      </c>
      <c r="E421" s="29" t="s">
        <v>563</v>
      </c>
      <c r="F421" s="32" t="n">
        <v>1.5</v>
      </c>
      <c r="G421" s="26" t="n">
        <f aca="false">VLOOKUP(C421,'Ingredient Prices'!$A$6:$F$400,6,FALSE())</f>
        <v>0.49</v>
      </c>
      <c r="H421" s="26" t="n">
        <f aca="false">F421*G421</f>
        <v>0.735</v>
      </c>
    </row>
    <row r="422" customFormat="false" ht="15" hidden="false" customHeight="false" outlineLevel="0" collapsed="false">
      <c r="A422" s="20" t="n">
        <v>47</v>
      </c>
      <c r="B422" s="29" t="s">
        <v>202</v>
      </c>
      <c r="C422" s="29" t="s">
        <v>497</v>
      </c>
      <c r="D422" s="29" t="s">
        <v>552</v>
      </c>
      <c r="E422" s="29" t="s">
        <v>540</v>
      </c>
      <c r="F422" s="32" t="n">
        <v>1</v>
      </c>
      <c r="G422" s="26" t="n">
        <f aca="false">VLOOKUP(C422,'Ingredient Prices'!$A$6:$F$400,6,FALSE())</f>
        <v>0.38</v>
      </c>
      <c r="H422" s="26" t="n">
        <f aca="false">F422*G422</f>
        <v>0.38</v>
      </c>
    </row>
    <row r="423" customFormat="false" ht="15" hidden="false" customHeight="false" outlineLevel="0" collapsed="false">
      <c r="A423" s="20" t="n">
        <v>47</v>
      </c>
      <c r="B423" s="29" t="s">
        <v>202</v>
      </c>
      <c r="C423" s="29" t="s">
        <v>503</v>
      </c>
      <c r="D423" s="29" t="s">
        <v>539</v>
      </c>
      <c r="E423" s="29" t="s">
        <v>540</v>
      </c>
      <c r="F423" s="32" t="n">
        <v>0.5</v>
      </c>
      <c r="G423" s="26" t="n">
        <f aca="false">VLOOKUP(C423,'Ingredient Prices'!$A$6:$F$400,6,FALSE())</f>
        <v>1.03</v>
      </c>
      <c r="H423" s="26" t="n">
        <f aca="false">F423*G423</f>
        <v>0.515</v>
      </c>
    </row>
    <row r="424" customFormat="false" ht="15" hidden="false" customHeight="false" outlineLevel="0" collapsed="false">
      <c r="A424" s="20" t="n">
        <v>47</v>
      </c>
      <c r="B424" s="29" t="s">
        <v>202</v>
      </c>
      <c r="C424" s="29" t="s">
        <v>441</v>
      </c>
      <c r="D424" s="29" t="s">
        <v>543</v>
      </c>
      <c r="E424" s="29" t="s">
        <v>540</v>
      </c>
      <c r="F424" s="32" t="n">
        <v>0.125</v>
      </c>
      <c r="G424" s="26" t="n">
        <f aca="false">VLOOKUP(C424,'Ingredient Prices'!$A$6:$F$400,6,FALSE())</f>
        <v>0.52</v>
      </c>
      <c r="H424" s="26" t="n">
        <f aca="false">F424*G424</f>
        <v>0.065</v>
      </c>
    </row>
    <row r="425" customFormat="false" ht="15" hidden="false" customHeight="false" outlineLevel="0" collapsed="false">
      <c r="A425" s="20" t="n">
        <v>47</v>
      </c>
      <c r="B425" s="29" t="s">
        <v>202</v>
      </c>
      <c r="C425" s="29" t="s">
        <v>435</v>
      </c>
      <c r="D425" s="29" t="s">
        <v>543</v>
      </c>
      <c r="E425" s="29" t="s">
        <v>540</v>
      </c>
      <c r="F425" s="32" t="n">
        <v>0.125</v>
      </c>
      <c r="G425" s="26" t="n">
        <f aca="false">VLOOKUP(C425,'Ingredient Prices'!$A$6:$F$400,6,FALSE())</f>
        <v>3.27</v>
      </c>
      <c r="H425" s="26" t="n">
        <f aca="false">F425*G425</f>
        <v>0.40875</v>
      </c>
    </row>
    <row r="426" customFormat="false" ht="15" hidden="false" customHeight="false" outlineLevel="0" collapsed="false">
      <c r="A426" s="20" t="n">
        <v>47</v>
      </c>
      <c r="B426" s="29" t="s">
        <v>202</v>
      </c>
      <c r="C426" s="29" t="s">
        <v>461</v>
      </c>
      <c r="D426" s="29" t="s">
        <v>543</v>
      </c>
      <c r="E426" s="29" t="s">
        <v>540</v>
      </c>
      <c r="F426" s="32" t="n">
        <v>0.125</v>
      </c>
      <c r="G426" s="26" t="n">
        <f aca="false">VLOOKUP(C426,'Ingredient Prices'!$A$6:$F$400,6,FALSE())</f>
        <v>1.22</v>
      </c>
      <c r="H426" s="26" t="n">
        <f aca="false">F426*G426</f>
        <v>0.1525</v>
      </c>
    </row>
    <row r="427" customFormat="false" ht="15" hidden="false" customHeight="false" outlineLevel="0" collapsed="false">
      <c r="A427" s="20" t="n">
        <v>47</v>
      </c>
      <c r="B427" s="29" t="s">
        <v>202</v>
      </c>
      <c r="C427" s="29" t="s">
        <v>466</v>
      </c>
      <c r="D427" s="29" t="s">
        <v>544</v>
      </c>
      <c r="E427" s="29" t="s">
        <v>540</v>
      </c>
      <c r="F427" s="32" t="n">
        <v>0.0625</v>
      </c>
      <c r="G427" s="26" t="n">
        <f aca="false">VLOOKUP(C427,'Ingredient Prices'!$A$6:$F$400,6,FALSE())</f>
        <v>1.99</v>
      </c>
      <c r="H427" s="26" t="n">
        <f aca="false">F427*G427</f>
        <v>0.124375</v>
      </c>
    </row>
    <row r="428" customFormat="false" ht="15" hidden="false" customHeight="false" outlineLevel="0" collapsed="false">
      <c r="A428" s="20" t="n">
        <v>47</v>
      </c>
      <c r="B428" s="29" t="s">
        <v>202</v>
      </c>
      <c r="C428" s="29" t="s">
        <v>475</v>
      </c>
      <c r="D428" s="29" t="s">
        <v>548</v>
      </c>
      <c r="E428" s="29" t="s">
        <v>540</v>
      </c>
      <c r="F428" s="32" t="n">
        <v>0.0208333333333333</v>
      </c>
      <c r="G428" s="26" t="n">
        <f aca="false">VLOOKUP(C428,'Ingredient Prices'!$A$6:$F$400,6,FALSE())</f>
        <v>1.71</v>
      </c>
      <c r="H428" s="26" t="n">
        <f aca="false">F428*G428</f>
        <v>0.035625</v>
      </c>
    </row>
    <row r="429" customFormat="false" ht="15" hidden="false" customHeight="false" outlineLevel="0" collapsed="false">
      <c r="A429" s="20" t="n">
        <v>47</v>
      </c>
      <c r="B429" s="29" t="s">
        <v>202</v>
      </c>
      <c r="C429" s="29" t="s">
        <v>468</v>
      </c>
      <c r="D429" s="29" t="s">
        <v>551</v>
      </c>
      <c r="E429" s="29" t="s">
        <v>540</v>
      </c>
      <c r="F429" s="32" t="n">
        <v>0.0104166666666667</v>
      </c>
      <c r="G429" s="26" t="n">
        <f aca="false">VLOOKUP(C429,'Ingredient Prices'!$A$6:$F$400,6,FALSE())</f>
        <v>4.52</v>
      </c>
      <c r="H429" s="26" t="n">
        <f aca="false">F429*G429</f>
        <v>0.0470833333333333</v>
      </c>
    </row>
    <row r="430" customFormat="false" ht="15" hidden="false" customHeight="false" outlineLevel="0" collapsed="false">
      <c r="A430" s="20" t="n">
        <v>47</v>
      </c>
      <c r="B430" s="29" t="s">
        <v>202</v>
      </c>
      <c r="C430" s="29" t="s">
        <v>481</v>
      </c>
      <c r="D430" s="29" t="s">
        <v>551</v>
      </c>
      <c r="E430" s="29" t="s">
        <v>540</v>
      </c>
      <c r="F430" s="32" t="n">
        <v>0.0104166666666667</v>
      </c>
      <c r="G430" s="26" t="n">
        <f aca="false">VLOOKUP(C430,'Ingredient Prices'!$A$6:$F$400,6,FALSE())</f>
        <v>4.65</v>
      </c>
      <c r="H430" s="26" t="n">
        <f aca="false">F430*G430</f>
        <v>0.0484375</v>
      </c>
    </row>
    <row r="431" customFormat="false" ht="21.75" hidden="false" customHeight="true" outlineLevel="0" collapsed="false">
      <c r="A431" s="33"/>
      <c r="B431" s="33"/>
      <c r="C431" s="33"/>
      <c r="D431" s="33"/>
      <c r="E431" s="34" t="s">
        <v>546</v>
      </c>
      <c r="F431" s="34"/>
      <c r="G431" s="34"/>
      <c r="H431" s="35" t="n">
        <f aca="false">SUM(H422:H430)</f>
        <v>1.77677083333333</v>
      </c>
    </row>
    <row r="432" customFormat="false" ht="15" hidden="false" customHeight="false" outlineLevel="0" collapsed="false">
      <c r="A432" s="20" t="n">
        <v>48</v>
      </c>
      <c r="B432" s="29" t="s">
        <v>205</v>
      </c>
      <c r="C432" s="29" t="s">
        <v>503</v>
      </c>
      <c r="D432" s="29" t="s">
        <v>552</v>
      </c>
      <c r="E432" s="29" t="s">
        <v>540</v>
      </c>
      <c r="F432" s="32" t="n">
        <v>1</v>
      </c>
      <c r="G432" s="26" t="n">
        <f aca="false">VLOOKUP(C432,'Ingredient Prices'!$A$6:$F$400,6,FALSE())</f>
        <v>1.03</v>
      </c>
      <c r="H432" s="26" t="n">
        <f aca="false">F432*G432</f>
        <v>1.03</v>
      </c>
    </row>
    <row r="433" customFormat="false" ht="15" hidden="false" customHeight="false" outlineLevel="0" collapsed="false">
      <c r="A433" s="20" t="n">
        <v>48</v>
      </c>
      <c r="B433" s="29" t="s">
        <v>205</v>
      </c>
      <c r="C433" s="29" t="s">
        <v>441</v>
      </c>
      <c r="D433" s="29" t="s">
        <v>550</v>
      </c>
      <c r="E433" s="29" t="s">
        <v>540</v>
      </c>
      <c r="F433" s="32" t="n">
        <v>0.333333333333333</v>
      </c>
      <c r="G433" s="26" t="n">
        <f aca="false">VLOOKUP(C433,'Ingredient Prices'!$A$6:$F$400,6,FALSE())</f>
        <v>0.52</v>
      </c>
      <c r="H433" s="26" t="n">
        <f aca="false">F433*G433</f>
        <v>0.173333333333333</v>
      </c>
    </row>
    <row r="434" customFormat="false" ht="15" hidden="false" customHeight="false" outlineLevel="0" collapsed="false">
      <c r="A434" s="20" t="n">
        <v>48</v>
      </c>
      <c r="B434" s="29" t="s">
        <v>205</v>
      </c>
      <c r="C434" s="29" t="s">
        <v>435</v>
      </c>
      <c r="D434" s="29" t="s">
        <v>543</v>
      </c>
      <c r="E434" s="29" t="s">
        <v>540</v>
      </c>
      <c r="F434" s="32" t="n">
        <v>0.125</v>
      </c>
      <c r="G434" s="26" t="n">
        <f aca="false">VLOOKUP(C434,'Ingredient Prices'!$A$6:$F$400,6,FALSE())</f>
        <v>3.27</v>
      </c>
      <c r="H434" s="26" t="n">
        <f aca="false">F434*G434</f>
        <v>0.40875</v>
      </c>
    </row>
    <row r="435" customFormat="false" ht="15" hidden="false" customHeight="false" outlineLevel="0" collapsed="false">
      <c r="A435" s="20" t="n">
        <v>48</v>
      </c>
      <c r="B435" s="29" t="s">
        <v>205</v>
      </c>
      <c r="C435" s="29" t="s">
        <v>461</v>
      </c>
      <c r="D435" s="29" t="s">
        <v>543</v>
      </c>
      <c r="E435" s="29" t="s">
        <v>540</v>
      </c>
      <c r="F435" s="32" t="n">
        <v>0.125</v>
      </c>
      <c r="G435" s="26" t="n">
        <f aca="false">VLOOKUP(C435,'Ingredient Prices'!$A$6:$F$400,6,FALSE())</f>
        <v>1.22</v>
      </c>
      <c r="H435" s="26" t="n">
        <f aca="false">F435*G435</f>
        <v>0.1525</v>
      </c>
    </row>
    <row r="436" customFormat="false" ht="15" hidden="false" customHeight="false" outlineLevel="0" collapsed="false">
      <c r="A436" s="20" t="n">
        <v>48</v>
      </c>
      <c r="B436" s="29" t="s">
        <v>205</v>
      </c>
      <c r="C436" s="29" t="s">
        <v>433</v>
      </c>
      <c r="D436" s="29" t="s">
        <v>548</v>
      </c>
      <c r="E436" s="29" t="s">
        <v>540</v>
      </c>
      <c r="F436" s="32" t="n">
        <v>0.0208333333333333</v>
      </c>
      <c r="G436" s="26" t="n">
        <f aca="false">VLOOKUP(C436,'Ingredient Prices'!$A$6:$F$400,6,FALSE())</f>
        <v>4.17</v>
      </c>
      <c r="H436" s="26" t="n">
        <f aca="false">F436*G436</f>
        <v>0.086875</v>
      </c>
    </row>
    <row r="437" customFormat="false" ht="15" hidden="false" customHeight="false" outlineLevel="0" collapsed="false">
      <c r="A437" s="20" t="n">
        <v>48</v>
      </c>
      <c r="B437" s="29" t="s">
        <v>205</v>
      </c>
      <c r="C437" s="29" t="s">
        <v>466</v>
      </c>
      <c r="D437" s="29" t="s">
        <v>544</v>
      </c>
      <c r="E437" s="29" t="s">
        <v>540</v>
      </c>
      <c r="F437" s="32" t="n">
        <v>0.0625</v>
      </c>
      <c r="G437" s="26" t="n">
        <f aca="false">VLOOKUP(C437,'Ingredient Prices'!$A$6:$F$400,6,FALSE())</f>
        <v>1.99</v>
      </c>
      <c r="H437" s="26" t="n">
        <f aca="false">F437*G437</f>
        <v>0.124375</v>
      </c>
    </row>
    <row r="438" customFormat="false" ht="15" hidden="false" customHeight="false" outlineLevel="0" collapsed="false">
      <c r="A438" s="20" t="n">
        <v>48</v>
      </c>
      <c r="B438" s="29" t="s">
        <v>205</v>
      </c>
      <c r="C438" s="29" t="s">
        <v>488</v>
      </c>
      <c r="D438" s="29" t="s">
        <v>548</v>
      </c>
      <c r="E438" s="29" t="s">
        <v>540</v>
      </c>
      <c r="F438" s="32" t="n">
        <v>0.0208333333333333</v>
      </c>
      <c r="G438" s="26" t="n">
        <f aca="false">VLOOKUP(C438,'Ingredient Prices'!$A$6:$F$400,6,FALSE())</f>
        <v>5.55</v>
      </c>
      <c r="H438" s="26" t="n">
        <f aca="false">F438*G438</f>
        <v>0.115625</v>
      </c>
    </row>
    <row r="439" customFormat="false" ht="15" hidden="false" customHeight="false" outlineLevel="0" collapsed="false">
      <c r="A439" s="20" t="n">
        <v>48</v>
      </c>
      <c r="B439" s="29" t="s">
        <v>205</v>
      </c>
      <c r="C439" s="29" t="s">
        <v>481</v>
      </c>
      <c r="D439" s="29" t="s">
        <v>551</v>
      </c>
      <c r="E439" s="29" t="s">
        <v>540</v>
      </c>
      <c r="F439" s="32" t="n">
        <v>0.0104166666666667</v>
      </c>
      <c r="G439" s="26" t="n">
        <f aca="false">VLOOKUP(C439,'Ingredient Prices'!$A$6:$F$400,6,FALSE())</f>
        <v>4.65</v>
      </c>
      <c r="H439" s="26" t="n">
        <f aca="false">F439*G439</f>
        <v>0.0484375</v>
      </c>
    </row>
    <row r="440" customFormat="false" ht="21.75" hidden="false" customHeight="true" outlineLevel="0" collapsed="false">
      <c r="A440" s="33"/>
      <c r="B440" s="33"/>
      <c r="C440" s="33"/>
      <c r="D440" s="33"/>
      <c r="E440" s="34" t="s">
        <v>546</v>
      </c>
      <c r="F440" s="34"/>
      <c r="G440" s="34"/>
      <c r="H440" s="35" t="n">
        <f aca="false">SUM(H432:H439)</f>
        <v>2.13989583333333</v>
      </c>
    </row>
    <row r="441" customFormat="false" ht="15" hidden="false" customHeight="false" outlineLevel="0" collapsed="false">
      <c r="A441" s="20" t="n">
        <v>48</v>
      </c>
      <c r="B441" s="29" t="s">
        <v>205</v>
      </c>
      <c r="C441" s="29" t="s">
        <v>529</v>
      </c>
      <c r="D441" s="29" t="s">
        <v>566</v>
      </c>
      <c r="E441" s="29" t="s">
        <v>563</v>
      </c>
      <c r="F441" s="32" t="n">
        <v>3</v>
      </c>
      <c r="G441" s="26" t="n">
        <f aca="false">VLOOKUP(C441,'Ingredient Prices'!$A$6:$F$400,6,FALSE())</f>
        <v>0.17</v>
      </c>
      <c r="H441" s="26" t="n">
        <f aca="false">F441*G441</f>
        <v>0.51</v>
      </c>
    </row>
    <row r="442" customFormat="false" ht="15" hidden="false" customHeight="false" outlineLevel="0" collapsed="false">
      <c r="A442" s="20" t="n">
        <v>49</v>
      </c>
      <c r="B442" s="29" t="s">
        <v>208</v>
      </c>
      <c r="C442" s="29" t="s">
        <v>477</v>
      </c>
      <c r="D442" s="29" t="s">
        <v>552</v>
      </c>
      <c r="E442" s="29" t="s">
        <v>540</v>
      </c>
      <c r="F442" s="32" t="n">
        <v>1</v>
      </c>
      <c r="G442" s="26" t="n">
        <f aca="false">VLOOKUP(C442,'Ingredient Prices'!$A$6:$F$400,6,FALSE())</f>
        <v>0.28</v>
      </c>
      <c r="H442" s="26" t="n">
        <f aca="false">F442*G442</f>
        <v>0.28</v>
      </c>
    </row>
    <row r="443" customFormat="false" ht="15" hidden="false" customHeight="false" outlineLevel="0" collapsed="false">
      <c r="A443" s="20" t="n">
        <v>49</v>
      </c>
      <c r="B443" s="29" t="s">
        <v>208</v>
      </c>
      <c r="C443" s="29" t="s">
        <v>411</v>
      </c>
      <c r="D443" s="29" t="s">
        <v>539</v>
      </c>
      <c r="E443" s="29" t="s">
        <v>540</v>
      </c>
      <c r="F443" s="32" t="n">
        <v>0.5</v>
      </c>
      <c r="G443" s="26" t="n">
        <f aca="false">VLOOKUP(C443,'Ingredient Prices'!$A$6:$F$400,6,FALSE())</f>
        <v>0.11</v>
      </c>
      <c r="H443" s="26" t="n">
        <f aca="false">F443*G443</f>
        <v>0.055</v>
      </c>
    </row>
    <row r="444" customFormat="false" ht="15" hidden="false" customHeight="false" outlineLevel="0" collapsed="false">
      <c r="A444" s="20" t="n">
        <v>49</v>
      </c>
      <c r="B444" s="29" t="s">
        <v>208</v>
      </c>
      <c r="C444" s="29" t="s">
        <v>524</v>
      </c>
      <c r="D444" s="29" t="s">
        <v>550</v>
      </c>
      <c r="E444" s="29" t="s">
        <v>540</v>
      </c>
      <c r="F444" s="32" t="n">
        <v>0.333333333333333</v>
      </c>
      <c r="G444" s="26" t="n">
        <f aca="false">VLOOKUP(C444,'Ingredient Prices'!$A$6:$F$400,6,FALSE())</f>
        <v>1.86</v>
      </c>
      <c r="H444" s="26" t="n">
        <f aca="false">F444*G444</f>
        <v>0.62</v>
      </c>
    </row>
    <row r="445" customFormat="false" ht="15" hidden="false" customHeight="false" outlineLevel="0" collapsed="false">
      <c r="A445" s="20" t="n">
        <v>49</v>
      </c>
      <c r="B445" s="29" t="s">
        <v>208</v>
      </c>
      <c r="C445" s="29" t="s">
        <v>473</v>
      </c>
      <c r="D445" s="29" t="s">
        <v>551</v>
      </c>
      <c r="E445" s="29" t="s">
        <v>540</v>
      </c>
      <c r="F445" s="32" t="n">
        <v>0.0104166666666667</v>
      </c>
      <c r="G445" s="26" t="n">
        <f aca="false">VLOOKUP(C445,'Ingredient Prices'!$A$6:$F$400,6,FALSE())</f>
        <v>0.37</v>
      </c>
      <c r="H445" s="26" t="n">
        <f aca="false">F445*G445</f>
        <v>0.00385416666666667</v>
      </c>
    </row>
    <row r="446" customFormat="false" ht="15" hidden="false" customHeight="false" outlineLevel="0" collapsed="false">
      <c r="A446" s="20" t="n">
        <v>49</v>
      </c>
      <c r="B446" s="29" t="s">
        <v>208</v>
      </c>
      <c r="C446" s="29" t="s">
        <v>416</v>
      </c>
      <c r="D446" s="29" t="s">
        <v>553</v>
      </c>
      <c r="E446" s="29" t="s">
        <v>540</v>
      </c>
      <c r="F446" s="32" t="n">
        <v>0.00520833333333333</v>
      </c>
      <c r="G446" s="26" t="n">
        <f aca="false">VLOOKUP(C446,'Ingredient Prices'!$A$6:$F$400,6,FALSE())</f>
        <v>1.83</v>
      </c>
      <c r="H446" s="26" t="n">
        <f aca="false">F446*G446</f>
        <v>0.00953125</v>
      </c>
    </row>
    <row r="447" customFormat="false" ht="21.75" hidden="false" customHeight="true" outlineLevel="0" collapsed="false">
      <c r="A447" s="33"/>
      <c r="B447" s="33"/>
      <c r="C447" s="33"/>
      <c r="D447" s="33"/>
      <c r="E447" s="34" t="s">
        <v>546</v>
      </c>
      <c r="F447" s="34"/>
      <c r="G447" s="34"/>
      <c r="H447" s="35" t="n">
        <f aca="false">SUM(H442:H446)</f>
        <v>0.968385416666667</v>
      </c>
    </row>
    <row r="448" customFormat="false" ht="15" hidden="false" customHeight="false" outlineLevel="0" collapsed="false">
      <c r="A448" s="20" t="n">
        <v>50</v>
      </c>
      <c r="B448" s="29" t="s">
        <v>210</v>
      </c>
      <c r="C448" s="29" t="s">
        <v>411</v>
      </c>
      <c r="D448" s="29" t="s">
        <v>552</v>
      </c>
      <c r="E448" s="29" t="s">
        <v>540</v>
      </c>
      <c r="F448" s="32" t="n">
        <v>1</v>
      </c>
      <c r="G448" s="26" t="n">
        <f aca="false">VLOOKUP(C448,'Ingredient Prices'!$A$6:$F$400,6,FALSE())</f>
        <v>0.11</v>
      </c>
      <c r="H448" s="26" t="n">
        <f aca="false">F448*G448</f>
        <v>0.11</v>
      </c>
    </row>
    <row r="449" customFormat="false" ht="15" hidden="false" customHeight="false" outlineLevel="0" collapsed="false">
      <c r="A449" s="20" t="n">
        <v>50</v>
      </c>
      <c r="B449" s="29" t="s">
        <v>210</v>
      </c>
      <c r="C449" s="29" t="s">
        <v>521</v>
      </c>
      <c r="D449" s="29" t="s">
        <v>539</v>
      </c>
      <c r="E449" s="29" t="s">
        <v>540</v>
      </c>
      <c r="F449" s="32" t="n">
        <v>0.5</v>
      </c>
      <c r="G449" s="26" t="n">
        <f aca="false">VLOOKUP(C449,'Ingredient Prices'!$A$6:$F$400,6,FALSE())</f>
        <v>1.93</v>
      </c>
      <c r="H449" s="26" t="n">
        <f aca="false">F449*G449</f>
        <v>0.965</v>
      </c>
    </row>
    <row r="450" customFormat="false" ht="15" hidden="false" customHeight="false" outlineLevel="0" collapsed="false">
      <c r="A450" s="20" t="n">
        <v>50</v>
      </c>
      <c r="B450" s="29" t="s">
        <v>210</v>
      </c>
      <c r="C450" s="29" t="s">
        <v>422</v>
      </c>
      <c r="D450" s="29" t="s">
        <v>550</v>
      </c>
      <c r="E450" s="29" t="s">
        <v>540</v>
      </c>
      <c r="F450" s="32" t="n">
        <v>0.333333333333333</v>
      </c>
      <c r="G450" s="26" t="n">
        <f aca="false">VLOOKUP(C450,'Ingredient Prices'!$A$6:$F$400,6,FALSE())</f>
        <v>0.46</v>
      </c>
      <c r="H450" s="26" t="n">
        <f aca="false">F450*G450</f>
        <v>0.153333333333333</v>
      </c>
    </row>
    <row r="451" customFormat="false" ht="15" hidden="false" customHeight="false" outlineLevel="0" collapsed="false">
      <c r="A451" s="20" t="n">
        <v>50</v>
      </c>
      <c r="B451" s="29" t="s">
        <v>210</v>
      </c>
      <c r="C451" s="29" t="s">
        <v>477</v>
      </c>
      <c r="D451" s="29" t="s">
        <v>542</v>
      </c>
      <c r="E451" s="29" t="s">
        <v>540</v>
      </c>
      <c r="F451" s="32" t="n">
        <v>0.1875</v>
      </c>
      <c r="G451" s="26" t="n">
        <f aca="false">VLOOKUP(C451,'Ingredient Prices'!$A$6:$F$400,6,FALSE())</f>
        <v>0.28</v>
      </c>
      <c r="H451" s="26" t="n">
        <f aca="false">F451*G451</f>
        <v>0.0525</v>
      </c>
    </row>
    <row r="452" customFormat="false" ht="15" hidden="false" customHeight="false" outlineLevel="0" collapsed="false">
      <c r="A452" s="20" t="n">
        <v>50</v>
      </c>
      <c r="B452" s="29" t="s">
        <v>210</v>
      </c>
      <c r="C452" s="29" t="s">
        <v>417</v>
      </c>
      <c r="D452" s="29" t="s">
        <v>551</v>
      </c>
      <c r="E452" s="29" t="s">
        <v>540</v>
      </c>
      <c r="F452" s="32" t="n">
        <v>0.0104166666666667</v>
      </c>
      <c r="G452" s="26" t="n">
        <f aca="false">VLOOKUP(C452,'Ingredient Prices'!$A$6:$F$400,6,FALSE())</f>
        <v>0.64</v>
      </c>
      <c r="H452" s="26" t="n">
        <f aca="false">F452*G452</f>
        <v>0.00666666666666667</v>
      </c>
    </row>
    <row r="453" customFormat="false" ht="15" hidden="false" customHeight="false" outlineLevel="0" collapsed="false">
      <c r="A453" s="20" t="n">
        <v>50</v>
      </c>
      <c r="B453" s="29" t="s">
        <v>210</v>
      </c>
      <c r="C453" s="29" t="s">
        <v>473</v>
      </c>
      <c r="D453" s="29" t="s">
        <v>551</v>
      </c>
      <c r="E453" s="29" t="s">
        <v>540</v>
      </c>
      <c r="F453" s="32" t="n">
        <v>0.0104166666666667</v>
      </c>
      <c r="G453" s="26" t="n">
        <f aca="false">VLOOKUP(C453,'Ingredient Prices'!$A$6:$F$400,6,FALSE())</f>
        <v>0.37</v>
      </c>
      <c r="H453" s="26" t="n">
        <f aca="false">F453*G453</f>
        <v>0.00385416666666667</v>
      </c>
    </row>
    <row r="454" customFormat="false" ht="21.75" hidden="false" customHeight="true" outlineLevel="0" collapsed="false">
      <c r="A454" s="33"/>
      <c r="B454" s="33"/>
      <c r="C454" s="33"/>
      <c r="D454" s="33"/>
      <c r="E454" s="34" t="s">
        <v>546</v>
      </c>
      <c r="F454" s="34"/>
      <c r="G454" s="34"/>
      <c r="H454" s="35" t="n">
        <f aca="false">SUM(H448:H453)</f>
        <v>1.29135416666667</v>
      </c>
    </row>
    <row r="455" customFormat="false" ht="15" hidden="false" customHeight="false" outlineLevel="0" collapsed="false">
      <c r="A455" s="20" t="n">
        <v>51</v>
      </c>
      <c r="B455" s="29" t="s">
        <v>214</v>
      </c>
      <c r="C455" s="29" t="s">
        <v>411</v>
      </c>
      <c r="D455" s="29" t="s">
        <v>552</v>
      </c>
      <c r="E455" s="29" t="s">
        <v>540</v>
      </c>
      <c r="F455" s="32" t="n">
        <v>1</v>
      </c>
      <c r="G455" s="26" t="n">
        <f aca="false">VLOOKUP(C455,'Ingredient Prices'!$A$6:$F$400,6,FALSE())</f>
        <v>0.11</v>
      </c>
      <c r="H455" s="26" t="n">
        <f aca="false">F455*G455</f>
        <v>0.11</v>
      </c>
    </row>
    <row r="456" customFormat="false" ht="15" hidden="false" customHeight="false" outlineLevel="0" collapsed="false">
      <c r="A456" s="20" t="n">
        <v>51</v>
      </c>
      <c r="B456" s="29" t="s">
        <v>214</v>
      </c>
      <c r="C456" s="29" t="s">
        <v>477</v>
      </c>
      <c r="D456" s="29" t="s">
        <v>547</v>
      </c>
      <c r="E456" s="29" t="s">
        <v>540</v>
      </c>
      <c r="F456" s="32" t="n">
        <v>0.75</v>
      </c>
      <c r="G456" s="26" t="n">
        <f aca="false">VLOOKUP(C456,'Ingredient Prices'!$A$6:$F$400,6,FALSE())</f>
        <v>0.28</v>
      </c>
      <c r="H456" s="26" t="n">
        <f aca="false">F456*G456</f>
        <v>0.21</v>
      </c>
    </row>
    <row r="457" customFormat="false" ht="15" hidden="false" customHeight="false" outlineLevel="0" collapsed="false">
      <c r="A457" s="20" t="n">
        <v>51</v>
      </c>
      <c r="B457" s="29" t="s">
        <v>214</v>
      </c>
      <c r="C457" s="29" t="s">
        <v>503</v>
      </c>
      <c r="D457" s="29" t="s">
        <v>543</v>
      </c>
      <c r="E457" s="29" t="s">
        <v>540</v>
      </c>
      <c r="F457" s="32" t="n">
        <v>0.125</v>
      </c>
      <c r="G457" s="26" t="n">
        <f aca="false">VLOOKUP(C457,'Ingredient Prices'!$A$6:$F$400,6,FALSE())</f>
        <v>1.03</v>
      </c>
      <c r="H457" s="26" t="n">
        <f aca="false">F457*G457</f>
        <v>0.12875</v>
      </c>
    </row>
    <row r="458" customFormat="false" ht="15" hidden="false" customHeight="false" outlineLevel="0" collapsed="false">
      <c r="A458" s="20" t="n">
        <v>51</v>
      </c>
      <c r="B458" s="29" t="s">
        <v>214</v>
      </c>
      <c r="C458" s="29" t="s">
        <v>416</v>
      </c>
      <c r="D458" s="29" t="s">
        <v>570</v>
      </c>
      <c r="E458" s="29" t="s">
        <v>540</v>
      </c>
      <c r="F458" s="32" t="n">
        <v>0.0260416666666667</v>
      </c>
      <c r="G458" s="26" t="n">
        <f aca="false">VLOOKUP(C458,'Ingredient Prices'!$A$6:$F$400,6,FALSE())</f>
        <v>1.83</v>
      </c>
      <c r="H458" s="26" t="n">
        <f aca="false">F458*G458</f>
        <v>0.04765625</v>
      </c>
    </row>
    <row r="459" customFormat="false" ht="15" hidden="false" customHeight="false" outlineLevel="0" collapsed="false">
      <c r="A459" s="20" t="n">
        <v>51</v>
      </c>
      <c r="B459" s="29" t="s">
        <v>214</v>
      </c>
      <c r="C459" s="29" t="s">
        <v>473</v>
      </c>
      <c r="D459" s="29" t="s">
        <v>553</v>
      </c>
      <c r="E459" s="29" t="s">
        <v>540</v>
      </c>
      <c r="F459" s="32" t="n">
        <v>0.00520833333333333</v>
      </c>
      <c r="G459" s="26" t="n">
        <f aca="false">VLOOKUP(C459,'Ingredient Prices'!$A$6:$F$400,6,FALSE())</f>
        <v>0.37</v>
      </c>
      <c r="H459" s="26" t="n">
        <f aca="false">F459*G459</f>
        <v>0.00192708333333333</v>
      </c>
    </row>
    <row r="460" customFormat="false" ht="21.75" hidden="false" customHeight="true" outlineLevel="0" collapsed="false">
      <c r="A460" s="33"/>
      <c r="B460" s="33"/>
      <c r="C460" s="33"/>
      <c r="D460" s="33"/>
      <c r="E460" s="34" t="s">
        <v>546</v>
      </c>
      <c r="F460" s="34"/>
      <c r="G460" s="34"/>
      <c r="H460" s="35" t="n">
        <f aca="false">SUM(H455:H459)</f>
        <v>0.498333333333333</v>
      </c>
    </row>
    <row r="461" customFormat="false" ht="15" hidden="false" customHeight="false" outlineLevel="0" collapsed="false">
      <c r="A461" s="20" t="n">
        <v>52</v>
      </c>
      <c r="B461" s="29" t="s">
        <v>216</v>
      </c>
      <c r="C461" s="29" t="s">
        <v>477</v>
      </c>
      <c r="D461" s="29" t="s">
        <v>547</v>
      </c>
      <c r="E461" s="29" t="s">
        <v>540</v>
      </c>
      <c r="F461" s="32" t="n">
        <v>0.75</v>
      </c>
      <c r="G461" s="26" t="n">
        <f aca="false">VLOOKUP(C461,'Ingredient Prices'!$A$6:$F$400,6,FALSE())</f>
        <v>0.28</v>
      </c>
      <c r="H461" s="26" t="n">
        <f aca="false">F461*G461</f>
        <v>0.21</v>
      </c>
    </row>
    <row r="462" customFormat="false" ht="15" hidden="false" customHeight="false" outlineLevel="0" collapsed="false">
      <c r="A462" s="20" t="n">
        <v>52</v>
      </c>
      <c r="B462" s="29" t="s">
        <v>216</v>
      </c>
      <c r="C462" s="29" t="s">
        <v>411</v>
      </c>
      <c r="D462" s="29" t="s">
        <v>547</v>
      </c>
      <c r="E462" s="29" t="s">
        <v>540</v>
      </c>
      <c r="F462" s="32" t="n">
        <v>0.75</v>
      </c>
      <c r="G462" s="26" t="n">
        <f aca="false">VLOOKUP(C462,'Ingredient Prices'!$A$6:$F$400,6,FALSE())</f>
        <v>0.11</v>
      </c>
      <c r="H462" s="26" t="n">
        <f aca="false">F462*G462</f>
        <v>0.0825</v>
      </c>
    </row>
    <row r="463" customFormat="false" ht="15" hidden="false" customHeight="false" outlineLevel="0" collapsed="false">
      <c r="A463" s="20" t="n">
        <v>52</v>
      </c>
      <c r="B463" s="29" t="s">
        <v>216</v>
      </c>
      <c r="C463" s="29" t="s">
        <v>524</v>
      </c>
      <c r="D463" s="29" t="s">
        <v>550</v>
      </c>
      <c r="E463" s="29" t="s">
        <v>540</v>
      </c>
      <c r="F463" s="32" t="n">
        <v>0.333333333333333</v>
      </c>
      <c r="G463" s="26" t="n">
        <f aca="false">VLOOKUP(C463,'Ingredient Prices'!$A$6:$F$400,6,FALSE())</f>
        <v>1.86</v>
      </c>
      <c r="H463" s="26" t="n">
        <f aca="false">F463*G463</f>
        <v>0.62</v>
      </c>
    </row>
    <row r="464" customFormat="false" ht="15" hidden="false" customHeight="false" outlineLevel="0" collapsed="false">
      <c r="A464" s="20" t="n">
        <v>52</v>
      </c>
      <c r="B464" s="29" t="s">
        <v>216</v>
      </c>
      <c r="C464" s="29" t="s">
        <v>503</v>
      </c>
      <c r="D464" s="29" t="s">
        <v>543</v>
      </c>
      <c r="E464" s="29" t="s">
        <v>540</v>
      </c>
      <c r="F464" s="32" t="n">
        <v>0.125</v>
      </c>
      <c r="G464" s="26" t="n">
        <f aca="false">VLOOKUP(C464,'Ingredient Prices'!$A$6:$F$400,6,FALSE())</f>
        <v>1.03</v>
      </c>
      <c r="H464" s="26" t="n">
        <f aca="false">F464*G464</f>
        <v>0.12875</v>
      </c>
    </row>
    <row r="465" customFormat="false" ht="15" hidden="false" customHeight="false" outlineLevel="0" collapsed="false">
      <c r="A465" s="20" t="n">
        <v>52</v>
      </c>
      <c r="B465" s="29" t="s">
        <v>216</v>
      </c>
      <c r="C465" s="29" t="s">
        <v>416</v>
      </c>
      <c r="D465" s="29" t="s">
        <v>558</v>
      </c>
      <c r="E465" s="29" t="s">
        <v>540</v>
      </c>
      <c r="F465" s="32" t="n">
        <v>0.015625</v>
      </c>
      <c r="G465" s="26" t="n">
        <f aca="false">VLOOKUP(C465,'Ingredient Prices'!$A$6:$F$400,6,FALSE())</f>
        <v>1.83</v>
      </c>
      <c r="H465" s="26" t="n">
        <f aca="false">F465*G465</f>
        <v>0.02859375</v>
      </c>
    </row>
    <row r="466" customFormat="false" ht="15" hidden="false" customHeight="false" outlineLevel="0" collapsed="false">
      <c r="A466" s="20" t="n">
        <v>52</v>
      </c>
      <c r="B466" s="29" t="s">
        <v>216</v>
      </c>
      <c r="C466" s="29" t="s">
        <v>417</v>
      </c>
      <c r="D466" s="29" t="s">
        <v>558</v>
      </c>
      <c r="E466" s="29" t="s">
        <v>540</v>
      </c>
      <c r="F466" s="32" t="n">
        <v>0.015625</v>
      </c>
      <c r="G466" s="26" t="n">
        <f aca="false">VLOOKUP(C466,'Ingredient Prices'!$A$6:$F$400,6,FALSE())</f>
        <v>0.64</v>
      </c>
      <c r="H466" s="26" t="n">
        <f aca="false">F466*G466</f>
        <v>0.01</v>
      </c>
    </row>
    <row r="467" customFormat="false" ht="15" hidden="false" customHeight="false" outlineLevel="0" collapsed="false">
      <c r="A467" s="20" t="n">
        <v>52</v>
      </c>
      <c r="B467" s="29" t="s">
        <v>216</v>
      </c>
      <c r="C467" s="29" t="s">
        <v>473</v>
      </c>
      <c r="D467" s="29" t="s">
        <v>551</v>
      </c>
      <c r="E467" s="29" t="s">
        <v>540</v>
      </c>
      <c r="F467" s="32" t="n">
        <v>0.0104166666666667</v>
      </c>
      <c r="G467" s="26" t="n">
        <f aca="false">VLOOKUP(C467,'Ingredient Prices'!$A$6:$F$400,6,FALSE())</f>
        <v>0.37</v>
      </c>
      <c r="H467" s="26" t="n">
        <f aca="false">F467*G467</f>
        <v>0.00385416666666667</v>
      </c>
    </row>
    <row r="468" customFormat="false" ht="21.75" hidden="false" customHeight="true" outlineLevel="0" collapsed="false">
      <c r="A468" s="33"/>
      <c r="B468" s="33"/>
      <c r="C468" s="33"/>
      <c r="D468" s="33"/>
      <c r="E468" s="34" t="s">
        <v>546</v>
      </c>
      <c r="F468" s="34"/>
      <c r="G468" s="34"/>
      <c r="H468" s="35" t="n">
        <f aca="false">SUM(H461:H467)</f>
        <v>1.08369791666667</v>
      </c>
    </row>
    <row r="469" customFormat="false" ht="15" hidden="false" customHeight="false" outlineLevel="0" collapsed="false">
      <c r="A469" s="20" t="n">
        <v>53</v>
      </c>
      <c r="B469" s="29" t="s">
        <v>218</v>
      </c>
      <c r="C469" s="29" t="s">
        <v>477</v>
      </c>
      <c r="D469" s="29" t="s">
        <v>552</v>
      </c>
      <c r="E469" s="29" t="s">
        <v>540</v>
      </c>
      <c r="F469" s="32" t="n">
        <v>1</v>
      </c>
      <c r="G469" s="26" t="n">
        <f aca="false">VLOOKUP(C469,'Ingredient Prices'!$A$6:$F$400,6,FALSE())</f>
        <v>0.28</v>
      </c>
      <c r="H469" s="26" t="n">
        <f aca="false">F469*G469</f>
        <v>0.28</v>
      </c>
    </row>
    <row r="470" customFormat="false" ht="15" hidden="false" customHeight="false" outlineLevel="0" collapsed="false">
      <c r="A470" s="20" t="n">
        <v>53</v>
      </c>
      <c r="B470" s="29" t="s">
        <v>218</v>
      </c>
      <c r="C470" s="29" t="s">
        <v>441</v>
      </c>
      <c r="D470" s="29" t="s">
        <v>539</v>
      </c>
      <c r="E470" s="29" t="s">
        <v>540</v>
      </c>
      <c r="F470" s="32" t="n">
        <v>0.5</v>
      </c>
      <c r="G470" s="26" t="n">
        <f aca="false">VLOOKUP(C470,'Ingredient Prices'!$A$6:$F$400,6,FALSE())</f>
        <v>0.52</v>
      </c>
      <c r="H470" s="26" t="n">
        <f aca="false">F470*G470</f>
        <v>0.26</v>
      </c>
    </row>
    <row r="471" customFormat="false" ht="15" hidden="false" customHeight="false" outlineLevel="0" collapsed="false">
      <c r="A471" s="20" t="n">
        <v>53</v>
      </c>
      <c r="B471" s="29" t="s">
        <v>218</v>
      </c>
      <c r="C471" s="29" t="s">
        <v>473</v>
      </c>
      <c r="D471" s="29" t="s">
        <v>551</v>
      </c>
      <c r="E471" s="29" t="s">
        <v>540</v>
      </c>
      <c r="F471" s="32" t="n">
        <v>0.0104166666666667</v>
      </c>
      <c r="G471" s="26" t="n">
        <f aca="false">VLOOKUP(C471,'Ingredient Prices'!$A$6:$F$400,6,FALSE())</f>
        <v>0.37</v>
      </c>
      <c r="H471" s="26" t="n">
        <f aca="false">F471*G471</f>
        <v>0.00385416666666667</v>
      </c>
    </row>
    <row r="472" customFormat="false" ht="21.75" hidden="false" customHeight="true" outlineLevel="0" collapsed="false">
      <c r="A472" s="33"/>
      <c r="B472" s="33"/>
      <c r="C472" s="33"/>
      <c r="D472" s="33"/>
      <c r="E472" s="34" t="s">
        <v>546</v>
      </c>
      <c r="F472" s="34"/>
      <c r="G472" s="34"/>
      <c r="H472" s="35" t="n">
        <f aca="false">SUM(H469:H471)</f>
        <v>0.543854166666667</v>
      </c>
    </row>
    <row r="473" customFormat="false" ht="15" hidden="false" customHeight="false" outlineLevel="0" collapsed="false">
      <c r="A473" s="20" t="n">
        <v>54</v>
      </c>
      <c r="B473" s="29" t="s">
        <v>220</v>
      </c>
      <c r="C473" s="29" t="s">
        <v>513</v>
      </c>
      <c r="D473" s="29" t="s">
        <v>555</v>
      </c>
      <c r="E473" s="29" t="s">
        <v>540</v>
      </c>
      <c r="F473" s="32" t="n">
        <v>1.5</v>
      </c>
      <c r="G473" s="26" t="n">
        <f aca="false">VLOOKUP(C473,'Ingredient Prices'!$A$6:$F$400,6,FALSE())</f>
        <v>0.27</v>
      </c>
      <c r="H473" s="26" t="n">
        <f aca="false">F473*G473</f>
        <v>0.405</v>
      </c>
    </row>
    <row r="474" customFormat="false" ht="15" hidden="false" customHeight="false" outlineLevel="0" collapsed="false">
      <c r="A474" s="20" t="n">
        <v>54</v>
      </c>
      <c r="B474" s="29" t="s">
        <v>220</v>
      </c>
      <c r="C474" s="29" t="s">
        <v>524</v>
      </c>
      <c r="D474" s="29" t="s">
        <v>550</v>
      </c>
      <c r="E474" s="29" t="s">
        <v>540</v>
      </c>
      <c r="F474" s="32" t="n">
        <v>0.333333333333333</v>
      </c>
      <c r="G474" s="26" t="n">
        <f aca="false">VLOOKUP(C474,'Ingredient Prices'!$A$6:$F$400,6,FALSE())</f>
        <v>1.86</v>
      </c>
      <c r="H474" s="26" t="n">
        <f aca="false">F474*G474</f>
        <v>0.62</v>
      </c>
    </row>
    <row r="475" customFormat="false" ht="15" hidden="false" customHeight="false" outlineLevel="0" collapsed="false">
      <c r="A475" s="20" t="n">
        <v>54</v>
      </c>
      <c r="B475" s="29" t="s">
        <v>220</v>
      </c>
      <c r="C475" s="29" t="s">
        <v>503</v>
      </c>
      <c r="D475" s="29" t="s">
        <v>543</v>
      </c>
      <c r="E475" s="29" t="s">
        <v>540</v>
      </c>
      <c r="F475" s="32" t="n">
        <v>0.125</v>
      </c>
      <c r="G475" s="26" t="n">
        <f aca="false">VLOOKUP(C475,'Ingredient Prices'!$A$6:$F$400,6,FALSE())</f>
        <v>1.03</v>
      </c>
      <c r="H475" s="26" t="n">
        <f aca="false">F475*G475</f>
        <v>0.12875</v>
      </c>
    </row>
    <row r="476" customFormat="false" ht="15" hidden="false" customHeight="false" outlineLevel="0" collapsed="false">
      <c r="A476" s="20" t="n">
        <v>54</v>
      </c>
      <c r="B476" s="29" t="s">
        <v>220</v>
      </c>
      <c r="C476" s="29" t="s">
        <v>473</v>
      </c>
      <c r="D476" s="29" t="s">
        <v>553</v>
      </c>
      <c r="E476" s="29" t="s">
        <v>540</v>
      </c>
      <c r="F476" s="32" t="n">
        <v>0.00520833333333333</v>
      </c>
      <c r="G476" s="26" t="n">
        <f aca="false">VLOOKUP(C476,'Ingredient Prices'!$A$6:$F$400,6,FALSE())</f>
        <v>0.37</v>
      </c>
      <c r="H476" s="26" t="n">
        <f aca="false">F476*G476</f>
        <v>0.00192708333333333</v>
      </c>
    </row>
    <row r="477" customFormat="false" ht="21.75" hidden="false" customHeight="true" outlineLevel="0" collapsed="false">
      <c r="A477" s="33"/>
      <c r="B477" s="33"/>
      <c r="C477" s="33"/>
      <c r="D477" s="33"/>
      <c r="E477" s="34" t="s">
        <v>546</v>
      </c>
      <c r="F477" s="34"/>
      <c r="G477" s="34"/>
      <c r="H477" s="35" t="n">
        <f aca="false">SUM(H473:H476)</f>
        <v>1.15567708333333</v>
      </c>
    </row>
    <row r="478" customFormat="false" ht="15" hidden="false" customHeight="false" outlineLevel="0" collapsed="false">
      <c r="A478" s="20" t="n">
        <v>54</v>
      </c>
      <c r="B478" s="29" t="s">
        <v>220</v>
      </c>
      <c r="C478" s="29" t="s">
        <v>423</v>
      </c>
      <c r="D478" s="29" t="s">
        <v>539</v>
      </c>
      <c r="E478" s="29" t="s">
        <v>563</v>
      </c>
      <c r="F478" s="32" t="n">
        <v>0.5</v>
      </c>
      <c r="G478" s="26" t="n">
        <f aca="false">VLOOKUP(C478,'Ingredient Prices'!$A$6:$F$400,6,FALSE())</f>
        <v>1.53</v>
      </c>
      <c r="H478" s="26" t="n">
        <f aca="false">F478*G478</f>
        <v>0.765</v>
      </c>
    </row>
    <row r="479" customFormat="false" ht="15" hidden="false" customHeight="false" outlineLevel="0" collapsed="false">
      <c r="A479" s="20" t="n">
        <v>55</v>
      </c>
      <c r="B479" s="29" t="s">
        <v>225</v>
      </c>
      <c r="C479" s="29" t="s">
        <v>411</v>
      </c>
      <c r="D479" s="29" t="s">
        <v>567</v>
      </c>
      <c r="E479" s="29" t="s">
        <v>540</v>
      </c>
      <c r="F479" s="32" t="n">
        <v>1.25</v>
      </c>
      <c r="G479" s="26" t="n">
        <f aca="false">VLOOKUP(C479,'Ingredient Prices'!$A$6:$F$400,6,FALSE())</f>
        <v>0.11</v>
      </c>
      <c r="H479" s="26" t="n">
        <f aca="false">F479*G479</f>
        <v>0.1375</v>
      </c>
    </row>
    <row r="480" customFormat="false" ht="15" hidden="false" customHeight="false" outlineLevel="0" collapsed="false">
      <c r="A480" s="20" t="n">
        <v>55</v>
      </c>
      <c r="B480" s="29" t="s">
        <v>225</v>
      </c>
      <c r="C480" s="29" t="s">
        <v>527</v>
      </c>
      <c r="D480" s="29" t="s">
        <v>539</v>
      </c>
      <c r="E480" s="29" t="s">
        <v>540</v>
      </c>
      <c r="F480" s="32" t="n">
        <v>0.5</v>
      </c>
      <c r="G480" s="26" t="n">
        <f aca="false">VLOOKUP(C480,'Ingredient Prices'!$A$6:$F$400,6,FALSE())</f>
        <v>0.92</v>
      </c>
      <c r="H480" s="26" t="n">
        <f aca="false">F480*G480</f>
        <v>0.46</v>
      </c>
    </row>
    <row r="481" customFormat="false" ht="15" hidden="false" customHeight="false" outlineLevel="0" collapsed="false">
      <c r="A481" s="20" t="n">
        <v>55</v>
      </c>
      <c r="B481" s="29" t="s">
        <v>225</v>
      </c>
      <c r="C481" s="29" t="s">
        <v>477</v>
      </c>
      <c r="D481" s="29" t="s">
        <v>548</v>
      </c>
      <c r="E481" s="29" t="s">
        <v>540</v>
      </c>
      <c r="F481" s="32" t="n">
        <v>0.0208333333333333</v>
      </c>
      <c r="G481" s="26" t="n">
        <f aca="false">VLOOKUP(C481,'Ingredient Prices'!$A$6:$F$400,6,FALSE())</f>
        <v>0.28</v>
      </c>
      <c r="H481" s="26" t="n">
        <f aca="false">F481*G481</f>
        <v>0.00583333333333333</v>
      </c>
    </row>
    <row r="482" customFormat="false" ht="15" hidden="false" customHeight="false" outlineLevel="0" collapsed="false">
      <c r="A482" s="20" t="n">
        <v>55</v>
      </c>
      <c r="B482" s="29" t="s">
        <v>225</v>
      </c>
      <c r="C482" s="29" t="s">
        <v>473</v>
      </c>
      <c r="D482" s="29" t="s">
        <v>551</v>
      </c>
      <c r="E482" s="29" t="s">
        <v>540</v>
      </c>
      <c r="F482" s="32" t="n">
        <v>0.0104166666666667</v>
      </c>
      <c r="G482" s="26" t="n">
        <f aca="false">VLOOKUP(C482,'Ingredient Prices'!$A$6:$F$400,6,FALSE())</f>
        <v>0.37</v>
      </c>
      <c r="H482" s="26" t="n">
        <f aca="false">F482*G482</f>
        <v>0.00385416666666667</v>
      </c>
    </row>
    <row r="483" customFormat="false" ht="21.75" hidden="false" customHeight="true" outlineLevel="0" collapsed="false">
      <c r="A483" s="33"/>
      <c r="B483" s="33"/>
      <c r="C483" s="33"/>
      <c r="D483" s="33"/>
      <c r="E483" s="34" t="s">
        <v>546</v>
      </c>
      <c r="F483" s="34"/>
      <c r="G483" s="34"/>
      <c r="H483" s="35" t="n">
        <f aca="false">SUM(H479:H482)</f>
        <v>0.6071875</v>
      </c>
    </row>
    <row r="484" customFormat="false" ht="15" hidden="false" customHeight="false" outlineLevel="0" collapsed="false">
      <c r="A484" s="20" t="n">
        <v>56</v>
      </c>
      <c r="B484" s="29" t="s">
        <v>228</v>
      </c>
      <c r="C484" s="29" t="s">
        <v>503</v>
      </c>
      <c r="D484" s="29" t="s">
        <v>547</v>
      </c>
      <c r="E484" s="29" t="s">
        <v>540</v>
      </c>
      <c r="F484" s="32" t="n">
        <v>0.75</v>
      </c>
      <c r="G484" s="26" t="n">
        <f aca="false">VLOOKUP(C484,'Ingredient Prices'!$A$6:$F$400,6,FALSE())</f>
        <v>1.03</v>
      </c>
      <c r="H484" s="26" t="n">
        <f aca="false">F484*G484</f>
        <v>0.7725</v>
      </c>
    </row>
    <row r="485" customFormat="false" ht="15" hidden="false" customHeight="false" outlineLevel="0" collapsed="false">
      <c r="A485" s="20" t="n">
        <v>56</v>
      </c>
      <c r="B485" s="29" t="s">
        <v>228</v>
      </c>
      <c r="C485" s="29" t="s">
        <v>513</v>
      </c>
      <c r="D485" s="29" t="s">
        <v>539</v>
      </c>
      <c r="E485" s="29" t="s">
        <v>540</v>
      </c>
      <c r="F485" s="32" t="n">
        <v>0.5</v>
      </c>
      <c r="G485" s="26" t="n">
        <f aca="false">VLOOKUP(C485,'Ingredient Prices'!$A$6:$F$400,6,FALSE())</f>
        <v>0.27</v>
      </c>
      <c r="H485" s="26" t="n">
        <f aca="false">F485*G485</f>
        <v>0.135</v>
      </c>
    </row>
    <row r="486" customFormat="false" ht="15" hidden="false" customHeight="false" outlineLevel="0" collapsed="false">
      <c r="A486" s="20" t="n">
        <v>56</v>
      </c>
      <c r="B486" s="29" t="s">
        <v>228</v>
      </c>
      <c r="C486" s="29" t="s">
        <v>524</v>
      </c>
      <c r="D486" s="29" t="s">
        <v>550</v>
      </c>
      <c r="E486" s="29" t="s">
        <v>540</v>
      </c>
      <c r="F486" s="32" t="n">
        <v>0.333333333333333</v>
      </c>
      <c r="G486" s="26" t="n">
        <f aca="false">VLOOKUP(C486,'Ingredient Prices'!$A$6:$F$400,6,FALSE())</f>
        <v>1.86</v>
      </c>
      <c r="H486" s="26" t="n">
        <f aca="false">F486*G486</f>
        <v>0.62</v>
      </c>
    </row>
    <row r="487" customFormat="false" ht="15" hidden="false" customHeight="false" outlineLevel="0" collapsed="false">
      <c r="A487" s="20" t="n">
        <v>56</v>
      </c>
      <c r="B487" s="29" t="s">
        <v>228</v>
      </c>
      <c r="C487" s="29" t="s">
        <v>501</v>
      </c>
      <c r="D487" s="29" t="s">
        <v>543</v>
      </c>
      <c r="E487" s="29" t="s">
        <v>540</v>
      </c>
      <c r="F487" s="32" t="n">
        <v>0.125</v>
      </c>
      <c r="G487" s="26" t="n">
        <f aca="false">VLOOKUP(C487,'Ingredient Prices'!$A$6:$F$400,6,FALSE())</f>
        <v>1.93</v>
      </c>
      <c r="H487" s="26" t="n">
        <f aca="false">F487*G487</f>
        <v>0.24125</v>
      </c>
    </row>
    <row r="488" customFormat="false" ht="15" hidden="false" customHeight="false" outlineLevel="0" collapsed="false">
      <c r="A488" s="20" t="n">
        <v>56</v>
      </c>
      <c r="B488" s="29" t="s">
        <v>228</v>
      </c>
      <c r="C488" s="29" t="s">
        <v>473</v>
      </c>
      <c r="D488" s="29" t="s">
        <v>553</v>
      </c>
      <c r="E488" s="29" t="s">
        <v>540</v>
      </c>
      <c r="F488" s="32" t="n">
        <v>0.00520833333333333</v>
      </c>
      <c r="G488" s="26" t="n">
        <f aca="false">VLOOKUP(C488,'Ingredient Prices'!$A$6:$F$400,6,FALSE())</f>
        <v>0.37</v>
      </c>
      <c r="H488" s="26" t="n">
        <f aca="false">F488*G488</f>
        <v>0.00192708333333333</v>
      </c>
    </row>
    <row r="489" customFormat="false" ht="21.75" hidden="false" customHeight="true" outlineLevel="0" collapsed="false">
      <c r="A489" s="33"/>
      <c r="B489" s="33"/>
      <c r="C489" s="33"/>
      <c r="D489" s="33"/>
      <c r="E489" s="34" t="s">
        <v>546</v>
      </c>
      <c r="F489" s="34"/>
      <c r="G489" s="34"/>
      <c r="H489" s="35" t="n">
        <f aca="false">SUM(H484:H488)</f>
        <v>1.77067708333333</v>
      </c>
    </row>
    <row r="490" customFormat="false" ht="15" hidden="false" customHeight="false" outlineLevel="0" collapsed="false">
      <c r="A490" s="20" t="n">
        <v>57</v>
      </c>
      <c r="B490" s="29" t="s">
        <v>231</v>
      </c>
      <c r="C490" s="29" t="s">
        <v>503</v>
      </c>
      <c r="D490" s="29" t="s">
        <v>552</v>
      </c>
      <c r="E490" s="29" t="s">
        <v>540</v>
      </c>
      <c r="F490" s="32" t="n">
        <v>1</v>
      </c>
      <c r="G490" s="26" t="n">
        <f aca="false">VLOOKUP(C490,'Ingredient Prices'!$A$6:$F$400,6,FALSE())</f>
        <v>1.03</v>
      </c>
      <c r="H490" s="26" t="n">
        <f aca="false">F490*G490</f>
        <v>1.03</v>
      </c>
    </row>
    <row r="491" customFormat="false" ht="15" hidden="false" customHeight="false" outlineLevel="0" collapsed="false">
      <c r="A491" s="20" t="n">
        <v>57</v>
      </c>
      <c r="B491" s="29" t="s">
        <v>231</v>
      </c>
      <c r="C491" s="29" t="s">
        <v>513</v>
      </c>
      <c r="D491" s="29" t="s">
        <v>539</v>
      </c>
      <c r="E491" s="29" t="s">
        <v>540</v>
      </c>
      <c r="F491" s="32" t="n">
        <v>0.5</v>
      </c>
      <c r="G491" s="26" t="n">
        <f aca="false">VLOOKUP(C491,'Ingredient Prices'!$A$6:$F$400,6,FALSE())</f>
        <v>0.27</v>
      </c>
      <c r="H491" s="26" t="n">
        <f aca="false">F491*G491</f>
        <v>0.135</v>
      </c>
    </row>
    <row r="492" customFormat="false" ht="15" hidden="false" customHeight="false" outlineLevel="0" collapsed="false">
      <c r="A492" s="20" t="n">
        <v>57</v>
      </c>
      <c r="B492" s="29" t="s">
        <v>231</v>
      </c>
      <c r="C492" s="29" t="s">
        <v>525</v>
      </c>
      <c r="D492" s="29" t="s">
        <v>550</v>
      </c>
      <c r="E492" s="29" t="s">
        <v>540</v>
      </c>
      <c r="F492" s="32" t="n">
        <v>0.333333333333333</v>
      </c>
      <c r="G492" s="26" t="n">
        <f aca="false">VLOOKUP(C492,'Ingredient Prices'!$A$6:$F$400,6,FALSE())</f>
        <v>1.91</v>
      </c>
      <c r="H492" s="26" t="n">
        <f aca="false">F492*G492</f>
        <v>0.636666666666667</v>
      </c>
    </row>
    <row r="493" customFormat="false" ht="15" hidden="false" customHeight="false" outlineLevel="0" collapsed="false">
      <c r="A493" s="20" t="n">
        <v>57</v>
      </c>
      <c r="B493" s="29" t="s">
        <v>231</v>
      </c>
      <c r="C493" s="29" t="s">
        <v>483</v>
      </c>
      <c r="D493" s="29" t="s">
        <v>545</v>
      </c>
      <c r="E493" s="29" t="s">
        <v>540</v>
      </c>
      <c r="F493" s="32" t="n">
        <v>0.0416666666666667</v>
      </c>
      <c r="G493" s="26" t="n">
        <f aca="false">VLOOKUP(C493,'Ingredient Prices'!$A$6:$F$400,6,FALSE())</f>
        <v>2.24</v>
      </c>
      <c r="H493" s="26" t="n">
        <f aca="false">F493*G493</f>
        <v>0.0933333333333333</v>
      </c>
    </row>
    <row r="494" customFormat="false" ht="15" hidden="false" customHeight="false" outlineLevel="0" collapsed="false">
      <c r="A494" s="20" t="n">
        <v>57</v>
      </c>
      <c r="B494" s="29" t="s">
        <v>231</v>
      </c>
      <c r="C494" s="29" t="s">
        <v>487</v>
      </c>
      <c r="D494" s="29" t="s">
        <v>545</v>
      </c>
      <c r="E494" s="29" t="s">
        <v>540</v>
      </c>
      <c r="F494" s="32" t="n">
        <v>0.0416666666666667</v>
      </c>
      <c r="G494" s="26" t="n">
        <f aca="false">VLOOKUP(C494,'Ingredient Prices'!$A$6:$F$400,6,FALSE())</f>
        <v>4.49</v>
      </c>
      <c r="H494" s="26" t="n">
        <f aca="false">F494*G494</f>
        <v>0.187083333333333</v>
      </c>
    </row>
    <row r="495" customFormat="false" ht="15" hidden="false" customHeight="false" outlineLevel="0" collapsed="false">
      <c r="A495" s="20" t="n">
        <v>57</v>
      </c>
      <c r="B495" s="29" t="s">
        <v>231</v>
      </c>
      <c r="C495" s="29" t="s">
        <v>482</v>
      </c>
      <c r="D495" s="29" t="s">
        <v>548</v>
      </c>
      <c r="E495" s="29" t="s">
        <v>540</v>
      </c>
      <c r="F495" s="32" t="n">
        <v>0.0208333333333333</v>
      </c>
      <c r="G495" s="26" t="n">
        <f aca="false">VLOOKUP(C495,'Ingredient Prices'!$A$6:$F$400,6,FALSE())</f>
        <v>17.67</v>
      </c>
      <c r="H495" s="26" t="n">
        <f aca="false">F495*G495</f>
        <v>0.368125</v>
      </c>
    </row>
    <row r="496" customFormat="false" ht="15" hidden="false" customHeight="false" outlineLevel="0" collapsed="false">
      <c r="A496" s="20" t="n">
        <v>57</v>
      </c>
      <c r="B496" s="29" t="s">
        <v>231</v>
      </c>
      <c r="C496" s="29" t="s">
        <v>484</v>
      </c>
      <c r="D496" s="29" t="s">
        <v>551</v>
      </c>
      <c r="E496" s="29" t="s">
        <v>540</v>
      </c>
      <c r="F496" s="32" t="n">
        <v>0.0104166666666667</v>
      </c>
      <c r="G496" s="26" t="n">
        <f aca="false">VLOOKUP(C496,'Ingredient Prices'!$A$6:$F$400,6,FALSE())</f>
        <v>4.03</v>
      </c>
      <c r="H496" s="26" t="n">
        <f aca="false">F496*G496</f>
        <v>0.0419791666666667</v>
      </c>
    </row>
    <row r="497" customFormat="false" ht="15" hidden="false" customHeight="false" outlineLevel="0" collapsed="false">
      <c r="A497" s="20" t="n">
        <v>57</v>
      </c>
      <c r="B497" s="29" t="s">
        <v>231</v>
      </c>
      <c r="C497" s="29" t="s">
        <v>489</v>
      </c>
      <c r="D497" s="29" t="s">
        <v>551</v>
      </c>
      <c r="E497" s="29" t="s">
        <v>540</v>
      </c>
      <c r="F497" s="32" t="n">
        <v>0.0104166666666667</v>
      </c>
      <c r="G497" s="26" t="n">
        <f aca="false">VLOOKUP(C497,'Ingredient Prices'!$A$6:$F$400,6,FALSE())</f>
        <v>6.4</v>
      </c>
      <c r="H497" s="26" t="n">
        <f aca="false">F497*G497</f>
        <v>0.0666666666666667</v>
      </c>
    </row>
    <row r="498" customFormat="false" ht="15" hidden="false" customHeight="false" outlineLevel="0" collapsed="false">
      <c r="A498" s="20" t="n">
        <v>57</v>
      </c>
      <c r="B498" s="29" t="s">
        <v>231</v>
      </c>
      <c r="C498" s="29" t="s">
        <v>481</v>
      </c>
      <c r="D498" s="29" t="s">
        <v>553</v>
      </c>
      <c r="E498" s="29" t="s">
        <v>540</v>
      </c>
      <c r="F498" s="32" t="n">
        <v>0.00520833333333333</v>
      </c>
      <c r="G498" s="26" t="n">
        <f aca="false">VLOOKUP(C498,'Ingredient Prices'!$A$6:$F$400,6,FALSE())</f>
        <v>4.65</v>
      </c>
      <c r="H498" s="26" t="n">
        <f aca="false">F498*G498</f>
        <v>0.02421875</v>
      </c>
    </row>
    <row r="499" customFormat="false" ht="21.75" hidden="false" customHeight="true" outlineLevel="0" collapsed="false">
      <c r="A499" s="33"/>
      <c r="B499" s="33"/>
      <c r="C499" s="33"/>
      <c r="D499" s="33"/>
      <c r="E499" s="34" t="s">
        <v>546</v>
      </c>
      <c r="F499" s="34"/>
      <c r="G499" s="34"/>
      <c r="H499" s="35" t="n">
        <f aca="false">SUM(H490:H498)</f>
        <v>2.58307291666667</v>
      </c>
    </row>
    <row r="500" customFormat="false" ht="15" hidden="false" customHeight="false" outlineLevel="0" collapsed="false">
      <c r="A500" s="20" t="n">
        <v>58</v>
      </c>
      <c r="B500" s="29" t="s">
        <v>234</v>
      </c>
      <c r="C500" s="29" t="s">
        <v>503</v>
      </c>
      <c r="D500" s="29" t="s">
        <v>552</v>
      </c>
      <c r="E500" s="29" t="s">
        <v>540</v>
      </c>
      <c r="F500" s="32" t="n">
        <v>1</v>
      </c>
      <c r="G500" s="26" t="n">
        <f aca="false">VLOOKUP(C500,'Ingredient Prices'!$A$6:$F$400,6,FALSE())</f>
        <v>1.03</v>
      </c>
      <c r="H500" s="26" t="n">
        <f aca="false">F500*G500</f>
        <v>1.03</v>
      </c>
    </row>
    <row r="501" customFormat="false" ht="15" hidden="false" customHeight="false" outlineLevel="0" collapsed="false">
      <c r="A501" s="20" t="n">
        <v>58</v>
      </c>
      <c r="B501" s="29" t="s">
        <v>234</v>
      </c>
      <c r="C501" s="29" t="s">
        <v>513</v>
      </c>
      <c r="D501" s="29" t="s">
        <v>539</v>
      </c>
      <c r="E501" s="29" t="s">
        <v>540</v>
      </c>
      <c r="F501" s="32" t="n">
        <v>0.5</v>
      </c>
      <c r="G501" s="26" t="n">
        <f aca="false">VLOOKUP(C501,'Ingredient Prices'!$A$6:$F$400,6,FALSE())</f>
        <v>0.27</v>
      </c>
      <c r="H501" s="26" t="n">
        <f aca="false">F501*G501</f>
        <v>0.135</v>
      </c>
    </row>
    <row r="502" customFormat="false" ht="15" hidden="false" customHeight="false" outlineLevel="0" collapsed="false">
      <c r="A502" s="20" t="n">
        <v>58</v>
      </c>
      <c r="B502" s="29" t="s">
        <v>234</v>
      </c>
      <c r="C502" s="29" t="s">
        <v>526</v>
      </c>
      <c r="D502" s="29" t="s">
        <v>548</v>
      </c>
      <c r="E502" s="29" t="s">
        <v>540</v>
      </c>
      <c r="F502" s="32" t="n">
        <v>0.0208333333333333</v>
      </c>
      <c r="G502" s="26" t="n">
        <f aca="false">VLOOKUP(C502,'Ingredient Prices'!$A$6:$F$400,6,FALSE())</f>
        <v>18.21</v>
      </c>
      <c r="H502" s="26" t="n">
        <f aca="false">F502*G502</f>
        <v>0.379375</v>
      </c>
    </row>
    <row r="503" customFormat="false" ht="15" hidden="false" customHeight="false" outlineLevel="0" collapsed="false">
      <c r="A503" s="20" t="n">
        <v>58</v>
      </c>
      <c r="B503" s="29" t="s">
        <v>234</v>
      </c>
      <c r="C503" s="29" t="s">
        <v>473</v>
      </c>
      <c r="D503" s="29" t="s">
        <v>571</v>
      </c>
      <c r="E503" s="29" t="s">
        <v>540</v>
      </c>
      <c r="F503" s="32" t="n">
        <v>0.00260416666666667</v>
      </c>
      <c r="G503" s="26" t="n">
        <f aca="false">VLOOKUP(C503,'Ingredient Prices'!$A$6:$F$400,6,FALSE())</f>
        <v>0.37</v>
      </c>
      <c r="H503" s="26" t="n">
        <f aca="false">F503*G503</f>
        <v>0.000963541666666667</v>
      </c>
    </row>
    <row r="504" customFormat="false" ht="21.75" hidden="false" customHeight="true" outlineLevel="0" collapsed="false">
      <c r="A504" s="33"/>
      <c r="B504" s="33"/>
      <c r="C504" s="33"/>
      <c r="D504" s="33"/>
      <c r="E504" s="34" t="s">
        <v>546</v>
      </c>
      <c r="F504" s="34"/>
      <c r="G504" s="34"/>
      <c r="H504" s="35" t="n">
        <f aca="false">SUM(H500:H503)</f>
        <v>1.54533854166667</v>
      </c>
    </row>
    <row r="505" customFormat="false" ht="15" hidden="false" customHeight="false" outlineLevel="0" collapsed="false">
      <c r="A505" s="20" t="n">
        <v>59</v>
      </c>
      <c r="B505" s="29" t="s">
        <v>239</v>
      </c>
      <c r="C505" s="29" t="s">
        <v>434</v>
      </c>
      <c r="D505" s="29" t="s">
        <v>567</v>
      </c>
      <c r="E505" s="29" t="s">
        <v>540</v>
      </c>
      <c r="F505" s="32" t="n">
        <v>1.25</v>
      </c>
      <c r="G505" s="26" t="n">
        <f aca="false">VLOOKUP(C505,'Ingredient Prices'!$A$6:$F$400,6,FALSE())</f>
        <v>4.25</v>
      </c>
      <c r="H505" s="26" t="n">
        <f aca="false">F505*G505</f>
        <v>5.3125</v>
      </c>
    </row>
    <row r="506" customFormat="false" ht="15" hidden="false" customHeight="false" outlineLevel="0" collapsed="false">
      <c r="A506" s="20" t="n">
        <v>59</v>
      </c>
      <c r="B506" s="29" t="s">
        <v>239</v>
      </c>
      <c r="C506" s="29" t="s">
        <v>473</v>
      </c>
      <c r="D506" s="29" t="s">
        <v>544</v>
      </c>
      <c r="E506" s="29" t="s">
        <v>540</v>
      </c>
      <c r="F506" s="32" t="n">
        <v>0.0625</v>
      </c>
      <c r="G506" s="26" t="n">
        <f aca="false">VLOOKUP(C506,'Ingredient Prices'!$A$6:$F$400,6,FALSE())</f>
        <v>0.37</v>
      </c>
      <c r="H506" s="26" t="n">
        <f aca="false">F506*G506</f>
        <v>0.023125</v>
      </c>
    </row>
    <row r="507" customFormat="false" ht="15" hidden="false" customHeight="false" outlineLevel="0" collapsed="false">
      <c r="A507" s="20" t="n">
        <v>59</v>
      </c>
      <c r="B507" s="29" t="s">
        <v>239</v>
      </c>
      <c r="C507" s="29" t="s">
        <v>507</v>
      </c>
      <c r="D507" s="29" t="s">
        <v>548</v>
      </c>
      <c r="E507" s="29" t="s">
        <v>540</v>
      </c>
      <c r="F507" s="32" t="n">
        <v>0.0208333333333333</v>
      </c>
      <c r="G507" s="26" t="n">
        <f aca="false">VLOOKUP(C507,'Ingredient Prices'!$A$6:$F$400,6,FALSE())</f>
        <v>1.65</v>
      </c>
      <c r="H507" s="26" t="n">
        <f aca="false">F507*G507</f>
        <v>0.034375</v>
      </c>
    </row>
    <row r="508" customFormat="false" ht="15" hidden="false" customHeight="false" outlineLevel="0" collapsed="false">
      <c r="A508" s="20" t="n">
        <v>59</v>
      </c>
      <c r="B508" s="29" t="s">
        <v>239</v>
      </c>
      <c r="C508" s="29" t="s">
        <v>475</v>
      </c>
      <c r="D508" s="29" t="s">
        <v>551</v>
      </c>
      <c r="E508" s="29" t="s">
        <v>540</v>
      </c>
      <c r="F508" s="32" t="n">
        <v>0.0104166666666667</v>
      </c>
      <c r="G508" s="26" t="n">
        <f aca="false">VLOOKUP(C508,'Ingredient Prices'!$A$6:$F$400,6,FALSE())</f>
        <v>1.71</v>
      </c>
      <c r="H508" s="26" t="n">
        <f aca="false">F508*G508</f>
        <v>0.0178125</v>
      </c>
    </row>
    <row r="509" customFormat="false" ht="15" hidden="false" customHeight="false" outlineLevel="0" collapsed="false">
      <c r="A509" s="20" t="n">
        <v>59</v>
      </c>
      <c r="B509" s="29" t="s">
        <v>239</v>
      </c>
      <c r="C509" s="29" t="s">
        <v>506</v>
      </c>
      <c r="D509" s="29" t="s">
        <v>551</v>
      </c>
      <c r="E509" s="29" t="s">
        <v>540</v>
      </c>
      <c r="F509" s="32" t="n">
        <v>0.0104166666666667</v>
      </c>
      <c r="G509" s="26" t="n">
        <f aca="false">VLOOKUP(C509,'Ingredient Prices'!$A$6:$F$400,6,FALSE())</f>
        <v>1.27</v>
      </c>
      <c r="H509" s="26" t="n">
        <f aca="false">F509*G509</f>
        <v>0.0132291666666667</v>
      </c>
    </row>
    <row r="510" customFormat="false" ht="15" hidden="false" customHeight="false" outlineLevel="0" collapsed="false">
      <c r="A510" s="20" t="n">
        <v>59</v>
      </c>
      <c r="B510" s="29" t="s">
        <v>239</v>
      </c>
      <c r="C510" s="29" t="s">
        <v>488</v>
      </c>
      <c r="D510" s="29" t="s">
        <v>551</v>
      </c>
      <c r="E510" s="29" t="s">
        <v>540</v>
      </c>
      <c r="F510" s="32" t="n">
        <v>0.0104166666666667</v>
      </c>
      <c r="G510" s="26" t="n">
        <f aca="false">VLOOKUP(C510,'Ingredient Prices'!$A$6:$F$400,6,FALSE())</f>
        <v>5.55</v>
      </c>
      <c r="H510" s="26" t="n">
        <f aca="false">F510*G510</f>
        <v>0.0578125</v>
      </c>
    </row>
    <row r="511" customFormat="false" ht="15" hidden="false" customHeight="false" outlineLevel="0" collapsed="false">
      <c r="A511" s="20" t="n">
        <v>59</v>
      </c>
      <c r="B511" s="29" t="s">
        <v>239</v>
      </c>
      <c r="C511" s="29" t="s">
        <v>490</v>
      </c>
      <c r="D511" s="29" t="s">
        <v>553</v>
      </c>
      <c r="E511" s="29" t="s">
        <v>540</v>
      </c>
      <c r="F511" s="32" t="n">
        <v>0.00520833333333333</v>
      </c>
      <c r="G511" s="26" t="n">
        <f aca="false">VLOOKUP(C511,'Ingredient Prices'!$A$6:$F$400,6,FALSE())</f>
        <v>5.51</v>
      </c>
      <c r="H511" s="26" t="n">
        <f aca="false">F511*G511</f>
        <v>0.0286979166666667</v>
      </c>
    </row>
    <row r="512" customFormat="false" ht="21.75" hidden="false" customHeight="true" outlineLevel="0" collapsed="false">
      <c r="A512" s="33"/>
      <c r="B512" s="33"/>
      <c r="C512" s="33"/>
      <c r="D512" s="33"/>
      <c r="E512" s="34" t="s">
        <v>546</v>
      </c>
      <c r="F512" s="34"/>
      <c r="G512" s="34"/>
      <c r="H512" s="35" t="n">
        <f aca="false">SUM(H505:H511)</f>
        <v>5.48755208333333</v>
      </c>
    </row>
    <row r="513" customFormat="false" ht="15" hidden="false" customHeight="false" outlineLevel="0" collapsed="false">
      <c r="A513" s="20" t="n">
        <v>60</v>
      </c>
      <c r="B513" s="29" t="s">
        <v>241</v>
      </c>
      <c r="C513" s="29" t="s">
        <v>475</v>
      </c>
      <c r="D513" s="29" t="s">
        <v>541</v>
      </c>
      <c r="E513" s="29" t="s">
        <v>540</v>
      </c>
      <c r="F513" s="32" t="n">
        <v>0.25</v>
      </c>
      <c r="G513" s="26" t="n">
        <f aca="false">VLOOKUP(C513,'Ingredient Prices'!$A$6:$F$400,6,FALSE())</f>
        <v>1.71</v>
      </c>
      <c r="H513" s="26" t="n">
        <f aca="false">F513*G513</f>
        <v>0.4275</v>
      </c>
    </row>
    <row r="514" customFormat="false" ht="15" hidden="false" customHeight="false" outlineLevel="0" collapsed="false">
      <c r="A514" s="20" t="n">
        <v>60</v>
      </c>
      <c r="B514" s="29" t="s">
        <v>241</v>
      </c>
      <c r="C514" s="29" t="s">
        <v>506</v>
      </c>
      <c r="D514" s="29" t="s">
        <v>541</v>
      </c>
      <c r="E514" s="29" t="s">
        <v>540</v>
      </c>
      <c r="F514" s="32" t="n">
        <v>0.25</v>
      </c>
      <c r="G514" s="26" t="n">
        <f aca="false">VLOOKUP(C514,'Ingredient Prices'!$A$6:$F$400,6,FALSE())</f>
        <v>1.27</v>
      </c>
      <c r="H514" s="26" t="n">
        <f aca="false">F514*G514</f>
        <v>0.3175</v>
      </c>
    </row>
    <row r="515" customFormat="false" ht="15" hidden="false" customHeight="false" outlineLevel="0" collapsed="false">
      <c r="A515" s="20" t="n">
        <v>60</v>
      </c>
      <c r="B515" s="29" t="s">
        <v>241</v>
      </c>
      <c r="C515" s="29" t="s">
        <v>477</v>
      </c>
      <c r="D515" s="29" t="s">
        <v>541</v>
      </c>
      <c r="E515" s="29" t="s">
        <v>540</v>
      </c>
      <c r="F515" s="32" t="n">
        <v>0.25</v>
      </c>
      <c r="G515" s="26" t="n">
        <f aca="false">VLOOKUP(C515,'Ingredient Prices'!$A$6:$F$400,6,FALSE())</f>
        <v>0.28</v>
      </c>
      <c r="H515" s="26" t="n">
        <f aca="false">F515*G515</f>
        <v>0.07</v>
      </c>
    </row>
    <row r="516" customFormat="false" ht="15" hidden="false" customHeight="false" outlineLevel="0" collapsed="false">
      <c r="A516" s="20" t="n">
        <v>60</v>
      </c>
      <c r="B516" s="29" t="s">
        <v>241</v>
      </c>
      <c r="C516" s="29" t="s">
        <v>473</v>
      </c>
      <c r="D516" s="29" t="s">
        <v>542</v>
      </c>
      <c r="E516" s="29" t="s">
        <v>540</v>
      </c>
      <c r="F516" s="32" t="n">
        <v>0.1875</v>
      </c>
      <c r="G516" s="26" t="n">
        <f aca="false">VLOOKUP(C516,'Ingredient Prices'!$A$6:$F$400,6,FALSE())</f>
        <v>0.37</v>
      </c>
      <c r="H516" s="26" t="n">
        <f aca="false">F516*G516</f>
        <v>0.069375</v>
      </c>
    </row>
    <row r="517" customFormat="false" ht="15" hidden="false" customHeight="false" outlineLevel="0" collapsed="false">
      <c r="A517" s="20" t="n">
        <v>60</v>
      </c>
      <c r="B517" s="29" t="s">
        <v>241</v>
      </c>
      <c r="C517" s="29" t="s">
        <v>507</v>
      </c>
      <c r="D517" s="29" t="s">
        <v>543</v>
      </c>
      <c r="E517" s="29" t="s">
        <v>540</v>
      </c>
      <c r="F517" s="32" t="n">
        <v>0.125</v>
      </c>
      <c r="G517" s="26" t="n">
        <f aca="false">VLOOKUP(C517,'Ingredient Prices'!$A$6:$F$400,6,FALSE())</f>
        <v>1.65</v>
      </c>
      <c r="H517" s="26" t="n">
        <f aca="false">F517*G517</f>
        <v>0.20625</v>
      </c>
    </row>
    <row r="518" customFormat="false" ht="15" hidden="false" customHeight="false" outlineLevel="0" collapsed="false">
      <c r="A518" s="20" t="n">
        <v>60</v>
      </c>
      <c r="B518" s="29" t="s">
        <v>241</v>
      </c>
      <c r="C518" s="29" t="s">
        <v>522</v>
      </c>
      <c r="D518" s="29" t="s">
        <v>544</v>
      </c>
      <c r="E518" s="29" t="s">
        <v>540</v>
      </c>
      <c r="F518" s="32" t="n">
        <v>0.0625</v>
      </c>
      <c r="G518" s="26" t="n">
        <f aca="false">VLOOKUP(C518,'Ingredient Prices'!$A$6:$F$400,6,FALSE())</f>
        <v>4.17</v>
      </c>
      <c r="H518" s="26" t="n">
        <f aca="false">F518*G518</f>
        <v>0.260625</v>
      </c>
    </row>
    <row r="519" customFormat="false" ht="15" hidden="false" customHeight="false" outlineLevel="0" collapsed="false">
      <c r="A519" s="20" t="n">
        <v>60</v>
      </c>
      <c r="B519" s="29" t="s">
        <v>241</v>
      </c>
      <c r="C519" s="29" t="s">
        <v>488</v>
      </c>
      <c r="D519" s="29" t="s">
        <v>544</v>
      </c>
      <c r="E519" s="29" t="s">
        <v>540</v>
      </c>
      <c r="F519" s="32" t="n">
        <v>0.0625</v>
      </c>
      <c r="G519" s="26" t="n">
        <f aca="false">VLOOKUP(C519,'Ingredient Prices'!$A$6:$F$400,6,FALSE())</f>
        <v>5.55</v>
      </c>
      <c r="H519" s="26" t="n">
        <f aca="false">F519*G519</f>
        <v>0.346875</v>
      </c>
    </row>
    <row r="520" customFormat="false" ht="15" hidden="false" customHeight="false" outlineLevel="0" collapsed="false">
      <c r="A520" s="20" t="n">
        <v>60</v>
      </c>
      <c r="B520" s="29" t="s">
        <v>241</v>
      </c>
      <c r="C520" s="29" t="s">
        <v>432</v>
      </c>
      <c r="D520" s="29" t="s">
        <v>544</v>
      </c>
      <c r="E520" s="29" t="s">
        <v>540</v>
      </c>
      <c r="F520" s="32" t="n">
        <v>0.0625</v>
      </c>
      <c r="G520" s="26" t="n">
        <f aca="false">VLOOKUP(C520,'Ingredient Prices'!$A$6:$F$400,6,FALSE())</f>
        <v>3.94</v>
      </c>
      <c r="H520" s="26" t="n">
        <f aca="false">F520*G520</f>
        <v>0.24625</v>
      </c>
    </row>
    <row r="521" customFormat="false" ht="15" hidden="false" customHeight="false" outlineLevel="0" collapsed="false">
      <c r="A521" s="20" t="n">
        <v>60</v>
      </c>
      <c r="B521" s="29" t="s">
        <v>241</v>
      </c>
      <c r="C521" s="29" t="s">
        <v>466</v>
      </c>
      <c r="D521" s="29" t="s">
        <v>544</v>
      </c>
      <c r="E521" s="29" t="s">
        <v>540</v>
      </c>
      <c r="F521" s="32" t="n">
        <v>0.0625</v>
      </c>
      <c r="G521" s="26" t="n">
        <f aca="false">VLOOKUP(C521,'Ingredient Prices'!$A$6:$F$400,6,FALSE())</f>
        <v>1.99</v>
      </c>
      <c r="H521" s="26" t="n">
        <f aca="false">F521*G521</f>
        <v>0.124375</v>
      </c>
    </row>
    <row r="522" customFormat="false" ht="21.75" hidden="false" customHeight="true" outlineLevel="0" collapsed="false">
      <c r="A522" s="33"/>
      <c r="B522" s="33"/>
      <c r="C522" s="33"/>
      <c r="D522" s="33"/>
      <c r="E522" s="34" t="s">
        <v>546</v>
      </c>
      <c r="F522" s="34"/>
      <c r="G522" s="34"/>
      <c r="H522" s="35" t="n">
        <f aca="false">SUM(H513:H521)</f>
        <v>2.06875</v>
      </c>
    </row>
    <row r="523" customFormat="false" ht="15" hidden="false" customHeight="false" outlineLevel="0" collapsed="false">
      <c r="A523" s="20" t="n">
        <v>61</v>
      </c>
      <c r="B523" s="29" t="s">
        <v>243</v>
      </c>
      <c r="C523" s="29" t="s">
        <v>503</v>
      </c>
      <c r="D523" s="29" t="s">
        <v>552</v>
      </c>
      <c r="E523" s="29" t="s">
        <v>540</v>
      </c>
      <c r="F523" s="32" t="n">
        <v>1</v>
      </c>
      <c r="G523" s="26" t="n">
        <f aca="false">VLOOKUP(C523,'Ingredient Prices'!$A$6:$F$400,6,FALSE())</f>
        <v>1.03</v>
      </c>
      <c r="H523" s="26" t="n">
        <f aca="false">F523*G523</f>
        <v>1.03</v>
      </c>
    </row>
    <row r="524" customFormat="false" ht="15" hidden="false" customHeight="false" outlineLevel="0" collapsed="false">
      <c r="A524" s="20" t="n">
        <v>61</v>
      </c>
      <c r="B524" s="29" t="s">
        <v>243</v>
      </c>
      <c r="C524" s="29" t="s">
        <v>441</v>
      </c>
      <c r="D524" s="29" t="s">
        <v>550</v>
      </c>
      <c r="E524" s="29" t="s">
        <v>540</v>
      </c>
      <c r="F524" s="32" t="n">
        <v>0.333333333333333</v>
      </c>
      <c r="G524" s="26" t="n">
        <f aca="false">VLOOKUP(C524,'Ingredient Prices'!$A$6:$F$400,6,FALSE())</f>
        <v>0.52</v>
      </c>
      <c r="H524" s="26" t="n">
        <f aca="false">F524*G524</f>
        <v>0.173333333333333</v>
      </c>
    </row>
    <row r="525" customFormat="false" ht="15" hidden="false" customHeight="false" outlineLevel="0" collapsed="false">
      <c r="A525" s="20" t="n">
        <v>61</v>
      </c>
      <c r="B525" s="29" t="s">
        <v>243</v>
      </c>
      <c r="C525" s="29" t="s">
        <v>435</v>
      </c>
      <c r="D525" s="29" t="s">
        <v>543</v>
      </c>
      <c r="E525" s="29" t="s">
        <v>540</v>
      </c>
      <c r="F525" s="32" t="n">
        <v>0.125</v>
      </c>
      <c r="G525" s="26" t="n">
        <f aca="false">VLOOKUP(C525,'Ingredient Prices'!$A$6:$F$400,6,FALSE())</f>
        <v>3.27</v>
      </c>
      <c r="H525" s="26" t="n">
        <f aca="false">F525*G525</f>
        <v>0.40875</v>
      </c>
    </row>
    <row r="526" customFormat="false" ht="15" hidden="false" customHeight="false" outlineLevel="0" collapsed="false">
      <c r="A526" s="20" t="n">
        <v>61</v>
      </c>
      <c r="B526" s="29" t="s">
        <v>243</v>
      </c>
      <c r="C526" s="29" t="s">
        <v>461</v>
      </c>
      <c r="D526" s="29" t="s">
        <v>544</v>
      </c>
      <c r="E526" s="29" t="s">
        <v>540</v>
      </c>
      <c r="F526" s="32" t="n">
        <v>0.0625</v>
      </c>
      <c r="G526" s="26" t="n">
        <f aca="false">VLOOKUP(C526,'Ingredient Prices'!$A$6:$F$400,6,FALSE())</f>
        <v>1.22</v>
      </c>
      <c r="H526" s="26" t="n">
        <f aca="false">F526*G526</f>
        <v>0.07625</v>
      </c>
    </row>
    <row r="527" customFormat="false" ht="15" hidden="false" customHeight="false" outlineLevel="0" collapsed="false">
      <c r="A527" s="20" t="n">
        <v>61</v>
      </c>
      <c r="B527" s="29" t="s">
        <v>243</v>
      </c>
      <c r="C527" s="29" t="s">
        <v>468</v>
      </c>
      <c r="D527" s="29" t="s">
        <v>551</v>
      </c>
      <c r="E527" s="29" t="s">
        <v>540</v>
      </c>
      <c r="F527" s="32" t="n">
        <v>0.0104166666666667</v>
      </c>
      <c r="G527" s="26" t="n">
        <f aca="false">VLOOKUP(C527,'Ingredient Prices'!$A$6:$F$400,6,FALSE())</f>
        <v>4.52</v>
      </c>
      <c r="H527" s="26" t="n">
        <f aca="false">F527*G527</f>
        <v>0.0470833333333333</v>
      </c>
    </row>
    <row r="528" customFormat="false" ht="15" hidden="false" customHeight="false" outlineLevel="0" collapsed="false">
      <c r="A528" s="20" t="n">
        <v>61</v>
      </c>
      <c r="B528" s="29" t="s">
        <v>243</v>
      </c>
      <c r="C528" s="29" t="s">
        <v>466</v>
      </c>
      <c r="D528" s="29" t="s">
        <v>551</v>
      </c>
      <c r="E528" s="29" t="s">
        <v>540</v>
      </c>
      <c r="F528" s="32" t="n">
        <v>0.0104166666666667</v>
      </c>
      <c r="G528" s="26" t="n">
        <f aca="false">VLOOKUP(C528,'Ingredient Prices'!$A$6:$F$400,6,FALSE())</f>
        <v>1.99</v>
      </c>
      <c r="H528" s="26" t="n">
        <f aca="false">F528*G528</f>
        <v>0.0207291666666667</v>
      </c>
    </row>
    <row r="529" customFormat="false" ht="15" hidden="false" customHeight="false" outlineLevel="0" collapsed="false">
      <c r="A529" s="20" t="n">
        <v>61</v>
      </c>
      <c r="B529" s="29" t="s">
        <v>243</v>
      </c>
      <c r="C529" s="29" t="s">
        <v>481</v>
      </c>
      <c r="D529" s="29" t="s">
        <v>553</v>
      </c>
      <c r="E529" s="29" t="s">
        <v>540</v>
      </c>
      <c r="F529" s="32" t="n">
        <v>0.00520833333333333</v>
      </c>
      <c r="G529" s="26" t="n">
        <f aca="false">VLOOKUP(C529,'Ingredient Prices'!$A$6:$F$400,6,FALSE())</f>
        <v>4.65</v>
      </c>
      <c r="H529" s="26" t="n">
        <f aca="false">F529*G529</f>
        <v>0.02421875</v>
      </c>
    </row>
    <row r="530" customFormat="false" ht="21.75" hidden="false" customHeight="true" outlineLevel="0" collapsed="false">
      <c r="A530" s="33"/>
      <c r="B530" s="33"/>
      <c r="C530" s="33"/>
      <c r="D530" s="33"/>
      <c r="E530" s="34" t="s">
        <v>546</v>
      </c>
      <c r="F530" s="34"/>
      <c r="G530" s="34"/>
      <c r="H530" s="35" t="n">
        <f aca="false">SUM(H523:H529)</f>
        <v>1.78036458333333</v>
      </c>
    </row>
    <row r="531" customFormat="false" ht="15" hidden="false" customHeight="false" outlineLevel="0" collapsed="false">
      <c r="A531" s="20" t="n">
        <v>62</v>
      </c>
      <c r="B531" s="29" t="s">
        <v>247</v>
      </c>
      <c r="C531" s="29" t="s">
        <v>503</v>
      </c>
      <c r="D531" s="29" t="s">
        <v>552</v>
      </c>
      <c r="E531" s="29" t="s">
        <v>540</v>
      </c>
      <c r="F531" s="32" t="n">
        <v>1</v>
      </c>
      <c r="G531" s="26" t="n">
        <f aca="false">VLOOKUP(C531,'Ingredient Prices'!$A$6:$F$400,6,FALSE())</f>
        <v>1.03</v>
      </c>
      <c r="H531" s="26" t="n">
        <f aca="false">F531*G531</f>
        <v>1.03</v>
      </c>
    </row>
    <row r="532" customFormat="false" ht="15" hidden="false" customHeight="false" outlineLevel="0" collapsed="false">
      <c r="A532" s="20" t="n">
        <v>62</v>
      </c>
      <c r="B532" s="29" t="s">
        <v>247</v>
      </c>
      <c r="C532" s="29" t="s">
        <v>441</v>
      </c>
      <c r="D532" s="29" t="s">
        <v>550</v>
      </c>
      <c r="E532" s="29" t="s">
        <v>540</v>
      </c>
      <c r="F532" s="32" t="n">
        <v>0.333333333333333</v>
      </c>
      <c r="G532" s="26" t="n">
        <f aca="false">VLOOKUP(C532,'Ingredient Prices'!$A$6:$F$400,6,FALSE())</f>
        <v>0.52</v>
      </c>
      <c r="H532" s="26" t="n">
        <f aca="false">F532*G532</f>
        <v>0.173333333333333</v>
      </c>
    </row>
    <row r="533" customFormat="false" ht="15" hidden="false" customHeight="false" outlineLevel="0" collapsed="false">
      <c r="A533" s="20" t="n">
        <v>62</v>
      </c>
      <c r="B533" s="29" t="s">
        <v>247</v>
      </c>
      <c r="C533" s="29" t="s">
        <v>463</v>
      </c>
      <c r="D533" s="29" t="s">
        <v>541</v>
      </c>
      <c r="E533" s="29" t="s">
        <v>540</v>
      </c>
      <c r="F533" s="32" t="n">
        <v>0.25</v>
      </c>
      <c r="G533" s="26" t="n">
        <f aca="false">VLOOKUP(C533,'Ingredient Prices'!$A$6:$F$400,6,FALSE())</f>
        <v>3.64</v>
      </c>
      <c r="H533" s="26" t="n">
        <f aca="false">F533*G533</f>
        <v>0.91</v>
      </c>
    </row>
    <row r="534" customFormat="false" ht="15" hidden="false" customHeight="false" outlineLevel="0" collapsed="false">
      <c r="A534" s="20" t="n">
        <v>62</v>
      </c>
      <c r="B534" s="29" t="s">
        <v>247</v>
      </c>
      <c r="C534" s="29" t="s">
        <v>435</v>
      </c>
      <c r="D534" s="29" t="s">
        <v>543</v>
      </c>
      <c r="E534" s="29" t="s">
        <v>540</v>
      </c>
      <c r="F534" s="32" t="n">
        <v>0.125</v>
      </c>
      <c r="G534" s="26" t="n">
        <f aca="false">VLOOKUP(C534,'Ingredient Prices'!$A$6:$F$400,6,FALSE())</f>
        <v>3.27</v>
      </c>
      <c r="H534" s="26" t="n">
        <f aca="false">F534*G534</f>
        <v>0.40875</v>
      </c>
    </row>
    <row r="535" customFormat="false" ht="15" hidden="false" customHeight="false" outlineLevel="0" collapsed="false">
      <c r="A535" s="20" t="n">
        <v>62</v>
      </c>
      <c r="B535" s="29" t="s">
        <v>247</v>
      </c>
      <c r="C535" s="29" t="s">
        <v>461</v>
      </c>
      <c r="D535" s="29" t="s">
        <v>544</v>
      </c>
      <c r="E535" s="29" t="s">
        <v>540</v>
      </c>
      <c r="F535" s="32" t="n">
        <v>0.0625</v>
      </c>
      <c r="G535" s="26" t="n">
        <f aca="false">VLOOKUP(C535,'Ingredient Prices'!$A$6:$F$400,6,FALSE())</f>
        <v>1.22</v>
      </c>
      <c r="H535" s="26" t="n">
        <f aca="false">F535*G535</f>
        <v>0.07625</v>
      </c>
    </row>
    <row r="536" customFormat="false" ht="15" hidden="false" customHeight="false" outlineLevel="0" collapsed="false">
      <c r="A536" s="20" t="n">
        <v>62</v>
      </c>
      <c r="B536" s="29" t="s">
        <v>247</v>
      </c>
      <c r="C536" s="29" t="s">
        <v>468</v>
      </c>
      <c r="D536" s="29" t="s">
        <v>551</v>
      </c>
      <c r="E536" s="29" t="s">
        <v>540</v>
      </c>
      <c r="F536" s="32" t="n">
        <v>0.0104166666666667</v>
      </c>
      <c r="G536" s="26" t="n">
        <f aca="false">VLOOKUP(C536,'Ingredient Prices'!$A$6:$F$400,6,FALSE())</f>
        <v>4.52</v>
      </c>
      <c r="H536" s="26" t="n">
        <f aca="false">F536*G536</f>
        <v>0.0470833333333333</v>
      </c>
    </row>
    <row r="537" customFormat="false" ht="15" hidden="false" customHeight="false" outlineLevel="0" collapsed="false">
      <c r="A537" s="20" t="n">
        <v>62</v>
      </c>
      <c r="B537" s="29" t="s">
        <v>247</v>
      </c>
      <c r="C537" s="29" t="s">
        <v>475</v>
      </c>
      <c r="D537" s="29" t="s">
        <v>551</v>
      </c>
      <c r="E537" s="29" t="s">
        <v>540</v>
      </c>
      <c r="F537" s="32" t="n">
        <v>0.0104166666666667</v>
      </c>
      <c r="G537" s="26" t="n">
        <f aca="false">VLOOKUP(C537,'Ingredient Prices'!$A$6:$F$400,6,FALSE())</f>
        <v>1.71</v>
      </c>
      <c r="H537" s="26" t="n">
        <f aca="false">F537*G537</f>
        <v>0.0178125</v>
      </c>
    </row>
    <row r="538" customFormat="false" ht="15" hidden="false" customHeight="false" outlineLevel="0" collapsed="false">
      <c r="A538" s="20" t="n">
        <v>62</v>
      </c>
      <c r="B538" s="29" t="s">
        <v>247</v>
      </c>
      <c r="C538" s="29" t="s">
        <v>481</v>
      </c>
      <c r="D538" s="29" t="s">
        <v>553</v>
      </c>
      <c r="E538" s="29" t="s">
        <v>540</v>
      </c>
      <c r="F538" s="32" t="n">
        <v>0.00520833333333333</v>
      </c>
      <c r="G538" s="26" t="n">
        <f aca="false">VLOOKUP(C538,'Ingredient Prices'!$A$6:$F$400,6,FALSE())</f>
        <v>4.65</v>
      </c>
      <c r="H538" s="26" t="n">
        <f aca="false">F538*G538</f>
        <v>0.02421875</v>
      </c>
    </row>
    <row r="539" customFormat="false" ht="21.75" hidden="false" customHeight="true" outlineLevel="0" collapsed="false">
      <c r="A539" s="33"/>
      <c r="B539" s="33"/>
      <c r="C539" s="33"/>
      <c r="D539" s="33"/>
      <c r="E539" s="34" t="s">
        <v>546</v>
      </c>
      <c r="F539" s="34"/>
      <c r="G539" s="34"/>
      <c r="H539" s="35" t="n">
        <f aca="false">SUM(H531:H538)</f>
        <v>2.68744791666667</v>
      </c>
    </row>
    <row r="540" customFormat="false" ht="15" hidden="false" customHeight="false" outlineLevel="0" collapsed="false">
      <c r="A540" s="20" t="n">
        <v>63</v>
      </c>
      <c r="B540" s="29" t="s">
        <v>250</v>
      </c>
      <c r="C540" s="29" t="s">
        <v>503</v>
      </c>
      <c r="D540" s="29" t="s">
        <v>552</v>
      </c>
      <c r="E540" s="29" t="s">
        <v>540</v>
      </c>
      <c r="F540" s="32" t="n">
        <v>1</v>
      </c>
      <c r="G540" s="26" t="n">
        <f aca="false">VLOOKUP(C540,'Ingredient Prices'!$A$6:$F$400,6,FALSE())</f>
        <v>1.03</v>
      </c>
      <c r="H540" s="26" t="n">
        <f aca="false">F540*G540</f>
        <v>1.03</v>
      </c>
    </row>
    <row r="541" customFormat="false" ht="15" hidden="false" customHeight="false" outlineLevel="0" collapsed="false">
      <c r="A541" s="20" t="n">
        <v>63</v>
      </c>
      <c r="B541" s="29" t="s">
        <v>250</v>
      </c>
      <c r="C541" s="29" t="s">
        <v>441</v>
      </c>
      <c r="D541" s="29" t="s">
        <v>550</v>
      </c>
      <c r="E541" s="29" t="s">
        <v>540</v>
      </c>
      <c r="F541" s="32" t="n">
        <v>0.333333333333333</v>
      </c>
      <c r="G541" s="26" t="n">
        <f aca="false">VLOOKUP(C541,'Ingredient Prices'!$A$6:$F$400,6,FALSE())</f>
        <v>0.52</v>
      </c>
      <c r="H541" s="26" t="n">
        <f aca="false">F541*G541</f>
        <v>0.173333333333333</v>
      </c>
    </row>
    <row r="542" customFormat="false" ht="15" hidden="false" customHeight="false" outlineLevel="0" collapsed="false">
      <c r="A542" s="20" t="n">
        <v>63</v>
      </c>
      <c r="B542" s="29" t="s">
        <v>250</v>
      </c>
      <c r="C542" s="29" t="s">
        <v>453</v>
      </c>
      <c r="D542" s="29" t="s">
        <v>541</v>
      </c>
      <c r="E542" s="29" t="s">
        <v>540</v>
      </c>
      <c r="F542" s="32" t="n">
        <v>0.25</v>
      </c>
      <c r="G542" s="26" t="n">
        <f aca="false">VLOOKUP(C542,'Ingredient Prices'!$A$6:$F$400,6,FALSE())</f>
        <v>7.96</v>
      </c>
      <c r="H542" s="26" t="n">
        <f aca="false">F542*G542</f>
        <v>1.99</v>
      </c>
    </row>
    <row r="543" customFormat="false" ht="15" hidden="false" customHeight="false" outlineLevel="0" collapsed="false">
      <c r="A543" s="20" t="n">
        <v>63</v>
      </c>
      <c r="B543" s="29" t="s">
        <v>250</v>
      </c>
      <c r="C543" s="29" t="s">
        <v>435</v>
      </c>
      <c r="D543" s="29" t="s">
        <v>543</v>
      </c>
      <c r="E543" s="29" t="s">
        <v>540</v>
      </c>
      <c r="F543" s="32" t="n">
        <v>0.125</v>
      </c>
      <c r="G543" s="26" t="n">
        <f aca="false">VLOOKUP(C543,'Ingredient Prices'!$A$6:$F$400,6,FALSE())</f>
        <v>3.27</v>
      </c>
      <c r="H543" s="26" t="n">
        <f aca="false">F543*G543</f>
        <v>0.40875</v>
      </c>
    </row>
    <row r="544" customFormat="false" ht="15" hidden="false" customHeight="false" outlineLevel="0" collapsed="false">
      <c r="A544" s="20" t="n">
        <v>63</v>
      </c>
      <c r="B544" s="29" t="s">
        <v>250</v>
      </c>
      <c r="C544" s="29" t="s">
        <v>461</v>
      </c>
      <c r="D544" s="29" t="s">
        <v>544</v>
      </c>
      <c r="E544" s="29" t="s">
        <v>540</v>
      </c>
      <c r="F544" s="32" t="n">
        <v>0.0625</v>
      </c>
      <c r="G544" s="26" t="n">
        <f aca="false">VLOOKUP(C544,'Ingredient Prices'!$A$6:$F$400,6,FALSE())</f>
        <v>1.22</v>
      </c>
      <c r="H544" s="26" t="n">
        <f aca="false">F544*G544</f>
        <v>0.07625</v>
      </c>
    </row>
    <row r="545" customFormat="false" ht="15" hidden="false" customHeight="false" outlineLevel="0" collapsed="false">
      <c r="A545" s="20" t="n">
        <v>63</v>
      </c>
      <c r="B545" s="29" t="s">
        <v>250</v>
      </c>
      <c r="C545" s="29" t="s">
        <v>433</v>
      </c>
      <c r="D545" s="29" t="s">
        <v>548</v>
      </c>
      <c r="E545" s="29" t="s">
        <v>540</v>
      </c>
      <c r="F545" s="32" t="n">
        <v>0.0208333333333333</v>
      </c>
      <c r="G545" s="26" t="n">
        <f aca="false">VLOOKUP(C545,'Ingredient Prices'!$A$6:$F$400,6,FALSE())</f>
        <v>4.17</v>
      </c>
      <c r="H545" s="26" t="n">
        <f aca="false">F545*G545</f>
        <v>0.086875</v>
      </c>
    </row>
    <row r="546" customFormat="false" ht="15" hidden="false" customHeight="false" outlineLevel="0" collapsed="false">
      <c r="A546" s="20" t="n">
        <v>63</v>
      </c>
      <c r="B546" s="29" t="s">
        <v>250</v>
      </c>
      <c r="C546" s="29" t="s">
        <v>491</v>
      </c>
      <c r="D546" s="29" t="s">
        <v>553</v>
      </c>
      <c r="E546" s="29" t="s">
        <v>540</v>
      </c>
      <c r="F546" s="32" t="n">
        <v>0.00520833333333333</v>
      </c>
      <c r="G546" s="26" t="n">
        <f aca="false">VLOOKUP(C546,'Ingredient Prices'!$A$6:$F$400,6,FALSE())</f>
        <v>5.18</v>
      </c>
      <c r="H546" s="26" t="n">
        <f aca="false">F546*G546</f>
        <v>0.0269791666666667</v>
      </c>
    </row>
    <row r="547" customFormat="false" ht="21.75" hidden="false" customHeight="true" outlineLevel="0" collapsed="false">
      <c r="A547" s="33"/>
      <c r="B547" s="33"/>
      <c r="C547" s="33"/>
      <c r="D547" s="33"/>
      <c r="E547" s="34" t="s">
        <v>546</v>
      </c>
      <c r="F547" s="34"/>
      <c r="G547" s="34"/>
      <c r="H547" s="35" t="n">
        <f aca="false">SUM(H540:H546)</f>
        <v>3.7921875</v>
      </c>
    </row>
    <row r="548" customFormat="false" ht="15" hidden="false" customHeight="false" outlineLevel="0" collapsed="false">
      <c r="A548" s="20" t="n">
        <v>64</v>
      </c>
      <c r="B548" s="29" t="s">
        <v>252</v>
      </c>
      <c r="C548" s="29" t="s">
        <v>503</v>
      </c>
      <c r="D548" s="29" t="s">
        <v>552</v>
      </c>
      <c r="E548" s="29" t="s">
        <v>540</v>
      </c>
      <c r="F548" s="32" t="n">
        <v>1</v>
      </c>
      <c r="G548" s="26" t="n">
        <f aca="false">VLOOKUP(C548,'Ingredient Prices'!$A$6:$F$400,6,FALSE())</f>
        <v>1.03</v>
      </c>
      <c r="H548" s="26" t="n">
        <f aca="false">F548*G548</f>
        <v>1.03</v>
      </c>
    </row>
    <row r="549" customFormat="false" ht="15" hidden="false" customHeight="false" outlineLevel="0" collapsed="false">
      <c r="A549" s="20" t="n">
        <v>64</v>
      </c>
      <c r="B549" s="29" t="s">
        <v>252</v>
      </c>
      <c r="C549" s="29" t="s">
        <v>441</v>
      </c>
      <c r="D549" s="29" t="s">
        <v>550</v>
      </c>
      <c r="E549" s="29" t="s">
        <v>540</v>
      </c>
      <c r="F549" s="32" t="n">
        <v>0.333333333333333</v>
      </c>
      <c r="G549" s="26" t="n">
        <f aca="false">VLOOKUP(C549,'Ingredient Prices'!$A$6:$F$400,6,FALSE())</f>
        <v>0.52</v>
      </c>
      <c r="H549" s="26" t="n">
        <f aca="false">F549*G549</f>
        <v>0.173333333333333</v>
      </c>
    </row>
    <row r="550" customFormat="false" ht="15" hidden="false" customHeight="false" outlineLevel="0" collapsed="false">
      <c r="A550" s="20" t="n">
        <v>64</v>
      </c>
      <c r="B550" s="29" t="s">
        <v>252</v>
      </c>
      <c r="C550" s="29" t="s">
        <v>435</v>
      </c>
      <c r="D550" s="29" t="s">
        <v>543</v>
      </c>
      <c r="E550" s="29" t="s">
        <v>540</v>
      </c>
      <c r="F550" s="32" t="n">
        <v>0.125</v>
      </c>
      <c r="G550" s="26" t="n">
        <f aca="false">VLOOKUP(C550,'Ingredient Prices'!$A$6:$F$400,6,FALSE())</f>
        <v>3.27</v>
      </c>
      <c r="H550" s="26" t="n">
        <f aca="false">F550*G550</f>
        <v>0.40875</v>
      </c>
    </row>
    <row r="551" customFormat="false" ht="15" hidden="false" customHeight="false" outlineLevel="0" collapsed="false">
      <c r="A551" s="20" t="n">
        <v>64</v>
      </c>
      <c r="B551" s="29" t="s">
        <v>252</v>
      </c>
      <c r="C551" s="29" t="s">
        <v>461</v>
      </c>
      <c r="D551" s="29" t="s">
        <v>544</v>
      </c>
      <c r="E551" s="29" t="s">
        <v>540</v>
      </c>
      <c r="F551" s="32" t="n">
        <v>0.0625</v>
      </c>
      <c r="G551" s="26" t="n">
        <f aca="false">VLOOKUP(C551,'Ingredient Prices'!$A$6:$F$400,6,FALSE())</f>
        <v>1.22</v>
      </c>
      <c r="H551" s="26" t="n">
        <f aca="false">F551*G551</f>
        <v>0.07625</v>
      </c>
    </row>
    <row r="552" customFormat="false" ht="15" hidden="false" customHeight="false" outlineLevel="0" collapsed="false">
      <c r="A552" s="20" t="n">
        <v>64</v>
      </c>
      <c r="B552" s="29" t="s">
        <v>252</v>
      </c>
      <c r="C552" s="29" t="s">
        <v>475</v>
      </c>
      <c r="D552" s="29" t="s">
        <v>551</v>
      </c>
      <c r="E552" s="29" t="s">
        <v>540</v>
      </c>
      <c r="F552" s="32" t="n">
        <v>0.0104166666666667</v>
      </c>
      <c r="G552" s="26" t="n">
        <f aca="false">VLOOKUP(C552,'Ingredient Prices'!$A$6:$F$400,6,FALSE())</f>
        <v>1.71</v>
      </c>
      <c r="H552" s="26" t="n">
        <f aca="false">F552*G552</f>
        <v>0.0178125</v>
      </c>
    </row>
    <row r="553" customFormat="false" ht="15" hidden="false" customHeight="false" outlineLevel="0" collapsed="false">
      <c r="A553" s="20" t="n">
        <v>64</v>
      </c>
      <c r="B553" s="29" t="s">
        <v>252</v>
      </c>
      <c r="C553" s="29" t="s">
        <v>489</v>
      </c>
      <c r="D553" s="29" t="s">
        <v>553</v>
      </c>
      <c r="E553" s="29" t="s">
        <v>540</v>
      </c>
      <c r="F553" s="32" t="n">
        <v>0.00520833333333333</v>
      </c>
      <c r="G553" s="26" t="n">
        <f aca="false">VLOOKUP(C553,'Ingredient Prices'!$A$6:$F$400,6,FALSE())</f>
        <v>6.4</v>
      </c>
      <c r="H553" s="26" t="n">
        <f aca="false">F553*G553</f>
        <v>0.0333333333333333</v>
      </c>
    </row>
    <row r="554" customFormat="false" ht="15" hidden="false" customHeight="false" outlineLevel="0" collapsed="false">
      <c r="A554" s="20" t="n">
        <v>64</v>
      </c>
      <c r="B554" s="29" t="s">
        <v>252</v>
      </c>
      <c r="C554" s="29" t="s">
        <v>491</v>
      </c>
      <c r="D554" s="29" t="s">
        <v>553</v>
      </c>
      <c r="E554" s="29" t="s">
        <v>540</v>
      </c>
      <c r="F554" s="32" t="n">
        <v>0.00520833333333333</v>
      </c>
      <c r="G554" s="26" t="n">
        <f aca="false">VLOOKUP(C554,'Ingredient Prices'!$A$6:$F$400,6,FALSE())</f>
        <v>5.18</v>
      </c>
      <c r="H554" s="26" t="n">
        <f aca="false">F554*G554</f>
        <v>0.0269791666666667</v>
      </c>
    </row>
    <row r="555" customFormat="false" ht="21.75" hidden="false" customHeight="true" outlineLevel="0" collapsed="false">
      <c r="A555" s="33"/>
      <c r="B555" s="33"/>
      <c r="C555" s="33"/>
      <c r="D555" s="33"/>
      <c r="E555" s="34" t="s">
        <v>546</v>
      </c>
      <c r="F555" s="34"/>
      <c r="G555" s="34"/>
      <c r="H555" s="35" t="n">
        <f aca="false">SUM(H548:H554)</f>
        <v>1.76645833333333</v>
      </c>
    </row>
    <row r="556" customFormat="false" ht="15" hidden="false" customHeight="false" outlineLevel="0" collapsed="false">
      <c r="A556" s="20" t="n">
        <v>64</v>
      </c>
      <c r="B556" s="29" t="s">
        <v>252</v>
      </c>
      <c r="C556" s="29" t="s">
        <v>437</v>
      </c>
      <c r="D556" s="29" t="s">
        <v>552</v>
      </c>
      <c r="E556" s="29" t="s">
        <v>563</v>
      </c>
      <c r="F556" s="32" t="n">
        <v>1</v>
      </c>
      <c r="G556" s="26" t="n">
        <f aca="false">VLOOKUP(C556,'Ingredient Prices'!$A$6:$F$400,6,FALSE())</f>
        <v>0.25</v>
      </c>
      <c r="H556" s="26" t="n">
        <f aca="false">F556*G556</f>
        <v>0.25</v>
      </c>
    </row>
    <row r="557" customFormat="false" ht="15" hidden="false" customHeight="false" outlineLevel="0" collapsed="false">
      <c r="A557" s="20" t="n">
        <v>65</v>
      </c>
      <c r="B557" s="29" t="s">
        <v>255</v>
      </c>
      <c r="C557" s="29" t="s">
        <v>477</v>
      </c>
      <c r="D557" s="29" t="s">
        <v>539</v>
      </c>
      <c r="E557" s="29" t="s">
        <v>540</v>
      </c>
      <c r="F557" s="32" t="n">
        <v>0.5</v>
      </c>
      <c r="G557" s="26" t="n">
        <f aca="false">VLOOKUP(C557,'Ingredient Prices'!$A$6:$F$400,6,FALSE())</f>
        <v>0.28</v>
      </c>
      <c r="H557" s="26" t="n">
        <f aca="false">F557*G557</f>
        <v>0.14</v>
      </c>
    </row>
    <row r="558" customFormat="false" ht="15" hidden="false" customHeight="false" outlineLevel="0" collapsed="false">
      <c r="A558" s="20" t="n">
        <v>65</v>
      </c>
      <c r="B558" s="29" t="s">
        <v>255</v>
      </c>
      <c r="C558" s="29" t="s">
        <v>441</v>
      </c>
      <c r="D558" s="29" t="s">
        <v>539</v>
      </c>
      <c r="E558" s="29" t="s">
        <v>540</v>
      </c>
      <c r="F558" s="32" t="n">
        <v>0.5</v>
      </c>
      <c r="G558" s="26" t="n">
        <f aca="false">VLOOKUP(C558,'Ingredient Prices'!$A$6:$F$400,6,FALSE())</f>
        <v>0.52</v>
      </c>
      <c r="H558" s="26" t="n">
        <f aca="false">F558*G558</f>
        <v>0.26</v>
      </c>
    </row>
    <row r="559" customFormat="false" ht="15" hidden="false" customHeight="false" outlineLevel="0" collapsed="false">
      <c r="A559" s="20" t="n">
        <v>65</v>
      </c>
      <c r="B559" s="29" t="s">
        <v>255</v>
      </c>
      <c r="C559" s="29" t="s">
        <v>435</v>
      </c>
      <c r="D559" s="29" t="s">
        <v>543</v>
      </c>
      <c r="E559" s="29" t="s">
        <v>540</v>
      </c>
      <c r="F559" s="32" t="n">
        <v>0.125</v>
      </c>
      <c r="G559" s="26" t="n">
        <f aca="false">VLOOKUP(C559,'Ingredient Prices'!$A$6:$F$400,6,FALSE())</f>
        <v>3.27</v>
      </c>
      <c r="H559" s="26" t="n">
        <f aca="false">F559*G559</f>
        <v>0.40875</v>
      </c>
    </row>
    <row r="560" customFormat="false" ht="15" hidden="false" customHeight="false" outlineLevel="0" collapsed="false">
      <c r="A560" s="20" t="n">
        <v>65</v>
      </c>
      <c r="B560" s="29" t="s">
        <v>255</v>
      </c>
      <c r="C560" s="29" t="s">
        <v>506</v>
      </c>
      <c r="D560" s="29" t="s">
        <v>543</v>
      </c>
      <c r="E560" s="29" t="s">
        <v>540</v>
      </c>
      <c r="F560" s="32" t="n">
        <v>0.125</v>
      </c>
      <c r="G560" s="26" t="n">
        <f aca="false">VLOOKUP(C560,'Ingredient Prices'!$A$6:$F$400,6,FALSE())</f>
        <v>1.27</v>
      </c>
      <c r="H560" s="26" t="n">
        <f aca="false">F560*G560</f>
        <v>0.15875</v>
      </c>
    </row>
    <row r="561" customFormat="false" ht="15" hidden="false" customHeight="false" outlineLevel="0" collapsed="false">
      <c r="A561" s="20" t="n">
        <v>65</v>
      </c>
      <c r="B561" s="29" t="s">
        <v>255</v>
      </c>
      <c r="C561" s="29" t="s">
        <v>475</v>
      </c>
      <c r="D561" s="29" t="s">
        <v>544</v>
      </c>
      <c r="E561" s="29" t="s">
        <v>540</v>
      </c>
      <c r="F561" s="32" t="n">
        <v>0.0625</v>
      </c>
      <c r="G561" s="26" t="n">
        <f aca="false">VLOOKUP(C561,'Ingredient Prices'!$A$6:$F$400,6,FALSE())</f>
        <v>1.71</v>
      </c>
      <c r="H561" s="26" t="n">
        <f aca="false">F561*G561</f>
        <v>0.106875</v>
      </c>
    </row>
    <row r="562" customFormat="false" ht="15" hidden="false" customHeight="false" outlineLevel="0" collapsed="false">
      <c r="A562" s="20" t="n">
        <v>65</v>
      </c>
      <c r="B562" s="29" t="s">
        <v>255</v>
      </c>
      <c r="C562" s="29" t="s">
        <v>447</v>
      </c>
      <c r="D562" s="29" t="s">
        <v>544</v>
      </c>
      <c r="E562" s="29" t="s">
        <v>540</v>
      </c>
      <c r="F562" s="32" t="n">
        <v>0.0625</v>
      </c>
      <c r="G562" s="26" t="n">
        <f aca="false">VLOOKUP(C562,'Ingredient Prices'!$A$6:$F$400,6,FALSE())</f>
        <v>1.59</v>
      </c>
      <c r="H562" s="26" t="n">
        <f aca="false">F562*G562</f>
        <v>0.099375</v>
      </c>
    </row>
    <row r="563" customFormat="false" ht="15" hidden="false" customHeight="false" outlineLevel="0" collapsed="false">
      <c r="A563" s="20" t="n">
        <v>65</v>
      </c>
      <c r="B563" s="29" t="s">
        <v>255</v>
      </c>
      <c r="C563" s="29" t="s">
        <v>473</v>
      </c>
      <c r="D563" s="29" t="s">
        <v>548</v>
      </c>
      <c r="E563" s="29" t="s">
        <v>540</v>
      </c>
      <c r="F563" s="32" t="n">
        <v>0.0208333333333333</v>
      </c>
      <c r="G563" s="26" t="n">
        <f aca="false">VLOOKUP(C563,'Ingredient Prices'!$A$6:$F$400,6,FALSE())</f>
        <v>0.37</v>
      </c>
      <c r="H563" s="26" t="n">
        <f aca="false">F563*G563</f>
        <v>0.00770833333333333</v>
      </c>
    </row>
    <row r="564" customFormat="false" ht="15" hidden="false" customHeight="false" outlineLevel="0" collapsed="false">
      <c r="A564" s="20" t="n">
        <v>65</v>
      </c>
      <c r="B564" s="29" t="s">
        <v>255</v>
      </c>
      <c r="C564" s="29" t="s">
        <v>481</v>
      </c>
      <c r="D564" s="29" t="s">
        <v>551</v>
      </c>
      <c r="E564" s="29" t="s">
        <v>540</v>
      </c>
      <c r="F564" s="32" t="n">
        <v>0.0104166666666667</v>
      </c>
      <c r="G564" s="26" t="n">
        <f aca="false">VLOOKUP(C564,'Ingredient Prices'!$A$6:$F$400,6,FALSE())</f>
        <v>4.65</v>
      </c>
      <c r="H564" s="26" t="n">
        <f aca="false">F564*G564</f>
        <v>0.0484375</v>
      </c>
    </row>
    <row r="565" customFormat="false" ht="21.75" hidden="false" customHeight="true" outlineLevel="0" collapsed="false">
      <c r="A565" s="33"/>
      <c r="B565" s="33"/>
      <c r="C565" s="33"/>
      <c r="D565" s="33"/>
      <c r="E565" s="34" t="s">
        <v>546</v>
      </c>
      <c r="F565" s="34"/>
      <c r="G565" s="34"/>
      <c r="H565" s="35" t="n">
        <f aca="false">SUM(H557:H564)</f>
        <v>1.22989583333333</v>
      </c>
    </row>
    <row r="566" customFormat="false" ht="15" hidden="false" customHeight="false" outlineLevel="0" collapsed="false">
      <c r="A566" s="20" t="n">
        <v>65</v>
      </c>
      <c r="B566" s="29" t="s">
        <v>255</v>
      </c>
      <c r="C566" s="29" t="s">
        <v>523</v>
      </c>
      <c r="D566" s="29" t="s">
        <v>541</v>
      </c>
      <c r="E566" s="29" t="s">
        <v>563</v>
      </c>
      <c r="F566" s="32" t="n">
        <v>0.25</v>
      </c>
      <c r="G566" s="26" t="n">
        <f aca="false">VLOOKUP(C566,'Ingredient Prices'!$A$6:$F$400,6,FALSE())</f>
        <v>1.38</v>
      </c>
      <c r="H566" s="26" t="n">
        <f aca="false">F566*G566</f>
        <v>0.345</v>
      </c>
    </row>
    <row r="567" customFormat="false" ht="15" hidden="false" customHeight="false" outlineLevel="0" collapsed="false">
      <c r="A567" s="20" t="n">
        <v>66</v>
      </c>
      <c r="B567" s="29" t="s">
        <v>259</v>
      </c>
      <c r="C567" s="29" t="s">
        <v>504</v>
      </c>
      <c r="D567" s="29" t="s">
        <v>552</v>
      </c>
      <c r="E567" s="29" t="s">
        <v>540</v>
      </c>
      <c r="F567" s="32" t="n">
        <v>1</v>
      </c>
      <c r="G567" s="26" t="n">
        <f aca="false">VLOOKUP(C567,'Ingredient Prices'!$A$6:$F$400,6,FALSE())</f>
        <v>2.82</v>
      </c>
      <c r="H567" s="26" t="n">
        <f aca="false">F567*G567</f>
        <v>2.82</v>
      </c>
    </row>
    <row r="568" customFormat="false" ht="15" hidden="false" customHeight="false" outlineLevel="0" collapsed="false">
      <c r="A568" s="20" t="n">
        <v>66</v>
      </c>
      <c r="B568" s="29" t="s">
        <v>259</v>
      </c>
      <c r="C568" s="29" t="s">
        <v>473</v>
      </c>
      <c r="D568" s="29" t="s">
        <v>542</v>
      </c>
      <c r="E568" s="29" t="s">
        <v>540</v>
      </c>
      <c r="F568" s="32" t="n">
        <v>0.1875</v>
      </c>
      <c r="G568" s="26" t="n">
        <f aca="false">VLOOKUP(C568,'Ingredient Prices'!$A$6:$F$400,6,FALSE())</f>
        <v>0.37</v>
      </c>
      <c r="H568" s="26" t="n">
        <f aca="false">F568*G568</f>
        <v>0.069375</v>
      </c>
    </row>
    <row r="569" customFormat="false" ht="15" hidden="false" customHeight="false" outlineLevel="0" collapsed="false">
      <c r="A569" s="20" t="n">
        <v>66</v>
      </c>
      <c r="B569" s="29" t="s">
        <v>259</v>
      </c>
      <c r="C569" s="29" t="s">
        <v>506</v>
      </c>
      <c r="D569" s="29" t="s">
        <v>542</v>
      </c>
      <c r="E569" s="29" t="s">
        <v>540</v>
      </c>
      <c r="F569" s="32" t="n">
        <v>0.1875</v>
      </c>
      <c r="G569" s="26" t="n">
        <f aca="false">VLOOKUP(C569,'Ingredient Prices'!$A$6:$F$400,6,FALSE())</f>
        <v>1.27</v>
      </c>
      <c r="H569" s="26" t="n">
        <f aca="false">F569*G569</f>
        <v>0.238125</v>
      </c>
    </row>
    <row r="570" customFormat="false" ht="15" hidden="false" customHeight="false" outlineLevel="0" collapsed="false">
      <c r="A570" s="20" t="n">
        <v>66</v>
      </c>
      <c r="B570" s="29" t="s">
        <v>259</v>
      </c>
      <c r="C570" s="29" t="s">
        <v>475</v>
      </c>
      <c r="D570" s="29" t="s">
        <v>544</v>
      </c>
      <c r="E570" s="29" t="s">
        <v>540</v>
      </c>
      <c r="F570" s="32" t="n">
        <v>0.0625</v>
      </c>
      <c r="G570" s="26" t="n">
        <f aca="false">VLOOKUP(C570,'Ingredient Prices'!$A$6:$F$400,6,FALSE())</f>
        <v>1.71</v>
      </c>
      <c r="H570" s="26" t="n">
        <f aca="false">F570*G570</f>
        <v>0.106875</v>
      </c>
    </row>
    <row r="571" customFormat="false" ht="15" hidden="false" customHeight="false" outlineLevel="0" collapsed="false">
      <c r="A571" s="20" t="n">
        <v>66</v>
      </c>
      <c r="B571" s="29" t="s">
        <v>259</v>
      </c>
      <c r="C571" s="29" t="s">
        <v>466</v>
      </c>
      <c r="D571" s="29" t="s">
        <v>544</v>
      </c>
      <c r="E571" s="29" t="s">
        <v>540</v>
      </c>
      <c r="F571" s="32" t="n">
        <v>0.0625</v>
      </c>
      <c r="G571" s="26" t="n">
        <f aca="false">VLOOKUP(C571,'Ingredient Prices'!$A$6:$F$400,6,FALSE())</f>
        <v>1.99</v>
      </c>
      <c r="H571" s="26" t="n">
        <f aca="false">F571*G571</f>
        <v>0.124375</v>
      </c>
    </row>
    <row r="572" customFormat="false" ht="15" hidden="false" customHeight="false" outlineLevel="0" collapsed="false">
      <c r="A572" s="20" t="n">
        <v>66</v>
      </c>
      <c r="B572" s="29" t="s">
        <v>259</v>
      </c>
      <c r="C572" s="29" t="s">
        <v>477</v>
      </c>
      <c r="D572" s="29" t="s">
        <v>544</v>
      </c>
      <c r="E572" s="29" t="s">
        <v>540</v>
      </c>
      <c r="F572" s="32" t="n">
        <v>0.0625</v>
      </c>
      <c r="G572" s="26" t="n">
        <f aca="false">VLOOKUP(C572,'Ingredient Prices'!$A$6:$F$400,6,FALSE())</f>
        <v>0.28</v>
      </c>
      <c r="H572" s="26" t="n">
        <f aca="false">F572*G572</f>
        <v>0.0175</v>
      </c>
    </row>
    <row r="573" customFormat="false" ht="15" hidden="false" customHeight="false" outlineLevel="0" collapsed="false">
      <c r="A573" s="20" t="n">
        <v>66</v>
      </c>
      <c r="B573" s="29" t="s">
        <v>259</v>
      </c>
      <c r="C573" s="29" t="s">
        <v>490</v>
      </c>
      <c r="D573" s="29" t="s">
        <v>548</v>
      </c>
      <c r="E573" s="29" t="s">
        <v>540</v>
      </c>
      <c r="F573" s="32" t="n">
        <v>0.0208333333333333</v>
      </c>
      <c r="G573" s="26" t="n">
        <f aca="false">VLOOKUP(C573,'Ingredient Prices'!$A$6:$F$400,6,FALSE())</f>
        <v>5.51</v>
      </c>
      <c r="H573" s="26" t="n">
        <f aca="false">F573*G573</f>
        <v>0.114791666666667</v>
      </c>
    </row>
    <row r="574" customFormat="false" ht="15" hidden="false" customHeight="false" outlineLevel="0" collapsed="false">
      <c r="A574" s="20" t="n">
        <v>66</v>
      </c>
      <c r="B574" s="29" t="s">
        <v>259</v>
      </c>
      <c r="C574" s="29" t="s">
        <v>433</v>
      </c>
      <c r="D574" s="29" t="s">
        <v>548</v>
      </c>
      <c r="E574" s="29" t="s">
        <v>540</v>
      </c>
      <c r="F574" s="32" t="n">
        <v>0.0208333333333333</v>
      </c>
      <c r="G574" s="26" t="n">
        <f aca="false">VLOOKUP(C574,'Ingredient Prices'!$A$6:$F$400,6,FALSE())</f>
        <v>4.17</v>
      </c>
      <c r="H574" s="26" t="n">
        <f aca="false">F574*G574</f>
        <v>0.086875</v>
      </c>
    </row>
    <row r="575" customFormat="false" ht="15" hidden="false" customHeight="false" outlineLevel="0" collapsed="false">
      <c r="A575" s="20" t="n">
        <v>66</v>
      </c>
      <c r="B575" s="29" t="s">
        <v>259</v>
      </c>
      <c r="C575" s="29" t="s">
        <v>468</v>
      </c>
      <c r="D575" s="29" t="s">
        <v>548</v>
      </c>
      <c r="E575" s="29" t="s">
        <v>540</v>
      </c>
      <c r="F575" s="32" t="n">
        <v>0.0208333333333333</v>
      </c>
      <c r="G575" s="26" t="n">
        <f aca="false">VLOOKUP(C575,'Ingredient Prices'!$A$6:$F$400,6,FALSE())</f>
        <v>4.52</v>
      </c>
      <c r="H575" s="26" t="n">
        <f aca="false">F575*G575</f>
        <v>0.0941666666666666</v>
      </c>
    </row>
    <row r="576" customFormat="false" ht="15" hidden="false" customHeight="false" outlineLevel="0" collapsed="false">
      <c r="A576" s="20" t="n">
        <v>66</v>
      </c>
      <c r="B576" s="29" t="s">
        <v>259</v>
      </c>
      <c r="C576" s="29" t="s">
        <v>520</v>
      </c>
      <c r="D576" s="29" t="s">
        <v>551</v>
      </c>
      <c r="E576" s="29" t="s">
        <v>540</v>
      </c>
      <c r="F576" s="32" t="n">
        <v>0.0104166666666667</v>
      </c>
      <c r="G576" s="26" t="n">
        <f aca="false">VLOOKUP(C576,'Ingredient Prices'!$A$6:$F$400,6,FALSE())</f>
        <v>3.18</v>
      </c>
      <c r="H576" s="26" t="n">
        <f aca="false">F576*G576</f>
        <v>0.033125</v>
      </c>
    </row>
    <row r="577" customFormat="false" ht="15" hidden="false" customHeight="false" outlineLevel="0" collapsed="false">
      <c r="A577" s="20" t="n">
        <v>66</v>
      </c>
      <c r="B577" s="29" t="s">
        <v>259</v>
      </c>
      <c r="C577" s="29" t="s">
        <v>491</v>
      </c>
      <c r="D577" s="29" t="s">
        <v>551</v>
      </c>
      <c r="E577" s="29" t="s">
        <v>540</v>
      </c>
      <c r="F577" s="32" t="n">
        <v>0.0104166666666667</v>
      </c>
      <c r="G577" s="26" t="n">
        <f aca="false">VLOOKUP(C577,'Ingredient Prices'!$A$6:$F$400,6,FALSE())</f>
        <v>5.18</v>
      </c>
      <c r="H577" s="26" t="n">
        <f aca="false">F577*G577</f>
        <v>0.0539583333333333</v>
      </c>
    </row>
    <row r="578" customFormat="false" ht="21.75" hidden="false" customHeight="true" outlineLevel="0" collapsed="false">
      <c r="A578" s="33"/>
      <c r="B578" s="33"/>
      <c r="C578" s="33"/>
      <c r="D578" s="33"/>
      <c r="E578" s="34" t="s">
        <v>546</v>
      </c>
      <c r="F578" s="34"/>
      <c r="G578" s="34"/>
      <c r="H578" s="35" t="n">
        <f aca="false">SUM(H567:H577)</f>
        <v>3.75916666666667</v>
      </c>
    </row>
    <row r="579" customFormat="false" ht="15" hidden="false" customHeight="false" outlineLevel="0" collapsed="false">
      <c r="A579" s="20" t="n">
        <v>67</v>
      </c>
      <c r="B579" s="29" t="s">
        <v>263</v>
      </c>
      <c r="C579" s="29" t="s">
        <v>504</v>
      </c>
      <c r="D579" s="29" t="s">
        <v>547</v>
      </c>
      <c r="E579" s="29" t="s">
        <v>540</v>
      </c>
      <c r="F579" s="32" t="n">
        <v>0.75</v>
      </c>
      <c r="G579" s="26" t="n">
        <f aca="false">VLOOKUP(C579,'Ingredient Prices'!$A$6:$F$400,6,FALSE())</f>
        <v>2.82</v>
      </c>
      <c r="H579" s="26" t="n">
        <f aca="false">F579*G579</f>
        <v>2.115</v>
      </c>
    </row>
    <row r="580" customFormat="false" ht="15" hidden="false" customHeight="false" outlineLevel="0" collapsed="false">
      <c r="A580" s="20" t="n">
        <v>67</v>
      </c>
      <c r="B580" s="29" t="s">
        <v>263</v>
      </c>
      <c r="C580" s="29" t="s">
        <v>463</v>
      </c>
      <c r="D580" s="29" t="s">
        <v>541</v>
      </c>
      <c r="E580" s="29" t="s">
        <v>540</v>
      </c>
      <c r="F580" s="32" t="n">
        <v>0.25</v>
      </c>
      <c r="G580" s="26" t="n">
        <f aca="false">VLOOKUP(C580,'Ingredient Prices'!$A$6:$F$400,6,FALSE())</f>
        <v>3.64</v>
      </c>
      <c r="H580" s="26" t="n">
        <f aca="false">F580*G580</f>
        <v>0.91</v>
      </c>
    </row>
    <row r="581" customFormat="false" ht="15" hidden="false" customHeight="false" outlineLevel="0" collapsed="false">
      <c r="A581" s="20" t="n">
        <v>67</v>
      </c>
      <c r="B581" s="29" t="s">
        <v>263</v>
      </c>
      <c r="C581" s="29" t="s">
        <v>506</v>
      </c>
      <c r="D581" s="29" t="s">
        <v>542</v>
      </c>
      <c r="E581" s="29" t="s">
        <v>540</v>
      </c>
      <c r="F581" s="32" t="n">
        <v>0.1875</v>
      </c>
      <c r="G581" s="26" t="n">
        <f aca="false">VLOOKUP(C581,'Ingredient Prices'!$A$6:$F$400,6,FALSE())</f>
        <v>1.27</v>
      </c>
      <c r="H581" s="26" t="n">
        <f aca="false">F581*G581</f>
        <v>0.238125</v>
      </c>
    </row>
    <row r="582" customFormat="false" ht="15" hidden="false" customHeight="false" outlineLevel="0" collapsed="false">
      <c r="A582" s="20" t="n">
        <v>67</v>
      </c>
      <c r="B582" s="29" t="s">
        <v>263</v>
      </c>
      <c r="C582" s="29" t="s">
        <v>473</v>
      </c>
      <c r="D582" s="29" t="s">
        <v>542</v>
      </c>
      <c r="E582" s="29" t="s">
        <v>540</v>
      </c>
      <c r="F582" s="32" t="n">
        <v>0.1875</v>
      </c>
      <c r="G582" s="26" t="n">
        <f aca="false">VLOOKUP(C582,'Ingredient Prices'!$A$6:$F$400,6,FALSE())</f>
        <v>0.37</v>
      </c>
      <c r="H582" s="26" t="n">
        <f aca="false">F582*G582</f>
        <v>0.069375</v>
      </c>
    </row>
    <row r="583" customFormat="false" ht="15" hidden="false" customHeight="false" outlineLevel="0" collapsed="false">
      <c r="A583" s="20" t="n">
        <v>67</v>
      </c>
      <c r="B583" s="29" t="s">
        <v>263</v>
      </c>
      <c r="C583" s="29" t="s">
        <v>422</v>
      </c>
      <c r="D583" s="29" t="s">
        <v>544</v>
      </c>
      <c r="E583" s="29" t="s">
        <v>540</v>
      </c>
      <c r="F583" s="32" t="n">
        <v>0.0625</v>
      </c>
      <c r="G583" s="26" t="n">
        <f aca="false">VLOOKUP(C583,'Ingredient Prices'!$A$6:$F$400,6,FALSE())</f>
        <v>0.46</v>
      </c>
      <c r="H583" s="26" t="n">
        <f aca="false">F583*G583</f>
        <v>0.02875</v>
      </c>
    </row>
    <row r="584" customFormat="false" ht="15" hidden="false" customHeight="false" outlineLevel="0" collapsed="false">
      <c r="A584" s="20" t="n">
        <v>67</v>
      </c>
      <c r="B584" s="29" t="s">
        <v>263</v>
      </c>
      <c r="C584" s="29" t="s">
        <v>475</v>
      </c>
      <c r="D584" s="29" t="s">
        <v>544</v>
      </c>
      <c r="E584" s="29" t="s">
        <v>540</v>
      </c>
      <c r="F584" s="32" t="n">
        <v>0.0625</v>
      </c>
      <c r="G584" s="26" t="n">
        <f aca="false">VLOOKUP(C584,'Ingredient Prices'!$A$6:$F$400,6,FALSE())</f>
        <v>1.71</v>
      </c>
      <c r="H584" s="26" t="n">
        <f aca="false">F584*G584</f>
        <v>0.106875</v>
      </c>
    </row>
    <row r="585" customFormat="false" ht="15" hidden="false" customHeight="false" outlineLevel="0" collapsed="false">
      <c r="A585" s="20" t="n">
        <v>67</v>
      </c>
      <c r="B585" s="29" t="s">
        <v>263</v>
      </c>
      <c r="C585" s="29" t="s">
        <v>507</v>
      </c>
      <c r="D585" s="29" t="s">
        <v>544</v>
      </c>
      <c r="E585" s="29" t="s">
        <v>540</v>
      </c>
      <c r="F585" s="32" t="n">
        <v>0.0625</v>
      </c>
      <c r="G585" s="26" t="n">
        <f aca="false">VLOOKUP(C585,'Ingredient Prices'!$A$6:$F$400,6,FALSE())</f>
        <v>1.65</v>
      </c>
      <c r="H585" s="26" t="n">
        <f aca="false">F585*G585</f>
        <v>0.103125</v>
      </c>
    </row>
    <row r="586" customFormat="false" ht="15" hidden="false" customHeight="false" outlineLevel="0" collapsed="false">
      <c r="A586" s="20" t="n">
        <v>67</v>
      </c>
      <c r="B586" s="29" t="s">
        <v>263</v>
      </c>
      <c r="C586" s="29" t="s">
        <v>481</v>
      </c>
      <c r="D586" s="29" t="s">
        <v>548</v>
      </c>
      <c r="E586" s="29" t="s">
        <v>540</v>
      </c>
      <c r="F586" s="32" t="n">
        <v>0.0208333333333333</v>
      </c>
      <c r="G586" s="26" t="n">
        <f aca="false">VLOOKUP(C586,'Ingredient Prices'!$A$6:$F$400,6,FALSE())</f>
        <v>4.65</v>
      </c>
      <c r="H586" s="26" t="n">
        <f aca="false">F586*G586</f>
        <v>0.096875</v>
      </c>
    </row>
    <row r="587" customFormat="false" ht="15" hidden="false" customHeight="false" outlineLevel="0" collapsed="false">
      <c r="A587" s="20" t="n">
        <v>67</v>
      </c>
      <c r="B587" s="29" t="s">
        <v>263</v>
      </c>
      <c r="C587" s="29" t="s">
        <v>468</v>
      </c>
      <c r="D587" s="29" t="s">
        <v>548</v>
      </c>
      <c r="E587" s="29" t="s">
        <v>540</v>
      </c>
      <c r="F587" s="32" t="n">
        <v>0.0208333333333333</v>
      </c>
      <c r="G587" s="26" t="n">
        <f aca="false">VLOOKUP(C587,'Ingredient Prices'!$A$6:$F$400,6,FALSE())</f>
        <v>4.52</v>
      </c>
      <c r="H587" s="26" t="n">
        <f aca="false">F587*G587</f>
        <v>0.0941666666666666</v>
      </c>
    </row>
    <row r="588" customFormat="false" ht="15" hidden="false" customHeight="false" outlineLevel="0" collapsed="false">
      <c r="A588" s="20" t="n">
        <v>67</v>
      </c>
      <c r="B588" s="29" t="s">
        <v>263</v>
      </c>
      <c r="C588" s="29" t="s">
        <v>493</v>
      </c>
      <c r="D588" s="29" t="s">
        <v>548</v>
      </c>
      <c r="E588" s="29" t="s">
        <v>540</v>
      </c>
      <c r="F588" s="32" t="n">
        <v>0.0208333333333333</v>
      </c>
      <c r="G588" s="26" t="n">
        <f aca="false">VLOOKUP(C588,'Ingredient Prices'!$A$6:$F$400,6,FALSE())</f>
        <v>1.22</v>
      </c>
      <c r="H588" s="26" t="n">
        <f aca="false">F588*G588</f>
        <v>0.0254166666666667</v>
      </c>
    </row>
    <row r="589" customFormat="false" ht="21.75" hidden="false" customHeight="true" outlineLevel="0" collapsed="false">
      <c r="A589" s="33"/>
      <c r="B589" s="33"/>
      <c r="C589" s="33"/>
      <c r="D589" s="33"/>
      <c r="E589" s="34" t="s">
        <v>546</v>
      </c>
      <c r="F589" s="34"/>
      <c r="G589" s="34"/>
      <c r="H589" s="35" t="n">
        <f aca="false">SUM(H579:H588)</f>
        <v>3.78770833333333</v>
      </c>
    </row>
    <row r="590" customFormat="false" ht="15" hidden="false" customHeight="false" outlineLevel="0" collapsed="false">
      <c r="A590" s="20" t="n">
        <v>68</v>
      </c>
      <c r="B590" s="29" t="s">
        <v>265</v>
      </c>
      <c r="C590" s="29" t="s">
        <v>504</v>
      </c>
      <c r="D590" s="29" t="s">
        <v>547</v>
      </c>
      <c r="E590" s="29" t="s">
        <v>540</v>
      </c>
      <c r="F590" s="32" t="n">
        <v>0.75</v>
      </c>
      <c r="G590" s="26" t="n">
        <f aca="false">VLOOKUP(C590,'Ingredient Prices'!$A$6:$F$400,6,FALSE())</f>
        <v>2.82</v>
      </c>
      <c r="H590" s="26" t="n">
        <f aca="false">F590*G590</f>
        <v>2.115</v>
      </c>
    </row>
    <row r="591" customFormat="false" ht="15" hidden="false" customHeight="false" outlineLevel="0" collapsed="false">
      <c r="A591" s="20" t="n">
        <v>68</v>
      </c>
      <c r="B591" s="29" t="s">
        <v>265</v>
      </c>
      <c r="C591" s="29" t="s">
        <v>469</v>
      </c>
      <c r="D591" s="29" t="s">
        <v>539</v>
      </c>
      <c r="E591" s="29" t="s">
        <v>540</v>
      </c>
      <c r="F591" s="32" t="n">
        <v>0.5</v>
      </c>
      <c r="G591" s="26" t="n">
        <f aca="false">VLOOKUP(C591,'Ingredient Prices'!$A$6:$F$400,6,FALSE())</f>
        <v>3.37</v>
      </c>
      <c r="H591" s="26" t="n">
        <f aca="false">F591*G591</f>
        <v>1.685</v>
      </c>
    </row>
    <row r="592" customFormat="false" ht="15" hidden="false" customHeight="false" outlineLevel="0" collapsed="false">
      <c r="A592" s="20" t="n">
        <v>68</v>
      </c>
      <c r="B592" s="29" t="s">
        <v>265</v>
      </c>
      <c r="C592" s="29" t="s">
        <v>473</v>
      </c>
      <c r="D592" s="29" t="s">
        <v>542</v>
      </c>
      <c r="E592" s="29" t="s">
        <v>540</v>
      </c>
      <c r="F592" s="32" t="n">
        <v>0.1875</v>
      </c>
      <c r="G592" s="26" t="n">
        <f aca="false">VLOOKUP(C592,'Ingredient Prices'!$A$6:$F$400,6,FALSE())</f>
        <v>0.37</v>
      </c>
      <c r="H592" s="26" t="n">
        <f aca="false">F592*G592</f>
        <v>0.069375</v>
      </c>
    </row>
    <row r="593" customFormat="false" ht="15" hidden="false" customHeight="false" outlineLevel="0" collapsed="false">
      <c r="A593" s="20" t="n">
        <v>68</v>
      </c>
      <c r="B593" s="29" t="s">
        <v>265</v>
      </c>
      <c r="C593" s="29" t="s">
        <v>506</v>
      </c>
      <c r="D593" s="29" t="s">
        <v>543</v>
      </c>
      <c r="E593" s="29" t="s">
        <v>540</v>
      </c>
      <c r="F593" s="32" t="n">
        <v>0.125</v>
      </c>
      <c r="G593" s="26" t="n">
        <f aca="false">VLOOKUP(C593,'Ingredient Prices'!$A$6:$F$400,6,FALSE())</f>
        <v>1.27</v>
      </c>
      <c r="H593" s="26" t="n">
        <f aca="false">F593*G593</f>
        <v>0.15875</v>
      </c>
    </row>
    <row r="594" customFormat="false" ht="15" hidden="false" customHeight="false" outlineLevel="0" collapsed="false">
      <c r="A594" s="20" t="n">
        <v>68</v>
      </c>
      <c r="B594" s="29" t="s">
        <v>265</v>
      </c>
      <c r="C594" s="29" t="s">
        <v>475</v>
      </c>
      <c r="D594" s="29" t="s">
        <v>544</v>
      </c>
      <c r="E594" s="29" t="s">
        <v>540</v>
      </c>
      <c r="F594" s="32" t="n">
        <v>0.0625</v>
      </c>
      <c r="G594" s="26" t="n">
        <f aca="false">VLOOKUP(C594,'Ingredient Prices'!$A$6:$F$400,6,FALSE())</f>
        <v>1.71</v>
      </c>
      <c r="H594" s="26" t="n">
        <f aca="false">F594*G594</f>
        <v>0.106875</v>
      </c>
    </row>
    <row r="595" customFormat="false" ht="15" hidden="false" customHeight="false" outlineLevel="0" collapsed="false">
      <c r="A595" s="20" t="n">
        <v>68</v>
      </c>
      <c r="B595" s="29" t="s">
        <v>265</v>
      </c>
      <c r="C595" s="29" t="s">
        <v>466</v>
      </c>
      <c r="D595" s="29" t="s">
        <v>544</v>
      </c>
      <c r="E595" s="29" t="s">
        <v>540</v>
      </c>
      <c r="F595" s="32" t="n">
        <v>0.0625</v>
      </c>
      <c r="G595" s="26" t="n">
        <f aca="false">VLOOKUP(C595,'Ingredient Prices'!$A$6:$F$400,6,FALSE())</f>
        <v>1.99</v>
      </c>
      <c r="H595" s="26" t="n">
        <f aca="false">F595*G595</f>
        <v>0.124375</v>
      </c>
    </row>
    <row r="596" customFormat="false" ht="15" hidden="false" customHeight="false" outlineLevel="0" collapsed="false">
      <c r="A596" s="20" t="n">
        <v>68</v>
      </c>
      <c r="B596" s="29" t="s">
        <v>265</v>
      </c>
      <c r="C596" s="29" t="s">
        <v>477</v>
      </c>
      <c r="D596" s="29" t="s">
        <v>545</v>
      </c>
      <c r="E596" s="29" t="s">
        <v>540</v>
      </c>
      <c r="F596" s="32" t="n">
        <v>0.0416666666666667</v>
      </c>
      <c r="G596" s="26" t="n">
        <f aca="false">VLOOKUP(C596,'Ingredient Prices'!$A$6:$F$400,6,FALSE())</f>
        <v>0.28</v>
      </c>
      <c r="H596" s="26" t="n">
        <f aca="false">F596*G596</f>
        <v>0.0116666666666667</v>
      </c>
    </row>
    <row r="597" customFormat="false" ht="15" hidden="false" customHeight="false" outlineLevel="0" collapsed="false">
      <c r="A597" s="20" t="n">
        <v>68</v>
      </c>
      <c r="B597" s="29" t="s">
        <v>265</v>
      </c>
      <c r="C597" s="29" t="s">
        <v>468</v>
      </c>
      <c r="D597" s="29" t="s">
        <v>548</v>
      </c>
      <c r="E597" s="29" t="s">
        <v>540</v>
      </c>
      <c r="F597" s="32" t="n">
        <v>0.0208333333333333</v>
      </c>
      <c r="G597" s="26" t="n">
        <f aca="false">VLOOKUP(C597,'Ingredient Prices'!$A$6:$F$400,6,FALSE())</f>
        <v>4.52</v>
      </c>
      <c r="H597" s="26" t="n">
        <f aca="false">F597*G597</f>
        <v>0.0941666666666666</v>
      </c>
    </row>
    <row r="598" customFormat="false" ht="15" hidden="false" customHeight="false" outlineLevel="0" collapsed="false">
      <c r="A598" s="20" t="n">
        <v>68</v>
      </c>
      <c r="B598" s="29" t="s">
        <v>265</v>
      </c>
      <c r="C598" s="29" t="s">
        <v>433</v>
      </c>
      <c r="D598" s="29" t="s">
        <v>548</v>
      </c>
      <c r="E598" s="29" t="s">
        <v>540</v>
      </c>
      <c r="F598" s="32" t="n">
        <v>0.0208333333333333</v>
      </c>
      <c r="G598" s="26" t="n">
        <f aca="false">VLOOKUP(C598,'Ingredient Prices'!$A$6:$F$400,6,FALSE())</f>
        <v>4.17</v>
      </c>
      <c r="H598" s="26" t="n">
        <f aca="false">F598*G598</f>
        <v>0.086875</v>
      </c>
    </row>
    <row r="599" customFormat="false" ht="15" hidden="false" customHeight="false" outlineLevel="0" collapsed="false">
      <c r="A599" s="20" t="n">
        <v>68</v>
      </c>
      <c r="B599" s="29" t="s">
        <v>265</v>
      </c>
      <c r="C599" s="29" t="s">
        <v>490</v>
      </c>
      <c r="D599" s="29" t="s">
        <v>551</v>
      </c>
      <c r="E599" s="29" t="s">
        <v>540</v>
      </c>
      <c r="F599" s="32" t="n">
        <v>0.0104166666666667</v>
      </c>
      <c r="G599" s="26" t="n">
        <f aca="false">VLOOKUP(C599,'Ingredient Prices'!$A$6:$F$400,6,FALSE())</f>
        <v>5.51</v>
      </c>
      <c r="H599" s="26" t="n">
        <f aca="false">F599*G599</f>
        <v>0.0573958333333334</v>
      </c>
    </row>
    <row r="600" customFormat="false" ht="15" hidden="false" customHeight="false" outlineLevel="0" collapsed="false">
      <c r="A600" s="20" t="n">
        <v>68</v>
      </c>
      <c r="B600" s="29" t="s">
        <v>265</v>
      </c>
      <c r="C600" s="29" t="s">
        <v>481</v>
      </c>
      <c r="D600" s="29" t="s">
        <v>551</v>
      </c>
      <c r="E600" s="29" t="s">
        <v>540</v>
      </c>
      <c r="F600" s="32" t="n">
        <v>0.0104166666666667</v>
      </c>
      <c r="G600" s="26" t="n">
        <f aca="false">VLOOKUP(C600,'Ingredient Prices'!$A$6:$F$400,6,FALSE())</f>
        <v>4.65</v>
      </c>
      <c r="H600" s="26" t="n">
        <f aca="false">F600*G600</f>
        <v>0.0484375</v>
      </c>
    </row>
    <row r="601" customFormat="false" ht="21.75" hidden="false" customHeight="true" outlineLevel="0" collapsed="false">
      <c r="A601" s="33"/>
      <c r="B601" s="33"/>
      <c r="C601" s="33"/>
      <c r="D601" s="33"/>
      <c r="E601" s="34" t="s">
        <v>546</v>
      </c>
      <c r="F601" s="34"/>
      <c r="G601" s="34"/>
      <c r="H601" s="35" t="n">
        <f aca="false">SUM(H590:H600)</f>
        <v>4.55791666666667</v>
      </c>
    </row>
    <row r="602" customFormat="false" ht="15" hidden="false" customHeight="false" outlineLevel="0" collapsed="false">
      <c r="A602" s="20" t="n">
        <v>69</v>
      </c>
      <c r="B602" s="29" t="s">
        <v>268</v>
      </c>
      <c r="C602" s="29" t="s">
        <v>472</v>
      </c>
      <c r="D602" s="29" t="s">
        <v>555</v>
      </c>
      <c r="E602" s="29" t="s">
        <v>540</v>
      </c>
      <c r="F602" s="32" t="n">
        <v>1.5</v>
      </c>
      <c r="G602" s="26" t="n">
        <f aca="false">VLOOKUP(C602,'Ingredient Prices'!$A$6:$F$400,6,FALSE())</f>
        <v>0.22</v>
      </c>
      <c r="H602" s="26" t="n">
        <f aca="false">F602*G602</f>
        <v>0.33</v>
      </c>
    </row>
    <row r="603" customFormat="false" ht="15" hidden="false" customHeight="false" outlineLevel="0" collapsed="false">
      <c r="A603" s="20" t="n">
        <v>69</v>
      </c>
      <c r="B603" s="29" t="s">
        <v>268</v>
      </c>
      <c r="C603" s="29" t="s">
        <v>435</v>
      </c>
      <c r="D603" s="29" t="s">
        <v>541</v>
      </c>
      <c r="E603" s="29" t="s">
        <v>540</v>
      </c>
      <c r="F603" s="32" t="n">
        <v>0.25</v>
      </c>
      <c r="G603" s="26" t="n">
        <f aca="false">VLOOKUP(C603,'Ingredient Prices'!$A$6:$F$400,6,FALSE())</f>
        <v>3.27</v>
      </c>
      <c r="H603" s="26" t="n">
        <f aca="false">F603*G603</f>
        <v>0.8175</v>
      </c>
    </row>
    <row r="604" customFormat="false" ht="15" hidden="false" customHeight="false" outlineLevel="0" collapsed="false">
      <c r="A604" s="20" t="n">
        <v>69</v>
      </c>
      <c r="B604" s="29" t="s">
        <v>268</v>
      </c>
      <c r="C604" s="29" t="s">
        <v>469</v>
      </c>
      <c r="D604" s="29" t="s">
        <v>543</v>
      </c>
      <c r="E604" s="29" t="s">
        <v>540</v>
      </c>
      <c r="F604" s="32" t="n">
        <v>0.125</v>
      </c>
      <c r="G604" s="26" t="n">
        <f aca="false">VLOOKUP(C604,'Ingredient Prices'!$A$6:$F$400,6,FALSE())</f>
        <v>3.37</v>
      </c>
      <c r="H604" s="26" t="n">
        <f aca="false">F604*G604</f>
        <v>0.42125</v>
      </c>
    </row>
    <row r="605" customFormat="false" ht="15" hidden="false" customHeight="false" outlineLevel="0" collapsed="false">
      <c r="A605" s="20" t="n">
        <v>69</v>
      </c>
      <c r="B605" s="29" t="s">
        <v>268</v>
      </c>
      <c r="C605" s="29" t="s">
        <v>461</v>
      </c>
      <c r="D605" s="29" t="s">
        <v>544</v>
      </c>
      <c r="E605" s="29" t="s">
        <v>540</v>
      </c>
      <c r="F605" s="32" t="n">
        <v>0.0625</v>
      </c>
      <c r="G605" s="26" t="n">
        <f aca="false">VLOOKUP(C605,'Ingredient Prices'!$A$6:$F$400,6,FALSE())</f>
        <v>1.22</v>
      </c>
      <c r="H605" s="26" t="n">
        <f aca="false">F605*G605</f>
        <v>0.07625</v>
      </c>
    </row>
    <row r="606" customFormat="false" ht="15" hidden="false" customHeight="false" outlineLevel="0" collapsed="false">
      <c r="A606" s="20" t="n">
        <v>69</v>
      </c>
      <c r="B606" s="29" t="s">
        <v>268</v>
      </c>
      <c r="C606" s="29" t="s">
        <v>466</v>
      </c>
      <c r="D606" s="29" t="s">
        <v>544</v>
      </c>
      <c r="E606" s="29" t="s">
        <v>540</v>
      </c>
      <c r="F606" s="32" t="n">
        <v>0.0625</v>
      </c>
      <c r="G606" s="26" t="n">
        <f aca="false">VLOOKUP(C606,'Ingredient Prices'!$A$6:$F$400,6,FALSE())</f>
        <v>1.99</v>
      </c>
      <c r="H606" s="26" t="n">
        <f aca="false">F606*G606</f>
        <v>0.124375</v>
      </c>
    </row>
    <row r="607" customFormat="false" ht="15" hidden="false" customHeight="false" outlineLevel="0" collapsed="false">
      <c r="A607" s="20" t="n">
        <v>69</v>
      </c>
      <c r="B607" s="29" t="s">
        <v>268</v>
      </c>
      <c r="C607" s="29" t="s">
        <v>468</v>
      </c>
      <c r="D607" s="29" t="s">
        <v>551</v>
      </c>
      <c r="E607" s="29" t="s">
        <v>540</v>
      </c>
      <c r="F607" s="32" t="n">
        <v>0.0104166666666667</v>
      </c>
      <c r="G607" s="26" t="n">
        <f aca="false">VLOOKUP(C607,'Ingredient Prices'!$A$6:$F$400,6,FALSE())</f>
        <v>4.52</v>
      </c>
      <c r="H607" s="26" t="n">
        <f aca="false">F607*G607</f>
        <v>0.0470833333333333</v>
      </c>
    </row>
    <row r="608" customFormat="false" ht="15" hidden="false" customHeight="false" outlineLevel="0" collapsed="false">
      <c r="A608" s="20" t="n">
        <v>69</v>
      </c>
      <c r="B608" s="29" t="s">
        <v>268</v>
      </c>
      <c r="C608" s="29" t="s">
        <v>481</v>
      </c>
      <c r="D608" s="29" t="s">
        <v>551</v>
      </c>
      <c r="E608" s="29" t="s">
        <v>540</v>
      </c>
      <c r="F608" s="32" t="n">
        <v>0.0104166666666667</v>
      </c>
      <c r="G608" s="26" t="n">
        <f aca="false">VLOOKUP(C608,'Ingredient Prices'!$A$6:$F$400,6,FALSE())</f>
        <v>4.65</v>
      </c>
      <c r="H608" s="26" t="n">
        <f aca="false">F608*G608</f>
        <v>0.0484375</v>
      </c>
    </row>
    <row r="609" customFormat="false" ht="15" hidden="false" customHeight="false" outlineLevel="0" collapsed="false">
      <c r="A609" s="20" t="n">
        <v>69</v>
      </c>
      <c r="B609" s="29" t="s">
        <v>268</v>
      </c>
      <c r="C609" s="29" t="s">
        <v>490</v>
      </c>
      <c r="D609" s="29" t="s">
        <v>553</v>
      </c>
      <c r="E609" s="29" t="s">
        <v>540</v>
      </c>
      <c r="F609" s="32" t="n">
        <v>0.00520833333333333</v>
      </c>
      <c r="G609" s="26" t="n">
        <f aca="false">VLOOKUP(C609,'Ingredient Prices'!$A$6:$F$400,6,FALSE())</f>
        <v>5.51</v>
      </c>
      <c r="H609" s="26" t="n">
        <f aca="false">F609*G609</f>
        <v>0.0286979166666667</v>
      </c>
    </row>
    <row r="610" customFormat="false" ht="21.75" hidden="false" customHeight="true" outlineLevel="0" collapsed="false">
      <c r="A610" s="33"/>
      <c r="B610" s="33"/>
      <c r="C610" s="33"/>
      <c r="D610" s="33"/>
      <c r="E610" s="34" t="s">
        <v>546</v>
      </c>
      <c r="F610" s="34"/>
      <c r="G610" s="34"/>
      <c r="H610" s="35" t="n">
        <f aca="false">SUM(H602:H609)</f>
        <v>1.89359375</v>
      </c>
    </row>
    <row r="611" customFormat="false" ht="15" hidden="false" customHeight="false" outlineLevel="0" collapsed="false">
      <c r="A611" s="20" t="n">
        <v>70</v>
      </c>
      <c r="B611" s="29" t="s">
        <v>272</v>
      </c>
      <c r="C611" s="29" t="s">
        <v>509</v>
      </c>
      <c r="D611" s="29" t="s">
        <v>552</v>
      </c>
      <c r="E611" s="29" t="s">
        <v>540</v>
      </c>
      <c r="F611" s="32" t="n">
        <v>1</v>
      </c>
      <c r="G611" s="26" t="n">
        <f aca="false">VLOOKUP(C611,'Ingredient Prices'!$A$6:$F$400,6,FALSE())</f>
        <v>0.31</v>
      </c>
      <c r="H611" s="26" t="n">
        <f aca="false">F611*G611</f>
        <v>0.31</v>
      </c>
    </row>
    <row r="612" customFormat="false" ht="15" hidden="false" customHeight="false" outlineLevel="0" collapsed="false">
      <c r="A612" s="20" t="n">
        <v>70</v>
      </c>
      <c r="B612" s="29" t="s">
        <v>272</v>
      </c>
      <c r="C612" s="29" t="s">
        <v>503</v>
      </c>
      <c r="D612" s="29" t="s">
        <v>539</v>
      </c>
      <c r="E612" s="29" t="s">
        <v>540</v>
      </c>
      <c r="F612" s="32" t="n">
        <v>0.5</v>
      </c>
      <c r="G612" s="26" t="n">
        <f aca="false">VLOOKUP(C612,'Ingredient Prices'!$A$6:$F$400,6,FALSE())</f>
        <v>1.03</v>
      </c>
      <c r="H612" s="26" t="n">
        <f aca="false">F612*G612</f>
        <v>0.515</v>
      </c>
    </row>
    <row r="613" customFormat="false" ht="15" hidden="false" customHeight="false" outlineLevel="0" collapsed="false">
      <c r="A613" s="20" t="n">
        <v>70</v>
      </c>
      <c r="B613" s="29" t="s">
        <v>272</v>
      </c>
      <c r="C613" s="29" t="s">
        <v>441</v>
      </c>
      <c r="D613" s="29" t="s">
        <v>543</v>
      </c>
      <c r="E613" s="29" t="s">
        <v>540</v>
      </c>
      <c r="F613" s="32" t="n">
        <v>0.125</v>
      </c>
      <c r="G613" s="26" t="n">
        <f aca="false">VLOOKUP(C613,'Ingredient Prices'!$A$6:$F$400,6,FALSE())</f>
        <v>0.52</v>
      </c>
      <c r="H613" s="26" t="n">
        <f aca="false">F613*G613</f>
        <v>0.065</v>
      </c>
    </row>
    <row r="614" customFormat="false" ht="15" hidden="false" customHeight="false" outlineLevel="0" collapsed="false">
      <c r="A614" s="20" t="n">
        <v>70</v>
      </c>
      <c r="B614" s="29" t="s">
        <v>272</v>
      </c>
      <c r="C614" s="29" t="s">
        <v>435</v>
      </c>
      <c r="D614" s="29" t="s">
        <v>543</v>
      </c>
      <c r="E614" s="29" t="s">
        <v>540</v>
      </c>
      <c r="F614" s="32" t="n">
        <v>0.125</v>
      </c>
      <c r="G614" s="26" t="n">
        <f aca="false">VLOOKUP(C614,'Ingredient Prices'!$A$6:$F$400,6,FALSE())</f>
        <v>3.27</v>
      </c>
      <c r="H614" s="26" t="n">
        <f aca="false">F614*G614</f>
        <v>0.40875</v>
      </c>
    </row>
    <row r="615" customFormat="false" ht="15" hidden="false" customHeight="false" outlineLevel="0" collapsed="false">
      <c r="A615" s="20" t="n">
        <v>70</v>
      </c>
      <c r="B615" s="29" t="s">
        <v>272</v>
      </c>
      <c r="C615" s="29" t="s">
        <v>461</v>
      </c>
      <c r="D615" s="29" t="s">
        <v>544</v>
      </c>
      <c r="E615" s="29" t="s">
        <v>540</v>
      </c>
      <c r="F615" s="32" t="n">
        <v>0.0625</v>
      </c>
      <c r="G615" s="26" t="n">
        <f aca="false">VLOOKUP(C615,'Ingredient Prices'!$A$6:$F$400,6,FALSE())</f>
        <v>1.22</v>
      </c>
      <c r="H615" s="26" t="n">
        <f aca="false">F615*G615</f>
        <v>0.07625</v>
      </c>
    </row>
    <row r="616" customFormat="false" ht="15" hidden="false" customHeight="false" outlineLevel="0" collapsed="false">
      <c r="A616" s="20" t="n">
        <v>70</v>
      </c>
      <c r="B616" s="29" t="s">
        <v>272</v>
      </c>
      <c r="C616" s="29" t="s">
        <v>453</v>
      </c>
      <c r="D616" s="29" t="s">
        <v>544</v>
      </c>
      <c r="E616" s="29" t="s">
        <v>540</v>
      </c>
      <c r="F616" s="32" t="n">
        <v>0.0625</v>
      </c>
      <c r="G616" s="26" t="n">
        <f aca="false">VLOOKUP(C616,'Ingredient Prices'!$A$6:$F$400,6,FALSE())</f>
        <v>7.96</v>
      </c>
      <c r="H616" s="26" t="n">
        <f aca="false">F616*G616</f>
        <v>0.4975</v>
      </c>
    </row>
    <row r="617" customFormat="false" ht="15" hidden="false" customHeight="false" outlineLevel="0" collapsed="false">
      <c r="A617" s="20" t="n">
        <v>70</v>
      </c>
      <c r="B617" s="29" t="s">
        <v>272</v>
      </c>
      <c r="C617" s="29" t="s">
        <v>466</v>
      </c>
      <c r="D617" s="29" t="s">
        <v>548</v>
      </c>
      <c r="E617" s="29" t="s">
        <v>540</v>
      </c>
      <c r="F617" s="32" t="n">
        <v>0.0208333333333333</v>
      </c>
      <c r="G617" s="26" t="n">
        <f aca="false">VLOOKUP(C617,'Ingredient Prices'!$A$6:$F$400,6,FALSE())</f>
        <v>1.99</v>
      </c>
      <c r="H617" s="26" t="n">
        <f aca="false">F617*G617</f>
        <v>0.0414583333333333</v>
      </c>
    </row>
    <row r="618" customFormat="false" ht="15" hidden="false" customHeight="false" outlineLevel="0" collapsed="false">
      <c r="A618" s="20" t="n">
        <v>70</v>
      </c>
      <c r="B618" s="29" t="s">
        <v>272</v>
      </c>
      <c r="C618" s="29" t="s">
        <v>491</v>
      </c>
      <c r="D618" s="29" t="s">
        <v>553</v>
      </c>
      <c r="E618" s="29" t="s">
        <v>540</v>
      </c>
      <c r="F618" s="32" t="n">
        <v>0.00520833333333333</v>
      </c>
      <c r="G618" s="26" t="n">
        <f aca="false">VLOOKUP(C618,'Ingredient Prices'!$A$6:$F$400,6,FALSE())</f>
        <v>5.18</v>
      </c>
      <c r="H618" s="26" t="n">
        <f aca="false">F618*G618</f>
        <v>0.0269791666666667</v>
      </c>
    </row>
    <row r="619" customFormat="false" ht="21.75" hidden="false" customHeight="true" outlineLevel="0" collapsed="false">
      <c r="A619" s="33"/>
      <c r="B619" s="33"/>
      <c r="C619" s="33"/>
      <c r="D619" s="33"/>
      <c r="E619" s="34" t="s">
        <v>546</v>
      </c>
      <c r="F619" s="34"/>
      <c r="G619" s="34"/>
      <c r="H619" s="35" t="n">
        <f aca="false">SUM(H611:H618)</f>
        <v>1.9409375</v>
      </c>
    </row>
    <row r="620" customFormat="false" ht="15" hidden="false" customHeight="false" outlineLevel="0" collapsed="false">
      <c r="A620" s="20" t="n">
        <v>71</v>
      </c>
      <c r="B620" s="29" t="s">
        <v>276</v>
      </c>
      <c r="C620" s="29" t="s">
        <v>465</v>
      </c>
      <c r="D620" s="29" t="s">
        <v>539</v>
      </c>
      <c r="E620" s="29" t="s">
        <v>540</v>
      </c>
      <c r="F620" s="32" t="n">
        <v>0.5</v>
      </c>
      <c r="G620" s="26" t="n">
        <f aca="false">VLOOKUP(C620,'Ingredient Prices'!$A$6:$F$400,6,FALSE())</f>
        <v>2.07</v>
      </c>
      <c r="H620" s="26" t="n">
        <f aca="false">F620*G620</f>
        <v>1.035</v>
      </c>
    </row>
    <row r="621" customFormat="false" ht="15" hidden="false" customHeight="false" outlineLevel="0" collapsed="false">
      <c r="A621" s="20" t="n">
        <v>71</v>
      </c>
      <c r="B621" s="29" t="s">
        <v>276</v>
      </c>
      <c r="C621" s="29" t="s">
        <v>475</v>
      </c>
      <c r="D621" s="29" t="s">
        <v>542</v>
      </c>
      <c r="E621" s="29" t="s">
        <v>540</v>
      </c>
      <c r="F621" s="32" t="n">
        <v>0.1875</v>
      </c>
      <c r="G621" s="26" t="n">
        <f aca="false">VLOOKUP(C621,'Ingredient Prices'!$A$6:$F$400,6,FALSE())</f>
        <v>1.71</v>
      </c>
      <c r="H621" s="26" t="n">
        <f aca="false">F621*G621</f>
        <v>0.320625</v>
      </c>
    </row>
    <row r="622" customFormat="false" ht="15" hidden="false" customHeight="false" outlineLevel="0" collapsed="false">
      <c r="A622" s="20" t="n">
        <v>71</v>
      </c>
      <c r="B622" s="29" t="s">
        <v>276</v>
      </c>
      <c r="C622" s="29" t="s">
        <v>506</v>
      </c>
      <c r="D622" s="29" t="s">
        <v>543</v>
      </c>
      <c r="E622" s="29" t="s">
        <v>540</v>
      </c>
      <c r="F622" s="32" t="n">
        <v>0.125</v>
      </c>
      <c r="G622" s="26" t="n">
        <f aca="false">VLOOKUP(C622,'Ingredient Prices'!$A$6:$F$400,6,FALSE())</f>
        <v>1.27</v>
      </c>
      <c r="H622" s="26" t="n">
        <f aca="false">F622*G622</f>
        <v>0.15875</v>
      </c>
    </row>
    <row r="623" customFormat="false" ht="15" hidden="false" customHeight="false" outlineLevel="0" collapsed="false">
      <c r="A623" s="20" t="n">
        <v>71</v>
      </c>
      <c r="B623" s="29" t="s">
        <v>276</v>
      </c>
      <c r="C623" s="29" t="s">
        <v>458</v>
      </c>
      <c r="D623" s="29" t="s">
        <v>543</v>
      </c>
      <c r="E623" s="29" t="s">
        <v>540</v>
      </c>
      <c r="F623" s="32" t="n">
        <v>0.125</v>
      </c>
      <c r="G623" s="26" t="n">
        <f aca="false">VLOOKUP(C623,'Ingredient Prices'!$A$6:$F$400,6,FALSE())</f>
        <v>16.73</v>
      </c>
      <c r="H623" s="26" t="n">
        <f aca="false">F623*G623</f>
        <v>2.09125</v>
      </c>
    </row>
    <row r="624" customFormat="false" ht="15" hidden="false" customHeight="false" outlineLevel="0" collapsed="false">
      <c r="A624" s="20" t="n">
        <v>71</v>
      </c>
      <c r="B624" s="29" t="s">
        <v>276</v>
      </c>
      <c r="C624" s="29" t="s">
        <v>473</v>
      </c>
      <c r="D624" s="29" t="s">
        <v>543</v>
      </c>
      <c r="E624" s="29" t="s">
        <v>540</v>
      </c>
      <c r="F624" s="32" t="n">
        <v>0.125</v>
      </c>
      <c r="G624" s="26" t="n">
        <f aca="false">VLOOKUP(C624,'Ingredient Prices'!$A$6:$F$400,6,FALSE())</f>
        <v>0.37</v>
      </c>
      <c r="H624" s="26" t="n">
        <f aca="false">F624*G624</f>
        <v>0.04625</v>
      </c>
    </row>
    <row r="625" customFormat="false" ht="15" hidden="false" customHeight="false" outlineLevel="0" collapsed="false">
      <c r="A625" s="20" t="n">
        <v>71</v>
      </c>
      <c r="B625" s="29" t="s">
        <v>276</v>
      </c>
      <c r="C625" s="29" t="s">
        <v>466</v>
      </c>
      <c r="D625" s="29" t="s">
        <v>543</v>
      </c>
      <c r="E625" s="29" t="s">
        <v>540</v>
      </c>
      <c r="F625" s="32" t="n">
        <v>0.125</v>
      </c>
      <c r="G625" s="26" t="n">
        <f aca="false">VLOOKUP(C625,'Ingredient Prices'!$A$6:$F$400,6,FALSE())</f>
        <v>1.99</v>
      </c>
      <c r="H625" s="26" t="n">
        <f aca="false">F625*G625</f>
        <v>0.24875</v>
      </c>
    </row>
    <row r="626" customFormat="false" ht="15" hidden="false" customHeight="false" outlineLevel="0" collapsed="false">
      <c r="A626" s="20" t="n">
        <v>71</v>
      </c>
      <c r="B626" s="29" t="s">
        <v>276</v>
      </c>
      <c r="C626" s="29" t="s">
        <v>457</v>
      </c>
      <c r="D626" s="29" t="s">
        <v>544</v>
      </c>
      <c r="E626" s="29" t="s">
        <v>540</v>
      </c>
      <c r="F626" s="32" t="n">
        <v>0.0625</v>
      </c>
      <c r="G626" s="26" t="n">
        <f aca="false">VLOOKUP(C626,'Ingredient Prices'!$A$6:$F$400,6,FALSE())</f>
        <v>5.18</v>
      </c>
      <c r="H626" s="26" t="n">
        <f aca="false">F626*G626</f>
        <v>0.32375</v>
      </c>
    </row>
    <row r="627" customFormat="false" ht="15" hidden="false" customHeight="false" outlineLevel="0" collapsed="false">
      <c r="A627" s="20" t="n">
        <v>71</v>
      </c>
      <c r="B627" s="29" t="s">
        <v>276</v>
      </c>
      <c r="C627" s="29" t="s">
        <v>462</v>
      </c>
      <c r="D627" s="29" t="s">
        <v>544</v>
      </c>
      <c r="E627" s="29" t="s">
        <v>540</v>
      </c>
      <c r="F627" s="32" t="n">
        <v>0.0625</v>
      </c>
      <c r="G627" s="26" t="n">
        <f aca="false">VLOOKUP(C627,'Ingredient Prices'!$A$6:$F$400,6,FALSE())</f>
        <v>5.39</v>
      </c>
      <c r="H627" s="26" t="n">
        <f aca="false">F627*G627</f>
        <v>0.336875</v>
      </c>
    </row>
    <row r="628" customFormat="false" ht="15" hidden="false" customHeight="false" outlineLevel="0" collapsed="false">
      <c r="A628" s="20" t="n">
        <v>71</v>
      </c>
      <c r="B628" s="29" t="s">
        <v>276</v>
      </c>
      <c r="C628" s="29" t="s">
        <v>468</v>
      </c>
      <c r="D628" s="29" t="s">
        <v>544</v>
      </c>
      <c r="E628" s="29" t="s">
        <v>540</v>
      </c>
      <c r="F628" s="32" t="n">
        <v>0.0625</v>
      </c>
      <c r="G628" s="26" t="n">
        <f aca="false">VLOOKUP(C628,'Ingredient Prices'!$A$6:$F$400,6,FALSE())</f>
        <v>4.52</v>
      </c>
      <c r="H628" s="26" t="n">
        <f aca="false">F628*G628</f>
        <v>0.2825</v>
      </c>
    </row>
    <row r="629" customFormat="false" ht="15" hidden="false" customHeight="false" outlineLevel="0" collapsed="false">
      <c r="A629" s="20" t="n">
        <v>71</v>
      </c>
      <c r="B629" s="29" t="s">
        <v>276</v>
      </c>
      <c r="C629" s="29" t="s">
        <v>459</v>
      </c>
      <c r="D629" s="29" t="s">
        <v>544</v>
      </c>
      <c r="E629" s="29" t="s">
        <v>540</v>
      </c>
      <c r="F629" s="32" t="n">
        <v>0.0625</v>
      </c>
      <c r="G629" s="26" t="n">
        <f aca="false">VLOOKUP(C629,'Ingredient Prices'!$A$6:$F$400,6,FALSE())</f>
        <v>12</v>
      </c>
      <c r="H629" s="26" t="n">
        <f aca="false">F629*G629</f>
        <v>0.75</v>
      </c>
    </row>
    <row r="630" customFormat="false" ht="15" hidden="false" customHeight="false" outlineLevel="0" collapsed="false">
      <c r="A630" s="20" t="n">
        <v>71</v>
      </c>
      <c r="B630" s="29" t="s">
        <v>276</v>
      </c>
      <c r="C630" s="29" t="s">
        <v>481</v>
      </c>
      <c r="D630" s="29" t="s">
        <v>544</v>
      </c>
      <c r="E630" s="29" t="s">
        <v>540</v>
      </c>
      <c r="F630" s="32" t="n">
        <v>0.0625</v>
      </c>
      <c r="G630" s="26" t="n">
        <f aca="false">VLOOKUP(C630,'Ingredient Prices'!$A$6:$F$400,6,FALSE())</f>
        <v>4.65</v>
      </c>
      <c r="H630" s="26" t="n">
        <f aca="false">F630*G630</f>
        <v>0.290625</v>
      </c>
    </row>
    <row r="631" customFormat="false" ht="21.75" hidden="false" customHeight="true" outlineLevel="0" collapsed="false">
      <c r="A631" s="33"/>
      <c r="B631" s="33"/>
      <c r="C631" s="33"/>
      <c r="D631" s="33"/>
      <c r="E631" s="34" t="s">
        <v>546</v>
      </c>
      <c r="F631" s="34"/>
      <c r="G631" s="34"/>
      <c r="H631" s="35" t="n">
        <f aca="false">SUM(H620:H630)</f>
        <v>5.884375</v>
      </c>
    </row>
    <row r="632" customFormat="false" ht="15" hidden="false" customHeight="false" outlineLevel="0" collapsed="false">
      <c r="A632" s="20" t="n">
        <v>72</v>
      </c>
      <c r="B632" s="29" t="s">
        <v>278</v>
      </c>
      <c r="C632" s="29" t="s">
        <v>457</v>
      </c>
      <c r="D632" s="29" t="s">
        <v>539</v>
      </c>
      <c r="E632" s="29" t="s">
        <v>540</v>
      </c>
      <c r="F632" s="32" t="n">
        <v>0.5</v>
      </c>
      <c r="G632" s="26" t="n">
        <f aca="false">VLOOKUP(C632,'Ingredient Prices'!$A$6:$F$400,6,FALSE())</f>
        <v>5.18</v>
      </c>
      <c r="H632" s="26" t="n">
        <f aca="false">F632*G632</f>
        <v>2.59</v>
      </c>
    </row>
    <row r="633" customFormat="false" ht="15" hidden="false" customHeight="false" outlineLevel="0" collapsed="false">
      <c r="A633" s="20" t="n">
        <v>72</v>
      </c>
      <c r="B633" s="29" t="s">
        <v>278</v>
      </c>
      <c r="C633" s="29" t="s">
        <v>461</v>
      </c>
      <c r="D633" s="29" t="s">
        <v>541</v>
      </c>
      <c r="E633" s="29" t="s">
        <v>540</v>
      </c>
      <c r="F633" s="32" t="n">
        <v>0.25</v>
      </c>
      <c r="G633" s="26" t="n">
        <f aca="false">VLOOKUP(C633,'Ingredient Prices'!$A$6:$F$400,6,FALSE())</f>
        <v>1.22</v>
      </c>
      <c r="H633" s="26" t="n">
        <f aca="false">F633*G633</f>
        <v>0.305</v>
      </c>
    </row>
    <row r="634" customFormat="false" ht="15" hidden="false" customHeight="false" outlineLevel="0" collapsed="false">
      <c r="A634" s="20" t="n">
        <v>72</v>
      </c>
      <c r="B634" s="29" t="s">
        <v>278</v>
      </c>
      <c r="C634" s="29" t="s">
        <v>466</v>
      </c>
      <c r="D634" s="29" t="s">
        <v>541</v>
      </c>
      <c r="E634" s="29" t="s">
        <v>540</v>
      </c>
      <c r="F634" s="32" t="n">
        <v>0.25</v>
      </c>
      <c r="G634" s="26" t="n">
        <f aca="false">VLOOKUP(C634,'Ingredient Prices'!$A$6:$F$400,6,FALSE())</f>
        <v>1.99</v>
      </c>
      <c r="H634" s="26" t="n">
        <f aca="false">F634*G634</f>
        <v>0.4975</v>
      </c>
    </row>
    <row r="635" customFormat="false" ht="15" hidden="false" customHeight="false" outlineLevel="0" collapsed="false">
      <c r="A635" s="20" t="n">
        <v>72</v>
      </c>
      <c r="B635" s="29" t="s">
        <v>278</v>
      </c>
      <c r="C635" s="29" t="s">
        <v>506</v>
      </c>
      <c r="D635" s="29" t="s">
        <v>543</v>
      </c>
      <c r="E635" s="29" t="s">
        <v>540</v>
      </c>
      <c r="F635" s="32" t="n">
        <v>0.125</v>
      </c>
      <c r="G635" s="26" t="n">
        <f aca="false">VLOOKUP(C635,'Ingredient Prices'!$A$6:$F$400,6,FALSE())</f>
        <v>1.27</v>
      </c>
      <c r="H635" s="26" t="n">
        <f aca="false">F635*G635</f>
        <v>0.15875</v>
      </c>
    </row>
    <row r="636" customFormat="false" ht="15" hidden="false" customHeight="false" outlineLevel="0" collapsed="false">
      <c r="A636" s="20" t="n">
        <v>72</v>
      </c>
      <c r="B636" s="29" t="s">
        <v>278</v>
      </c>
      <c r="C636" s="29" t="s">
        <v>473</v>
      </c>
      <c r="D636" s="29" t="s">
        <v>543</v>
      </c>
      <c r="E636" s="29" t="s">
        <v>540</v>
      </c>
      <c r="F636" s="32" t="n">
        <v>0.125</v>
      </c>
      <c r="G636" s="26" t="n">
        <f aca="false">VLOOKUP(C636,'Ingredient Prices'!$A$6:$F$400,6,FALSE())</f>
        <v>0.37</v>
      </c>
      <c r="H636" s="26" t="n">
        <f aca="false">F636*G636</f>
        <v>0.04625</v>
      </c>
    </row>
    <row r="637" customFormat="false" ht="15" hidden="false" customHeight="false" outlineLevel="0" collapsed="false">
      <c r="A637" s="20" t="n">
        <v>72</v>
      </c>
      <c r="B637" s="29" t="s">
        <v>278</v>
      </c>
      <c r="C637" s="29" t="s">
        <v>475</v>
      </c>
      <c r="D637" s="29" t="s">
        <v>544</v>
      </c>
      <c r="E637" s="29" t="s">
        <v>540</v>
      </c>
      <c r="F637" s="32" t="n">
        <v>0.0625</v>
      </c>
      <c r="G637" s="26" t="n">
        <f aca="false">VLOOKUP(C637,'Ingredient Prices'!$A$6:$F$400,6,FALSE())</f>
        <v>1.71</v>
      </c>
      <c r="H637" s="26" t="n">
        <f aca="false">F637*G637</f>
        <v>0.106875</v>
      </c>
    </row>
    <row r="638" customFormat="false" ht="15" hidden="false" customHeight="false" outlineLevel="0" collapsed="false">
      <c r="A638" s="20" t="n">
        <v>72</v>
      </c>
      <c r="B638" s="29" t="s">
        <v>278</v>
      </c>
      <c r="C638" s="29" t="s">
        <v>477</v>
      </c>
      <c r="D638" s="29" t="s">
        <v>544</v>
      </c>
      <c r="E638" s="29" t="s">
        <v>540</v>
      </c>
      <c r="F638" s="32" t="n">
        <v>0.0625</v>
      </c>
      <c r="G638" s="26" t="n">
        <f aca="false">VLOOKUP(C638,'Ingredient Prices'!$A$6:$F$400,6,FALSE())</f>
        <v>0.28</v>
      </c>
      <c r="H638" s="26" t="n">
        <f aca="false">F638*G638</f>
        <v>0.0175</v>
      </c>
    </row>
    <row r="639" customFormat="false" ht="15" hidden="false" customHeight="false" outlineLevel="0" collapsed="false">
      <c r="A639" s="20" t="n">
        <v>72</v>
      </c>
      <c r="B639" s="29" t="s">
        <v>278</v>
      </c>
      <c r="C639" s="29" t="s">
        <v>432</v>
      </c>
      <c r="D639" s="29" t="s">
        <v>548</v>
      </c>
      <c r="E639" s="29" t="s">
        <v>540</v>
      </c>
      <c r="F639" s="32" t="n">
        <v>0.0208333333333333</v>
      </c>
      <c r="G639" s="26" t="n">
        <f aca="false">VLOOKUP(C639,'Ingredient Prices'!$A$6:$F$400,6,FALSE())</f>
        <v>3.94</v>
      </c>
      <c r="H639" s="26" t="n">
        <f aca="false">F639*G639</f>
        <v>0.0820833333333333</v>
      </c>
    </row>
    <row r="640" customFormat="false" ht="15" hidden="false" customHeight="false" outlineLevel="0" collapsed="false">
      <c r="A640" s="20" t="n">
        <v>72</v>
      </c>
      <c r="B640" s="29" t="s">
        <v>278</v>
      </c>
      <c r="C640" s="29" t="s">
        <v>481</v>
      </c>
      <c r="D640" s="29" t="s">
        <v>548</v>
      </c>
      <c r="E640" s="29" t="s">
        <v>540</v>
      </c>
      <c r="F640" s="32" t="n">
        <v>0.0208333333333333</v>
      </c>
      <c r="G640" s="26" t="n">
        <f aca="false">VLOOKUP(C640,'Ingredient Prices'!$A$6:$F$400,6,FALSE())</f>
        <v>4.65</v>
      </c>
      <c r="H640" s="26" t="n">
        <f aca="false">F640*G640</f>
        <v>0.096875</v>
      </c>
    </row>
    <row r="641" customFormat="false" ht="21.75" hidden="false" customHeight="true" outlineLevel="0" collapsed="false">
      <c r="A641" s="33"/>
      <c r="B641" s="33"/>
      <c r="C641" s="33"/>
      <c r="D641" s="33"/>
      <c r="E641" s="34" t="s">
        <v>546</v>
      </c>
      <c r="F641" s="34"/>
      <c r="G641" s="34"/>
      <c r="H641" s="35" t="n">
        <f aca="false">SUM(H632:H640)</f>
        <v>3.90083333333333</v>
      </c>
    </row>
    <row r="642" customFormat="false" ht="15" hidden="false" customHeight="false" outlineLevel="0" collapsed="false">
      <c r="A642" s="20" t="n">
        <v>73</v>
      </c>
      <c r="B642" s="29" t="s">
        <v>280</v>
      </c>
      <c r="C642" s="29" t="s">
        <v>478</v>
      </c>
      <c r="D642" s="29" t="s">
        <v>539</v>
      </c>
      <c r="E642" s="29" t="s">
        <v>540</v>
      </c>
      <c r="F642" s="32" t="n">
        <v>0.5</v>
      </c>
      <c r="G642" s="26" t="n">
        <f aca="false">VLOOKUP(C642,'Ingredient Prices'!$A$6:$F$400,6,FALSE())</f>
        <v>1.39</v>
      </c>
      <c r="H642" s="26" t="n">
        <f aca="false">F642*G642</f>
        <v>0.695</v>
      </c>
    </row>
    <row r="643" customFormat="false" ht="15" hidden="false" customHeight="false" outlineLevel="0" collapsed="false">
      <c r="A643" s="20" t="n">
        <v>73</v>
      </c>
      <c r="B643" s="29" t="s">
        <v>280</v>
      </c>
      <c r="C643" s="29" t="s">
        <v>465</v>
      </c>
      <c r="D643" s="29" t="s">
        <v>543</v>
      </c>
      <c r="E643" s="29" t="s">
        <v>540</v>
      </c>
      <c r="F643" s="32" t="n">
        <v>0.125</v>
      </c>
      <c r="G643" s="26" t="n">
        <f aca="false">VLOOKUP(C643,'Ingredient Prices'!$A$6:$F$400,6,FALSE())</f>
        <v>2.07</v>
      </c>
      <c r="H643" s="26" t="n">
        <f aca="false">F643*G643</f>
        <v>0.25875</v>
      </c>
    </row>
    <row r="644" customFormat="false" ht="15" hidden="false" customHeight="false" outlineLevel="0" collapsed="false">
      <c r="A644" s="20" t="n">
        <v>73</v>
      </c>
      <c r="B644" s="29" t="s">
        <v>280</v>
      </c>
      <c r="C644" s="29" t="s">
        <v>447</v>
      </c>
      <c r="D644" s="29" t="s">
        <v>543</v>
      </c>
      <c r="E644" s="29" t="s">
        <v>540</v>
      </c>
      <c r="F644" s="32" t="n">
        <v>0.125</v>
      </c>
      <c r="G644" s="26" t="n">
        <f aca="false">VLOOKUP(C644,'Ingredient Prices'!$A$6:$F$400,6,FALSE())</f>
        <v>1.59</v>
      </c>
      <c r="H644" s="26" t="n">
        <f aca="false">F644*G644</f>
        <v>0.19875</v>
      </c>
    </row>
    <row r="645" customFormat="false" ht="15" hidden="false" customHeight="false" outlineLevel="0" collapsed="false">
      <c r="A645" s="20" t="n">
        <v>73</v>
      </c>
      <c r="B645" s="29" t="s">
        <v>280</v>
      </c>
      <c r="C645" s="29" t="s">
        <v>466</v>
      </c>
      <c r="D645" s="29" t="s">
        <v>543</v>
      </c>
      <c r="E645" s="29" t="s">
        <v>540</v>
      </c>
      <c r="F645" s="32" t="n">
        <v>0.125</v>
      </c>
      <c r="G645" s="26" t="n">
        <f aca="false">VLOOKUP(C645,'Ingredient Prices'!$A$6:$F$400,6,FALSE())</f>
        <v>1.99</v>
      </c>
      <c r="H645" s="26" t="n">
        <f aca="false">F645*G645</f>
        <v>0.24875</v>
      </c>
    </row>
    <row r="646" customFormat="false" ht="15" hidden="false" customHeight="false" outlineLevel="0" collapsed="false">
      <c r="A646" s="20" t="n">
        <v>73</v>
      </c>
      <c r="B646" s="29" t="s">
        <v>280</v>
      </c>
      <c r="C646" s="29" t="s">
        <v>448</v>
      </c>
      <c r="D646" s="29" t="s">
        <v>543</v>
      </c>
      <c r="E646" s="29" t="s">
        <v>540</v>
      </c>
      <c r="F646" s="32" t="n">
        <v>0.125</v>
      </c>
      <c r="G646" s="26" t="n">
        <f aca="false">VLOOKUP(C646,'Ingredient Prices'!$A$6:$F$400,6,FALSE())</f>
        <v>3.09</v>
      </c>
      <c r="H646" s="26" t="n">
        <f aca="false">F646*G646</f>
        <v>0.38625</v>
      </c>
    </row>
    <row r="647" customFormat="false" ht="15" hidden="false" customHeight="false" outlineLevel="0" collapsed="false">
      <c r="A647" s="20" t="n">
        <v>73</v>
      </c>
      <c r="B647" s="29" t="s">
        <v>280</v>
      </c>
      <c r="C647" s="29" t="s">
        <v>477</v>
      </c>
      <c r="D647" s="29" t="s">
        <v>543</v>
      </c>
      <c r="E647" s="29" t="s">
        <v>540</v>
      </c>
      <c r="F647" s="32" t="n">
        <v>0.125</v>
      </c>
      <c r="G647" s="26" t="n">
        <f aca="false">VLOOKUP(C647,'Ingredient Prices'!$A$6:$F$400,6,FALSE())</f>
        <v>0.28</v>
      </c>
      <c r="H647" s="26" t="n">
        <f aca="false">F647*G647</f>
        <v>0.035</v>
      </c>
    </row>
    <row r="648" customFormat="false" ht="15" hidden="false" customHeight="false" outlineLevel="0" collapsed="false">
      <c r="A648" s="20" t="n">
        <v>73</v>
      </c>
      <c r="B648" s="29" t="s">
        <v>280</v>
      </c>
      <c r="C648" s="29" t="s">
        <v>475</v>
      </c>
      <c r="D648" s="29" t="s">
        <v>544</v>
      </c>
      <c r="E648" s="29" t="s">
        <v>540</v>
      </c>
      <c r="F648" s="32" t="n">
        <v>0.0625</v>
      </c>
      <c r="G648" s="26" t="n">
        <f aca="false">VLOOKUP(C648,'Ingredient Prices'!$A$6:$F$400,6,FALSE())</f>
        <v>1.71</v>
      </c>
      <c r="H648" s="26" t="n">
        <f aca="false">F648*G648</f>
        <v>0.106875</v>
      </c>
    </row>
    <row r="649" customFormat="false" ht="15" hidden="false" customHeight="false" outlineLevel="0" collapsed="false">
      <c r="A649" s="20" t="n">
        <v>73</v>
      </c>
      <c r="B649" s="29" t="s">
        <v>280</v>
      </c>
      <c r="C649" s="29" t="s">
        <v>506</v>
      </c>
      <c r="D649" s="29" t="s">
        <v>544</v>
      </c>
      <c r="E649" s="29" t="s">
        <v>540</v>
      </c>
      <c r="F649" s="32" t="n">
        <v>0.0625</v>
      </c>
      <c r="G649" s="26" t="n">
        <f aca="false">VLOOKUP(C649,'Ingredient Prices'!$A$6:$F$400,6,FALSE())</f>
        <v>1.27</v>
      </c>
      <c r="H649" s="26" t="n">
        <f aca="false">F649*G649</f>
        <v>0.079375</v>
      </c>
    </row>
    <row r="650" customFormat="false" ht="15" hidden="false" customHeight="false" outlineLevel="0" collapsed="false">
      <c r="A650" s="20" t="n">
        <v>73</v>
      </c>
      <c r="B650" s="29" t="s">
        <v>280</v>
      </c>
      <c r="C650" s="29" t="s">
        <v>473</v>
      </c>
      <c r="D650" s="29" t="s">
        <v>544</v>
      </c>
      <c r="E650" s="29" t="s">
        <v>540</v>
      </c>
      <c r="F650" s="32" t="n">
        <v>0.0625</v>
      </c>
      <c r="G650" s="26" t="n">
        <f aca="false">VLOOKUP(C650,'Ingredient Prices'!$A$6:$F$400,6,FALSE())</f>
        <v>0.37</v>
      </c>
      <c r="H650" s="26" t="n">
        <f aca="false">F650*G650</f>
        <v>0.023125</v>
      </c>
    </row>
    <row r="651" customFormat="false" ht="15" hidden="false" customHeight="false" outlineLevel="0" collapsed="false">
      <c r="A651" s="20" t="n">
        <v>73</v>
      </c>
      <c r="B651" s="29" t="s">
        <v>280</v>
      </c>
      <c r="C651" s="29" t="s">
        <v>443</v>
      </c>
      <c r="D651" s="29" t="s">
        <v>548</v>
      </c>
      <c r="E651" s="29" t="s">
        <v>540</v>
      </c>
      <c r="F651" s="32" t="n">
        <v>0.0208333333333333</v>
      </c>
      <c r="G651" s="26" t="n">
        <f aca="false">VLOOKUP(C651,'Ingredient Prices'!$A$6:$F$400,6,FALSE())</f>
        <v>2.47</v>
      </c>
      <c r="H651" s="26" t="n">
        <f aca="false">F651*G651</f>
        <v>0.0514583333333333</v>
      </c>
    </row>
    <row r="652" customFormat="false" ht="15" hidden="false" customHeight="false" outlineLevel="0" collapsed="false">
      <c r="A652" s="20" t="n">
        <v>73</v>
      </c>
      <c r="B652" s="29" t="s">
        <v>280</v>
      </c>
      <c r="C652" s="29" t="s">
        <v>481</v>
      </c>
      <c r="D652" s="29" t="s">
        <v>548</v>
      </c>
      <c r="E652" s="29" t="s">
        <v>540</v>
      </c>
      <c r="F652" s="32" t="n">
        <v>0.0208333333333333</v>
      </c>
      <c r="G652" s="26" t="n">
        <f aca="false">VLOOKUP(C652,'Ingredient Prices'!$A$6:$F$400,6,FALSE())</f>
        <v>4.65</v>
      </c>
      <c r="H652" s="26" t="n">
        <f aca="false">F652*G652</f>
        <v>0.096875</v>
      </c>
    </row>
    <row r="653" customFormat="false" ht="21.75" hidden="false" customHeight="true" outlineLevel="0" collapsed="false">
      <c r="A653" s="33"/>
      <c r="B653" s="33"/>
      <c r="C653" s="33"/>
      <c r="D653" s="33"/>
      <c r="E653" s="34" t="s">
        <v>546</v>
      </c>
      <c r="F653" s="34"/>
      <c r="G653" s="34"/>
      <c r="H653" s="35" t="n">
        <f aca="false">SUM(H642:H652)</f>
        <v>2.18020833333333</v>
      </c>
    </row>
    <row r="654" customFormat="false" ht="15" hidden="false" customHeight="false" outlineLevel="0" collapsed="false">
      <c r="A654" s="20" t="n">
        <v>73</v>
      </c>
      <c r="B654" s="29" t="s">
        <v>280</v>
      </c>
      <c r="C654" s="29" t="s">
        <v>519</v>
      </c>
      <c r="D654" s="29" t="s">
        <v>572</v>
      </c>
      <c r="E654" s="29" t="s">
        <v>563</v>
      </c>
      <c r="F654" s="32" t="n">
        <v>2.5</v>
      </c>
      <c r="G654" s="26" t="n">
        <f aca="false">VLOOKUP(C654,'Ingredient Prices'!$A$6:$F$400,6,FALSE())</f>
        <v>0.26</v>
      </c>
      <c r="H654" s="26" t="n">
        <f aca="false">F654*G654</f>
        <v>0.65</v>
      </c>
    </row>
    <row r="655" customFormat="false" ht="15" hidden="false" customHeight="false" outlineLevel="0" collapsed="false">
      <c r="A655" s="20" t="n">
        <v>74</v>
      </c>
      <c r="B655" s="29" t="s">
        <v>283</v>
      </c>
      <c r="C655" s="29" t="s">
        <v>477</v>
      </c>
      <c r="D655" s="29" t="s">
        <v>539</v>
      </c>
      <c r="E655" s="29" t="s">
        <v>540</v>
      </c>
      <c r="F655" s="32" t="n">
        <v>0.5</v>
      </c>
      <c r="G655" s="26" t="n">
        <f aca="false">VLOOKUP(C655,'Ingredient Prices'!$A$6:$F$400,6,FALSE())</f>
        <v>0.28</v>
      </c>
      <c r="H655" s="26" t="n">
        <f aca="false">F655*G655</f>
        <v>0.14</v>
      </c>
    </row>
    <row r="656" customFormat="false" ht="15" hidden="false" customHeight="false" outlineLevel="0" collapsed="false">
      <c r="A656" s="20" t="n">
        <v>74</v>
      </c>
      <c r="B656" s="29" t="s">
        <v>283</v>
      </c>
      <c r="C656" s="29" t="s">
        <v>488</v>
      </c>
      <c r="D656" s="29" t="s">
        <v>550</v>
      </c>
      <c r="E656" s="29" t="s">
        <v>540</v>
      </c>
      <c r="F656" s="32" t="n">
        <v>0.333333333333333</v>
      </c>
      <c r="G656" s="26" t="n">
        <f aca="false">VLOOKUP(C656,'Ingredient Prices'!$A$6:$F$400,6,FALSE())</f>
        <v>5.55</v>
      </c>
      <c r="H656" s="26" t="n">
        <f aca="false">F656*G656</f>
        <v>1.85</v>
      </c>
    </row>
    <row r="657" customFormat="false" ht="15" hidden="false" customHeight="false" outlineLevel="0" collapsed="false">
      <c r="A657" s="20" t="n">
        <v>74</v>
      </c>
      <c r="B657" s="29" t="s">
        <v>283</v>
      </c>
      <c r="C657" s="29" t="s">
        <v>506</v>
      </c>
      <c r="D657" s="29" t="s">
        <v>543</v>
      </c>
      <c r="E657" s="29" t="s">
        <v>540</v>
      </c>
      <c r="F657" s="32" t="n">
        <v>0.125</v>
      </c>
      <c r="G657" s="26" t="n">
        <f aca="false">VLOOKUP(C657,'Ingredient Prices'!$A$6:$F$400,6,FALSE())</f>
        <v>1.27</v>
      </c>
      <c r="H657" s="26" t="n">
        <f aca="false">F657*G657</f>
        <v>0.15875</v>
      </c>
    </row>
    <row r="658" customFormat="false" ht="15" hidden="false" customHeight="false" outlineLevel="0" collapsed="false">
      <c r="A658" s="20" t="n">
        <v>74</v>
      </c>
      <c r="B658" s="29" t="s">
        <v>283</v>
      </c>
      <c r="C658" s="29" t="s">
        <v>466</v>
      </c>
      <c r="D658" s="29" t="s">
        <v>543</v>
      </c>
      <c r="E658" s="29" t="s">
        <v>540</v>
      </c>
      <c r="F658" s="32" t="n">
        <v>0.125</v>
      </c>
      <c r="G658" s="26" t="n">
        <f aca="false">VLOOKUP(C658,'Ingredient Prices'!$A$6:$F$400,6,FALSE())</f>
        <v>1.99</v>
      </c>
      <c r="H658" s="26" t="n">
        <f aca="false">F658*G658</f>
        <v>0.24875</v>
      </c>
    </row>
    <row r="659" customFormat="false" ht="15" hidden="false" customHeight="false" outlineLevel="0" collapsed="false">
      <c r="A659" s="20" t="n">
        <v>74</v>
      </c>
      <c r="B659" s="29" t="s">
        <v>283</v>
      </c>
      <c r="C659" s="29" t="s">
        <v>475</v>
      </c>
      <c r="D659" s="29" t="s">
        <v>544</v>
      </c>
      <c r="E659" s="29" t="s">
        <v>540</v>
      </c>
      <c r="F659" s="32" t="n">
        <v>0.0625</v>
      </c>
      <c r="G659" s="26" t="n">
        <f aca="false">VLOOKUP(C659,'Ingredient Prices'!$A$6:$F$400,6,FALSE())</f>
        <v>1.71</v>
      </c>
      <c r="H659" s="26" t="n">
        <f aca="false">F659*G659</f>
        <v>0.106875</v>
      </c>
    </row>
    <row r="660" customFormat="false" ht="15" hidden="false" customHeight="false" outlineLevel="0" collapsed="false">
      <c r="A660" s="20" t="n">
        <v>74</v>
      </c>
      <c r="B660" s="29" t="s">
        <v>283</v>
      </c>
      <c r="C660" s="29" t="s">
        <v>507</v>
      </c>
      <c r="D660" s="29" t="s">
        <v>544</v>
      </c>
      <c r="E660" s="29" t="s">
        <v>540</v>
      </c>
      <c r="F660" s="32" t="n">
        <v>0.0625</v>
      </c>
      <c r="G660" s="26" t="n">
        <f aca="false">VLOOKUP(C660,'Ingredient Prices'!$A$6:$F$400,6,FALSE())</f>
        <v>1.65</v>
      </c>
      <c r="H660" s="26" t="n">
        <f aca="false">F660*G660</f>
        <v>0.103125</v>
      </c>
    </row>
    <row r="661" customFormat="false" ht="15" hidden="false" customHeight="false" outlineLevel="0" collapsed="false">
      <c r="A661" s="20" t="n">
        <v>74</v>
      </c>
      <c r="B661" s="29" t="s">
        <v>283</v>
      </c>
      <c r="C661" s="29" t="s">
        <v>473</v>
      </c>
      <c r="D661" s="29" t="s">
        <v>544</v>
      </c>
      <c r="E661" s="29" t="s">
        <v>540</v>
      </c>
      <c r="F661" s="32" t="n">
        <v>0.0625</v>
      </c>
      <c r="G661" s="26" t="n">
        <f aca="false">VLOOKUP(C661,'Ingredient Prices'!$A$6:$F$400,6,FALSE())</f>
        <v>0.37</v>
      </c>
      <c r="H661" s="26" t="n">
        <f aca="false">F661*G661</f>
        <v>0.023125</v>
      </c>
    </row>
    <row r="662" customFormat="false" ht="15" hidden="false" customHeight="false" outlineLevel="0" collapsed="false">
      <c r="A662" s="20" t="n">
        <v>74</v>
      </c>
      <c r="B662" s="29" t="s">
        <v>283</v>
      </c>
      <c r="C662" s="29" t="s">
        <v>490</v>
      </c>
      <c r="D662" s="29" t="s">
        <v>545</v>
      </c>
      <c r="E662" s="29" t="s">
        <v>540</v>
      </c>
      <c r="F662" s="32" t="n">
        <v>0.0416666666666667</v>
      </c>
      <c r="G662" s="26" t="n">
        <f aca="false">VLOOKUP(C662,'Ingredient Prices'!$A$6:$F$400,6,FALSE())</f>
        <v>5.51</v>
      </c>
      <c r="H662" s="26" t="n">
        <f aca="false">F662*G662</f>
        <v>0.229583333333333</v>
      </c>
    </row>
    <row r="663" customFormat="false" ht="21.75" hidden="false" customHeight="true" outlineLevel="0" collapsed="false">
      <c r="A663" s="33"/>
      <c r="B663" s="33"/>
      <c r="C663" s="33"/>
      <c r="D663" s="33"/>
      <c r="E663" s="34" t="s">
        <v>546</v>
      </c>
      <c r="F663" s="34"/>
      <c r="G663" s="34"/>
      <c r="H663" s="35" t="n">
        <f aca="false">SUM(H655:H662)</f>
        <v>2.86020833333333</v>
      </c>
    </row>
    <row r="664" customFormat="false" ht="15" hidden="false" customHeight="false" outlineLevel="0" collapsed="false">
      <c r="A664" s="20" t="n">
        <v>75</v>
      </c>
      <c r="B664" s="29" t="s">
        <v>285</v>
      </c>
      <c r="C664" s="29" t="s">
        <v>422</v>
      </c>
      <c r="D664" s="29" t="s">
        <v>552</v>
      </c>
      <c r="E664" s="29" t="s">
        <v>540</v>
      </c>
      <c r="F664" s="32" t="n">
        <v>1</v>
      </c>
      <c r="G664" s="26" t="n">
        <f aca="false">VLOOKUP(C664,'Ingredient Prices'!$A$6:$F$400,6,FALSE())</f>
        <v>0.46</v>
      </c>
      <c r="H664" s="26" t="n">
        <f aca="false">F664*G664</f>
        <v>0.46</v>
      </c>
    </row>
    <row r="665" customFormat="false" ht="15" hidden="false" customHeight="false" outlineLevel="0" collapsed="false">
      <c r="A665" s="20" t="n">
        <v>75</v>
      </c>
      <c r="B665" s="29" t="s">
        <v>285</v>
      </c>
      <c r="C665" s="29" t="s">
        <v>488</v>
      </c>
      <c r="D665" s="29" t="s">
        <v>543</v>
      </c>
      <c r="E665" s="29" t="s">
        <v>540</v>
      </c>
      <c r="F665" s="32" t="n">
        <v>0.125</v>
      </c>
      <c r="G665" s="26" t="n">
        <f aca="false">VLOOKUP(C665,'Ingredient Prices'!$A$6:$F$400,6,FALSE())</f>
        <v>5.55</v>
      </c>
      <c r="H665" s="26" t="n">
        <f aca="false">F665*G665</f>
        <v>0.69375</v>
      </c>
    </row>
    <row r="666" customFormat="false" ht="15" hidden="false" customHeight="false" outlineLevel="0" collapsed="false">
      <c r="A666" s="20" t="n">
        <v>75</v>
      </c>
      <c r="B666" s="29" t="s">
        <v>285</v>
      </c>
      <c r="C666" s="29" t="s">
        <v>441</v>
      </c>
      <c r="D666" s="29" t="s">
        <v>544</v>
      </c>
      <c r="E666" s="29" t="s">
        <v>540</v>
      </c>
      <c r="F666" s="32" t="n">
        <v>0.0625</v>
      </c>
      <c r="G666" s="26" t="n">
        <f aca="false">VLOOKUP(C666,'Ingredient Prices'!$A$6:$F$400,6,FALSE())</f>
        <v>0.52</v>
      </c>
      <c r="H666" s="26" t="n">
        <f aca="false">F666*G666</f>
        <v>0.0325</v>
      </c>
    </row>
    <row r="667" customFormat="false" ht="15" hidden="false" customHeight="false" outlineLevel="0" collapsed="false">
      <c r="A667" s="20" t="n">
        <v>75</v>
      </c>
      <c r="B667" s="29" t="s">
        <v>285</v>
      </c>
      <c r="C667" s="29" t="s">
        <v>484</v>
      </c>
      <c r="D667" s="29" t="s">
        <v>548</v>
      </c>
      <c r="E667" s="29" t="s">
        <v>540</v>
      </c>
      <c r="F667" s="32" t="n">
        <v>0.0208333333333333</v>
      </c>
      <c r="G667" s="26" t="n">
        <f aca="false">VLOOKUP(C667,'Ingredient Prices'!$A$6:$F$400,6,FALSE())</f>
        <v>4.03</v>
      </c>
      <c r="H667" s="26" t="n">
        <f aca="false">F667*G667</f>
        <v>0.0839583333333333</v>
      </c>
    </row>
    <row r="668" customFormat="false" ht="15" hidden="false" customHeight="false" outlineLevel="0" collapsed="false">
      <c r="A668" s="20" t="n">
        <v>75</v>
      </c>
      <c r="B668" s="29" t="s">
        <v>285</v>
      </c>
      <c r="C668" s="29" t="s">
        <v>483</v>
      </c>
      <c r="D668" s="29" t="s">
        <v>548</v>
      </c>
      <c r="E668" s="29" t="s">
        <v>540</v>
      </c>
      <c r="F668" s="32" t="n">
        <v>0.0208333333333333</v>
      </c>
      <c r="G668" s="26" t="n">
        <f aca="false">VLOOKUP(C668,'Ingredient Prices'!$A$6:$F$400,6,FALSE())</f>
        <v>2.24</v>
      </c>
      <c r="H668" s="26" t="n">
        <f aca="false">F668*G668</f>
        <v>0.0466666666666667</v>
      </c>
    </row>
    <row r="669" customFormat="false" ht="15" hidden="false" customHeight="false" outlineLevel="0" collapsed="false">
      <c r="A669" s="20" t="n">
        <v>75</v>
      </c>
      <c r="B669" s="29" t="s">
        <v>285</v>
      </c>
      <c r="C669" s="29" t="s">
        <v>487</v>
      </c>
      <c r="D669" s="29" t="s">
        <v>548</v>
      </c>
      <c r="E669" s="29" t="s">
        <v>540</v>
      </c>
      <c r="F669" s="32" t="n">
        <v>0.0208333333333333</v>
      </c>
      <c r="G669" s="26" t="n">
        <f aca="false">VLOOKUP(C669,'Ingredient Prices'!$A$6:$F$400,6,FALSE())</f>
        <v>4.49</v>
      </c>
      <c r="H669" s="26" t="n">
        <f aca="false">F669*G669</f>
        <v>0.0935416666666667</v>
      </c>
    </row>
    <row r="670" customFormat="false" ht="15" hidden="false" customHeight="false" outlineLevel="0" collapsed="false">
      <c r="A670" s="20" t="n">
        <v>75</v>
      </c>
      <c r="B670" s="29" t="s">
        <v>285</v>
      </c>
      <c r="C670" s="29" t="s">
        <v>506</v>
      </c>
      <c r="D670" s="29" t="s">
        <v>548</v>
      </c>
      <c r="E670" s="29" t="s">
        <v>540</v>
      </c>
      <c r="F670" s="32" t="n">
        <v>0.0208333333333333</v>
      </c>
      <c r="G670" s="26" t="n">
        <f aca="false">VLOOKUP(C670,'Ingredient Prices'!$A$6:$F$400,6,FALSE())</f>
        <v>1.27</v>
      </c>
      <c r="H670" s="26" t="n">
        <f aca="false">F670*G670</f>
        <v>0.0264583333333333</v>
      </c>
    </row>
    <row r="671" customFormat="false" ht="21.75" hidden="false" customHeight="true" outlineLevel="0" collapsed="false">
      <c r="A671" s="33"/>
      <c r="B671" s="33"/>
      <c r="C671" s="33"/>
      <c r="D671" s="33"/>
      <c r="E671" s="34" t="s">
        <v>546</v>
      </c>
      <c r="F671" s="34"/>
      <c r="G671" s="34"/>
      <c r="H671" s="35" t="n">
        <f aca="false">SUM(H664:H670)</f>
        <v>1.436875</v>
      </c>
    </row>
    <row r="672" customFormat="false" ht="15" hidden="false" customHeight="false" outlineLevel="0" collapsed="false">
      <c r="A672" s="20" t="n">
        <v>76</v>
      </c>
      <c r="B672" s="29" t="s">
        <v>287</v>
      </c>
      <c r="C672" s="29" t="s">
        <v>488</v>
      </c>
      <c r="D672" s="29" t="s">
        <v>541</v>
      </c>
      <c r="E672" s="29" t="s">
        <v>540</v>
      </c>
      <c r="F672" s="32" t="n">
        <v>0.25</v>
      </c>
      <c r="G672" s="26" t="n">
        <f aca="false">VLOOKUP(C672,'Ingredient Prices'!$A$6:$F$400,6,FALSE())</f>
        <v>5.55</v>
      </c>
      <c r="H672" s="26" t="n">
        <f aca="false">F672*G672</f>
        <v>1.3875</v>
      </c>
    </row>
    <row r="673" customFormat="false" ht="15" hidden="false" customHeight="false" outlineLevel="0" collapsed="false">
      <c r="A673" s="20" t="n">
        <v>76</v>
      </c>
      <c r="B673" s="29" t="s">
        <v>287</v>
      </c>
      <c r="C673" s="29" t="s">
        <v>477</v>
      </c>
      <c r="D673" s="29" t="s">
        <v>541</v>
      </c>
      <c r="E673" s="29" t="s">
        <v>540</v>
      </c>
      <c r="F673" s="32" t="n">
        <v>0.25</v>
      </c>
      <c r="G673" s="26" t="n">
        <f aca="false">VLOOKUP(C673,'Ingredient Prices'!$A$6:$F$400,6,FALSE())</f>
        <v>0.28</v>
      </c>
      <c r="H673" s="26" t="n">
        <f aca="false">F673*G673</f>
        <v>0.07</v>
      </c>
    </row>
    <row r="674" customFormat="false" ht="15" hidden="false" customHeight="false" outlineLevel="0" collapsed="false">
      <c r="A674" s="20" t="n">
        <v>76</v>
      </c>
      <c r="B674" s="29" t="s">
        <v>287</v>
      </c>
      <c r="C674" s="29" t="s">
        <v>507</v>
      </c>
      <c r="D674" s="29" t="s">
        <v>543</v>
      </c>
      <c r="E674" s="29" t="s">
        <v>540</v>
      </c>
      <c r="F674" s="32" t="n">
        <v>0.125</v>
      </c>
      <c r="G674" s="26" t="n">
        <f aca="false">VLOOKUP(C674,'Ingredient Prices'!$A$6:$F$400,6,FALSE())</f>
        <v>1.65</v>
      </c>
      <c r="H674" s="26" t="n">
        <f aca="false">F674*G674</f>
        <v>0.20625</v>
      </c>
    </row>
    <row r="675" customFormat="false" ht="15" hidden="false" customHeight="false" outlineLevel="0" collapsed="false">
      <c r="A675" s="20" t="n">
        <v>76</v>
      </c>
      <c r="B675" s="29" t="s">
        <v>287</v>
      </c>
      <c r="C675" s="29" t="s">
        <v>506</v>
      </c>
      <c r="D675" s="29" t="s">
        <v>543</v>
      </c>
      <c r="E675" s="29" t="s">
        <v>540</v>
      </c>
      <c r="F675" s="32" t="n">
        <v>0.125</v>
      </c>
      <c r="G675" s="26" t="n">
        <f aca="false">VLOOKUP(C675,'Ingredient Prices'!$A$6:$F$400,6,FALSE())</f>
        <v>1.27</v>
      </c>
      <c r="H675" s="26" t="n">
        <f aca="false">F675*G675</f>
        <v>0.15875</v>
      </c>
    </row>
    <row r="676" customFormat="false" ht="15" hidden="false" customHeight="false" outlineLevel="0" collapsed="false">
      <c r="A676" s="20" t="n">
        <v>76</v>
      </c>
      <c r="B676" s="29" t="s">
        <v>287</v>
      </c>
      <c r="C676" s="29" t="s">
        <v>473</v>
      </c>
      <c r="D676" s="29" t="s">
        <v>543</v>
      </c>
      <c r="E676" s="29" t="s">
        <v>540</v>
      </c>
      <c r="F676" s="32" t="n">
        <v>0.125</v>
      </c>
      <c r="G676" s="26" t="n">
        <f aca="false">VLOOKUP(C676,'Ingredient Prices'!$A$6:$F$400,6,FALSE())</f>
        <v>0.37</v>
      </c>
      <c r="H676" s="26" t="n">
        <f aca="false">F676*G676</f>
        <v>0.04625</v>
      </c>
    </row>
    <row r="677" customFormat="false" ht="15" hidden="false" customHeight="false" outlineLevel="0" collapsed="false">
      <c r="A677" s="20" t="n">
        <v>76</v>
      </c>
      <c r="B677" s="29" t="s">
        <v>287</v>
      </c>
      <c r="C677" s="29" t="s">
        <v>457</v>
      </c>
      <c r="D677" s="29" t="s">
        <v>543</v>
      </c>
      <c r="E677" s="29" t="s">
        <v>540</v>
      </c>
      <c r="F677" s="32" t="n">
        <v>0.125</v>
      </c>
      <c r="G677" s="26" t="n">
        <f aca="false">VLOOKUP(C677,'Ingredient Prices'!$A$6:$F$400,6,FALSE())</f>
        <v>5.18</v>
      </c>
      <c r="H677" s="26" t="n">
        <f aca="false">F677*G677</f>
        <v>0.6475</v>
      </c>
    </row>
    <row r="678" customFormat="false" ht="15" hidden="false" customHeight="false" outlineLevel="0" collapsed="false">
      <c r="A678" s="20" t="n">
        <v>76</v>
      </c>
      <c r="B678" s="29" t="s">
        <v>287</v>
      </c>
      <c r="C678" s="29" t="s">
        <v>475</v>
      </c>
      <c r="D678" s="29" t="s">
        <v>544</v>
      </c>
      <c r="E678" s="29" t="s">
        <v>540</v>
      </c>
      <c r="F678" s="32" t="n">
        <v>0.0625</v>
      </c>
      <c r="G678" s="26" t="n">
        <f aca="false">VLOOKUP(C678,'Ingredient Prices'!$A$6:$F$400,6,FALSE())</f>
        <v>1.71</v>
      </c>
      <c r="H678" s="26" t="n">
        <f aca="false">F678*G678</f>
        <v>0.106875</v>
      </c>
    </row>
    <row r="679" customFormat="false" ht="15" hidden="false" customHeight="false" outlineLevel="0" collapsed="false">
      <c r="A679" s="20" t="n">
        <v>76</v>
      </c>
      <c r="B679" s="29" t="s">
        <v>287</v>
      </c>
      <c r="C679" s="29" t="s">
        <v>432</v>
      </c>
      <c r="D679" s="29" t="s">
        <v>544</v>
      </c>
      <c r="E679" s="29" t="s">
        <v>540</v>
      </c>
      <c r="F679" s="32" t="n">
        <v>0.0625</v>
      </c>
      <c r="G679" s="26" t="n">
        <f aca="false">VLOOKUP(C679,'Ingredient Prices'!$A$6:$F$400,6,FALSE())</f>
        <v>3.94</v>
      </c>
      <c r="H679" s="26" t="n">
        <f aca="false">F679*G679</f>
        <v>0.24625</v>
      </c>
    </row>
    <row r="680" customFormat="false" ht="15" hidden="false" customHeight="false" outlineLevel="0" collapsed="false">
      <c r="A680" s="20" t="n">
        <v>76</v>
      </c>
      <c r="B680" s="29" t="s">
        <v>287</v>
      </c>
      <c r="C680" s="29" t="s">
        <v>491</v>
      </c>
      <c r="D680" s="29" t="s">
        <v>548</v>
      </c>
      <c r="E680" s="29" t="s">
        <v>540</v>
      </c>
      <c r="F680" s="32" t="n">
        <v>0.0208333333333333</v>
      </c>
      <c r="G680" s="26" t="n">
        <f aca="false">VLOOKUP(C680,'Ingredient Prices'!$A$6:$F$400,6,FALSE())</f>
        <v>5.18</v>
      </c>
      <c r="H680" s="26" t="n">
        <f aca="false">F680*G680</f>
        <v>0.107916666666667</v>
      </c>
    </row>
    <row r="681" customFormat="false" ht="21.75" hidden="false" customHeight="true" outlineLevel="0" collapsed="false">
      <c r="A681" s="33"/>
      <c r="B681" s="33"/>
      <c r="C681" s="33"/>
      <c r="D681" s="33"/>
      <c r="E681" s="34" t="s">
        <v>546</v>
      </c>
      <c r="F681" s="34"/>
      <c r="G681" s="34"/>
      <c r="H681" s="35" t="n">
        <f aca="false">SUM(H672:H680)</f>
        <v>2.97729166666667</v>
      </c>
    </row>
    <row r="682" customFormat="false" ht="15" hidden="false" customHeight="false" outlineLevel="0" collapsed="false">
      <c r="A682" s="20" t="n">
        <v>77</v>
      </c>
      <c r="B682" s="29" t="s">
        <v>291</v>
      </c>
      <c r="C682" s="29" t="s">
        <v>461</v>
      </c>
      <c r="D682" s="29" t="s">
        <v>550</v>
      </c>
      <c r="E682" s="29" t="s">
        <v>540</v>
      </c>
      <c r="F682" s="32" t="n">
        <v>0.333333333333333</v>
      </c>
      <c r="G682" s="26" t="n">
        <f aca="false">VLOOKUP(C682,'Ingredient Prices'!$A$6:$F$400,6,FALSE())</f>
        <v>1.22</v>
      </c>
      <c r="H682" s="26" t="n">
        <f aca="false">F682*G682</f>
        <v>0.406666666666667</v>
      </c>
    </row>
    <row r="683" customFormat="false" ht="15" hidden="false" customHeight="false" outlineLevel="0" collapsed="false">
      <c r="A683" s="20" t="n">
        <v>77</v>
      </c>
      <c r="B683" s="29" t="s">
        <v>291</v>
      </c>
      <c r="C683" s="29" t="s">
        <v>466</v>
      </c>
      <c r="D683" s="29" t="s">
        <v>541</v>
      </c>
      <c r="E683" s="29" t="s">
        <v>540</v>
      </c>
      <c r="F683" s="32" t="n">
        <v>0.25</v>
      </c>
      <c r="G683" s="26" t="n">
        <f aca="false">VLOOKUP(C683,'Ingredient Prices'!$A$6:$F$400,6,FALSE())</f>
        <v>1.99</v>
      </c>
      <c r="H683" s="26" t="n">
        <f aca="false">F683*G683</f>
        <v>0.4975</v>
      </c>
    </row>
    <row r="684" customFormat="false" ht="15" hidden="false" customHeight="false" outlineLevel="0" collapsed="false">
      <c r="A684" s="20" t="n">
        <v>77</v>
      </c>
      <c r="B684" s="29" t="s">
        <v>291</v>
      </c>
      <c r="C684" s="29" t="s">
        <v>457</v>
      </c>
      <c r="D684" s="29" t="s">
        <v>543</v>
      </c>
      <c r="E684" s="29" t="s">
        <v>540</v>
      </c>
      <c r="F684" s="32" t="n">
        <v>0.125</v>
      </c>
      <c r="G684" s="26" t="n">
        <f aca="false">VLOOKUP(C684,'Ingredient Prices'!$A$6:$F$400,6,FALSE())</f>
        <v>5.18</v>
      </c>
      <c r="H684" s="26" t="n">
        <f aca="false">F684*G684</f>
        <v>0.6475</v>
      </c>
    </row>
    <row r="685" customFormat="false" ht="15" hidden="false" customHeight="false" outlineLevel="0" collapsed="false">
      <c r="A685" s="20" t="n">
        <v>77</v>
      </c>
      <c r="B685" s="29" t="s">
        <v>291</v>
      </c>
      <c r="C685" s="29" t="s">
        <v>473</v>
      </c>
      <c r="D685" s="29" t="s">
        <v>543</v>
      </c>
      <c r="E685" s="29" t="s">
        <v>540</v>
      </c>
      <c r="F685" s="32" t="n">
        <v>0.125</v>
      </c>
      <c r="G685" s="26" t="n">
        <f aca="false">VLOOKUP(C685,'Ingredient Prices'!$A$6:$F$400,6,FALSE())</f>
        <v>0.37</v>
      </c>
      <c r="H685" s="26" t="n">
        <f aca="false">F685*G685</f>
        <v>0.04625</v>
      </c>
    </row>
    <row r="686" customFormat="false" ht="15" hidden="false" customHeight="false" outlineLevel="0" collapsed="false">
      <c r="A686" s="20" t="n">
        <v>77</v>
      </c>
      <c r="B686" s="29" t="s">
        <v>291</v>
      </c>
      <c r="C686" s="29" t="s">
        <v>433</v>
      </c>
      <c r="D686" s="29" t="s">
        <v>544</v>
      </c>
      <c r="E686" s="29" t="s">
        <v>540</v>
      </c>
      <c r="F686" s="32" t="n">
        <v>0.0625</v>
      </c>
      <c r="G686" s="26" t="n">
        <f aca="false">VLOOKUP(C686,'Ingredient Prices'!$A$6:$F$400,6,FALSE())</f>
        <v>4.17</v>
      </c>
      <c r="H686" s="26" t="n">
        <f aca="false">F686*G686</f>
        <v>0.260625</v>
      </c>
    </row>
    <row r="687" customFormat="false" ht="15" hidden="false" customHeight="false" outlineLevel="0" collapsed="false">
      <c r="A687" s="20" t="n">
        <v>77</v>
      </c>
      <c r="B687" s="29" t="s">
        <v>291</v>
      </c>
      <c r="C687" s="29" t="s">
        <v>488</v>
      </c>
      <c r="D687" s="29" t="s">
        <v>544</v>
      </c>
      <c r="E687" s="29" t="s">
        <v>540</v>
      </c>
      <c r="F687" s="32" t="n">
        <v>0.0625</v>
      </c>
      <c r="G687" s="26" t="n">
        <f aca="false">VLOOKUP(C687,'Ingredient Prices'!$A$6:$F$400,6,FALSE())</f>
        <v>5.55</v>
      </c>
      <c r="H687" s="26" t="n">
        <f aca="false">F687*G687</f>
        <v>0.346875</v>
      </c>
    </row>
    <row r="688" customFormat="false" ht="15" hidden="false" customHeight="false" outlineLevel="0" collapsed="false">
      <c r="A688" s="20" t="n">
        <v>77</v>
      </c>
      <c r="B688" s="29" t="s">
        <v>291</v>
      </c>
      <c r="C688" s="29" t="s">
        <v>475</v>
      </c>
      <c r="D688" s="29" t="s">
        <v>544</v>
      </c>
      <c r="E688" s="29" t="s">
        <v>540</v>
      </c>
      <c r="F688" s="32" t="n">
        <v>0.0625</v>
      </c>
      <c r="G688" s="26" t="n">
        <f aca="false">VLOOKUP(C688,'Ingredient Prices'!$A$6:$F$400,6,FALSE())</f>
        <v>1.71</v>
      </c>
      <c r="H688" s="26" t="n">
        <f aca="false">F688*G688</f>
        <v>0.106875</v>
      </c>
    </row>
    <row r="689" customFormat="false" ht="15" hidden="false" customHeight="false" outlineLevel="0" collapsed="false">
      <c r="A689" s="20" t="n">
        <v>77</v>
      </c>
      <c r="B689" s="29" t="s">
        <v>291</v>
      </c>
      <c r="C689" s="29" t="s">
        <v>477</v>
      </c>
      <c r="D689" s="29" t="s">
        <v>544</v>
      </c>
      <c r="E689" s="29" t="s">
        <v>540</v>
      </c>
      <c r="F689" s="32" t="n">
        <v>0.0625</v>
      </c>
      <c r="G689" s="26" t="n">
        <f aca="false">VLOOKUP(C689,'Ingredient Prices'!$A$6:$F$400,6,FALSE())</f>
        <v>0.28</v>
      </c>
      <c r="H689" s="26" t="n">
        <f aca="false">F689*G689</f>
        <v>0.0175</v>
      </c>
    </row>
    <row r="690" customFormat="false" ht="15" hidden="false" customHeight="false" outlineLevel="0" collapsed="false">
      <c r="A690" s="20" t="n">
        <v>77</v>
      </c>
      <c r="B690" s="29" t="s">
        <v>291</v>
      </c>
      <c r="C690" s="29" t="s">
        <v>481</v>
      </c>
      <c r="D690" s="29" t="s">
        <v>545</v>
      </c>
      <c r="E690" s="29" t="s">
        <v>540</v>
      </c>
      <c r="F690" s="32" t="n">
        <v>0.0416666666666667</v>
      </c>
      <c r="G690" s="26" t="n">
        <f aca="false">VLOOKUP(C690,'Ingredient Prices'!$A$6:$F$400,6,FALSE())</f>
        <v>4.65</v>
      </c>
      <c r="H690" s="26" t="n">
        <f aca="false">F690*G690</f>
        <v>0.19375</v>
      </c>
    </row>
    <row r="691" customFormat="false" ht="21.75" hidden="false" customHeight="true" outlineLevel="0" collapsed="false">
      <c r="A691" s="33"/>
      <c r="B691" s="33"/>
      <c r="C691" s="33"/>
      <c r="D691" s="33"/>
      <c r="E691" s="34" t="s">
        <v>546</v>
      </c>
      <c r="F691" s="34"/>
      <c r="G691" s="34"/>
      <c r="H691" s="35" t="n">
        <f aca="false">SUM(H682:H690)</f>
        <v>2.52354166666667</v>
      </c>
    </row>
    <row r="692" customFormat="false" ht="15" hidden="false" customHeight="false" outlineLevel="0" collapsed="false">
      <c r="A692" s="20" t="n">
        <v>78</v>
      </c>
      <c r="B692" s="29" t="s">
        <v>293</v>
      </c>
      <c r="C692" s="29" t="s">
        <v>446</v>
      </c>
      <c r="D692" s="29" t="s">
        <v>549</v>
      </c>
      <c r="E692" s="29" t="s">
        <v>540</v>
      </c>
      <c r="F692" s="32" t="n">
        <v>0.666666666666667</v>
      </c>
      <c r="G692" s="26" t="n">
        <f aca="false">VLOOKUP(C692,'Ingredient Prices'!$A$6:$F$400,6,FALSE())</f>
        <v>0.34</v>
      </c>
      <c r="H692" s="26" t="n">
        <f aca="false">F692*G692</f>
        <v>0.226666666666667</v>
      </c>
    </row>
    <row r="693" customFormat="false" ht="15" hidden="false" customHeight="false" outlineLevel="0" collapsed="false">
      <c r="A693" s="20" t="n">
        <v>78</v>
      </c>
      <c r="B693" s="29" t="s">
        <v>293</v>
      </c>
      <c r="C693" s="29" t="s">
        <v>469</v>
      </c>
      <c r="D693" s="29" t="s">
        <v>550</v>
      </c>
      <c r="E693" s="29" t="s">
        <v>540</v>
      </c>
      <c r="F693" s="32" t="n">
        <v>0.333333333333333</v>
      </c>
      <c r="G693" s="26" t="n">
        <f aca="false">VLOOKUP(C693,'Ingredient Prices'!$A$6:$F$400,6,FALSE())</f>
        <v>3.37</v>
      </c>
      <c r="H693" s="26" t="n">
        <f aca="false">F693*G693</f>
        <v>1.12333333333333</v>
      </c>
    </row>
    <row r="694" customFormat="false" ht="15" hidden="false" customHeight="false" outlineLevel="0" collapsed="false">
      <c r="A694" s="20" t="n">
        <v>78</v>
      </c>
      <c r="B694" s="29" t="s">
        <v>293</v>
      </c>
      <c r="C694" s="29" t="s">
        <v>435</v>
      </c>
      <c r="D694" s="29" t="s">
        <v>541</v>
      </c>
      <c r="E694" s="29" t="s">
        <v>540</v>
      </c>
      <c r="F694" s="32" t="n">
        <v>0.25</v>
      </c>
      <c r="G694" s="26" t="n">
        <f aca="false">VLOOKUP(C694,'Ingredient Prices'!$A$6:$F$400,6,FALSE())</f>
        <v>3.27</v>
      </c>
      <c r="H694" s="26" t="n">
        <f aca="false">F694*G694</f>
        <v>0.8175</v>
      </c>
    </row>
    <row r="695" customFormat="false" ht="15" hidden="false" customHeight="false" outlineLevel="0" collapsed="false">
      <c r="A695" s="20" t="n">
        <v>78</v>
      </c>
      <c r="B695" s="29" t="s">
        <v>293</v>
      </c>
      <c r="C695" s="29" t="s">
        <v>461</v>
      </c>
      <c r="D695" s="29" t="s">
        <v>543</v>
      </c>
      <c r="E695" s="29" t="s">
        <v>540</v>
      </c>
      <c r="F695" s="32" t="n">
        <v>0.125</v>
      </c>
      <c r="G695" s="26" t="n">
        <f aca="false">VLOOKUP(C695,'Ingredient Prices'!$A$6:$F$400,6,FALSE())</f>
        <v>1.22</v>
      </c>
      <c r="H695" s="26" t="n">
        <f aca="false">F695*G695</f>
        <v>0.1525</v>
      </c>
    </row>
    <row r="696" customFormat="false" ht="15" hidden="false" customHeight="false" outlineLevel="0" collapsed="false">
      <c r="A696" s="20" t="n">
        <v>78</v>
      </c>
      <c r="B696" s="29" t="s">
        <v>293</v>
      </c>
      <c r="C696" s="29" t="s">
        <v>466</v>
      </c>
      <c r="D696" s="29" t="s">
        <v>543</v>
      </c>
      <c r="E696" s="29" t="s">
        <v>540</v>
      </c>
      <c r="F696" s="32" t="n">
        <v>0.125</v>
      </c>
      <c r="G696" s="26" t="n">
        <f aca="false">VLOOKUP(C696,'Ingredient Prices'!$A$6:$F$400,6,FALSE())</f>
        <v>1.99</v>
      </c>
      <c r="H696" s="26" t="n">
        <f aca="false">F696*G696</f>
        <v>0.24875</v>
      </c>
    </row>
    <row r="697" customFormat="false" ht="15" hidden="false" customHeight="false" outlineLevel="0" collapsed="false">
      <c r="A697" s="20" t="n">
        <v>78</v>
      </c>
      <c r="B697" s="29" t="s">
        <v>293</v>
      </c>
      <c r="C697" s="29" t="s">
        <v>457</v>
      </c>
      <c r="D697" s="29" t="s">
        <v>544</v>
      </c>
      <c r="E697" s="29" t="s">
        <v>540</v>
      </c>
      <c r="F697" s="32" t="n">
        <v>0.0625</v>
      </c>
      <c r="G697" s="26" t="n">
        <f aca="false">VLOOKUP(C697,'Ingredient Prices'!$A$6:$F$400,6,FALSE())</f>
        <v>5.18</v>
      </c>
      <c r="H697" s="26" t="n">
        <f aca="false">F697*G697</f>
        <v>0.32375</v>
      </c>
    </row>
    <row r="698" customFormat="false" ht="15" hidden="false" customHeight="false" outlineLevel="0" collapsed="false">
      <c r="A698" s="20" t="n">
        <v>78</v>
      </c>
      <c r="B698" s="29" t="s">
        <v>293</v>
      </c>
      <c r="C698" s="29" t="s">
        <v>468</v>
      </c>
      <c r="D698" s="29" t="s">
        <v>548</v>
      </c>
      <c r="E698" s="29" t="s">
        <v>540</v>
      </c>
      <c r="F698" s="32" t="n">
        <v>0.0208333333333333</v>
      </c>
      <c r="G698" s="26" t="n">
        <f aca="false">VLOOKUP(C698,'Ingredient Prices'!$A$6:$F$400,6,FALSE())</f>
        <v>4.52</v>
      </c>
      <c r="H698" s="26" t="n">
        <f aca="false">F698*G698</f>
        <v>0.0941666666666666</v>
      </c>
    </row>
    <row r="699" customFormat="false" ht="15" hidden="false" customHeight="false" outlineLevel="0" collapsed="false">
      <c r="A699" s="20" t="n">
        <v>78</v>
      </c>
      <c r="B699" s="29" t="s">
        <v>293</v>
      </c>
      <c r="C699" s="29" t="s">
        <v>475</v>
      </c>
      <c r="D699" s="29" t="s">
        <v>548</v>
      </c>
      <c r="E699" s="29" t="s">
        <v>540</v>
      </c>
      <c r="F699" s="32" t="n">
        <v>0.0208333333333333</v>
      </c>
      <c r="G699" s="26" t="n">
        <f aca="false">VLOOKUP(C699,'Ingredient Prices'!$A$6:$F$400,6,FALSE())</f>
        <v>1.71</v>
      </c>
      <c r="H699" s="26" t="n">
        <f aca="false">F699*G699</f>
        <v>0.035625</v>
      </c>
    </row>
    <row r="700" customFormat="false" ht="15" hidden="false" customHeight="false" outlineLevel="0" collapsed="false">
      <c r="A700" s="20" t="n">
        <v>78</v>
      </c>
      <c r="B700" s="29" t="s">
        <v>293</v>
      </c>
      <c r="C700" s="29" t="s">
        <v>481</v>
      </c>
      <c r="D700" s="29" t="s">
        <v>551</v>
      </c>
      <c r="E700" s="29" t="s">
        <v>540</v>
      </c>
      <c r="F700" s="32" t="n">
        <v>0.0104166666666667</v>
      </c>
      <c r="G700" s="26" t="n">
        <f aca="false">VLOOKUP(C700,'Ingredient Prices'!$A$6:$F$400,6,FALSE())</f>
        <v>4.65</v>
      </c>
      <c r="H700" s="26" t="n">
        <f aca="false">F700*G700</f>
        <v>0.0484375</v>
      </c>
    </row>
    <row r="701" customFormat="false" ht="21.75" hidden="false" customHeight="true" outlineLevel="0" collapsed="false">
      <c r="A701" s="33"/>
      <c r="B701" s="33"/>
      <c r="C701" s="33"/>
      <c r="D701" s="33"/>
      <c r="E701" s="34" t="s">
        <v>546</v>
      </c>
      <c r="F701" s="34"/>
      <c r="G701" s="34"/>
      <c r="H701" s="35" t="n">
        <f aca="false">SUM(H692:H700)</f>
        <v>3.07072916666667</v>
      </c>
    </row>
    <row r="702" customFormat="false" ht="15" hidden="false" customHeight="false" outlineLevel="0" collapsed="false">
      <c r="A702" s="20" t="n">
        <v>79</v>
      </c>
      <c r="B702" s="29" t="s">
        <v>296</v>
      </c>
      <c r="C702" s="29" t="s">
        <v>447</v>
      </c>
      <c r="D702" s="29" t="s">
        <v>552</v>
      </c>
      <c r="E702" s="29" t="s">
        <v>540</v>
      </c>
      <c r="F702" s="32" t="n">
        <v>1</v>
      </c>
      <c r="G702" s="26" t="n">
        <f aca="false">VLOOKUP(C702,'Ingredient Prices'!$A$6:$F$400,6,FALSE())</f>
        <v>1.59</v>
      </c>
      <c r="H702" s="26" t="n">
        <f aca="false">F702*G702</f>
        <v>1.59</v>
      </c>
    </row>
    <row r="703" customFormat="false" ht="15" hidden="false" customHeight="false" outlineLevel="0" collapsed="false">
      <c r="A703" s="20" t="n">
        <v>79</v>
      </c>
      <c r="B703" s="29" t="s">
        <v>296</v>
      </c>
      <c r="C703" s="29" t="s">
        <v>478</v>
      </c>
      <c r="D703" s="29" t="s">
        <v>539</v>
      </c>
      <c r="E703" s="29" t="s">
        <v>540</v>
      </c>
      <c r="F703" s="32" t="n">
        <v>0.5</v>
      </c>
      <c r="G703" s="26" t="n">
        <f aca="false">VLOOKUP(C703,'Ingredient Prices'!$A$6:$F$400,6,FALSE())</f>
        <v>1.39</v>
      </c>
      <c r="H703" s="26" t="n">
        <f aca="false">F703*G703</f>
        <v>0.695</v>
      </c>
    </row>
    <row r="704" customFormat="false" ht="15" hidden="false" customHeight="false" outlineLevel="0" collapsed="false">
      <c r="A704" s="20" t="n">
        <v>79</v>
      </c>
      <c r="B704" s="29" t="s">
        <v>296</v>
      </c>
      <c r="C704" s="29" t="s">
        <v>475</v>
      </c>
      <c r="D704" s="29" t="s">
        <v>544</v>
      </c>
      <c r="E704" s="29" t="s">
        <v>540</v>
      </c>
      <c r="F704" s="32" t="n">
        <v>0.0625</v>
      </c>
      <c r="G704" s="26" t="n">
        <f aca="false">VLOOKUP(C704,'Ingredient Prices'!$A$6:$F$400,6,FALSE())</f>
        <v>1.71</v>
      </c>
      <c r="H704" s="26" t="n">
        <f aca="false">F704*G704</f>
        <v>0.106875</v>
      </c>
    </row>
    <row r="705" customFormat="false" ht="15" hidden="false" customHeight="false" outlineLevel="0" collapsed="false">
      <c r="A705" s="20" t="n">
        <v>79</v>
      </c>
      <c r="B705" s="29" t="s">
        <v>296</v>
      </c>
      <c r="C705" s="29" t="s">
        <v>473</v>
      </c>
      <c r="D705" s="29" t="s">
        <v>548</v>
      </c>
      <c r="E705" s="29" t="s">
        <v>540</v>
      </c>
      <c r="F705" s="32" t="n">
        <v>0.0208333333333333</v>
      </c>
      <c r="G705" s="26" t="n">
        <f aca="false">VLOOKUP(C705,'Ingredient Prices'!$A$6:$F$400,6,FALSE())</f>
        <v>0.37</v>
      </c>
      <c r="H705" s="26" t="n">
        <f aca="false">F705*G705</f>
        <v>0.00770833333333333</v>
      </c>
    </row>
    <row r="706" customFormat="false" ht="15" hidden="false" customHeight="false" outlineLevel="0" collapsed="false">
      <c r="A706" s="20" t="n">
        <v>79</v>
      </c>
      <c r="B706" s="29" t="s">
        <v>296</v>
      </c>
      <c r="C706" s="29" t="s">
        <v>481</v>
      </c>
      <c r="D706" s="29" t="s">
        <v>551</v>
      </c>
      <c r="E706" s="29" t="s">
        <v>540</v>
      </c>
      <c r="F706" s="32" t="n">
        <v>0.0104166666666667</v>
      </c>
      <c r="G706" s="26" t="n">
        <f aca="false">VLOOKUP(C706,'Ingredient Prices'!$A$6:$F$400,6,FALSE())</f>
        <v>4.65</v>
      </c>
      <c r="H706" s="26" t="n">
        <f aca="false">F706*G706</f>
        <v>0.0484375</v>
      </c>
    </row>
    <row r="707" customFormat="false" ht="21.75" hidden="false" customHeight="true" outlineLevel="0" collapsed="false">
      <c r="A707" s="33"/>
      <c r="B707" s="33"/>
      <c r="C707" s="33"/>
      <c r="D707" s="33"/>
      <c r="E707" s="34" t="s">
        <v>546</v>
      </c>
      <c r="F707" s="34"/>
      <c r="G707" s="34"/>
      <c r="H707" s="35" t="n">
        <f aca="false">SUM(H702:H706)</f>
        <v>2.44802083333333</v>
      </c>
    </row>
    <row r="708" customFormat="false" ht="15" hidden="false" customHeight="false" outlineLevel="0" collapsed="false">
      <c r="A708" s="20" t="n">
        <v>80</v>
      </c>
      <c r="B708" s="29" t="s">
        <v>299</v>
      </c>
      <c r="C708" s="29" t="s">
        <v>411</v>
      </c>
      <c r="D708" s="29" t="s">
        <v>552</v>
      </c>
      <c r="E708" s="29" t="s">
        <v>540</v>
      </c>
      <c r="F708" s="32" t="n">
        <v>1</v>
      </c>
      <c r="G708" s="26" t="n">
        <f aca="false">VLOOKUP(C708,'Ingredient Prices'!$A$6:$F$400,6,FALSE())</f>
        <v>0.11</v>
      </c>
      <c r="H708" s="26" t="n">
        <f aca="false">F708*G708</f>
        <v>0.11</v>
      </c>
    </row>
    <row r="709" customFormat="false" ht="15" hidden="false" customHeight="false" outlineLevel="0" collapsed="false">
      <c r="A709" s="20" t="n">
        <v>80</v>
      </c>
      <c r="B709" s="29" t="s">
        <v>299</v>
      </c>
      <c r="C709" s="29" t="s">
        <v>477</v>
      </c>
      <c r="D709" s="29" t="s">
        <v>539</v>
      </c>
      <c r="E709" s="29" t="s">
        <v>540</v>
      </c>
      <c r="F709" s="32" t="n">
        <v>0.5</v>
      </c>
      <c r="G709" s="26" t="n">
        <f aca="false">VLOOKUP(C709,'Ingredient Prices'!$A$6:$F$400,6,FALSE())</f>
        <v>0.28</v>
      </c>
      <c r="H709" s="26" t="n">
        <f aca="false">F709*G709</f>
        <v>0.14</v>
      </c>
    </row>
    <row r="710" customFormat="false" ht="15" hidden="false" customHeight="false" outlineLevel="0" collapsed="false">
      <c r="A710" s="20" t="n">
        <v>80</v>
      </c>
      <c r="B710" s="29" t="s">
        <v>299</v>
      </c>
      <c r="C710" s="29" t="s">
        <v>422</v>
      </c>
      <c r="D710" s="29" t="s">
        <v>541</v>
      </c>
      <c r="E710" s="29" t="s">
        <v>540</v>
      </c>
      <c r="F710" s="32" t="n">
        <v>0.25</v>
      </c>
      <c r="G710" s="26" t="n">
        <f aca="false">VLOOKUP(C710,'Ingredient Prices'!$A$6:$F$400,6,FALSE())</f>
        <v>0.46</v>
      </c>
      <c r="H710" s="26" t="n">
        <f aca="false">F710*G710</f>
        <v>0.115</v>
      </c>
    </row>
    <row r="711" customFormat="false" ht="15" hidden="false" customHeight="false" outlineLevel="0" collapsed="false">
      <c r="A711" s="20" t="n">
        <v>80</v>
      </c>
      <c r="B711" s="29" t="s">
        <v>299</v>
      </c>
      <c r="C711" s="29" t="s">
        <v>483</v>
      </c>
      <c r="D711" s="29" t="s">
        <v>545</v>
      </c>
      <c r="E711" s="29" t="s">
        <v>540</v>
      </c>
      <c r="F711" s="32" t="n">
        <v>0.0416666666666667</v>
      </c>
      <c r="G711" s="26" t="n">
        <f aca="false">VLOOKUP(C711,'Ingredient Prices'!$A$6:$F$400,6,FALSE())</f>
        <v>2.24</v>
      </c>
      <c r="H711" s="26" t="n">
        <f aca="false">F711*G711</f>
        <v>0.0933333333333333</v>
      </c>
    </row>
    <row r="712" customFormat="false" ht="15" hidden="false" customHeight="false" outlineLevel="0" collapsed="false">
      <c r="A712" s="20" t="n">
        <v>80</v>
      </c>
      <c r="B712" s="29" t="s">
        <v>299</v>
      </c>
      <c r="C712" s="29" t="s">
        <v>417</v>
      </c>
      <c r="D712" s="29" t="s">
        <v>548</v>
      </c>
      <c r="E712" s="29" t="s">
        <v>540</v>
      </c>
      <c r="F712" s="32" t="n">
        <v>0.0208333333333333</v>
      </c>
      <c r="G712" s="26" t="n">
        <f aca="false">VLOOKUP(C712,'Ingredient Prices'!$A$6:$F$400,6,FALSE())</f>
        <v>0.64</v>
      </c>
      <c r="H712" s="26" t="n">
        <f aca="false">F712*G712</f>
        <v>0.0133333333333333</v>
      </c>
    </row>
    <row r="713" customFormat="false" ht="15" hidden="false" customHeight="false" outlineLevel="0" collapsed="false">
      <c r="A713" s="20" t="n">
        <v>80</v>
      </c>
      <c r="B713" s="29" t="s">
        <v>299</v>
      </c>
      <c r="C713" s="29" t="s">
        <v>416</v>
      </c>
      <c r="D713" s="29" t="s">
        <v>551</v>
      </c>
      <c r="E713" s="29" t="s">
        <v>540</v>
      </c>
      <c r="F713" s="32" t="n">
        <v>0.0104166666666667</v>
      </c>
      <c r="G713" s="26" t="n">
        <f aca="false">VLOOKUP(C713,'Ingredient Prices'!$A$6:$F$400,6,FALSE())</f>
        <v>1.83</v>
      </c>
      <c r="H713" s="26" t="n">
        <f aca="false">F713*G713</f>
        <v>0.0190625</v>
      </c>
    </row>
    <row r="714" customFormat="false" ht="15" hidden="false" customHeight="false" outlineLevel="0" collapsed="false">
      <c r="A714" s="20" t="n">
        <v>80</v>
      </c>
      <c r="B714" s="29" t="s">
        <v>299</v>
      </c>
      <c r="C714" s="29" t="s">
        <v>473</v>
      </c>
      <c r="D714" s="29" t="s">
        <v>551</v>
      </c>
      <c r="E714" s="29" t="s">
        <v>540</v>
      </c>
      <c r="F714" s="32" t="n">
        <v>0.0104166666666667</v>
      </c>
      <c r="G714" s="26" t="n">
        <f aca="false">VLOOKUP(C714,'Ingredient Prices'!$A$6:$F$400,6,FALSE())</f>
        <v>0.37</v>
      </c>
      <c r="H714" s="26" t="n">
        <f aca="false">F714*G714</f>
        <v>0.00385416666666667</v>
      </c>
    </row>
    <row r="715" customFormat="false" ht="15" hidden="false" customHeight="false" outlineLevel="0" collapsed="false">
      <c r="A715" s="20" t="n">
        <v>80</v>
      </c>
      <c r="B715" s="29" t="s">
        <v>299</v>
      </c>
      <c r="C715" s="29" t="s">
        <v>489</v>
      </c>
      <c r="D715" s="29" t="s">
        <v>553</v>
      </c>
      <c r="E715" s="29" t="s">
        <v>540</v>
      </c>
      <c r="F715" s="32" t="n">
        <v>0.00520833333333333</v>
      </c>
      <c r="G715" s="26" t="n">
        <f aca="false">VLOOKUP(C715,'Ingredient Prices'!$A$6:$F$400,6,FALSE())</f>
        <v>6.4</v>
      </c>
      <c r="H715" s="26" t="n">
        <f aca="false">F715*G715</f>
        <v>0.0333333333333333</v>
      </c>
    </row>
    <row r="716" customFormat="false" ht="15" hidden="false" customHeight="false" outlineLevel="0" collapsed="false">
      <c r="A716" s="20" t="n">
        <v>80</v>
      </c>
      <c r="B716" s="29" t="s">
        <v>299</v>
      </c>
      <c r="C716" s="29" t="s">
        <v>487</v>
      </c>
      <c r="D716" s="29" t="s">
        <v>553</v>
      </c>
      <c r="E716" s="29" t="s">
        <v>540</v>
      </c>
      <c r="F716" s="32" t="n">
        <v>0.00520833333333333</v>
      </c>
      <c r="G716" s="26" t="n">
        <f aca="false">VLOOKUP(C716,'Ingredient Prices'!$A$6:$F$400,6,FALSE())</f>
        <v>4.49</v>
      </c>
      <c r="H716" s="26" t="n">
        <f aca="false">F716*G716</f>
        <v>0.0233854166666667</v>
      </c>
    </row>
    <row r="717" customFormat="false" ht="21.75" hidden="false" customHeight="true" outlineLevel="0" collapsed="false">
      <c r="A717" s="33"/>
      <c r="B717" s="33"/>
      <c r="C717" s="33"/>
      <c r="D717" s="33"/>
      <c r="E717" s="34" t="s">
        <v>546</v>
      </c>
      <c r="F717" s="34"/>
      <c r="G717" s="34"/>
      <c r="H717" s="35" t="n">
        <f aca="false">SUM(H708:H716)</f>
        <v>0.551302083333333</v>
      </c>
    </row>
    <row r="718" customFormat="false" ht="15" hidden="false" customHeight="false" outlineLevel="0" collapsed="false">
      <c r="A718" s="20" t="n">
        <v>80</v>
      </c>
      <c r="B718" s="29" t="s">
        <v>299</v>
      </c>
      <c r="C718" s="29" t="s">
        <v>428</v>
      </c>
      <c r="D718" s="29" t="s">
        <v>573</v>
      </c>
      <c r="E718" s="29" t="s">
        <v>563</v>
      </c>
      <c r="F718" s="32" t="n">
        <v>4</v>
      </c>
      <c r="G718" s="26" t="n">
        <f aca="false">VLOOKUP(C718,'Ingredient Prices'!$A$6:$F$400,6,FALSE())</f>
        <v>0.17</v>
      </c>
      <c r="H718" s="26" t="n">
        <f aca="false">F718*G718</f>
        <v>0.68</v>
      </c>
    </row>
    <row r="719" customFormat="false" ht="15" hidden="false" customHeight="false" outlineLevel="0" collapsed="false">
      <c r="A719" s="20" t="n">
        <v>81</v>
      </c>
      <c r="B719" s="29" t="s">
        <v>301</v>
      </c>
      <c r="C719" s="29" t="s">
        <v>411</v>
      </c>
      <c r="D719" s="29" t="s">
        <v>547</v>
      </c>
      <c r="E719" s="29" t="s">
        <v>540</v>
      </c>
      <c r="F719" s="32" t="n">
        <v>0.75</v>
      </c>
      <c r="G719" s="26" t="n">
        <f aca="false">VLOOKUP(C719,'Ingredient Prices'!$A$6:$F$400,6,FALSE())</f>
        <v>0.11</v>
      </c>
      <c r="H719" s="26" t="n">
        <f aca="false">F719*G719</f>
        <v>0.0825</v>
      </c>
    </row>
    <row r="720" customFormat="false" ht="15" hidden="false" customHeight="false" outlineLevel="0" collapsed="false">
      <c r="A720" s="20" t="n">
        <v>81</v>
      </c>
      <c r="B720" s="29" t="s">
        <v>301</v>
      </c>
      <c r="C720" s="29" t="s">
        <v>527</v>
      </c>
      <c r="D720" s="29" t="s">
        <v>541</v>
      </c>
      <c r="E720" s="29" t="s">
        <v>540</v>
      </c>
      <c r="F720" s="32" t="n">
        <v>0.25</v>
      </c>
      <c r="G720" s="26" t="n">
        <f aca="false">VLOOKUP(C720,'Ingredient Prices'!$A$6:$F$400,6,FALSE())</f>
        <v>0.92</v>
      </c>
      <c r="H720" s="26" t="n">
        <f aca="false">F720*G720</f>
        <v>0.23</v>
      </c>
    </row>
    <row r="721" customFormat="false" ht="15" hidden="false" customHeight="false" outlineLevel="0" collapsed="false">
      <c r="A721" s="20" t="n">
        <v>81</v>
      </c>
      <c r="B721" s="29" t="s">
        <v>301</v>
      </c>
      <c r="C721" s="29" t="s">
        <v>513</v>
      </c>
      <c r="D721" s="29" t="s">
        <v>542</v>
      </c>
      <c r="E721" s="29" t="s">
        <v>540</v>
      </c>
      <c r="F721" s="32" t="n">
        <v>0.1875</v>
      </c>
      <c r="G721" s="26" t="n">
        <f aca="false">VLOOKUP(C721,'Ingredient Prices'!$A$6:$F$400,6,FALSE())</f>
        <v>0.27</v>
      </c>
      <c r="H721" s="26" t="n">
        <f aca="false">F721*G721</f>
        <v>0.050625</v>
      </c>
    </row>
    <row r="722" customFormat="false" ht="15" hidden="false" customHeight="false" outlineLevel="0" collapsed="false">
      <c r="A722" s="20" t="n">
        <v>81</v>
      </c>
      <c r="B722" s="29" t="s">
        <v>301</v>
      </c>
      <c r="C722" s="29" t="s">
        <v>473</v>
      </c>
      <c r="D722" s="29" t="s">
        <v>571</v>
      </c>
      <c r="E722" s="29" t="s">
        <v>540</v>
      </c>
      <c r="F722" s="32" t="n">
        <v>0.00260416666666667</v>
      </c>
      <c r="G722" s="26" t="n">
        <f aca="false">VLOOKUP(C722,'Ingredient Prices'!$A$6:$F$400,6,FALSE())</f>
        <v>0.37</v>
      </c>
      <c r="H722" s="26" t="n">
        <f aca="false">F722*G722</f>
        <v>0.000963541666666667</v>
      </c>
    </row>
    <row r="723" customFormat="false" ht="15" hidden="false" customHeight="false" outlineLevel="0" collapsed="false">
      <c r="A723" s="20" t="n">
        <v>81</v>
      </c>
      <c r="B723" s="29" t="s">
        <v>301</v>
      </c>
      <c r="C723" s="29" t="s">
        <v>477</v>
      </c>
      <c r="D723" s="29" t="s">
        <v>549</v>
      </c>
      <c r="E723" s="29" t="s">
        <v>540</v>
      </c>
      <c r="F723" s="32" t="n">
        <v>0.666666666666667</v>
      </c>
      <c r="G723" s="26" t="n">
        <f aca="false">VLOOKUP(C723,'Ingredient Prices'!$A$6:$F$400,6,FALSE())</f>
        <v>0.28</v>
      </c>
      <c r="H723" s="26" t="n">
        <f aca="false">F723*G723</f>
        <v>0.186666666666667</v>
      </c>
    </row>
    <row r="724" customFormat="false" ht="15" hidden="false" customHeight="false" outlineLevel="0" collapsed="false">
      <c r="A724" s="20" t="n">
        <v>81</v>
      </c>
      <c r="B724" s="29" t="s">
        <v>301</v>
      </c>
      <c r="C724" s="29" t="s">
        <v>411</v>
      </c>
      <c r="D724" s="29" t="s">
        <v>543</v>
      </c>
      <c r="E724" s="29" t="s">
        <v>540</v>
      </c>
      <c r="F724" s="32" t="n">
        <v>0.125</v>
      </c>
      <c r="G724" s="26" t="n">
        <f aca="false">VLOOKUP(C724,'Ingredient Prices'!$A$6:$F$400,6,FALSE())</f>
        <v>0.11</v>
      </c>
      <c r="H724" s="26" t="n">
        <f aca="false">F724*G724</f>
        <v>0.01375</v>
      </c>
    </row>
    <row r="725" customFormat="false" ht="15" hidden="false" customHeight="false" outlineLevel="0" collapsed="false">
      <c r="A725" s="20" t="n">
        <v>81</v>
      </c>
      <c r="B725" s="29" t="s">
        <v>301</v>
      </c>
      <c r="C725" s="29" t="s">
        <v>458</v>
      </c>
      <c r="D725" s="29" t="s">
        <v>544</v>
      </c>
      <c r="E725" s="29" t="s">
        <v>540</v>
      </c>
      <c r="F725" s="32" t="n">
        <v>0.0625</v>
      </c>
      <c r="G725" s="26" t="n">
        <f aca="false">VLOOKUP(C725,'Ingredient Prices'!$A$6:$F$400,6,FALSE())</f>
        <v>16.73</v>
      </c>
      <c r="H725" s="26" t="n">
        <f aca="false">F725*G725</f>
        <v>1.045625</v>
      </c>
    </row>
    <row r="726" customFormat="false" ht="15" hidden="false" customHeight="false" outlineLevel="0" collapsed="false">
      <c r="A726" s="20" t="n">
        <v>81</v>
      </c>
      <c r="B726" s="29" t="s">
        <v>301</v>
      </c>
      <c r="C726" s="29" t="s">
        <v>438</v>
      </c>
      <c r="D726" s="29" t="s">
        <v>548</v>
      </c>
      <c r="E726" s="29" t="s">
        <v>540</v>
      </c>
      <c r="F726" s="32" t="n">
        <v>0.0208333333333333</v>
      </c>
      <c r="G726" s="26" t="n">
        <f aca="false">VLOOKUP(C726,'Ingredient Prices'!$A$6:$F$400,6,FALSE())</f>
        <v>4.58</v>
      </c>
      <c r="H726" s="26" t="n">
        <f aca="false">F726*G726</f>
        <v>0.0954166666666667</v>
      </c>
    </row>
    <row r="727" customFormat="false" ht="21.75" hidden="false" customHeight="true" outlineLevel="0" collapsed="false">
      <c r="A727" s="33"/>
      <c r="B727" s="33"/>
      <c r="C727" s="33"/>
      <c r="D727" s="33"/>
      <c r="E727" s="34" t="s">
        <v>546</v>
      </c>
      <c r="F727" s="34"/>
      <c r="G727" s="34"/>
      <c r="H727" s="35" t="n">
        <f aca="false">SUM(H719:H726)</f>
        <v>1.705546875</v>
      </c>
    </row>
    <row r="728" customFormat="false" ht="15" hidden="false" customHeight="false" outlineLevel="0" collapsed="false">
      <c r="A728" s="20" t="n">
        <v>82</v>
      </c>
      <c r="B728" s="29" t="s">
        <v>303</v>
      </c>
      <c r="C728" s="29" t="s">
        <v>411</v>
      </c>
      <c r="D728" s="29" t="s">
        <v>564</v>
      </c>
      <c r="E728" s="29" t="s">
        <v>540</v>
      </c>
      <c r="F728" s="32" t="n">
        <v>1.33333333333333</v>
      </c>
      <c r="G728" s="26" t="n">
        <f aca="false">VLOOKUP(C728,'Ingredient Prices'!$A$6:$F$400,6,FALSE())</f>
        <v>0.11</v>
      </c>
      <c r="H728" s="26" t="n">
        <f aca="false">F728*G728</f>
        <v>0.146666666666667</v>
      </c>
    </row>
    <row r="729" customFormat="false" ht="15" hidden="false" customHeight="false" outlineLevel="0" collapsed="false">
      <c r="A729" s="20" t="n">
        <v>82</v>
      </c>
      <c r="B729" s="29" t="s">
        <v>303</v>
      </c>
      <c r="C729" s="29" t="s">
        <v>527</v>
      </c>
      <c r="D729" s="29" t="s">
        <v>541</v>
      </c>
      <c r="E729" s="29" t="s">
        <v>540</v>
      </c>
      <c r="F729" s="32" t="n">
        <v>0.25</v>
      </c>
      <c r="G729" s="26" t="n">
        <f aca="false">VLOOKUP(C729,'Ingredient Prices'!$A$6:$F$400,6,FALSE())</f>
        <v>0.92</v>
      </c>
      <c r="H729" s="26" t="n">
        <f aca="false">F729*G729</f>
        <v>0.23</v>
      </c>
    </row>
    <row r="730" customFormat="false" ht="15" hidden="false" customHeight="false" outlineLevel="0" collapsed="false">
      <c r="A730" s="20" t="n">
        <v>82</v>
      </c>
      <c r="B730" s="29" t="s">
        <v>303</v>
      </c>
      <c r="C730" s="29" t="s">
        <v>503</v>
      </c>
      <c r="D730" s="29" t="s">
        <v>543</v>
      </c>
      <c r="E730" s="29" t="s">
        <v>540</v>
      </c>
      <c r="F730" s="32" t="n">
        <v>0.125</v>
      </c>
      <c r="G730" s="26" t="n">
        <f aca="false">VLOOKUP(C730,'Ingredient Prices'!$A$6:$F$400,6,FALSE())</f>
        <v>1.03</v>
      </c>
      <c r="H730" s="26" t="n">
        <f aca="false">F730*G730</f>
        <v>0.12875</v>
      </c>
    </row>
    <row r="731" customFormat="false" ht="15" hidden="false" customHeight="false" outlineLevel="0" collapsed="false">
      <c r="A731" s="20" t="n">
        <v>82</v>
      </c>
      <c r="B731" s="29" t="s">
        <v>303</v>
      </c>
      <c r="C731" s="29" t="s">
        <v>477</v>
      </c>
      <c r="D731" s="29" t="s">
        <v>543</v>
      </c>
      <c r="E731" s="29" t="s">
        <v>540</v>
      </c>
      <c r="F731" s="32" t="n">
        <v>0.125</v>
      </c>
      <c r="G731" s="26" t="n">
        <f aca="false">VLOOKUP(C731,'Ingredient Prices'!$A$6:$F$400,6,FALSE())</f>
        <v>0.28</v>
      </c>
      <c r="H731" s="26" t="n">
        <f aca="false">F731*G731</f>
        <v>0.035</v>
      </c>
    </row>
    <row r="732" customFormat="false" ht="15" hidden="false" customHeight="false" outlineLevel="0" collapsed="false">
      <c r="A732" s="20" t="n">
        <v>82</v>
      </c>
      <c r="B732" s="29" t="s">
        <v>303</v>
      </c>
      <c r="C732" s="29" t="s">
        <v>416</v>
      </c>
      <c r="D732" s="29" t="s">
        <v>557</v>
      </c>
      <c r="E732" s="29" t="s">
        <v>540</v>
      </c>
      <c r="F732" s="32" t="n">
        <v>0.046875</v>
      </c>
      <c r="G732" s="26" t="n">
        <f aca="false">VLOOKUP(C732,'Ingredient Prices'!$A$6:$F$400,6,FALSE())</f>
        <v>1.83</v>
      </c>
      <c r="H732" s="26" t="n">
        <f aca="false">F732*G732</f>
        <v>0.08578125</v>
      </c>
    </row>
    <row r="733" customFormat="false" ht="15" hidden="false" customHeight="false" outlineLevel="0" collapsed="false">
      <c r="A733" s="20" t="n">
        <v>82</v>
      </c>
      <c r="B733" s="29" t="s">
        <v>303</v>
      </c>
      <c r="C733" s="29" t="s">
        <v>473</v>
      </c>
      <c r="D733" s="29" t="s">
        <v>551</v>
      </c>
      <c r="E733" s="29" t="s">
        <v>540</v>
      </c>
      <c r="F733" s="32" t="n">
        <v>0.0104166666666667</v>
      </c>
      <c r="G733" s="26" t="n">
        <f aca="false">VLOOKUP(C733,'Ingredient Prices'!$A$6:$F$400,6,FALSE())</f>
        <v>0.37</v>
      </c>
      <c r="H733" s="26" t="n">
        <f aca="false">F733*G733</f>
        <v>0.00385416666666667</v>
      </c>
    </row>
    <row r="734" customFormat="false" ht="21.75" hidden="false" customHeight="true" outlineLevel="0" collapsed="false">
      <c r="A734" s="33"/>
      <c r="B734" s="33"/>
      <c r="C734" s="33"/>
      <c r="D734" s="33"/>
      <c r="E734" s="34" t="s">
        <v>546</v>
      </c>
      <c r="F734" s="34"/>
      <c r="G734" s="34"/>
      <c r="H734" s="35" t="n">
        <f aca="false">SUM(H728:H733)</f>
        <v>0.630052083333333</v>
      </c>
    </row>
    <row r="735" customFormat="false" ht="15" hidden="false" customHeight="false" outlineLevel="0" collapsed="false">
      <c r="A735" s="20" t="n">
        <v>83</v>
      </c>
      <c r="B735" s="29" t="s">
        <v>305</v>
      </c>
      <c r="C735" s="29" t="s">
        <v>507</v>
      </c>
      <c r="D735" s="29" t="s">
        <v>541</v>
      </c>
      <c r="E735" s="29" t="s">
        <v>540</v>
      </c>
      <c r="F735" s="32" t="n">
        <v>0.25</v>
      </c>
      <c r="G735" s="26" t="n">
        <f aca="false">VLOOKUP(C735,'Ingredient Prices'!$A$6:$F$400,6,FALSE())</f>
        <v>1.65</v>
      </c>
      <c r="H735" s="26" t="n">
        <f aca="false">F735*G735</f>
        <v>0.4125</v>
      </c>
    </row>
    <row r="736" customFormat="false" ht="15" hidden="false" customHeight="false" outlineLevel="0" collapsed="false">
      <c r="A736" s="20" t="n">
        <v>83</v>
      </c>
      <c r="B736" s="29" t="s">
        <v>305</v>
      </c>
      <c r="C736" s="29" t="s">
        <v>473</v>
      </c>
      <c r="D736" s="29" t="s">
        <v>542</v>
      </c>
      <c r="E736" s="29" t="s">
        <v>540</v>
      </c>
      <c r="F736" s="32" t="n">
        <v>0.1875</v>
      </c>
      <c r="G736" s="26" t="n">
        <f aca="false">VLOOKUP(C736,'Ingredient Prices'!$A$6:$F$400,6,FALSE())</f>
        <v>0.37</v>
      </c>
      <c r="H736" s="26" t="n">
        <f aca="false">F736*G736</f>
        <v>0.069375</v>
      </c>
    </row>
    <row r="737" customFormat="false" ht="15" hidden="false" customHeight="false" outlineLevel="0" collapsed="false">
      <c r="A737" s="20" t="n">
        <v>83</v>
      </c>
      <c r="B737" s="29" t="s">
        <v>305</v>
      </c>
      <c r="C737" s="29" t="s">
        <v>439</v>
      </c>
      <c r="D737" s="29" t="s">
        <v>542</v>
      </c>
      <c r="E737" s="29" t="s">
        <v>540</v>
      </c>
      <c r="F737" s="32" t="n">
        <v>0.1875</v>
      </c>
      <c r="G737" s="26" t="n">
        <f aca="false">VLOOKUP(C737,'Ingredient Prices'!$A$6:$F$400,6,FALSE())</f>
        <v>4.65</v>
      </c>
      <c r="H737" s="26" t="n">
        <f aca="false">F737*G737</f>
        <v>0.871875</v>
      </c>
    </row>
    <row r="738" customFormat="false" ht="15" hidden="false" customHeight="false" outlineLevel="0" collapsed="false">
      <c r="A738" s="20" t="n">
        <v>83</v>
      </c>
      <c r="B738" s="29" t="s">
        <v>305</v>
      </c>
      <c r="C738" s="29" t="s">
        <v>475</v>
      </c>
      <c r="D738" s="29" t="s">
        <v>542</v>
      </c>
      <c r="E738" s="29" t="s">
        <v>540</v>
      </c>
      <c r="F738" s="32" t="n">
        <v>0.1875</v>
      </c>
      <c r="G738" s="26" t="n">
        <f aca="false">VLOOKUP(C738,'Ingredient Prices'!$A$6:$F$400,6,FALSE())</f>
        <v>1.71</v>
      </c>
      <c r="H738" s="26" t="n">
        <f aca="false">F738*G738</f>
        <v>0.320625</v>
      </c>
    </row>
    <row r="739" customFormat="false" ht="15" hidden="false" customHeight="false" outlineLevel="0" collapsed="false">
      <c r="A739" s="20" t="n">
        <v>83</v>
      </c>
      <c r="B739" s="29" t="s">
        <v>305</v>
      </c>
      <c r="C739" s="29" t="s">
        <v>506</v>
      </c>
      <c r="D739" s="29" t="s">
        <v>542</v>
      </c>
      <c r="E739" s="29" t="s">
        <v>540</v>
      </c>
      <c r="F739" s="32" t="n">
        <v>0.1875</v>
      </c>
      <c r="G739" s="26" t="n">
        <f aca="false">VLOOKUP(C739,'Ingredient Prices'!$A$6:$F$400,6,FALSE())</f>
        <v>1.27</v>
      </c>
      <c r="H739" s="26" t="n">
        <f aca="false">F739*G739</f>
        <v>0.238125</v>
      </c>
    </row>
    <row r="740" customFormat="false" ht="15" hidden="false" customHeight="false" outlineLevel="0" collapsed="false">
      <c r="A740" s="20" t="n">
        <v>83</v>
      </c>
      <c r="B740" s="29" t="s">
        <v>305</v>
      </c>
      <c r="C740" s="29" t="s">
        <v>522</v>
      </c>
      <c r="D740" s="29" t="s">
        <v>543</v>
      </c>
      <c r="E740" s="29" t="s">
        <v>540</v>
      </c>
      <c r="F740" s="32" t="n">
        <v>0.125</v>
      </c>
      <c r="G740" s="26" t="n">
        <f aca="false">VLOOKUP(C740,'Ingredient Prices'!$A$6:$F$400,6,FALSE())</f>
        <v>4.17</v>
      </c>
      <c r="H740" s="26" t="n">
        <f aca="false">F740*G740</f>
        <v>0.52125</v>
      </c>
    </row>
    <row r="741" customFormat="false" ht="15" hidden="false" customHeight="false" outlineLevel="0" collapsed="false">
      <c r="A741" s="20" t="n">
        <v>83</v>
      </c>
      <c r="B741" s="29" t="s">
        <v>305</v>
      </c>
      <c r="C741" s="29" t="s">
        <v>422</v>
      </c>
      <c r="D741" s="29" t="s">
        <v>543</v>
      </c>
      <c r="E741" s="29" t="s">
        <v>540</v>
      </c>
      <c r="F741" s="32" t="n">
        <v>0.125</v>
      </c>
      <c r="G741" s="26" t="n">
        <f aca="false">VLOOKUP(C741,'Ingredient Prices'!$A$6:$F$400,6,FALSE())</f>
        <v>0.46</v>
      </c>
      <c r="H741" s="26" t="n">
        <f aca="false">F741*G741</f>
        <v>0.0575</v>
      </c>
    </row>
    <row r="742" customFormat="false" ht="15" hidden="false" customHeight="false" outlineLevel="0" collapsed="false">
      <c r="A742" s="20" t="n">
        <v>83</v>
      </c>
      <c r="B742" s="29" t="s">
        <v>305</v>
      </c>
      <c r="C742" s="29" t="s">
        <v>488</v>
      </c>
      <c r="D742" s="29" t="s">
        <v>544</v>
      </c>
      <c r="E742" s="29" t="s">
        <v>540</v>
      </c>
      <c r="F742" s="32" t="n">
        <v>0.0625</v>
      </c>
      <c r="G742" s="26" t="n">
        <f aca="false">VLOOKUP(C742,'Ingredient Prices'!$A$6:$F$400,6,FALSE())</f>
        <v>5.55</v>
      </c>
      <c r="H742" s="26" t="n">
        <f aca="false">F742*G742</f>
        <v>0.346875</v>
      </c>
    </row>
    <row r="743" customFormat="false" ht="15" hidden="false" customHeight="false" outlineLevel="0" collapsed="false">
      <c r="A743" s="20" t="n">
        <v>83</v>
      </c>
      <c r="B743" s="29" t="s">
        <v>305</v>
      </c>
      <c r="C743" s="29" t="s">
        <v>431</v>
      </c>
      <c r="D743" s="29" t="s">
        <v>548</v>
      </c>
      <c r="E743" s="29" t="s">
        <v>540</v>
      </c>
      <c r="F743" s="32" t="n">
        <v>0.0208333333333333</v>
      </c>
      <c r="G743" s="26" t="n">
        <f aca="false">VLOOKUP(C743,'Ingredient Prices'!$A$6:$F$400,6,FALSE())</f>
        <v>5.03</v>
      </c>
      <c r="H743" s="26" t="n">
        <f aca="false">F743*G743</f>
        <v>0.104791666666667</v>
      </c>
    </row>
    <row r="744" customFormat="false" ht="21.75" hidden="false" customHeight="true" outlineLevel="0" collapsed="false">
      <c r="A744" s="33"/>
      <c r="B744" s="33"/>
      <c r="C744" s="33"/>
      <c r="D744" s="33"/>
      <c r="E744" s="34" t="s">
        <v>546</v>
      </c>
      <c r="F744" s="34"/>
      <c r="G744" s="34"/>
      <c r="H744" s="35" t="n">
        <f aca="false">SUM(H735:H743)</f>
        <v>2.94291666666667</v>
      </c>
    </row>
    <row r="745" customFormat="false" ht="15" hidden="false" customHeight="false" outlineLevel="0" collapsed="false">
      <c r="A745" s="20" t="n">
        <v>84</v>
      </c>
      <c r="B745" s="29" t="s">
        <v>307</v>
      </c>
      <c r="C745" s="29" t="s">
        <v>422</v>
      </c>
      <c r="D745" s="29" t="s">
        <v>539</v>
      </c>
      <c r="E745" s="29" t="s">
        <v>540</v>
      </c>
      <c r="F745" s="32" t="n">
        <v>0.5</v>
      </c>
      <c r="G745" s="26" t="n">
        <f aca="false">VLOOKUP(C745,'Ingredient Prices'!$A$6:$F$400,6,FALSE())</f>
        <v>0.46</v>
      </c>
      <c r="H745" s="26" t="n">
        <f aca="false">F745*G745</f>
        <v>0.23</v>
      </c>
    </row>
    <row r="746" customFormat="false" ht="15" hidden="false" customHeight="false" outlineLevel="0" collapsed="false">
      <c r="A746" s="20" t="n">
        <v>84</v>
      </c>
      <c r="B746" s="29" t="s">
        <v>307</v>
      </c>
      <c r="C746" s="29" t="s">
        <v>507</v>
      </c>
      <c r="D746" s="29" t="s">
        <v>541</v>
      </c>
      <c r="E746" s="29" t="s">
        <v>540</v>
      </c>
      <c r="F746" s="32" t="n">
        <v>0.25</v>
      </c>
      <c r="G746" s="26" t="n">
        <f aca="false">VLOOKUP(C746,'Ingredient Prices'!$A$6:$F$400,6,FALSE())</f>
        <v>1.65</v>
      </c>
      <c r="H746" s="26" t="n">
        <f aca="false">F746*G746</f>
        <v>0.4125</v>
      </c>
    </row>
    <row r="747" customFormat="false" ht="15" hidden="false" customHeight="false" outlineLevel="0" collapsed="false">
      <c r="A747" s="20" t="n">
        <v>84</v>
      </c>
      <c r="B747" s="29" t="s">
        <v>307</v>
      </c>
      <c r="C747" s="29" t="s">
        <v>522</v>
      </c>
      <c r="D747" s="29" t="s">
        <v>543</v>
      </c>
      <c r="E747" s="29" t="s">
        <v>540</v>
      </c>
      <c r="F747" s="32" t="n">
        <v>0.125</v>
      </c>
      <c r="G747" s="26" t="n">
        <f aca="false">VLOOKUP(C747,'Ingredient Prices'!$A$6:$F$400,6,FALSE())</f>
        <v>4.17</v>
      </c>
      <c r="H747" s="26" t="n">
        <f aca="false">F747*G747</f>
        <v>0.52125</v>
      </c>
    </row>
    <row r="748" customFormat="false" ht="15" hidden="false" customHeight="false" outlineLevel="0" collapsed="false">
      <c r="A748" s="20" t="n">
        <v>84</v>
      </c>
      <c r="B748" s="29" t="s">
        <v>307</v>
      </c>
      <c r="C748" s="29" t="s">
        <v>436</v>
      </c>
      <c r="D748" s="29" t="s">
        <v>543</v>
      </c>
      <c r="E748" s="29" t="s">
        <v>540</v>
      </c>
      <c r="F748" s="32" t="n">
        <v>0.125</v>
      </c>
      <c r="G748" s="26" t="n">
        <f aca="false">VLOOKUP(C748,'Ingredient Prices'!$A$6:$F$400,6,FALSE())</f>
        <v>1.59</v>
      </c>
      <c r="H748" s="26" t="n">
        <f aca="false">F748*G748</f>
        <v>0.19875</v>
      </c>
    </row>
    <row r="749" customFormat="false" ht="15" hidden="false" customHeight="false" outlineLevel="0" collapsed="false">
      <c r="A749" s="20" t="n">
        <v>84</v>
      </c>
      <c r="B749" s="29" t="s">
        <v>307</v>
      </c>
      <c r="C749" s="29" t="s">
        <v>473</v>
      </c>
      <c r="D749" s="29" t="s">
        <v>543</v>
      </c>
      <c r="E749" s="29" t="s">
        <v>540</v>
      </c>
      <c r="F749" s="32" t="n">
        <v>0.125</v>
      </c>
      <c r="G749" s="26" t="n">
        <f aca="false">VLOOKUP(C749,'Ingredient Prices'!$A$6:$F$400,6,FALSE())</f>
        <v>0.37</v>
      </c>
      <c r="H749" s="26" t="n">
        <f aca="false">F749*G749</f>
        <v>0.04625</v>
      </c>
    </row>
    <row r="750" customFormat="false" ht="15" hidden="false" customHeight="false" outlineLevel="0" collapsed="false">
      <c r="A750" s="20" t="n">
        <v>84</v>
      </c>
      <c r="B750" s="29" t="s">
        <v>307</v>
      </c>
      <c r="C750" s="29" t="s">
        <v>439</v>
      </c>
      <c r="D750" s="29" t="s">
        <v>544</v>
      </c>
      <c r="E750" s="29" t="s">
        <v>540</v>
      </c>
      <c r="F750" s="32" t="n">
        <v>0.0625</v>
      </c>
      <c r="G750" s="26" t="n">
        <f aca="false">VLOOKUP(C750,'Ingredient Prices'!$A$6:$F$400,6,FALSE())</f>
        <v>4.65</v>
      </c>
      <c r="H750" s="26" t="n">
        <f aca="false">F750*G750</f>
        <v>0.290625</v>
      </c>
    </row>
    <row r="751" customFormat="false" ht="15" hidden="false" customHeight="false" outlineLevel="0" collapsed="false">
      <c r="A751" s="20" t="n">
        <v>84</v>
      </c>
      <c r="B751" s="29" t="s">
        <v>307</v>
      </c>
      <c r="C751" s="29" t="s">
        <v>475</v>
      </c>
      <c r="D751" s="29" t="s">
        <v>544</v>
      </c>
      <c r="E751" s="29" t="s">
        <v>540</v>
      </c>
      <c r="F751" s="32" t="n">
        <v>0.0625</v>
      </c>
      <c r="G751" s="26" t="n">
        <f aca="false">VLOOKUP(C751,'Ingredient Prices'!$A$6:$F$400,6,FALSE())</f>
        <v>1.71</v>
      </c>
      <c r="H751" s="26" t="n">
        <f aca="false">F751*G751</f>
        <v>0.106875</v>
      </c>
    </row>
    <row r="752" customFormat="false" ht="15" hidden="false" customHeight="false" outlineLevel="0" collapsed="false">
      <c r="A752" s="20" t="n">
        <v>84</v>
      </c>
      <c r="B752" s="29" t="s">
        <v>307</v>
      </c>
      <c r="C752" s="29" t="s">
        <v>506</v>
      </c>
      <c r="D752" s="29" t="s">
        <v>544</v>
      </c>
      <c r="E752" s="29" t="s">
        <v>540</v>
      </c>
      <c r="F752" s="32" t="n">
        <v>0.0625</v>
      </c>
      <c r="G752" s="26" t="n">
        <f aca="false">VLOOKUP(C752,'Ingredient Prices'!$A$6:$F$400,6,FALSE())</f>
        <v>1.27</v>
      </c>
      <c r="H752" s="26" t="n">
        <f aca="false">F752*G752</f>
        <v>0.079375</v>
      </c>
    </row>
    <row r="753" customFormat="false" ht="15" hidden="false" customHeight="false" outlineLevel="0" collapsed="false">
      <c r="A753" s="20" t="n">
        <v>84</v>
      </c>
      <c r="B753" s="29" t="s">
        <v>307</v>
      </c>
      <c r="C753" s="29" t="s">
        <v>488</v>
      </c>
      <c r="D753" s="29" t="s">
        <v>544</v>
      </c>
      <c r="E753" s="29" t="s">
        <v>540</v>
      </c>
      <c r="F753" s="32" t="n">
        <v>0.0625</v>
      </c>
      <c r="G753" s="26" t="n">
        <f aca="false">VLOOKUP(C753,'Ingredient Prices'!$A$6:$F$400,6,FALSE())</f>
        <v>5.55</v>
      </c>
      <c r="H753" s="26" t="n">
        <f aca="false">F753*G753</f>
        <v>0.346875</v>
      </c>
    </row>
    <row r="754" customFormat="false" ht="15" hidden="false" customHeight="false" outlineLevel="0" collapsed="false">
      <c r="A754" s="20" t="n">
        <v>84</v>
      </c>
      <c r="B754" s="29" t="s">
        <v>307</v>
      </c>
      <c r="C754" s="29" t="s">
        <v>486</v>
      </c>
      <c r="D754" s="29" t="s">
        <v>548</v>
      </c>
      <c r="E754" s="29" t="s">
        <v>540</v>
      </c>
      <c r="F754" s="32" t="n">
        <v>0.0208333333333333</v>
      </c>
      <c r="G754" s="26" t="n">
        <f aca="false">VLOOKUP(C754,'Ingredient Prices'!$A$6:$F$400,6,FALSE())</f>
        <v>1.86</v>
      </c>
      <c r="H754" s="26" t="n">
        <f aca="false">F754*G754</f>
        <v>0.03875</v>
      </c>
    </row>
    <row r="755" customFormat="false" ht="15" hidden="false" customHeight="false" outlineLevel="0" collapsed="false">
      <c r="A755" s="20" t="n">
        <v>84</v>
      </c>
      <c r="B755" s="29" t="s">
        <v>307</v>
      </c>
      <c r="C755" s="29" t="s">
        <v>431</v>
      </c>
      <c r="D755" s="29" t="s">
        <v>548</v>
      </c>
      <c r="E755" s="29" t="s">
        <v>540</v>
      </c>
      <c r="F755" s="32" t="n">
        <v>0.0208333333333333</v>
      </c>
      <c r="G755" s="26" t="n">
        <f aca="false">VLOOKUP(C755,'Ingredient Prices'!$A$6:$F$400,6,FALSE())</f>
        <v>5.03</v>
      </c>
      <c r="H755" s="26" t="n">
        <f aca="false">F755*G755</f>
        <v>0.104791666666667</v>
      </c>
    </row>
    <row r="756" customFormat="false" ht="21.75" hidden="false" customHeight="true" outlineLevel="0" collapsed="false">
      <c r="A756" s="33"/>
      <c r="B756" s="33"/>
      <c r="C756" s="33"/>
      <c r="D756" s="33"/>
      <c r="E756" s="34" t="s">
        <v>546</v>
      </c>
      <c r="F756" s="34"/>
      <c r="G756" s="34"/>
      <c r="H756" s="35" t="n">
        <f aca="false">SUM(H745:H755)</f>
        <v>2.37604166666667</v>
      </c>
    </row>
    <row r="757" customFormat="false" ht="15" hidden="false" customHeight="false" outlineLevel="0" collapsed="false">
      <c r="A757" s="20" t="n">
        <v>85</v>
      </c>
      <c r="B757" s="29" t="s">
        <v>309</v>
      </c>
      <c r="C757" s="29" t="s">
        <v>478</v>
      </c>
      <c r="D757" s="29" t="s">
        <v>539</v>
      </c>
      <c r="E757" s="29" t="s">
        <v>540</v>
      </c>
      <c r="F757" s="32" t="n">
        <v>0.5</v>
      </c>
      <c r="G757" s="26" t="n">
        <f aca="false">VLOOKUP(C757,'Ingredient Prices'!$A$6:$F$400,6,FALSE())</f>
        <v>1.39</v>
      </c>
      <c r="H757" s="26" t="n">
        <f aca="false">F757*G757</f>
        <v>0.695</v>
      </c>
    </row>
    <row r="758" customFormat="false" ht="15" hidden="false" customHeight="false" outlineLevel="0" collapsed="false">
      <c r="A758" s="20" t="n">
        <v>85</v>
      </c>
      <c r="B758" s="29" t="s">
        <v>309</v>
      </c>
      <c r="C758" s="29" t="s">
        <v>436</v>
      </c>
      <c r="D758" s="29" t="s">
        <v>542</v>
      </c>
      <c r="E758" s="29" t="s">
        <v>540</v>
      </c>
      <c r="F758" s="32" t="n">
        <v>0.1875</v>
      </c>
      <c r="G758" s="26" t="n">
        <f aca="false">VLOOKUP(C758,'Ingredient Prices'!$A$6:$F$400,6,FALSE())</f>
        <v>1.59</v>
      </c>
      <c r="H758" s="26" t="n">
        <f aca="false">F758*G758</f>
        <v>0.298125</v>
      </c>
    </row>
    <row r="759" customFormat="false" ht="15" hidden="false" customHeight="false" outlineLevel="0" collapsed="false">
      <c r="A759" s="20" t="n">
        <v>85</v>
      </c>
      <c r="B759" s="29" t="s">
        <v>309</v>
      </c>
      <c r="C759" s="29" t="s">
        <v>455</v>
      </c>
      <c r="D759" s="29" t="s">
        <v>543</v>
      </c>
      <c r="E759" s="29" t="s">
        <v>540</v>
      </c>
      <c r="F759" s="32" t="n">
        <v>0.125</v>
      </c>
      <c r="G759" s="26" t="n">
        <f aca="false">VLOOKUP(C759,'Ingredient Prices'!$A$6:$F$400,6,FALSE())</f>
        <v>2.54</v>
      </c>
      <c r="H759" s="26" t="n">
        <f aca="false">F759*G759</f>
        <v>0.3175</v>
      </c>
    </row>
    <row r="760" customFormat="false" ht="15" hidden="false" customHeight="false" outlineLevel="0" collapsed="false">
      <c r="A760" s="20" t="n">
        <v>85</v>
      </c>
      <c r="B760" s="29" t="s">
        <v>309</v>
      </c>
      <c r="C760" s="29" t="s">
        <v>475</v>
      </c>
      <c r="D760" s="29" t="s">
        <v>544</v>
      </c>
      <c r="E760" s="29" t="s">
        <v>540</v>
      </c>
      <c r="F760" s="32" t="n">
        <v>0.0625</v>
      </c>
      <c r="G760" s="26" t="n">
        <f aca="false">VLOOKUP(C760,'Ingredient Prices'!$A$6:$F$400,6,FALSE())</f>
        <v>1.71</v>
      </c>
      <c r="H760" s="26" t="n">
        <f aca="false">F760*G760</f>
        <v>0.106875</v>
      </c>
    </row>
    <row r="761" customFormat="false" ht="15" hidden="false" customHeight="false" outlineLevel="0" collapsed="false">
      <c r="A761" s="20" t="n">
        <v>85</v>
      </c>
      <c r="B761" s="29" t="s">
        <v>309</v>
      </c>
      <c r="C761" s="29" t="s">
        <v>522</v>
      </c>
      <c r="D761" s="29" t="s">
        <v>544</v>
      </c>
      <c r="E761" s="29" t="s">
        <v>540</v>
      </c>
      <c r="F761" s="32" t="n">
        <v>0.0625</v>
      </c>
      <c r="G761" s="26" t="n">
        <f aca="false">VLOOKUP(C761,'Ingredient Prices'!$A$6:$F$400,6,FALSE())</f>
        <v>4.17</v>
      </c>
      <c r="H761" s="26" t="n">
        <f aca="false">F761*G761</f>
        <v>0.260625</v>
      </c>
    </row>
    <row r="762" customFormat="false" ht="15" hidden="false" customHeight="false" outlineLevel="0" collapsed="false">
      <c r="A762" s="20" t="n">
        <v>85</v>
      </c>
      <c r="B762" s="29" t="s">
        <v>309</v>
      </c>
      <c r="C762" s="29" t="s">
        <v>473</v>
      </c>
      <c r="D762" s="29" t="s">
        <v>545</v>
      </c>
      <c r="E762" s="29" t="s">
        <v>540</v>
      </c>
      <c r="F762" s="32" t="n">
        <v>0.0416666666666667</v>
      </c>
      <c r="G762" s="26" t="n">
        <f aca="false">VLOOKUP(C762,'Ingredient Prices'!$A$6:$F$400,6,FALSE())</f>
        <v>0.37</v>
      </c>
      <c r="H762" s="26" t="n">
        <f aca="false">F762*G762</f>
        <v>0.0154166666666667</v>
      </c>
    </row>
    <row r="763" customFormat="false" ht="15" hidden="false" customHeight="false" outlineLevel="0" collapsed="false">
      <c r="A763" s="20" t="n">
        <v>85</v>
      </c>
      <c r="B763" s="29" t="s">
        <v>309</v>
      </c>
      <c r="C763" s="29" t="s">
        <v>486</v>
      </c>
      <c r="D763" s="29" t="s">
        <v>548</v>
      </c>
      <c r="E763" s="29" t="s">
        <v>540</v>
      </c>
      <c r="F763" s="32" t="n">
        <v>0.0208333333333333</v>
      </c>
      <c r="G763" s="26" t="n">
        <f aca="false">VLOOKUP(C763,'Ingredient Prices'!$A$6:$F$400,6,FALSE())</f>
        <v>1.86</v>
      </c>
      <c r="H763" s="26" t="n">
        <f aca="false">F763*G763</f>
        <v>0.03875</v>
      </c>
    </row>
    <row r="764" customFormat="false" ht="15" hidden="false" customHeight="false" outlineLevel="0" collapsed="false">
      <c r="A764" s="20" t="n">
        <v>85</v>
      </c>
      <c r="B764" s="29" t="s">
        <v>309</v>
      </c>
      <c r="C764" s="29" t="s">
        <v>438</v>
      </c>
      <c r="D764" s="29" t="s">
        <v>548</v>
      </c>
      <c r="E764" s="29" t="s">
        <v>540</v>
      </c>
      <c r="F764" s="32" t="n">
        <v>0.0208333333333333</v>
      </c>
      <c r="G764" s="26" t="n">
        <f aca="false">VLOOKUP(C764,'Ingredient Prices'!$A$6:$F$400,6,FALSE())</f>
        <v>4.58</v>
      </c>
      <c r="H764" s="26" t="n">
        <f aca="false">F764*G764</f>
        <v>0.0954166666666667</v>
      </c>
    </row>
    <row r="765" customFormat="false" ht="15" hidden="false" customHeight="false" outlineLevel="0" collapsed="false">
      <c r="A765" s="20" t="n">
        <v>85</v>
      </c>
      <c r="B765" s="29" t="s">
        <v>309</v>
      </c>
      <c r="C765" s="29" t="s">
        <v>431</v>
      </c>
      <c r="D765" s="29" t="s">
        <v>551</v>
      </c>
      <c r="E765" s="29" t="s">
        <v>540</v>
      </c>
      <c r="F765" s="32" t="n">
        <v>0.0104166666666667</v>
      </c>
      <c r="G765" s="26" t="n">
        <f aca="false">VLOOKUP(C765,'Ingredient Prices'!$A$6:$F$400,6,FALSE())</f>
        <v>5.03</v>
      </c>
      <c r="H765" s="26" t="n">
        <f aca="false">F765*G765</f>
        <v>0.0523958333333334</v>
      </c>
    </row>
    <row r="766" customFormat="false" ht="21.75" hidden="false" customHeight="true" outlineLevel="0" collapsed="false">
      <c r="A766" s="33"/>
      <c r="B766" s="33"/>
      <c r="C766" s="33"/>
      <c r="D766" s="33"/>
      <c r="E766" s="34" t="s">
        <v>546</v>
      </c>
      <c r="F766" s="34"/>
      <c r="G766" s="34"/>
      <c r="H766" s="35" t="n">
        <f aca="false">SUM(H757:H765)</f>
        <v>1.88010416666667</v>
      </c>
    </row>
    <row r="767" customFormat="false" ht="15" hidden="false" customHeight="false" outlineLevel="0" collapsed="false">
      <c r="A767" s="20" t="n">
        <v>86</v>
      </c>
      <c r="B767" s="29" t="s">
        <v>311</v>
      </c>
      <c r="C767" s="29" t="s">
        <v>477</v>
      </c>
      <c r="D767" s="29" t="s">
        <v>552</v>
      </c>
      <c r="E767" s="29" t="s">
        <v>540</v>
      </c>
      <c r="F767" s="32" t="n">
        <v>1</v>
      </c>
      <c r="G767" s="26" t="n">
        <f aca="false">VLOOKUP(C767,'Ingredient Prices'!$A$6:$F$400,6,FALSE())</f>
        <v>0.28</v>
      </c>
      <c r="H767" s="26" t="n">
        <f aca="false">F767*G767</f>
        <v>0.28</v>
      </c>
    </row>
    <row r="768" customFormat="false" ht="15" hidden="false" customHeight="false" outlineLevel="0" collapsed="false">
      <c r="A768" s="20" t="n">
        <v>86</v>
      </c>
      <c r="B768" s="29" t="s">
        <v>311</v>
      </c>
      <c r="C768" s="29" t="s">
        <v>433</v>
      </c>
      <c r="D768" s="29" t="s">
        <v>543</v>
      </c>
      <c r="E768" s="29" t="s">
        <v>540</v>
      </c>
      <c r="F768" s="32" t="n">
        <v>0.125</v>
      </c>
      <c r="G768" s="26" t="n">
        <f aca="false">VLOOKUP(C768,'Ingredient Prices'!$A$6:$F$400,6,FALSE())</f>
        <v>4.17</v>
      </c>
      <c r="H768" s="26" t="n">
        <f aca="false">F768*G768</f>
        <v>0.52125</v>
      </c>
    </row>
    <row r="769" customFormat="false" ht="15" hidden="false" customHeight="false" outlineLevel="0" collapsed="false">
      <c r="A769" s="20" t="n">
        <v>86</v>
      </c>
      <c r="B769" s="29" t="s">
        <v>311</v>
      </c>
      <c r="C769" s="29" t="s">
        <v>488</v>
      </c>
      <c r="D769" s="29" t="s">
        <v>543</v>
      </c>
      <c r="E769" s="29" t="s">
        <v>540</v>
      </c>
      <c r="F769" s="32" t="n">
        <v>0.125</v>
      </c>
      <c r="G769" s="26" t="n">
        <f aca="false">VLOOKUP(C769,'Ingredient Prices'!$A$6:$F$400,6,FALSE())</f>
        <v>5.55</v>
      </c>
      <c r="H769" s="26" t="n">
        <f aca="false">F769*G769</f>
        <v>0.69375</v>
      </c>
    </row>
    <row r="770" customFormat="false" ht="15" hidden="false" customHeight="false" outlineLevel="0" collapsed="false">
      <c r="A770" s="20" t="n">
        <v>86</v>
      </c>
      <c r="B770" s="29" t="s">
        <v>311</v>
      </c>
      <c r="C770" s="29" t="s">
        <v>506</v>
      </c>
      <c r="D770" s="29" t="s">
        <v>543</v>
      </c>
      <c r="E770" s="29" t="s">
        <v>540</v>
      </c>
      <c r="F770" s="32" t="n">
        <v>0.125</v>
      </c>
      <c r="G770" s="26" t="n">
        <f aca="false">VLOOKUP(C770,'Ingredient Prices'!$A$6:$F$400,6,FALSE())</f>
        <v>1.27</v>
      </c>
      <c r="H770" s="26" t="n">
        <f aca="false">F770*G770</f>
        <v>0.15875</v>
      </c>
    </row>
    <row r="771" customFormat="false" ht="15" hidden="false" customHeight="false" outlineLevel="0" collapsed="false">
      <c r="A771" s="20" t="n">
        <v>86</v>
      </c>
      <c r="B771" s="29" t="s">
        <v>311</v>
      </c>
      <c r="C771" s="29" t="s">
        <v>473</v>
      </c>
      <c r="D771" s="29" t="s">
        <v>543</v>
      </c>
      <c r="E771" s="29" t="s">
        <v>540</v>
      </c>
      <c r="F771" s="32" t="n">
        <v>0.125</v>
      </c>
      <c r="G771" s="26" t="n">
        <f aca="false">VLOOKUP(C771,'Ingredient Prices'!$A$6:$F$400,6,FALSE())</f>
        <v>0.37</v>
      </c>
      <c r="H771" s="26" t="n">
        <f aca="false">F771*G771</f>
        <v>0.04625</v>
      </c>
    </row>
    <row r="772" customFormat="false" ht="15" hidden="false" customHeight="false" outlineLevel="0" collapsed="false">
      <c r="A772" s="20" t="n">
        <v>86</v>
      </c>
      <c r="B772" s="29" t="s">
        <v>311</v>
      </c>
      <c r="C772" s="29" t="s">
        <v>481</v>
      </c>
      <c r="D772" s="29" t="s">
        <v>548</v>
      </c>
      <c r="E772" s="29" t="s">
        <v>540</v>
      </c>
      <c r="F772" s="32" t="n">
        <v>0.0208333333333333</v>
      </c>
      <c r="G772" s="26" t="n">
        <f aca="false">VLOOKUP(C772,'Ingredient Prices'!$A$6:$F$400,6,FALSE())</f>
        <v>4.65</v>
      </c>
      <c r="H772" s="26" t="n">
        <f aca="false">F772*G772</f>
        <v>0.096875</v>
      </c>
    </row>
    <row r="773" customFormat="false" ht="21.75" hidden="false" customHeight="true" outlineLevel="0" collapsed="false">
      <c r="A773" s="33"/>
      <c r="B773" s="33"/>
      <c r="C773" s="33"/>
      <c r="D773" s="33"/>
      <c r="E773" s="34" t="s">
        <v>546</v>
      </c>
      <c r="F773" s="34"/>
      <c r="G773" s="34"/>
      <c r="H773" s="35" t="n">
        <f aca="false">SUM(H767:H772)</f>
        <v>1.796875</v>
      </c>
    </row>
    <row r="774" customFormat="false" ht="15" hidden="false" customHeight="false" outlineLevel="0" collapsed="false">
      <c r="A774" s="20" t="n">
        <v>87</v>
      </c>
      <c r="B774" s="29" t="s">
        <v>314</v>
      </c>
      <c r="C774" s="29" t="s">
        <v>461</v>
      </c>
      <c r="D774" s="29" t="s">
        <v>550</v>
      </c>
      <c r="E774" s="29" t="s">
        <v>540</v>
      </c>
      <c r="F774" s="32" t="n">
        <v>0.333333333333333</v>
      </c>
      <c r="G774" s="26" t="n">
        <f aca="false">VLOOKUP(C774,'Ingredient Prices'!$A$6:$F$400,6,FALSE())</f>
        <v>1.22</v>
      </c>
      <c r="H774" s="26" t="n">
        <f aca="false">F774*G774</f>
        <v>0.406666666666667</v>
      </c>
    </row>
    <row r="775" customFormat="false" ht="15" hidden="false" customHeight="false" outlineLevel="0" collapsed="false">
      <c r="A775" s="20" t="n">
        <v>87</v>
      </c>
      <c r="B775" s="29" t="s">
        <v>314</v>
      </c>
      <c r="C775" s="29" t="s">
        <v>466</v>
      </c>
      <c r="D775" s="29" t="s">
        <v>541</v>
      </c>
      <c r="E775" s="29" t="s">
        <v>540</v>
      </c>
      <c r="F775" s="32" t="n">
        <v>0.25</v>
      </c>
      <c r="G775" s="26" t="n">
        <f aca="false">VLOOKUP(C775,'Ingredient Prices'!$A$6:$F$400,6,FALSE())</f>
        <v>1.99</v>
      </c>
      <c r="H775" s="26" t="n">
        <f aca="false">F775*G775</f>
        <v>0.4975</v>
      </c>
    </row>
    <row r="776" customFormat="false" ht="15" hidden="false" customHeight="false" outlineLevel="0" collapsed="false">
      <c r="A776" s="20" t="n">
        <v>87</v>
      </c>
      <c r="B776" s="29" t="s">
        <v>314</v>
      </c>
      <c r="C776" s="29" t="s">
        <v>477</v>
      </c>
      <c r="D776" s="29" t="s">
        <v>541</v>
      </c>
      <c r="E776" s="29" t="s">
        <v>540</v>
      </c>
      <c r="F776" s="32" t="n">
        <v>0.25</v>
      </c>
      <c r="G776" s="26" t="n">
        <f aca="false">VLOOKUP(C776,'Ingredient Prices'!$A$6:$F$400,6,FALSE())</f>
        <v>0.28</v>
      </c>
      <c r="H776" s="26" t="n">
        <f aca="false">F776*G776</f>
        <v>0.07</v>
      </c>
    </row>
    <row r="777" customFormat="false" ht="15" hidden="false" customHeight="false" outlineLevel="0" collapsed="false">
      <c r="A777" s="20" t="n">
        <v>87</v>
      </c>
      <c r="B777" s="29" t="s">
        <v>314</v>
      </c>
      <c r="C777" s="29" t="s">
        <v>473</v>
      </c>
      <c r="D777" s="29" t="s">
        <v>543</v>
      </c>
      <c r="E777" s="29" t="s">
        <v>540</v>
      </c>
      <c r="F777" s="32" t="n">
        <v>0.125</v>
      </c>
      <c r="G777" s="26" t="n">
        <f aca="false">VLOOKUP(C777,'Ingredient Prices'!$A$6:$F$400,6,FALSE())</f>
        <v>0.37</v>
      </c>
      <c r="H777" s="26" t="n">
        <f aca="false">F777*G777</f>
        <v>0.04625</v>
      </c>
    </row>
    <row r="778" customFormat="false" ht="15" hidden="false" customHeight="false" outlineLevel="0" collapsed="false">
      <c r="A778" s="20" t="n">
        <v>87</v>
      </c>
      <c r="B778" s="29" t="s">
        <v>314</v>
      </c>
      <c r="C778" s="29" t="s">
        <v>488</v>
      </c>
      <c r="D778" s="29" t="s">
        <v>543</v>
      </c>
      <c r="E778" s="29" t="s">
        <v>540</v>
      </c>
      <c r="F778" s="32" t="n">
        <v>0.125</v>
      </c>
      <c r="G778" s="26" t="n">
        <f aca="false">VLOOKUP(C778,'Ingredient Prices'!$A$6:$F$400,6,FALSE())</f>
        <v>5.55</v>
      </c>
      <c r="H778" s="26" t="n">
        <f aca="false">F778*G778</f>
        <v>0.69375</v>
      </c>
    </row>
    <row r="779" customFormat="false" ht="15" hidden="false" customHeight="false" outlineLevel="0" collapsed="false">
      <c r="A779" s="20" t="n">
        <v>87</v>
      </c>
      <c r="B779" s="29" t="s">
        <v>314</v>
      </c>
      <c r="C779" s="29" t="s">
        <v>457</v>
      </c>
      <c r="D779" s="29" t="s">
        <v>543</v>
      </c>
      <c r="E779" s="29" t="s">
        <v>540</v>
      </c>
      <c r="F779" s="32" t="n">
        <v>0.125</v>
      </c>
      <c r="G779" s="26" t="n">
        <f aca="false">VLOOKUP(C779,'Ingredient Prices'!$A$6:$F$400,6,FALSE())</f>
        <v>5.18</v>
      </c>
      <c r="H779" s="26" t="n">
        <f aca="false">F779*G779</f>
        <v>0.6475</v>
      </c>
    </row>
    <row r="780" customFormat="false" ht="15" hidden="false" customHeight="false" outlineLevel="0" collapsed="false">
      <c r="A780" s="20" t="n">
        <v>87</v>
      </c>
      <c r="B780" s="29" t="s">
        <v>314</v>
      </c>
      <c r="C780" s="29" t="s">
        <v>433</v>
      </c>
      <c r="D780" s="29" t="s">
        <v>544</v>
      </c>
      <c r="E780" s="29" t="s">
        <v>540</v>
      </c>
      <c r="F780" s="32" t="n">
        <v>0.0625</v>
      </c>
      <c r="G780" s="26" t="n">
        <f aca="false">VLOOKUP(C780,'Ingredient Prices'!$A$6:$F$400,6,FALSE())</f>
        <v>4.17</v>
      </c>
      <c r="H780" s="26" t="n">
        <f aca="false">F780*G780</f>
        <v>0.260625</v>
      </c>
    </row>
    <row r="781" customFormat="false" ht="15" hidden="false" customHeight="false" outlineLevel="0" collapsed="false">
      <c r="A781" s="20" t="n">
        <v>87</v>
      </c>
      <c r="B781" s="29" t="s">
        <v>314</v>
      </c>
      <c r="C781" s="29" t="s">
        <v>507</v>
      </c>
      <c r="D781" s="29" t="s">
        <v>544</v>
      </c>
      <c r="E781" s="29" t="s">
        <v>540</v>
      </c>
      <c r="F781" s="32" t="n">
        <v>0.0625</v>
      </c>
      <c r="G781" s="26" t="n">
        <f aca="false">VLOOKUP(C781,'Ingredient Prices'!$A$6:$F$400,6,FALSE())</f>
        <v>1.65</v>
      </c>
      <c r="H781" s="26" t="n">
        <f aca="false">F781*G781</f>
        <v>0.103125</v>
      </c>
    </row>
    <row r="782" customFormat="false" ht="15" hidden="false" customHeight="false" outlineLevel="0" collapsed="false">
      <c r="A782" s="20" t="n">
        <v>87</v>
      </c>
      <c r="B782" s="29" t="s">
        <v>314</v>
      </c>
      <c r="C782" s="29" t="s">
        <v>481</v>
      </c>
      <c r="D782" s="29" t="s">
        <v>545</v>
      </c>
      <c r="E782" s="29" t="s">
        <v>540</v>
      </c>
      <c r="F782" s="32" t="n">
        <v>0.0416666666666667</v>
      </c>
      <c r="G782" s="26" t="n">
        <f aca="false">VLOOKUP(C782,'Ingredient Prices'!$A$6:$F$400,6,FALSE())</f>
        <v>4.65</v>
      </c>
      <c r="H782" s="26" t="n">
        <f aca="false">F782*G782</f>
        <v>0.19375</v>
      </c>
    </row>
    <row r="783" customFormat="false" ht="21.75" hidden="false" customHeight="true" outlineLevel="0" collapsed="false">
      <c r="A783" s="33"/>
      <c r="B783" s="33"/>
      <c r="C783" s="33"/>
      <c r="D783" s="33"/>
      <c r="E783" s="34" t="s">
        <v>546</v>
      </c>
      <c r="F783" s="34"/>
      <c r="G783" s="34"/>
      <c r="H783" s="35" t="n">
        <f aca="false">SUM(H774:H782)</f>
        <v>2.91916666666667</v>
      </c>
    </row>
    <row r="784" customFormat="false" ht="15" hidden="false" customHeight="false" outlineLevel="0" collapsed="false">
      <c r="A784" s="20" t="n">
        <v>88</v>
      </c>
      <c r="B784" s="29" t="s">
        <v>317</v>
      </c>
      <c r="C784" s="29" t="s">
        <v>477</v>
      </c>
      <c r="D784" s="29" t="s">
        <v>539</v>
      </c>
      <c r="E784" s="29" t="s">
        <v>540</v>
      </c>
      <c r="F784" s="32" t="n">
        <v>0.5</v>
      </c>
      <c r="G784" s="26" t="n">
        <f aca="false">VLOOKUP(C784,'Ingredient Prices'!$A$6:$F$400,6,FALSE())</f>
        <v>0.28</v>
      </c>
      <c r="H784" s="26" t="n">
        <f aca="false">F784*G784</f>
        <v>0.14</v>
      </c>
    </row>
    <row r="785" customFormat="false" ht="15" hidden="false" customHeight="false" outlineLevel="0" collapsed="false">
      <c r="A785" s="20" t="n">
        <v>88</v>
      </c>
      <c r="B785" s="29" t="s">
        <v>317</v>
      </c>
      <c r="C785" s="29" t="s">
        <v>496</v>
      </c>
      <c r="D785" s="29" t="s">
        <v>541</v>
      </c>
      <c r="E785" s="29" t="s">
        <v>540</v>
      </c>
      <c r="F785" s="32" t="n">
        <v>0.25</v>
      </c>
      <c r="G785" s="26" t="n">
        <f aca="false">VLOOKUP(C785,'Ingredient Prices'!$A$6:$F$400,6,FALSE())</f>
        <v>0.53</v>
      </c>
      <c r="H785" s="26" t="n">
        <f aca="false">F785*G785</f>
        <v>0.1325</v>
      </c>
    </row>
    <row r="786" customFormat="false" ht="15" hidden="false" customHeight="false" outlineLevel="0" collapsed="false">
      <c r="A786" s="20" t="n">
        <v>88</v>
      </c>
      <c r="B786" s="29" t="s">
        <v>317</v>
      </c>
      <c r="C786" s="29" t="s">
        <v>445</v>
      </c>
      <c r="D786" s="29" t="s">
        <v>543</v>
      </c>
      <c r="E786" s="29" t="s">
        <v>540</v>
      </c>
      <c r="F786" s="32" t="n">
        <v>0.125</v>
      </c>
      <c r="G786" s="26" t="n">
        <f aca="false">VLOOKUP(C786,'Ingredient Prices'!$A$6:$F$400,6,FALSE())</f>
        <v>8.62</v>
      </c>
      <c r="H786" s="26" t="n">
        <f aca="false">F786*G786</f>
        <v>1.0775</v>
      </c>
    </row>
    <row r="787" customFormat="false" ht="15" hidden="false" customHeight="false" outlineLevel="0" collapsed="false">
      <c r="A787" s="20" t="n">
        <v>88</v>
      </c>
      <c r="B787" s="29" t="s">
        <v>317</v>
      </c>
      <c r="C787" s="29" t="s">
        <v>502</v>
      </c>
      <c r="D787" s="29" t="s">
        <v>543</v>
      </c>
      <c r="E787" s="29" t="s">
        <v>540</v>
      </c>
      <c r="F787" s="32" t="n">
        <v>0.125</v>
      </c>
      <c r="G787" s="26" t="n">
        <f aca="false">VLOOKUP(C787,'Ingredient Prices'!$A$6:$F$400,6,FALSE())</f>
        <v>10.61</v>
      </c>
      <c r="H787" s="26" t="n">
        <f aca="false">F787*G787</f>
        <v>1.32625</v>
      </c>
    </row>
    <row r="788" customFormat="false" ht="15" hidden="false" customHeight="false" outlineLevel="0" collapsed="false">
      <c r="A788" s="20" t="n">
        <v>88</v>
      </c>
      <c r="B788" s="29" t="s">
        <v>317</v>
      </c>
      <c r="C788" s="29" t="s">
        <v>460</v>
      </c>
      <c r="D788" s="29" t="s">
        <v>543</v>
      </c>
      <c r="E788" s="29" t="s">
        <v>540</v>
      </c>
      <c r="F788" s="32" t="n">
        <v>0.125</v>
      </c>
      <c r="G788" s="26" t="n">
        <f aca="false">VLOOKUP(C788,'Ingredient Prices'!$A$6:$F$400,6,FALSE())</f>
        <v>7.46</v>
      </c>
      <c r="H788" s="26" t="n">
        <f aca="false">F788*G788</f>
        <v>0.9325</v>
      </c>
    </row>
    <row r="789" customFormat="false" ht="15" hidden="false" customHeight="false" outlineLevel="0" collapsed="false">
      <c r="A789" s="20" t="n">
        <v>88</v>
      </c>
      <c r="B789" s="29" t="s">
        <v>317</v>
      </c>
      <c r="C789" s="29" t="s">
        <v>440</v>
      </c>
      <c r="D789" s="29" t="s">
        <v>544</v>
      </c>
      <c r="E789" s="29" t="s">
        <v>540</v>
      </c>
      <c r="F789" s="32" t="n">
        <v>0.0625</v>
      </c>
      <c r="G789" s="26" t="n">
        <f aca="false">VLOOKUP(C789,'Ingredient Prices'!$A$6:$F$400,6,FALSE())</f>
        <v>2.8</v>
      </c>
      <c r="H789" s="26" t="n">
        <f aca="false">F789*G789</f>
        <v>0.175</v>
      </c>
    </row>
    <row r="790" customFormat="false" ht="15" hidden="false" customHeight="false" outlineLevel="0" collapsed="false">
      <c r="A790" s="20" t="n">
        <v>88</v>
      </c>
      <c r="B790" s="29" t="s">
        <v>317</v>
      </c>
      <c r="C790" s="29" t="s">
        <v>443</v>
      </c>
      <c r="D790" s="29" t="s">
        <v>548</v>
      </c>
      <c r="E790" s="29" t="s">
        <v>540</v>
      </c>
      <c r="F790" s="32" t="n">
        <v>0.0208333333333333</v>
      </c>
      <c r="G790" s="26" t="n">
        <f aca="false">VLOOKUP(C790,'Ingredient Prices'!$A$6:$F$400,6,FALSE())</f>
        <v>2.47</v>
      </c>
      <c r="H790" s="26" t="n">
        <f aca="false">F790*G790</f>
        <v>0.0514583333333333</v>
      </c>
    </row>
    <row r="791" customFormat="false" ht="15" hidden="false" customHeight="false" outlineLevel="0" collapsed="false">
      <c r="A791" s="20" t="n">
        <v>88</v>
      </c>
      <c r="B791" s="29" t="s">
        <v>317</v>
      </c>
      <c r="C791" s="29" t="s">
        <v>433</v>
      </c>
      <c r="D791" s="29" t="s">
        <v>548</v>
      </c>
      <c r="E791" s="29" t="s">
        <v>540</v>
      </c>
      <c r="F791" s="32" t="n">
        <v>0.0208333333333333</v>
      </c>
      <c r="G791" s="26" t="n">
        <f aca="false">VLOOKUP(C791,'Ingredient Prices'!$A$6:$F$400,6,FALSE())</f>
        <v>4.17</v>
      </c>
      <c r="H791" s="26" t="n">
        <f aca="false">F791*G791</f>
        <v>0.086875</v>
      </c>
    </row>
    <row r="792" customFormat="false" ht="21.75" hidden="false" customHeight="true" outlineLevel="0" collapsed="false">
      <c r="A792" s="33"/>
      <c r="B792" s="33"/>
      <c r="C792" s="33"/>
      <c r="D792" s="33"/>
      <c r="E792" s="34" t="s">
        <v>546</v>
      </c>
      <c r="F792" s="34"/>
      <c r="G792" s="34"/>
      <c r="H792" s="35" t="n">
        <f aca="false">SUM(H784:H791)</f>
        <v>3.92208333333333</v>
      </c>
    </row>
    <row r="793" customFormat="false" ht="15" hidden="false" customHeight="false" outlineLevel="0" collapsed="false">
      <c r="A793" s="20" t="n">
        <v>89</v>
      </c>
      <c r="B793" s="29" t="s">
        <v>319</v>
      </c>
      <c r="C793" s="29" t="s">
        <v>447</v>
      </c>
      <c r="D793" s="29" t="s">
        <v>541</v>
      </c>
      <c r="E793" s="29" t="s">
        <v>540</v>
      </c>
      <c r="F793" s="32" t="n">
        <v>0.25</v>
      </c>
      <c r="G793" s="26" t="n">
        <f aca="false">VLOOKUP(C793,'Ingredient Prices'!$A$6:$F$400,6,FALSE())</f>
        <v>1.59</v>
      </c>
      <c r="H793" s="26" t="n">
        <f aca="false">F793*G793</f>
        <v>0.3975</v>
      </c>
    </row>
    <row r="794" customFormat="false" ht="15" hidden="false" customHeight="false" outlineLevel="0" collapsed="false">
      <c r="A794" s="20" t="n">
        <v>89</v>
      </c>
      <c r="B794" s="29" t="s">
        <v>319</v>
      </c>
      <c r="C794" s="29" t="s">
        <v>465</v>
      </c>
      <c r="D794" s="29" t="s">
        <v>542</v>
      </c>
      <c r="E794" s="29" t="s">
        <v>540</v>
      </c>
      <c r="F794" s="32" t="n">
        <v>0.1875</v>
      </c>
      <c r="G794" s="26" t="n">
        <f aca="false">VLOOKUP(C794,'Ingredient Prices'!$A$6:$F$400,6,FALSE())</f>
        <v>2.07</v>
      </c>
      <c r="H794" s="26" t="n">
        <f aca="false">F794*G794</f>
        <v>0.388125</v>
      </c>
    </row>
    <row r="795" customFormat="false" ht="15" hidden="false" customHeight="false" outlineLevel="0" collapsed="false">
      <c r="A795" s="20" t="n">
        <v>89</v>
      </c>
      <c r="B795" s="29" t="s">
        <v>319</v>
      </c>
      <c r="C795" s="29" t="s">
        <v>475</v>
      </c>
      <c r="D795" s="29" t="s">
        <v>542</v>
      </c>
      <c r="E795" s="29" t="s">
        <v>540</v>
      </c>
      <c r="F795" s="32" t="n">
        <v>0.1875</v>
      </c>
      <c r="G795" s="26" t="n">
        <f aca="false">VLOOKUP(C795,'Ingredient Prices'!$A$6:$F$400,6,FALSE())</f>
        <v>1.71</v>
      </c>
      <c r="H795" s="26" t="n">
        <f aca="false">F795*G795</f>
        <v>0.320625</v>
      </c>
    </row>
    <row r="796" customFormat="false" ht="15" hidden="false" customHeight="false" outlineLevel="0" collapsed="false">
      <c r="A796" s="20" t="n">
        <v>89</v>
      </c>
      <c r="B796" s="29" t="s">
        <v>319</v>
      </c>
      <c r="C796" s="29" t="s">
        <v>506</v>
      </c>
      <c r="D796" s="29" t="s">
        <v>543</v>
      </c>
      <c r="E796" s="29" t="s">
        <v>540</v>
      </c>
      <c r="F796" s="32" t="n">
        <v>0.125</v>
      </c>
      <c r="G796" s="26" t="n">
        <f aca="false">VLOOKUP(C796,'Ingredient Prices'!$A$6:$F$400,6,FALSE())</f>
        <v>1.27</v>
      </c>
      <c r="H796" s="26" t="n">
        <f aca="false">F796*G796</f>
        <v>0.15875</v>
      </c>
    </row>
    <row r="797" customFormat="false" ht="15" hidden="false" customHeight="false" outlineLevel="0" collapsed="false">
      <c r="A797" s="20" t="n">
        <v>89</v>
      </c>
      <c r="B797" s="29" t="s">
        <v>319</v>
      </c>
      <c r="C797" s="29" t="s">
        <v>507</v>
      </c>
      <c r="D797" s="29" t="s">
        <v>543</v>
      </c>
      <c r="E797" s="29" t="s">
        <v>540</v>
      </c>
      <c r="F797" s="32" t="n">
        <v>0.125</v>
      </c>
      <c r="G797" s="26" t="n">
        <f aca="false">VLOOKUP(C797,'Ingredient Prices'!$A$6:$F$400,6,FALSE())</f>
        <v>1.65</v>
      </c>
      <c r="H797" s="26" t="n">
        <f aca="false">F797*G797</f>
        <v>0.20625</v>
      </c>
    </row>
    <row r="798" customFormat="false" ht="15" hidden="false" customHeight="false" outlineLevel="0" collapsed="false">
      <c r="A798" s="20" t="n">
        <v>89</v>
      </c>
      <c r="B798" s="29" t="s">
        <v>319</v>
      </c>
      <c r="C798" s="29" t="s">
        <v>473</v>
      </c>
      <c r="D798" s="29" t="s">
        <v>543</v>
      </c>
      <c r="E798" s="29" t="s">
        <v>540</v>
      </c>
      <c r="F798" s="32" t="n">
        <v>0.125</v>
      </c>
      <c r="G798" s="26" t="n">
        <f aca="false">VLOOKUP(C798,'Ingredient Prices'!$A$6:$F$400,6,FALSE())</f>
        <v>0.37</v>
      </c>
      <c r="H798" s="26" t="n">
        <f aca="false">F798*G798</f>
        <v>0.04625</v>
      </c>
    </row>
    <row r="799" customFormat="false" ht="15" hidden="false" customHeight="false" outlineLevel="0" collapsed="false">
      <c r="A799" s="20" t="n">
        <v>89</v>
      </c>
      <c r="B799" s="29" t="s">
        <v>319</v>
      </c>
      <c r="C799" s="29" t="s">
        <v>468</v>
      </c>
      <c r="D799" s="29" t="s">
        <v>544</v>
      </c>
      <c r="E799" s="29" t="s">
        <v>540</v>
      </c>
      <c r="F799" s="32" t="n">
        <v>0.0625</v>
      </c>
      <c r="G799" s="26" t="n">
        <f aca="false">VLOOKUP(C799,'Ingredient Prices'!$A$6:$F$400,6,FALSE())</f>
        <v>4.52</v>
      </c>
      <c r="H799" s="26" t="n">
        <f aca="false">F799*G799</f>
        <v>0.2825</v>
      </c>
    </row>
    <row r="800" customFormat="false" ht="15" hidden="false" customHeight="false" outlineLevel="0" collapsed="false">
      <c r="A800" s="20" t="n">
        <v>89</v>
      </c>
      <c r="B800" s="29" t="s">
        <v>319</v>
      </c>
      <c r="C800" s="29" t="s">
        <v>467</v>
      </c>
      <c r="D800" s="29" t="s">
        <v>544</v>
      </c>
      <c r="E800" s="29" t="s">
        <v>540</v>
      </c>
      <c r="F800" s="32" t="n">
        <v>0.0625</v>
      </c>
      <c r="G800" s="26" t="n">
        <f aca="false">VLOOKUP(C800,'Ingredient Prices'!$A$6:$F$400,6,FALSE())</f>
        <v>5.99</v>
      </c>
      <c r="H800" s="26" t="n">
        <f aca="false">F800*G800</f>
        <v>0.374375</v>
      </c>
    </row>
    <row r="801" customFormat="false" ht="15" hidden="false" customHeight="false" outlineLevel="0" collapsed="false">
      <c r="A801" s="20" t="n">
        <v>89</v>
      </c>
      <c r="B801" s="29" t="s">
        <v>319</v>
      </c>
      <c r="C801" s="29" t="s">
        <v>439</v>
      </c>
      <c r="D801" s="29" t="s">
        <v>544</v>
      </c>
      <c r="E801" s="29" t="s">
        <v>540</v>
      </c>
      <c r="F801" s="32" t="n">
        <v>0.0625</v>
      </c>
      <c r="G801" s="26" t="n">
        <f aca="false">VLOOKUP(C801,'Ingredient Prices'!$A$6:$F$400,6,FALSE())</f>
        <v>4.65</v>
      </c>
      <c r="H801" s="26" t="n">
        <f aca="false">F801*G801</f>
        <v>0.290625</v>
      </c>
    </row>
    <row r="802" customFormat="false" ht="15" hidden="false" customHeight="false" outlineLevel="0" collapsed="false">
      <c r="A802" s="20" t="n">
        <v>89</v>
      </c>
      <c r="B802" s="29" t="s">
        <v>319</v>
      </c>
      <c r="C802" s="29" t="s">
        <v>458</v>
      </c>
      <c r="D802" s="29" t="s">
        <v>544</v>
      </c>
      <c r="E802" s="29" t="s">
        <v>540</v>
      </c>
      <c r="F802" s="32" t="n">
        <v>0.0625</v>
      </c>
      <c r="G802" s="26" t="n">
        <f aca="false">VLOOKUP(C802,'Ingredient Prices'!$A$6:$F$400,6,FALSE())</f>
        <v>16.73</v>
      </c>
      <c r="H802" s="26" t="n">
        <f aca="false">F802*G802</f>
        <v>1.045625</v>
      </c>
    </row>
    <row r="803" customFormat="false" ht="15" hidden="false" customHeight="false" outlineLevel="0" collapsed="false">
      <c r="A803" s="20" t="n">
        <v>89</v>
      </c>
      <c r="B803" s="29" t="s">
        <v>319</v>
      </c>
      <c r="C803" s="29" t="s">
        <v>443</v>
      </c>
      <c r="D803" s="29" t="s">
        <v>548</v>
      </c>
      <c r="E803" s="29" t="s">
        <v>540</v>
      </c>
      <c r="F803" s="32" t="n">
        <v>0.0208333333333333</v>
      </c>
      <c r="G803" s="26" t="n">
        <f aca="false">VLOOKUP(C803,'Ingredient Prices'!$A$6:$F$400,6,FALSE())</f>
        <v>2.47</v>
      </c>
      <c r="H803" s="26" t="n">
        <f aca="false">F803*G803</f>
        <v>0.0514583333333333</v>
      </c>
    </row>
    <row r="804" customFormat="false" ht="21.75" hidden="false" customHeight="true" outlineLevel="0" collapsed="false">
      <c r="A804" s="33"/>
      <c r="B804" s="33"/>
      <c r="C804" s="33"/>
      <c r="D804" s="33"/>
      <c r="E804" s="34" t="s">
        <v>546</v>
      </c>
      <c r="F804" s="34"/>
      <c r="G804" s="34"/>
      <c r="H804" s="35" t="n">
        <f aca="false">SUM(H793:H803)</f>
        <v>3.56208333333333</v>
      </c>
    </row>
    <row r="805" customFormat="false" ht="15" hidden="false" customHeight="false" outlineLevel="0" collapsed="false">
      <c r="A805" s="20" t="n">
        <v>90</v>
      </c>
      <c r="B805" s="29" t="s">
        <v>321</v>
      </c>
      <c r="C805" s="29" t="s">
        <v>477</v>
      </c>
      <c r="D805" s="29" t="s">
        <v>555</v>
      </c>
      <c r="E805" s="29" t="s">
        <v>540</v>
      </c>
      <c r="F805" s="32" t="n">
        <v>1.5</v>
      </c>
      <c r="G805" s="26" t="n">
        <f aca="false">VLOOKUP(C805,'Ingredient Prices'!$A$6:$F$400,6,FALSE())</f>
        <v>0.28</v>
      </c>
      <c r="H805" s="26" t="n">
        <f aca="false">F805*G805</f>
        <v>0.42</v>
      </c>
    </row>
    <row r="806" customFormat="false" ht="15" hidden="false" customHeight="false" outlineLevel="0" collapsed="false">
      <c r="A806" s="20" t="n">
        <v>90</v>
      </c>
      <c r="B806" s="29" t="s">
        <v>321</v>
      </c>
      <c r="C806" s="29" t="s">
        <v>525</v>
      </c>
      <c r="D806" s="29" t="s">
        <v>539</v>
      </c>
      <c r="E806" s="29" t="s">
        <v>540</v>
      </c>
      <c r="F806" s="32" t="n">
        <v>0.5</v>
      </c>
      <c r="G806" s="26" t="n">
        <f aca="false">VLOOKUP(C806,'Ingredient Prices'!$A$6:$F$400,6,FALSE())</f>
        <v>1.91</v>
      </c>
      <c r="H806" s="26" t="n">
        <f aca="false">F806*G806</f>
        <v>0.955</v>
      </c>
    </row>
    <row r="807" customFormat="false" ht="15" hidden="false" customHeight="false" outlineLevel="0" collapsed="false">
      <c r="A807" s="20" t="n">
        <v>90</v>
      </c>
      <c r="B807" s="29" t="s">
        <v>321</v>
      </c>
      <c r="C807" s="29" t="s">
        <v>438</v>
      </c>
      <c r="D807" s="29" t="s">
        <v>548</v>
      </c>
      <c r="E807" s="29" t="s">
        <v>540</v>
      </c>
      <c r="F807" s="32" t="n">
        <v>0.0208333333333333</v>
      </c>
      <c r="G807" s="26" t="n">
        <f aca="false">VLOOKUP(C807,'Ingredient Prices'!$A$6:$F$400,6,FALSE())</f>
        <v>4.58</v>
      </c>
      <c r="H807" s="26" t="n">
        <f aca="false">F807*G807</f>
        <v>0.0954166666666667</v>
      </c>
    </row>
    <row r="808" customFormat="false" ht="21.75" hidden="false" customHeight="true" outlineLevel="0" collapsed="false">
      <c r="A808" s="33"/>
      <c r="B808" s="33"/>
      <c r="C808" s="33"/>
      <c r="D808" s="33"/>
      <c r="E808" s="34" t="s">
        <v>546</v>
      </c>
      <c r="F808" s="34"/>
      <c r="G808" s="34"/>
      <c r="H808" s="35" t="n">
        <f aca="false">SUM(H805:H807)</f>
        <v>1.47041666666667</v>
      </c>
    </row>
    <row r="809" customFormat="false" ht="15" hidden="false" customHeight="false" outlineLevel="0" collapsed="false">
      <c r="A809" s="20" t="n">
        <v>91</v>
      </c>
      <c r="B809" s="29" t="s">
        <v>326</v>
      </c>
      <c r="C809" s="29" t="s">
        <v>531</v>
      </c>
      <c r="D809" s="29" t="s">
        <v>552</v>
      </c>
      <c r="E809" s="29" t="s">
        <v>540</v>
      </c>
      <c r="F809" s="32" t="n">
        <v>1</v>
      </c>
      <c r="G809" s="26" t="n">
        <f aca="false">VLOOKUP(C809,'Ingredient Prices'!$A$6:$F$400,6,FALSE())</f>
        <v>0.28</v>
      </c>
      <c r="H809" s="26" t="n">
        <f aca="false">F809*G809</f>
        <v>0.28</v>
      </c>
    </row>
    <row r="810" customFormat="false" ht="15" hidden="false" customHeight="false" outlineLevel="0" collapsed="false">
      <c r="A810" s="20" t="n">
        <v>91</v>
      </c>
      <c r="B810" s="29" t="s">
        <v>326</v>
      </c>
      <c r="C810" s="29" t="s">
        <v>411</v>
      </c>
      <c r="D810" s="29" t="s">
        <v>539</v>
      </c>
      <c r="E810" s="29" t="s">
        <v>540</v>
      </c>
      <c r="F810" s="32" t="n">
        <v>0.5</v>
      </c>
      <c r="G810" s="26" t="n">
        <f aca="false">VLOOKUP(C810,'Ingredient Prices'!$A$6:$F$400,6,FALSE())</f>
        <v>0.11</v>
      </c>
      <c r="H810" s="26" t="n">
        <f aca="false">F810*G810</f>
        <v>0.055</v>
      </c>
    </row>
    <row r="811" customFormat="false" ht="15" hidden="false" customHeight="false" outlineLevel="0" collapsed="false">
      <c r="A811" s="20" t="n">
        <v>91</v>
      </c>
      <c r="B811" s="29" t="s">
        <v>326</v>
      </c>
      <c r="C811" s="29" t="s">
        <v>503</v>
      </c>
      <c r="D811" s="29" t="s">
        <v>543</v>
      </c>
      <c r="E811" s="29" t="s">
        <v>540</v>
      </c>
      <c r="F811" s="32" t="n">
        <v>0.125</v>
      </c>
      <c r="G811" s="26" t="n">
        <f aca="false">VLOOKUP(C811,'Ingredient Prices'!$A$6:$F$400,6,FALSE())</f>
        <v>1.03</v>
      </c>
      <c r="H811" s="26" t="n">
        <f aca="false">F811*G811</f>
        <v>0.12875</v>
      </c>
    </row>
    <row r="812" customFormat="false" ht="15" hidden="false" customHeight="false" outlineLevel="0" collapsed="false">
      <c r="A812" s="20" t="n">
        <v>91</v>
      </c>
      <c r="B812" s="29" t="s">
        <v>326</v>
      </c>
      <c r="C812" s="29" t="s">
        <v>461</v>
      </c>
      <c r="D812" s="29" t="s">
        <v>544</v>
      </c>
      <c r="E812" s="29" t="s">
        <v>540</v>
      </c>
      <c r="F812" s="32" t="n">
        <v>0.0625</v>
      </c>
      <c r="G812" s="26" t="n">
        <f aca="false">VLOOKUP(C812,'Ingredient Prices'!$A$6:$F$400,6,FALSE())</f>
        <v>1.22</v>
      </c>
      <c r="H812" s="26" t="n">
        <f aca="false">F812*G812</f>
        <v>0.07625</v>
      </c>
    </row>
    <row r="813" customFormat="false" ht="15" hidden="false" customHeight="false" outlineLevel="0" collapsed="false">
      <c r="A813" s="20" t="n">
        <v>91</v>
      </c>
      <c r="B813" s="29" t="s">
        <v>326</v>
      </c>
      <c r="C813" s="29" t="s">
        <v>477</v>
      </c>
      <c r="D813" s="29" t="s">
        <v>544</v>
      </c>
      <c r="E813" s="29" t="s">
        <v>540</v>
      </c>
      <c r="F813" s="32" t="n">
        <v>0.0625</v>
      </c>
      <c r="G813" s="26" t="n">
        <f aca="false">VLOOKUP(C813,'Ingredient Prices'!$A$6:$F$400,6,FALSE())</f>
        <v>0.28</v>
      </c>
      <c r="H813" s="26" t="n">
        <f aca="false">F813*G813</f>
        <v>0.0175</v>
      </c>
    </row>
    <row r="814" customFormat="false" ht="15" hidden="false" customHeight="false" outlineLevel="0" collapsed="false">
      <c r="A814" s="20" t="n">
        <v>91</v>
      </c>
      <c r="B814" s="29" t="s">
        <v>326</v>
      </c>
      <c r="C814" s="29" t="s">
        <v>416</v>
      </c>
      <c r="D814" s="29" t="s">
        <v>545</v>
      </c>
      <c r="E814" s="29" t="s">
        <v>540</v>
      </c>
      <c r="F814" s="32" t="n">
        <v>0.0416666666666667</v>
      </c>
      <c r="G814" s="26" t="n">
        <f aca="false">VLOOKUP(C814,'Ingredient Prices'!$A$6:$F$400,6,FALSE())</f>
        <v>1.83</v>
      </c>
      <c r="H814" s="26" t="n">
        <f aca="false">F814*G814</f>
        <v>0.07625</v>
      </c>
    </row>
    <row r="815" customFormat="false" ht="15" hidden="false" customHeight="false" outlineLevel="0" collapsed="false">
      <c r="A815" s="20" t="n">
        <v>91</v>
      </c>
      <c r="B815" s="29" t="s">
        <v>326</v>
      </c>
      <c r="C815" s="29" t="s">
        <v>506</v>
      </c>
      <c r="D815" s="29" t="s">
        <v>548</v>
      </c>
      <c r="E815" s="29" t="s">
        <v>540</v>
      </c>
      <c r="F815" s="32" t="n">
        <v>0.0208333333333333</v>
      </c>
      <c r="G815" s="26" t="n">
        <f aca="false">VLOOKUP(C815,'Ingredient Prices'!$A$6:$F$400,6,FALSE())</f>
        <v>1.27</v>
      </c>
      <c r="H815" s="26" t="n">
        <f aca="false">F815*G815</f>
        <v>0.0264583333333333</v>
      </c>
    </row>
    <row r="816" customFormat="false" ht="15" hidden="false" customHeight="false" outlineLevel="0" collapsed="false">
      <c r="A816" s="20" t="n">
        <v>91</v>
      </c>
      <c r="B816" s="29" t="s">
        <v>326</v>
      </c>
      <c r="C816" s="29" t="s">
        <v>475</v>
      </c>
      <c r="D816" s="29" t="s">
        <v>551</v>
      </c>
      <c r="E816" s="29" t="s">
        <v>540</v>
      </c>
      <c r="F816" s="32" t="n">
        <v>0.0104166666666667</v>
      </c>
      <c r="G816" s="26" t="n">
        <f aca="false">VLOOKUP(C816,'Ingredient Prices'!$A$6:$F$400,6,FALSE())</f>
        <v>1.71</v>
      </c>
      <c r="H816" s="26" t="n">
        <f aca="false">F816*G816</f>
        <v>0.0178125</v>
      </c>
    </row>
    <row r="817" customFormat="false" ht="15" hidden="false" customHeight="false" outlineLevel="0" collapsed="false">
      <c r="A817" s="20" t="n">
        <v>91</v>
      </c>
      <c r="B817" s="29" t="s">
        <v>326</v>
      </c>
      <c r="C817" s="29" t="s">
        <v>473</v>
      </c>
      <c r="D817" s="29" t="s">
        <v>551</v>
      </c>
      <c r="E817" s="29" t="s">
        <v>540</v>
      </c>
      <c r="F817" s="32" t="n">
        <v>0.0104166666666667</v>
      </c>
      <c r="G817" s="26" t="n">
        <f aca="false">VLOOKUP(C817,'Ingredient Prices'!$A$6:$F$400,6,FALSE())</f>
        <v>0.37</v>
      </c>
      <c r="H817" s="26" t="n">
        <f aca="false">F817*G817</f>
        <v>0.00385416666666667</v>
      </c>
    </row>
    <row r="818" customFormat="false" ht="15" hidden="false" customHeight="false" outlineLevel="0" collapsed="false">
      <c r="A818" s="20" t="n">
        <v>91</v>
      </c>
      <c r="B818" s="29" t="s">
        <v>326</v>
      </c>
      <c r="C818" s="29" t="s">
        <v>431</v>
      </c>
      <c r="D818" s="29" t="s">
        <v>553</v>
      </c>
      <c r="E818" s="29" t="s">
        <v>540</v>
      </c>
      <c r="F818" s="32" t="n">
        <v>0.00520833333333333</v>
      </c>
      <c r="G818" s="26" t="n">
        <f aca="false">VLOOKUP(C818,'Ingredient Prices'!$A$6:$F$400,6,FALSE())</f>
        <v>5.03</v>
      </c>
      <c r="H818" s="26" t="n">
        <f aca="false">F818*G818</f>
        <v>0.0261979166666667</v>
      </c>
    </row>
    <row r="819" customFormat="false" ht="21.75" hidden="false" customHeight="true" outlineLevel="0" collapsed="false">
      <c r="A819" s="33"/>
      <c r="B819" s="33"/>
      <c r="C819" s="33"/>
      <c r="D819" s="33"/>
      <c r="E819" s="34" t="s">
        <v>546</v>
      </c>
      <c r="F819" s="34"/>
      <c r="G819" s="34"/>
      <c r="H819" s="35" t="n">
        <f aca="false">SUM(H809:H818)</f>
        <v>0.708072916666667</v>
      </c>
    </row>
    <row r="820" customFormat="false" ht="15" hidden="false" customHeight="false" outlineLevel="0" collapsed="false">
      <c r="A820" s="20" t="n">
        <v>92</v>
      </c>
      <c r="B820" s="29" t="s">
        <v>330</v>
      </c>
      <c r="C820" s="29" t="s">
        <v>531</v>
      </c>
      <c r="D820" s="29" t="s">
        <v>552</v>
      </c>
      <c r="E820" s="29" t="s">
        <v>540</v>
      </c>
      <c r="F820" s="32" t="n">
        <v>1</v>
      </c>
      <c r="G820" s="26" t="n">
        <f aca="false">VLOOKUP(C820,'Ingredient Prices'!$A$6:$F$400,6,FALSE())</f>
        <v>0.28</v>
      </c>
      <c r="H820" s="26" t="n">
        <f aca="false">F820*G820</f>
        <v>0.28</v>
      </c>
    </row>
    <row r="821" customFormat="false" ht="15" hidden="false" customHeight="false" outlineLevel="0" collapsed="false">
      <c r="A821" s="20" t="n">
        <v>92</v>
      </c>
      <c r="B821" s="29" t="s">
        <v>330</v>
      </c>
      <c r="C821" s="29" t="s">
        <v>411</v>
      </c>
      <c r="D821" s="29" t="s">
        <v>539</v>
      </c>
      <c r="E821" s="29" t="s">
        <v>540</v>
      </c>
      <c r="F821" s="32" t="n">
        <v>0.5</v>
      </c>
      <c r="G821" s="26" t="n">
        <f aca="false">VLOOKUP(C821,'Ingredient Prices'!$A$6:$F$400,6,FALSE())</f>
        <v>0.11</v>
      </c>
      <c r="H821" s="26" t="n">
        <f aca="false">F821*G821</f>
        <v>0.055</v>
      </c>
    </row>
    <row r="822" customFormat="false" ht="15" hidden="false" customHeight="false" outlineLevel="0" collapsed="false">
      <c r="A822" s="20" t="n">
        <v>92</v>
      </c>
      <c r="B822" s="29" t="s">
        <v>330</v>
      </c>
      <c r="C822" s="29" t="s">
        <v>473</v>
      </c>
      <c r="D822" s="29" t="s">
        <v>544</v>
      </c>
      <c r="E822" s="29" t="s">
        <v>540</v>
      </c>
      <c r="F822" s="32" t="n">
        <v>0.0625</v>
      </c>
      <c r="G822" s="26" t="n">
        <f aca="false">VLOOKUP(C822,'Ingredient Prices'!$A$6:$F$400,6,FALSE())</f>
        <v>0.37</v>
      </c>
      <c r="H822" s="26" t="n">
        <f aca="false">F822*G822</f>
        <v>0.023125</v>
      </c>
    </row>
    <row r="823" customFormat="false" ht="15" hidden="false" customHeight="false" outlineLevel="0" collapsed="false">
      <c r="A823" s="20" t="n">
        <v>92</v>
      </c>
      <c r="B823" s="29" t="s">
        <v>330</v>
      </c>
      <c r="C823" s="29" t="s">
        <v>507</v>
      </c>
      <c r="D823" s="29" t="s">
        <v>544</v>
      </c>
      <c r="E823" s="29" t="s">
        <v>540</v>
      </c>
      <c r="F823" s="32" t="n">
        <v>0.0625</v>
      </c>
      <c r="G823" s="26" t="n">
        <f aca="false">VLOOKUP(C823,'Ingredient Prices'!$A$6:$F$400,6,FALSE())</f>
        <v>1.65</v>
      </c>
      <c r="H823" s="26" t="n">
        <f aca="false">F823*G823</f>
        <v>0.103125</v>
      </c>
    </row>
    <row r="824" customFormat="false" ht="15" hidden="false" customHeight="false" outlineLevel="0" collapsed="false">
      <c r="A824" s="20" t="n">
        <v>92</v>
      </c>
      <c r="B824" s="29" t="s">
        <v>330</v>
      </c>
      <c r="C824" s="29" t="s">
        <v>475</v>
      </c>
      <c r="D824" s="29" t="s">
        <v>545</v>
      </c>
      <c r="E824" s="29" t="s">
        <v>540</v>
      </c>
      <c r="F824" s="32" t="n">
        <v>0.0416666666666667</v>
      </c>
      <c r="G824" s="26" t="n">
        <f aca="false">VLOOKUP(C824,'Ingredient Prices'!$A$6:$F$400,6,FALSE())</f>
        <v>1.71</v>
      </c>
      <c r="H824" s="26" t="n">
        <f aca="false">F824*G824</f>
        <v>0.07125</v>
      </c>
    </row>
    <row r="825" customFormat="false" ht="15" hidden="false" customHeight="false" outlineLevel="0" collapsed="false">
      <c r="A825" s="20" t="n">
        <v>92</v>
      </c>
      <c r="B825" s="29" t="s">
        <v>330</v>
      </c>
      <c r="C825" s="29" t="s">
        <v>506</v>
      </c>
      <c r="D825" s="29" t="s">
        <v>545</v>
      </c>
      <c r="E825" s="29" t="s">
        <v>540</v>
      </c>
      <c r="F825" s="32" t="n">
        <v>0.0416666666666667</v>
      </c>
      <c r="G825" s="26" t="n">
        <f aca="false">VLOOKUP(C825,'Ingredient Prices'!$A$6:$F$400,6,FALSE())</f>
        <v>1.27</v>
      </c>
      <c r="H825" s="26" t="n">
        <f aca="false">F825*G825</f>
        <v>0.0529166666666667</v>
      </c>
    </row>
    <row r="826" customFormat="false" ht="15" hidden="false" customHeight="false" outlineLevel="0" collapsed="false">
      <c r="A826" s="20" t="n">
        <v>92</v>
      </c>
      <c r="B826" s="29" t="s">
        <v>330</v>
      </c>
      <c r="C826" s="29" t="s">
        <v>431</v>
      </c>
      <c r="D826" s="29" t="s">
        <v>548</v>
      </c>
      <c r="E826" s="29" t="s">
        <v>540</v>
      </c>
      <c r="F826" s="32" t="n">
        <v>0.0208333333333333</v>
      </c>
      <c r="G826" s="26" t="n">
        <f aca="false">VLOOKUP(C826,'Ingredient Prices'!$A$6:$F$400,6,FALSE())</f>
        <v>5.03</v>
      </c>
      <c r="H826" s="26" t="n">
        <f aca="false">F826*G826</f>
        <v>0.104791666666667</v>
      </c>
    </row>
    <row r="827" customFormat="false" ht="15" hidden="false" customHeight="false" outlineLevel="0" collapsed="false">
      <c r="A827" s="20" t="n">
        <v>92</v>
      </c>
      <c r="B827" s="29" t="s">
        <v>330</v>
      </c>
      <c r="C827" s="29" t="s">
        <v>481</v>
      </c>
      <c r="D827" s="29" t="s">
        <v>548</v>
      </c>
      <c r="E827" s="29" t="s">
        <v>540</v>
      </c>
      <c r="F827" s="32" t="n">
        <v>0.0208333333333333</v>
      </c>
      <c r="G827" s="26" t="n">
        <f aca="false">VLOOKUP(C827,'Ingredient Prices'!$A$6:$F$400,6,FALSE())</f>
        <v>4.65</v>
      </c>
      <c r="H827" s="26" t="n">
        <f aca="false">F827*G827</f>
        <v>0.096875</v>
      </c>
    </row>
    <row r="828" customFormat="false" ht="21.75" hidden="false" customHeight="true" outlineLevel="0" collapsed="false">
      <c r="A828" s="33"/>
      <c r="B828" s="33"/>
      <c r="C828" s="33"/>
      <c r="D828" s="33"/>
      <c r="E828" s="34" t="s">
        <v>546</v>
      </c>
      <c r="F828" s="34"/>
      <c r="G828" s="34"/>
      <c r="H828" s="35" t="n">
        <f aca="false">SUM(H820:H827)</f>
        <v>0.787083333333333</v>
      </c>
    </row>
    <row r="829" customFormat="false" ht="15" hidden="false" customHeight="false" outlineLevel="0" collapsed="false">
      <c r="A829" s="20" t="n">
        <v>93</v>
      </c>
      <c r="B829" s="29" t="s">
        <v>333</v>
      </c>
      <c r="C829" s="29" t="s">
        <v>411</v>
      </c>
      <c r="D829" s="29" t="s">
        <v>552</v>
      </c>
      <c r="E829" s="29" t="s">
        <v>540</v>
      </c>
      <c r="F829" s="32" t="n">
        <v>1</v>
      </c>
      <c r="G829" s="26" t="n">
        <f aca="false">VLOOKUP(C829,'Ingredient Prices'!$A$6:$F$400,6,FALSE())</f>
        <v>0.11</v>
      </c>
      <c r="H829" s="26" t="n">
        <f aca="false">F829*G829</f>
        <v>0.11</v>
      </c>
    </row>
    <row r="830" customFormat="false" ht="15" hidden="false" customHeight="false" outlineLevel="0" collapsed="false">
      <c r="A830" s="20" t="n">
        <v>93</v>
      </c>
      <c r="B830" s="29" t="s">
        <v>333</v>
      </c>
      <c r="C830" s="29" t="s">
        <v>477</v>
      </c>
      <c r="D830" s="29" t="s">
        <v>549</v>
      </c>
      <c r="E830" s="29" t="s">
        <v>540</v>
      </c>
      <c r="F830" s="32" t="n">
        <v>0.666666666666667</v>
      </c>
      <c r="G830" s="26" t="n">
        <f aca="false">VLOOKUP(C830,'Ingredient Prices'!$A$6:$F$400,6,FALSE())</f>
        <v>0.28</v>
      </c>
      <c r="H830" s="26" t="n">
        <f aca="false">F830*G830</f>
        <v>0.186666666666667</v>
      </c>
    </row>
    <row r="831" customFormat="false" ht="15" hidden="false" customHeight="false" outlineLevel="0" collapsed="false">
      <c r="A831" s="20" t="n">
        <v>93</v>
      </c>
      <c r="B831" s="29" t="s">
        <v>333</v>
      </c>
      <c r="C831" s="29" t="s">
        <v>503</v>
      </c>
      <c r="D831" s="29" t="s">
        <v>541</v>
      </c>
      <c r="E831" s="29" t="s">
        <v>540</v>
      </c>
      <c r="F831" s="32" t="n">
        <v>0.25</v>
      </c>
      <c r="G831" s="26" t="n">
        <f aca="false">VLOOKUP(C831,'Ingredient Prices'!$A$6:$F$400,6,FALSE())</f>
        <v>1.03</v>
      </c>
      <c r="H831" s="26" t="n">
        <f aca="false">F831*G831</f>
        <v>0.2575</v>
      </c>
    </row>
    <row r="832" customFormat="false" ht="15" hidden="false" customHeight="false" outlineLevel="0" collapsed="false">
      <c r="A832" s="20" t="n">
        <v>93</v>
      </c>
      <c r="B832" s="29" t="s">
        <v>333</v>
      </c>
      <c r="C832" s="29" t="s">
        <v>416</v>
      </c>
      <c r="D832" s="29" t="s">
        <v>559</v>
      </c>
      <c r="E832" s="29" t="s">
        <v>540</v>
      </c>
      <c r="F832" s="32" t="n">
        <v>0.03125</v>
      </c>
      <c r="G832" s="26" t="n">
        <f aca="false">VLOOKUP(C832,'Ingredient Prices'!$A$6:$F$400,6,FALSE())</f>
        <v>1.83</v>
      </c>
      <c r="H832" s="26" t="n">
        <f aca="false">F832*G832</f>
        <v>0.0571875</v>
      </c>
    </row>
    <row r="833" customFormat="false" ht="15" hidden="false" customHeight="false" outlineLevel="0" collapsed="false">
      <c r="A833" s="20" t="n">
        <v>93</v>
      </c>
      <c r="B833" s="29" t="s">
        <v>333</v>
      </c>
      <c r="C833" s="29" t="s">
        <v>483</v>
      </c>
      <c r="D833" s="29" t="s">
        <v>551</v>
      </c>
      <c r="E833" s="29" t="s">
        <v>540</v>
      </c>
      <c r="F833" s="32" t="n">
        <v>0.0104166666666667</v>
      </c>
      <c r="G833" s="26" t="n">
        <f aca="false">VLOOKUP(C833,'Ingredient Prices'!$A$6:$F$400,6,FALSE())</f>
        <v>2.24</v>
      </c>
      <c r="H833" s="26" t="n">
        <f aca="false">F833*G833</f>
        <v>0.0233333333333333</v>
      </c>
    </row>
    <row r="834" customFormat="false" ht="15" hidden="false" customHeight="false" outlineLevel="0" collapsed="false">
      <c r="A834" s="20" t="n">
        <v>93</v>
      </c>
      <c r="B834" s="29" t="s">
        <v>333</v>
      </c>
      <c r="C834" s="29" t="s">
        <v>473</v>
      </c>
      <c r="D834" s="29" t="s">
        <v>553</v>
      </c>
      <c r="E834" s="29" t="s">
        <v>540</v>
      </c>
      <c r="F834" s="32" t="n">
        <v>0.00520833333333333</v>
      </c>
      <c r="G834" s="26" t="n">
        <f aca="false">VLOOKUP(C834,'Ingredient Prices'!$A$6:$F$400,6,FALSE())</f>
        <v>0.37</v>
      </c>
      <c r="H834" s="26" t="n">
        <f aca="false">F834*G834</f>
        <v>0.00192708333333333</v>
      </c>
    </row>
    <row r="835" customFormat="false" ht="21.75" hidden="false" customHeight="true" outlineLevel="0" collapsed="false">
      <c r="A835" s="33"/>
      <c r="B835" s="33"/>
      <c r="C835" s="33"/>
      <c r="D835" s="33"/>
      <c r="E835" s="34" t="s">
        <v>546</v>
      </c>
      <c r="F835" s="34"/>
      <c r="G835" s="34"/>
      <c r="H835" s="35" t="n">
        <f aca="false">SUM(H829:H834)</f>
        <v>0.636614583333333</v>
      </c>
    </row>
    <row r="836" customFormat="false" ht="15" hidden="false" customHeight="false" outlineLevel="0" collapsed="false">
      <c r="A836" s="20" t="n">
        <v>94</v>
      </c>
      <c r="B836" s="29" t="s">
        <v>335</v>
      </c>
      <c r="C836" s="29" t="s">
        <v>476</v>
      </c>
      <c r="D836" s="29" t="s">
        <v>552</v>
      </c>
      <c r="E836" s="29" t="s">
        <v>540</v>
      </c>
      <c r="F836" s="32" t="n">
        <v>1</v>
      </c>
      <c r="G836" s="26" t="n">
        <f aca="false">VLOOKUP(C836,'Ingredient Prices'!$A$6:$F$400,6,FALSE())</f>
        <v>0.91</v>
      </c>
      <c r="H836" s="26" t="n">
        <f aca="false">F836*G836</f>
        <v>0.91</v>
      </c>
    </row>
    <row r="837" customFormat="false" ht="15" hidden="false" customHeight="false" outlineLevel="0" collapsed="false">
      <c r="A837" s="20" t="n">
        <v>94</v>
      </c>
      <c r="B837" s="29" t="s">
        <v>335</v>
      </c>
      <c r="C837" s="29" t="s">
        <v>477</v>
      </c>
      <c r="D837" s="29" t="s">
        <v>543</v>
      </c>
      <c r="E837" s="29" t="s">
        <v>540</v>
      </c>
      <c r="F837" s="32" t="n">
        <v>0.125</v>
      </c>
      <c r="G837" s="26" t="n">
        <f aca="false">VLOOKUP(C837,'Ingredient Prices'!$A$6:$F$400,6,FALSE())</f>
        <v>0.28</v>
      </c>
      <c r="H837" s="26" t="n">
        <f aca="false">F837*G837</f>
        <v>0.035</v>
      </c>
    </row>
    <row r="838" customFormat="false" ht="15" hidden="false" customHeight="false" outlineLevel="0" collapsed="false">
      <c r="A838" s="20" t="n">
        <v>94</v>
      </c>
      <c r="B838" s="29" t="s">
        <v>335</v>
      </c>
      <c r="C838" s="29" t="s">
        <v>521</v>
      </c>
      <c r="D838" s="29" t="s">
        <v>550</v>
      </c>
      <c r="E838" s="29" t="s">
        <v>540</v>
      </c>
      <c r="F838" s="32" t="n">
        <v>0.333333333333333</v>
      </c>
      <c r="G838" s="26" t="n">
        <f aca="false">VLOOKUP(C838,'Ingredient Prices'!$A$6:$F$400,6,FALSE())</f>
        <v>1.93</v>
      </c>
      <c r="H838" s="26" t="n">
        <f aca="false">F838*G838</f>
        <v>0.643333333333333</v>
      </c>
    </row>
    <row r="839" customFormat="false" ht="15" hidden="false" customHeight="false" outlineLevel="0" collapsed="false">
      <c r="A839" s="20" t="n">
        <v>94</v>
      </c>
      <c r="B839" s="29" t="s">
        <v>335</v>
      </c>
      <c r="C839" s="29" t="s">
        <v>500</v>
      </c>
      <c r="D839" s="29" t="s">
        <v>539</v>
      </c>
      <c r="E839" s="29" t="s">
        <v>540</v>
      </c>
      <c r="F839" s="32" t="n">
        <v>0.5</v>
      </c>
      <c r="G839" s="26" t="n">
        <f aca="false">VLOOKUP(C839,'Ingredient Prices'!$A$6:$F$400,6,FALSE())</f>
        <v>0.17</v>
      </c>
      <c r="H839" s="26" t="n">
        <f aca="false">F839*G839</f>
        <v>0.085</v>
      </c>
    </row>
    <row r="840" customFormat="false" ht="21.75" hidden="false" customHeight="true" outlineLevel="0" collapsed="false">
      <c r="A840" s="33"/>
      <c r="B840" s="33"/>
      <c r="C840" s="33"/>
      <c r="D840" s="33"/>
      <c r="E840" s="34" t="s">
        <v>546</v>
      </c>
      <c r="F840" s="34"/>
      <c r="G840" s="34"/>
      <c r="H840" s="35" t="n">
        <f aca="false">SUM(H836:H839)</f>
        <v>1.67333333333333</v>
      </c>
    </row>
    <row r="841" customFormat="false" ht="15" hidden="false" customHeight="false" outlineLevel="0" collapsed="false">
      <c r="A841" s="20" t="n">
        <v>95</v>
      </c>
      <c r="B841" s="29" t="s">
        <v>337</v>
      </c>
      <c r="C841" s="29" t="s">
        <v>436</v>
      </c>
      <c r="D841" s="29" t="s">
        <v>539</v>
      </c>
      <c r="E841" s="29" t="s">
        <v>540</v>
      </c>
      <c r="F841" s="32" t="n">
        <v>0.5</v>
      </c>
      <c r="G841" s="26" t="n">
        <f aca="false">VLOOKUP(C841,'Ingredient Prices'!$A$6:$F$400,6,FALSE())</f>
        <v>1.59</v>
      </c>
      <c r="H841" s="26" t="n">
        <f aca="false">F841*G841</f>
        <v>0.795</v>
      </c>
    </row>
    <row r="842" customFormat="false" ht="15" hidden="false" customHeight="false" outlineLevel="0" collapsed="false">
      <c r="A842" s="20" t="n">
        <v>95</v>
      </c>
      <c r="B842" s="29" t="s">
        <v>337</v>
      </c>
      <c r="C842" s="29" t="s">
        <v>486</v>
      </c>
      <c r="D842" s="29" t="s">
        <v>541</v>
      </c>
      <c r="E842" s="29" t="s">
        <v>540</v>
      </c>
      <c r="F842" s="32" t="n">
        <v>0.25</v>
      </c>
      <c r="G842" s="26" t="n">
        <f aca="false">VLOOKUP(C842,'Ingredient Prices'!$A$6:$F$400,6,FALSE())</f>
        <v>1.86</v>
      </c>
      <c r="H842" s="26" t="n">
        <f aca="false">F842*G842</f>
        <v>0.465</v>
      </c>
    </row>
    <row r="843" customFormat="false" ht="15" hidden="false" customHeight="false" outlineLevel="0" collapsed="false">
      <c r="A843" s="20" t="n">
        <v>95</v>
      </c>
      <c r="B843" s="29" t="s">
        <v>337</v>
      </c>
      <c r="C843" s="29" t="s">
        <v>499</v>
      </c>
      <c r="D843" s="29" t="s">
        <v>541</v>
      </c>
      <c r="E843" s="29" t="s">
        <v>540</v>
      </c>
      <c r="F843" s="32" t="n">
        <v>0.25</v>
      </c>
      <c r="G843" s="26" t="n">
        <f aca="false">VLOOKUP(C843,'Ingredient Prices'!$A$6:$F$400,6,FALSE())</f>
        <v>0.28</v>
      </c>
      <c r="H843" s="26" t="n">
        <f aca="false">F843*G843</f>
        <v>0.07</v>
      </c>
    </row>
    <row r="844" customFormat="false" ht="15" hidden="false" customHeight="false" outlineLevel="0" collapsed="false">
      <c r="A844" s="20" t="n">
        <v>95</v>
      </c>
      <c r="B844" s="29" t="s">
        <v>337</v>
      </c>
      <c r="C844" s="29" t="s">
        <v>507</v>
      </c>
      <c r="D844" s="29" t="s">
        <v>543</v>
      </c>
      <c r="E844" s="29" t="s">
        <v>540</v>
      </c>
      <c r="F844" s="32" t="n">
        <v>0.125</v>
      </c>
      <c r="G844" s="26" t="n">
        <f aca="false">VLOOKUP(C844,'Ingredient Prices'!$A$6:$F$400,6,FALSE())</f>
        <v>1.65</v>
      </c>
      <c r="H844" s="26" t="n">
        <f aca="false">F844*G844</f>
        <v>0.20625</v>
      </c>
    </row>
    <row r="845" customFormat="false" ht="15" hidden="false" customHeight="false" outlineLevel="0" collapsed="false">
      <c r="A845" s="20" t="n">
        <v>95</v>
      </c>
      <c r="B845" s="29" t="s">
        <v>337</v>
      </c>
      <c r="C845" s="29" t="s">
        <v>461</v>
      </c>
      <c r="D845" s="29" t="s">
        <v>543</v>
      </c>
      <c r="E845" s="29" t="s">
        <v>540</v>
      </c>
      <c r="F845" s="32" t="n">
        <v>0.125</v>
      </c>
      <c r="G845" s="26" t="n">
        <f aca="false">VLOOKUP(C845,'Ingredient Prices'!$A$6:$F$400,6,FALSE())</f>
        <v>1.22</v>
      </c>
      <c r="H845" s="26" t="n">
        <f aca="false">F845*G845</f>
        <v>0.1525</v>
      </c>
    </row>
    <row r="846" customFormat="false" ht="15" hidden="false" customHeight="false" outlineLevel="0" collapsed="false">
      <c r="A846" s="20" t="n">
        <v>95</v>
      </c>
      <c r="B846" s="29" t="s">
        <v>337</v>
      </c>
      <c r="C846" s="29" t="s">
        <v>475</v>
      </c>
      <c r="D846" s="29" t="s">
        <v>544</v>
      </c>
      <c r="E846" s="29" t="s">
        <v>540</v>
      </c>
      <c r="F846" s="32" t="n">
        <v>0.0625</v>
      </c>
      <c r="G846" s="26" t="n">
        <f aca="false">VLOOKUP(C846,'Ingredient Prices'!$A$6:$F$400,6,FALSE())</f>
        <v>1.71</v>
      </c>
      <c r="H846" s="26" t="n">
        <f aca="false">F846*G846</f>
        <v>0.106875</v>
      </c>
    </row>
    <row r="847" customFormat="false" ht="15" hidden="false" customHeight="false" outlineLevel="0" collapsed="false">
      <c r="A847" s="20" t="n">
        <v>95</v>
      </c>
      <c r="B847" s="29" t="s">
        <v>337</v>
      </c>
      <c r="C847" s="29" t="s">
        <v>465</v>
      </c>
      <c r="D847" s="29" t="s">
        <v>544</v>
      </c>
      <c r="E847" s="29" t="s">
        <v>540</v>
      </c>
      <c r="F847" s="32" t="n">
        <v>0.0625</v>
      </c>
      <c r="G847" s="26" t="n">
        <f aca="false">VLOOKUP(C847,'Ingredient Prices'!$A$6:$F$400,6,FALSE())</f>
        <v>2.07</v>
      </c>
      <c r="H847" s="26" t="n">
        <f aca="false">F847*G847</f>
        <v>0.129375</v>
      </c>
    </row>
    <row r="848" customFormat="false" ht="15" hidden="false" customHeight="false" outlineLevel="0" collapsed="false">
      <c r="A848" s="20" t="n">
        <v>95</v>
      </c>
      <c r="B848" s="29" t="s">
        <v>337</v>
      </c>
      <c r="C848" s="29" t="s">
        <v>473</v>
      </c>
      <c r="D848" s="29" t="s">
        <v>544</v>
      </c>
      <c r="E848" s="29" t="s">
        <v>540</v>
      </c>
      <c r="F848" s="32" t="n">
        <v>0.0625</v>
      </c>
      <c r="G848" s="26" t="n">
        <f aca="false">VLOOKUP(C848,'Ingredient Prices'!$A$6:$F$400,6,FALSE())</f>
        <v>0.37</v>
      </c>
      <c r="H848" s="26" t="n">
        <f aca="false">F848*G848</f>
        <v>0.023125</v>
      </c>
    </row>
    <row r="849" customFormat="false" ht="15" hidden="false" customHeight="false" outlineLevel="0" collapsed="false">
      <c r="A849" s="20" t="n">
        <v>95</v>
      </c>
      <c r="B849" s="29" t="s">
        <v>337</v>
      </c>
      <c r="C849" s="29" t="s">
        <v>477</v>
      </c>
      <c r="D849" s="29" t="s">
        <v>544</v>
      </c>
      <c r="E849" s="29" t="s">
        <v>540</v>
      </c>
      <c r="F849" s="32" t="n">
        <v>0.0625</v>
      </c>
      <c r="G849" s="26" t="n">
        <f aca="false">VLOOKUP(C849,'Ingredient Prices'!$A$6:$F$400,6,FALSE())</f>
        <v>0.28</v>
      </c>
      <c r="H849" s="26" t="n">
        <f aca="false">F849*G849</f>
        <v>0.0175</v>
      </c>
    </row>
    <row r="850" customFormat="false" ht="15" hidden="false" customHeight="false" outlineLevel="0" collapsed="false">
      <c r="A850" s="20" t="n">
        <v>95</v>
      </c>
      <c r="B850" s="29" t="s">
        <v>337</v>
      </c>
      <c r="C850" s="29" t="s">
        <v>524</v>
      </c>
      <c r="D850" s="29" t="s">
        <v>545</v>
      </c>
      <c r="E850" s="29" t="s">
        <v>540</v>
      </c>
      <c r="F850" s="32" t="n">
        <v>0.0416666666666667</v>
      </c>
      <c r="G850" s="26" t="n">
        <f aca="false">VLOOKUP(C850,'Ingredient Prices'!$A$6:$F$400,6,FALSE())</f>
        <v>1.86</v>
      </c>
      <c r="H850" s="26" t="n">
        <f aca="false">F850*G850</f>
        <v>0.0775</v>
      </c>
    </row>
    <row r="851" customFormat="false" ht="15" hidden="false" customHeight="false" outlineLevel="0" collapsed="false">
      <c r="A851" s="20" t="n">
        <v>95</v>
      </c>
      <c r="B851" s="29" t="s">
        <v>337</v>
      </c>
      <c r="C851" s="29" t="s">
        <v>431</v>
      </c>
      <c r="D851" s="29" t="s">
        <v>548</v>
      </c>
      <c r="E851" s="29" t="s">
        <v>540</v>
      </c>
      <c r="F851" s="32" t="n">
        <v>0.0208333333333333</v>
      </c>
      <c r="G851" s="26" t="n">
        <f aca="false">VLOOKUP(C851,'Ingredient Prices'!$A$6:$F$400,6,FALSE())</f>
        <v>5.03</v>
      </c>
      <c r="H851" s="26" t="n">
        <f aca="false">F851*G851</f>
        <v>0.104791666666667</v>
      </c>
    </row>
    <row r="852" customFormat="false" ht="21.75" hidden="false" customHeight="true" outlineLevel="0" collapsed="false">
      <c r="A852" s="33"/>
      <c r="B852" s="33"/>
      <c r="C852" s="33"/>
      <c r="D852" s="33"/>
      <c r="E852" s="34" t="s">
        <v>546</v>
      </c>
      <c r="F852" s="34"/>
      <c r="G852" s="34"/>
      <c r="H852" s="35" t="n">
        <f aca="false">SUM(H841:H851)</f>
        <v>2.14791666666667</v>
      </c>
    </row>
    <row r="853" customFormat="false" ht="15" hidden="false" customHeight="false" outlineLevel="0" collapsed="false">
      <c r="A853" s="20" t="n">
        <v>96</v>
      </c>
      <c r="B853" s="29" t="s">
        <v>339</v>
      </c>
      <c r="C853" s="29" t="s">
        <v>486</v>
      </c>
      <c r="D853" s="29" t="s">
        <v>541</v>
      </c>
      <c r="E853" s="29" t="s">
        <v>540</v>
      </c>
      <c r="F853" s="32" t="n">
        <v>0.25</v>
      </c>
      <c r="G853" s="26" t="n">
        <f aca="false">VLOOKUP(C853,'Ingredient Prices'!$A$6:$F$400,6,FALSE())</f>
        <v>1.86</v>
      </c>
      <c r="H853" s="26" t="n">
        <f aca="false">F853*G853</f>
        <v>0.465</v>
      </c>
    </row>
    <row r="854" customFormat="false" ht="15" hidden="false" customHeight="false" outlineLevel="0" collapsed="false">
      <c r="A854" s="20" t="n">
        <v>96</v>
      </c>
      <c r="B854" s="29" t="s">
        <v>339</v>
      </c>
      <c r="C854" s="29" t="s">
        <v>435</v>
      </c>
      <c r="D854" s="29" t="s">
        <v>541</v>
      </c>
      <c r="E854" s="29" t="s">
        <v>540</v>
      </c>
      <c r="F854" s="32" t="n">
        <v>0.25</v>
      </c>
      <c r="G854" s="26" t="n">
        <f aca="false">VLOOKUP(C854,'Ingredient Prices'!$A$6:$F$400,6,FALSE())</f>
        <v>3.27</v>
      </c>
      <c r="H854" s="26" t="n">
        <f aca="false">F854*G854</f>
        <v>0.8175</v>
      </c>
    </row>
    <row r="855" customFormat="false" ht="15" hidden="false" customHeight="false" outlineLevel="0" collapsed="false">
      <c r="A855" s="20" t="n">
        <v>96</v>
      </c>
      <c r="B855" s="29" t="s">
        <v>339</v>
      </c>
      <c r="C855" s="29" t="s">
        <v>441</v>
      </c>
      <c r="D855" s="29" t="s">
        <v>541</v>
      </c>
      <c r="E855" s="29" t="s">
        <v>540</v>
      </c>
      <c r="F855" s="32" t="n">
        <v>0.25</v>
      </c>
      <c r="G855" s="26" t="n">
        <f aca="false">VLOOKUP(C855,'Ingredient Prices'!$A$6:$F$400,6,FALSE())</f>
        <v>0.52</v>
      </c>
      <c r="H855" s="26" t="n">
        <f aca="false">F855*G855</f>
        <v>0.13</v>
      </c>
    </row>
    <row r="856" customFormat="false" ht="15" hidden="false" customHeight="false" outlineLevel="0" collapsed="false">
      <c r="A856" s="20" t="n">
        <v>96</v>
      </c>
      <c r="B856" s="29" t="s">
        <v>339</v>
      </c>
      <c r="C856" s="29" t="s">
        <v>506</v>
      </c>
      <c r="D856" s="29" t="s">
        <v>542</v>
      </c>
      <c r="E856" s="29" t="s">
        <v>540</v>
      </c>
      <c r="F856" s="32" t="n">
        <v>0.1875</v>
      </c>
      <c r="G856" s="26" t="n">
        <f aca="false">VLOOKUP(C856,'Ingredient Prices'!$A$6:$F$400,6,FALSE())</f>
        <v>1.27</v>
      </c>
      <c r="H856" s="26" t="n">
        <f aca="false">F856*G856</f>
        <v>0.238125</v>
      </c>
    </row>
    <row r="857" customFormat="false" ht="15" hidden="false" customHeight="false" outlineLevel="0" collapsed="false">
      <c r="A857" s="20" t="n">
        <v>96</v>
      </c>
      <c r="B857" s="29" t="s">
        <v>339</v>
      </c>
      <c r="C857" s="29" t="s">
        <v>465</v>
      </c>
      <c r="D857" s="29" t="s">
        <v>543</v>
      </c>
      <c r="E857" s="29" t="s">
        <v>540</v>
      </c>
      <c r="F857" s="32" t="n">
        <v>0.125</v>
      </c>
      <c r="G857" s="26" t="n">
        <f aca="false">VLOOKUP(C857,'Ingredient Prices'!$A$6:$F$400,6,FALSE())</f>
        <v>2.07</v>
      </c>
      <c r="H857" s="26" t="n">
        <f aca="false">F857*G857</f>
        <v>0.25875</v>
      </c>
    </row>
    <row r="858" customFormat="false" ht="15" hidden="false" customHeight="false" outlineLevel="0" collapsed="false">
      <c r="A858" s="20" t="n">
        <v>96</v>
      </c>
      <c r="B858" s="29" t="s">
        <v>339</v>
      </c>
      <c r="C858" s="29" t="s">
        <v>475</v>
      </c>
      <c r="D858" s="29" t="s">
        <v>543</v>
      </c>
      <c r="E858" s="29" t="s">
        <v>540</v>
      </c>
      <c r="F858" s="32" t="n">
        <v>0.125</v>
      </c>
      <c r="G858" s="26" t="n">
        <f aca="false">VLOOKUP(C858,'Ingredient Prices'!$A$6:$F$400,6,FALSE())</f>
        <v>1.71</v>
      </c>
      <c r="H858" s="26" t="n">
        <f aca="false">F858*G858</f>
        <v>0.21375</v>
      </c>
    </row>
    <row r="859" customFormat="false" ht="15" hidden="false" customHeight="false" outlineLevel="0" collapsed="false">
      <c r="A859" s="20" t="n">
        <v>96</v>
      </c>
      <c r="B859" s="29" t="s">
        <v>339</v>
      </c>
      <c r="C859" s="29" t="s">
        <v>455</v>
      </c>
      <c r="D859" s="29" t="s">
        <v>543</v>
      </c>
      <c r="E859" s="29" t="s">
        <v>540</v>
      </c>
      <c r="F859" s="32" t="n">
        <v>0.125</v>
      </c>
      <c r="G859" s="26" t="n">
        <f aca="false">VLOOKUP(C859,'Ingredient Prices'!$A$6:$F$400,6,FALSE())</f>
        <v>2.54</v>
      </c>
      <c r="H859" s="26" t="n">
        <f aca="false">F859*G859</f>
        <v>0.3175</v>
      </c>
    </row>
    <row r="860" customFormat="false" ht="15" hidden="false" customHeight="false" outlineLevel="0" collapsed="false">
      <c r="A860" s="20" t="n">
        <v>96</v>
      </c>
      <c r="B860" s="29" t="s">
        <v>339</v>
      </c>
      <c r="C860" s="29" t="s">
        <v>485</v>
      </c>
      <c r="D860" s="29" t="s">
        <v>544</v>
      </c>
      <c r="E860" s="29" t="s">
        <v>540</v>
      </c>
      <c r="F860" s="32" t="n">
        <v>0.0625</v>
      </c>
      <c r="G860" s="26" t="n">
        <f aca="false">VLOOKUP(C860,'Ingredient Prices'!$A$6:$F$400,6,FALSE())</f>
        <v>4.79</v>
      </c>
      <c r="H860" s="26" t="n">
        <f aca="false">F860*G860</f>
        <v>0.299375</v>
      </c>
    </row>
    <row r="861" customFormat="false" ht="15" hidden="false" customHeight="false" outlineLevel="0" collapsed="false">
      <c r="A861" s="20" t="n">
        <v>96</v>
      </c>
      <c r="B861" s="29" t="s">
        <v>339</v>
      </c>
      <c r="C861" s="29" t="s">
        <v>491</v>
      </c>
      <c r="D861" s="29" t="s">
        <v>548</v>
      </c>
      <c r="E861" s="29" t="s">
        <v>540</v>
      </c>
      <c r="F861" s="32" t="n">
        <v>0.0208333333333333</v>
      </c>
      <c r="G861" s="26" t="n">
        <f aca="false">VLOOKUP(C861,'Ingredient Prices'!$A$6:$F$400,6,FALSE())</f>
        <v>5.18</v>
      </c>
      <c r="H861" s="26" t="n">
        <f aca="false">F861*G861</f>
        <v>0.107916666666667</v>
      </c>
    </row>
    <row r="862" customFormat="false" ht="15" hidden="false" customHeight="false" outlineLevel="0" collapsed="false">
      <c r="A862" s="20" t="n">
        <v>96</v>
      </c>
      <c r="B862" s="29" t="s">
        <v>339</v>
      </c>
      <c r="C862" s="29" t="s">
        <v>431</v>
      </c>
      <c r="D862" s="29" t="s">
        <v>548</v>
      </c>
      <c r="E862" s="29" t="s">
        <v>540</v>
      </c>
      <c r="F862" s="32" t="n">
        <v>0.0208333333333333</v>
      </c>
      <c r="G862" s="26" t="n">
        <f aca="false">VLOOKUP(C862,'Ingredient Prices'!$A$6:$F$400,6,FALSE())</f>
        <v>5.03</v>
      </c>
      <c r="H862" s="26" t="n">
        <f aca="false">F862*G862</f>
        <v>0.104791666666667</v>
      </c>
    </row>
    <row r="863" customFormat="false" ht="21.75" hidden="false" customHeight="true" outlineLevel="0" collapsed="false">
      <c r="A863" s="33"/>
      <c r="B863" s="33"/>
      <c r="C863" s="33"/>
      <c r="D863" s="33"/>
      <c r="E863" s="34" t="s">
        <v>546</v>
      </c>
      <c r="F863" s="34"/>
      <c r="G863" s="34"/>
      <c r="H863" s="35" t="n">
        <f aca="false">SUM(H853:H862)</f>
        <v>2.95270833333333</v>
      </c>
    </row>
    <row r="864" customFormat="false" ht="15" hidden="false" customHeight="false" outlineLevel="0" collapsed="false">
      <c r="A864" s="20" t="n">
        <v>97</v>
      </c>
      <c r="B864" s="29" t="s">
        <v>341</v>
      </c>
      <c r="C864" s="29" t="s">
        <v>497</v>
      </c>
      <c r="D864" s="29" t="s">
        <v>567</v>
      </c>
      <c r="E864" s="29" t="s">
        <v>540</v>
      </c>
      <c r="F864" s="32" t="n">
        <v>1.25</v>
      </c>
      <c r="G864" s="26" t="n">
        <f aca="false">VLOOKUP(C864,'Ingredient Prices'!$A$6:$F$400,6,FALSE())</f>
        <v>0.38</v>
      </c>
      <c r="H864" s="26" t="n">
        <f aca="false">F864*G864</f>
        <v>0.475</v>
      </c>
    </row>
    <row r="865" customFormat="false" ht="15" hidden="false" customHeight="false" outlineLevel="0" collapsed="false">
      <c r="A865" s="20" t="n">
        <v>97</v>
      </c>
      <c r="B865" s="29" t="s">
        <v>341</v>
      </c>
      <c r="C865" s="29" t="s">
        <v>461</v>
      </c>
      <c r="D865" s="29" t="s">
        <v>543</v>
      </c>
      <c r="E865" s="29" t="s">
        <v>540</v>
      </c>
      <c r="F865" s="32" t="n">
        <v>0.125</v>
      </c>
      <c r="G865" s="26" t="n">
        <f aca="false">VLOOKUP(C865,'Ingredient Prices'!$A$6:$F$400,6,FALSE())</f>
        <v>1.22</v>
      </c>
      <c r="H865" s="26" t="n">
        <f aca="false">F865*G865</f>
        <v>0.1525</v>
      </c>
    </row>
    <row r="866" customFormat="false" ht="15" hidden="false" customHeight="false" outlineLevel="0" collapsed="false">
      <c r="A866" s="20" t="n">
        <v>97</v>
      </c>
      <c r="B866" s="29" t="s">
        <v>341</v>
      </c>
      <c r="C866" s="29" t="s">
        <v>453</v>
      </c>
      <c r="D866" s="29" t="s">
        <v>544</v>
      </c>
      <c r="E866" s="29" t="s">
        <v>540</v>
      </c>
      <c r="F866" s="32" t="n">
        <v>0.0625</v>
      </c>
      <c r="G866" s="26" t="n">
        <f aca="false">VLOOKUP(C866,'Ingredient Prices'!$A$6:$F$400,6,FALSE())</f>
        <v>7.96</v>
      </c>
      <c r="H866" s="26" t="n">
        <f aca="false">F866*G866</f>
        <v>0.4975</v>
      </c>
    </row>
    <row r="867" customFormat="false" ht="15" hidden="false" customHeight="false" outlineLevel="0" collapsed="false">
      <c r="A867" s="20" t="n">
        <v>97</v>
      </c>
      <c r="B867" s="29" t="s">
        <v>341</v>
      </c>
      <c r="C867" s="29" t="s">
        <v>435</v>
      </c>
      <c r="D867" s="29" t="s">
        <v>544</v>
      </c>
      <c r="E867" s="29" t="s">
        <v>540</v>
      </c>
      <c r="F867" s="32" t="n">
        <v>0.0625</v>
      </c>
      <c r="G867" s="26" t="n">
        <f aca="false">VLOOKUP(C867,'Ingredient Prices'!$A$6:$F$400,6,FALSE())</f>
        <v>3.27</v>
      </c>
      <c r="H867" s="26" t="n">
        <f aca="false">F867*G867</f>
        <v>0.204375</v>
      </c>
    </row>
    <row r="868" customFormat="false" ht="15" hidden="false" customHeight="false" outlineLevel="0" collapsed="false">
      <c r="A868" s="20" t="n">
        <v>97</v>
      </c>
      <c r="B868" s="29" t="s">
        <v>341</v>
      </c>
      <c r="C868" s="29" t="s">
        <v>475</v>
      </c>
      <c r="D868" s="29" t="s">
        <v>548</v>
      </c>
      <c r="E868" s="29" t="s">
        <v>540</v>
      </c>
      <c r="F868" s="32" t="n">
        <v>0.0208333333333333</v>
      </c>
      <c r="G868" s="26" t="n">
        <f aca="false">VLOOKUP(C868,'Ingredient Prices'!$A$6:$F$400,6,FALSE())</f>
        <v>1.71</v>
      </c>
      <c r="H868" s="26" t="n">
        <f aca="false">F868*G868</f>
        <v>0.035625</v>
      </c>
    </row>
    <row r="869" customFormat="false" ht="15" hidden="false" customHeight="false" outlineLevel="0" collapsed="false">
      <c r="A869" s="20" t="n">
        <v>97</v>
      </c>
      <c r="B869" s="29" t="s">
        <v>341</v>
      </c>
      <c r="C869" s="29" t="s">
        <v>507</v>
      </c>
      <c r="D869" s="29" t="s">
        <v>548</v>
      </c>
      <c r="E869" s="29" t="s">
        <v>540</v>
      </c>
      <c r="F869" s="32" t="n">
        <v>0.0208333333333333</v>
      </c>
      <c r="G869" s="26" t="n">
        <f aca="false">VLOOKUP(C869,'Ingredient Prices'!$A$6:$F$400,6,FALSE())</f>
        <v>1.65</v>
      </c>
      <c r="H869" s="26" t="n">
        <f aca="false">F869*G869</f>
        <v>0.034375</v>
      </c>
    </row>
    <row r="870" customFormat="false" ht="15" hidden="false" customHeight="false" outlineLevel="0" collapsed="false">
      <c r="A870" s="20" t="n">
        <v>97</v>
      </c>
      <c r="B870" s="29" t="s">
        <v>341</v>
      </c>
      <c r="C870" s="29" t="s">
        <v>468</v>
      </c>
      <c r="D870" s="29" t="s">
        <v>548</v>
      </c>
      <c r="E870" s="29" t="s">
        <v>540</v>
      </c>
      <c r="F870" s="32" t="n">
        <v>0.0208333333333333</v>
      </c>
      <c r="G870" s="26" t="n">
        <f aca="false">VLOOKUP(C870,'Ingredient Prices'!$A$6:$F$400,6,FALSE())</f>
        <v>4.52</v>
      </c>
      <c r="H870" s="26" t="n">
        <f aca="false">F870*G870</f>
        <v>0.0941666666666666</v>
      </c>
    </row>
    <row r="871" customFormat="false" ht="15" hidden="false" customHeight="false" outlineLevel="0" collapsed="false">
      <c r="A871" s="20" t="n">
        <v>97</v>
      </c>
      <c r="B871" s="29" t="s">
        <v>341</v>
      </c>
      <c r="C871" s="29" t="s">
        <v>465</v>
      </c>
      <c r="D871" s="29" t="s">
        <v>551</v>
      </c>
      <c r="E871" s="29" t="s">
        <v>540</v>
      </c>
      <c r="F871" s="32" t="n">
        <v>0.0104166666666667</v>
      </c>
      <c r="G871" s="26" t="n">
        <f aca="false">VLOOKUP(C871,'Ingredient Prices'!$A$6:$F$400,6,FALSE())</f>
        <v>2.07</v>
      </c>
      <c r="H871" s="26" t="n">
        <f aca="false">F871*G871</f>
        <v>0.0215625</v>
      </c>
    </row>
    <row r="872" customFormat="false" ht="15" hidden="false" customHeight="false" outlineLevel="0" collapsed="false">
      <c r="A872" s="20" t="n">
        <v>97</v>
      </c>
      <c r="B872" s="29" t="s">
        <v>341</v>
      </c>
      <c r="C872" s="29" t="s">
        <v>431</v>
      </c>
      <c r="D872" s="29" t="s">
        <v>551</v>
      </c>
      <c r="E872" s="29" t="s">
        <v>540</v>
      </c>
      <c r="F872" s="32" t="n">
        <v>0.0104166666666667</v>
      </c>
      <c r="G872" s="26" t="n">
        <f aca="false">VLOOKUP(C872,'Ingredient Prices'!$A$6:$F$400,6,FALSE())</f>
        <v>5.03</v>
      </c>
      <c r="H872" s="26" t="n">
        <f aca="false">F872*G872</f>
        <v>0.0523958333333334</v>
      </c>
    </row>
    <row r="873" customFormat="false" ht="15" hidden="false" customHeight="false" outlineLevel="0" collapsed="false">
      <c r="A873" s="20" t="n">
        <v>97</v>
      </c>
      <c r="B873" s="29" t="s">
        <v>341</v>
      </c>
      <c r="C873" s="29" t="s">
        <v>481</v>
      </c>
      <c r="D873" s="29" t="s">
        <v>551</v>
      </c>
      <c r="E873" s="29" t="s">
        <v>540</v>
      </c>
      <c r="F873" s="32" t="n">
        <v>0.0104166666666667</v>
      </c>
      <c r="G873" s="26" t="n">
        <f aca="false">VLOOKUP(C873,'Ingredient Prices'!$A$6:$F$400,6,FALSE())</f>
        <v>4.65</v>
      </c>
      <c r="H873" s="26" t="n">
        <f aca="false">F873*G873</f>
        <v>0.0484375</v>
      </c>
    </row>
    <row r="874" customFormat="false" ht="15" hidden="false" customHeight="false" outlineLevel="0" collapsed="false">
      <c r="A874" s="20" t="n">
        <v>97</v>
      </c>
      <c r="B874" s="29" t="s">
        <v>341</v>
      </c>
      <c r="C874" s="29" t="s">
        <v>418</v>
      </c>
      <c r="D874" s="29" t="s">
        <v>551</v>
      </c>
      <c r="E874" s="29" t="s">
        <v>540</v>
      </c>
      <c r="F874" s="32" t="n">
        <v>0.0104166666666667</v>
      </c>
      <c r="G874" s="26" t="n">
        <f aca="false">VLOOKUP(C874,'Ingredient Prices'!$A$6:$F$400,6,FALSE())</f>
        <v>12.83</v>
      </c>
      <c r="H874" s="26" t="n">
        <f aca="false">F874*G874</f>
        <v>0.133645833333333</v>
      </c>
    </row>
    <row r="875" customFormat="false" ht="21.75" hidden="false" customHeight="true" outlineLevel="0" collapsed="false">
      <c r="A875" s="33"/>
      <c r="B875" s="33"/>
      <c r="C875" s="33"/>
      <c r="D875" s="33"/>
      <c r="E875" s="34" t="s">
        <v>546</v>
      </c>
      <c r="F875" s="34"/>
      <c r="G875" s="34"/>
      <c r="H875" s="35" t="n">
        <f aca="false">SUM(H864:H874)</f>
        <v>1.74958333333333</v>
      </c>
    </row>
    <row r="876" customFormat="false" ht="15" hidden="false" customHeight="false" outlineLevel="0" collapsed="false">
      <c r="A876" s="20" t="n">
        <v>97</v>
      </c>
      <c r="B876" s="29" t="s">
        <v>341</v>
      </c>
      <c r="C876" s="29" t="s">
        <v>427</v>
      </c>
      <c r="D876" s="29" t="s">
        <v>561</v>
      </c>
      <c r="E876" s="29" t="s">
        <v>563</v>
      </c>
      <c r="F876" s="32" t="n">
        <v>1.75</v>
      </c>
      <c r="G876" s="26" t="n">
        <f aca="false">VLOOKUP(C876,'Ingredient Prices'!$A$6:$F$400,6,FALSE())</f>
        <v>0.36</v>
      </c>
      <c r="H876" s="26" t="n">
        <f aca="false">F876*G876</f>
        <v>0.63</v>
      </c>
    </row>
    <row r="877" customFormat="false" ht="15" hidden="false" customHeight="false" outlineLevel="0" collapsed="false">
      <c r="A877" s="20" t="n">
        <v>98</v>
      </c>
      <c r="B877" s="29" t="s">
        <v>343</v>
      </c>
      <c r="C877" s="29" t="s">
        <v>530</v>
      </c>
      <c r="D877" s="29" t="s">
        <v>549</v>
      </c>
      <c r="E877" s="29" t="s">
        <v>540</v>
      </c>
      <c r="F877" s="32" t="n">
        <v>0.666666666666667</v>
      </c>
      <c r="G877" s="26" t="n">
        <f aca="false">VLOOKUP(C877,'Ingredient Prices'!$A$6:$F$400,6,FALSE())</f>
        <v>2.17</v>
      </c>
      <c r="H877" s="26" t="n">
        <f aca="false">F877*G877</f>
        <v>1.44666666666667</v>
      </c>
    </row>
    <row r="878" customFormat="false" ht="15" hidden="false" customHeight="false" outlineLevel="0" collapsed="false">
      <c r="A878" s="20" t="n">
        <v>98</v>
      </c>
      <c r="B878" s="29" t="s">
        <v>343</v>
      </c>
      <c r="C878" s="29" t="s">
        <v>503</v>
      </c>
      <c r="D878" s="29" t="s">
        <v>539</v>
      </c>
      <c r="E878" s="29" t="s">
        <v>540</v>
      </c>
      <c r="F878" s="32" t="n">
        <v>0.5</v>
      </c>
      <c r="G878" s="26" t="n">
        <f aca="false">VLOOKUP(C878,'Ingredient Prices'!$A$6:$F$400,6,FALSE())</f>
        <v>1.03</v>
      </c>
      <c r="H878" s="26" t="n">
        <f aca="false">F878*G878</f>
        <v>0.515</v>
      </c>
    </row>
    <row r="879" customFormat="false" ht="15" hidden="false" customHeight="false" outlineLevel="0" collapsed="false">
      <c r="A879" s="20" t="n">
        <v>98</v>
      </c>
      <c r="B879" s="29" t="s">
        <v>343</v>
      </c>
      <c r="C879" s="29" t="s">
        <v>441</v>
      </c>
      <c r="D879" s="29" t="s">
        <v>542</v>
      </c>
      <c r="E879" s="29" t="s">
        <v>540</v>
      </c>
      <c r="F879" s="32" t="n">
        <v>0.1875</v>
      </c>
      <c r="G879" s="26" t="n">
        <f aca="false">VLOOKUP(C879,'Ingredient Prices'!$A$6:$F$400,6,FALSE())</f>
        <v>0.52</v>
      </c>
      <c r="H879" s="26" t="n">
        <f aca="false">F879*G879</f>
        <v>0.0975</v>
      </c>
    </row>
    <row r="880" customFormat="false" ht="15" hidden="false" customHeight="false" outlineLevel="0" collapsed="false">
      <c r="A880" s="20" t="n">
        <v>98</v>
      </c>
      <c r="B880" s="29" t="s">
        <v>343</v>
      </c>
      <c r="C880" s="29" t="s">
        <v>435</v>
      </c>
      <c r="D880" s="29" t="s">
        <v>543</v>
      </c>
      <c r="E880" s="29" t="s">
        <v>540</v>
      </c>
      <c r="F880" s="32" t="n">
        <v>0.125</v>
      </c>
      <c r="G880" s="26" t="n">
        <f aca="false">VLOOKUP(C880,'Ingredient Prices'!$A$6:$F$400,6,FALSE())</f>
        <v>3.27</v>
      </c>
      <c r="H880" s="26" t="n">
        <f aca="false">F880*G880</f>
        <v>0.40875</v>
      </c>
    </row>
    <row r="881" customFormat="false" ht="15" hidden="false" customHeight="false" outlineLevel="0" collapsed="false">
      <c r="A881" s="20" t="n">
        <v>98</v>
      </c>
      <c r="B881" s="29" t="s">
        <v>343</v>
      </c>
      <c r="C881" s="29" t="s">
        <v>461</v>
      </c>
      <c r="D881" s="29" t="s">
        <v>543</v>
      </c>
      <c r="E881" s="29" t="s">
        <v>540</v>
      </c>
      <c r="F881" s="32" t="n">
        <v>0.125</v>
      </c>
      <c r="G881" s="26" t="n">
        <f aca="false">VLOOKUP(C881,'Ingredient Prices'!$A$6:$F$400,6,FALSE())</f>
        <v>1.22</v>
      </c>
      <c r="H881" s="26" t="n">
        <f aca="false">F881*G881</f>
        <v>0.1525</v>
      </c>
    </row>
    <row r="882" customFormat="false" ht="15" hidden="false" customHeight="false" outlineLevel="0" collapsed="false">
      <c r="A882" s="20" t="n">
        <v>98</v>
      </c>
      <c r="B882" s="29" t="s">
        <v>343</v>
      </c>
      <c r="C882" s="29" t="s">
        <v>453</v>
      </c>
      <c r="D882" s="29" t="s">
        <v>543</v>
      </c>
      <c r="E882" s="29" t="s">
        <v>540</v>
      </c>
      <c r="F882" s="32" t="n">
        <v>0.125</v>
      </c>
      <c r="G882" s="26" t="n">
        <f aca="false">VLOOKUP(C882,'Ingredient Prices'!$A$6:$F$400,6,FALSE())</f>
        <v>7.96</v>
      </c>
      <c r="H882" s="26" t="n">
        <f aca="false">F882*G882</f>
        <v>0.995</v>
      </c>
    </row>
    <row r="883" customFormat="false" ht="15" hidden="false" customHeight="false" outlineLevel="0" collapsed="false">
      <c r="A883" s="20" t="n">
        <v>98</v>
      </c>
      <c r="B883" s="29" t="s">
        <v>343</v>
      </c>
      <c r="C883" s="29" t="s">
        <v>466</v>
      </c>
      <c r="D883" s="29" t="s">
        <v>544</v>
      </c>
      <c r="E883" s="29" t="s">
        <v>540</v>
      </c>
      <c r="F883" s="32" t="n">
        <v>0.0625</v>
      </c>
      <c r="G883" s="26" t="n">
        <f aca="false">VLOOKUP(C883,'Ingredient Prices'!$A$6:$F$400,6,FALSE())</f>
        <v>1.99</v>
      </c>
      <c r="H883" s="26" t="n">
        <f aca="false">F883*G883</f>
        <v>0.124375</v>
      </c>
    </row>
    <row r="884" customFormat="false" ht="15" hidden="false" customHeight="false" outlineLevel="0" collapsed="false">
      <c r="A884" s="20" t="n">
        <v>98</v>
      </c>
      <c r="B884" s="29" t="s">
        <v>343</v>
      </c>
      <c r="C884" s="29" t="s">
        <v>468</v>
      </c>
      <c r="D884" s="29" t="s">
        <v>548</v>
      </c>
      <c r="E884" s="29" t="s">
        <v>540</v>
      </c>
      <c r="F884" s="32" t="n">
        <v>0.0208333333333333</v>
      </c>
      <c r="G884" s="26" t="n">
        <f aca="false">VLOOKUP(C884,'Ingredient Prices'!$A$6:$F$400,6,FALSE())</f>
        <v>4.52</v>
      </c>
      <c r="H884" s="26" t="n">
        <f aca="false">F884*G884</f>
        <v>0.0941666666666666</v>
      </c>
    </row>
    <row r="885" customFormat="false" ht="15" hidden="false" customHeight="false" outlineLevel="0" collapsed="false">
      <c r="A885" s="20" t="n">
        <v>98</v>
      </c>
      <c r="B885" s="29" t="s">
        <v>343</v>
      </c>
      <c r="C885" s="29" t="s">
        <v>481</v>
      </c>
      <c r="D885" s="29" t="s">
        <v>551</v>
      </c>
      <c r="E885" s="29" t="s">
        <v>540</v>
      </c>
      <c r="F885" s="32" t="n">
        <v>0.0104166666666667</v>
      </c>
      <c r="G885" s="26" t="n">
        <f aca="false">VLOOKUP(C885,'Ingredient Prices'!$A$6:$F$400,6,FALSE())</f>
        <v>4.65</v>
      </c>
      <c r="H885" s="26" t="n">
        <f aca="false">F885*G885</f>
        <v>0.0484375</v>
      </c>
    </row>
    <row r="886" customFormat="false" ht="15" hidden="false" customHeight="false" outlineLevel="0" collapsed="false">
      <c r="A886" s="20" t="n">
        <v>98</v>
      </c>
      <c r="B886" s="29" t="s">
        <v>343</v>
      </c>
      <c r="C886" s="29" t="s">
        <v>520</v>
      </c>
      <c r="D886" s="29" t="s">
        <v>553</v>
      </c>
      <c r="E886" s="29" t="s">
        <v>540</v>
      </c>
      <c r="F886" s="32" t="n">
        <v>0.00520833333333333</v>
      </c>
      <c r="G886" s="26" t="n">
        <f aca="false">VLOOKUP(C886,'Ingredient Prices'!$A$6:$F$400,6,FALSE())</f>
        <v>3.18</v>
      </c>
      <c r="H886" s="26" t="n">
        <f aca="false">F886*G886</f>
        <v>0.0165625</v>
      </c>
    </row>
    <row r="887" customFormat="false" ht="21.75" hidden="false" customHeight="true" outlineLevel="0" collapsed="false">
      <c r="A887" s="33"/>
      <c r="B887" s="33"/>
      <c r="C887" s="33"/>
      <c r="D887" s="33"/>
      <c r="E887" s="34" t="s">
        <v>546</v>
      </c>
      <c r="F887" s="34"/>
      <c r="G887" s="34"/>
      <c r="H887" s="35" t="n">
        <f aca="false">SUM(H877:H886)</f>
        <v>3.89895833333333</v>
      </c>
    </row>
    <row r="888" customFormat="false" ht="15" hidden="false" customHeight="false" outlineLevel="0" collapsed="false">
      <c r="A888" s="20" t="n">
        <v>99</v>
      </c>
      <c r="B888" s="29" t="s">
        <v>345</v>
      </c>
      <c r="C888" s="29" t="s">
        <v>509</v>
      </c>
      <c r="D888" s="29" t="s">
        <v>549</v>
      </c>
      <c r="E888" s="29" t="s">
        <v>540</v>
      </c>
      <c r="F888" s="32" t="n">
        <v>0.666666666666667</v>
      </c>
      <c r="G888" s="26" t="n">
        <f aca="false">VLOOKUP(C888,'Ingredient Prices'!$A$6:$F$400,6,FALSE())</f>
        <v>0.31</v>
      </c>
      <c r="H888" s="26" t="n">
        <f aca="false">F888*G888</f>
        <v>0.206666666666667</v>
      </c>
    </row>
    <row r="889" customFormat="false" ht="15" hidden="false" customHeight="false" outlineLevel="0" collapsed="false">
      <c r="A889" s="20" t="n">
        <v>99</v>
      </c>
      <c r="B889" s="29" t="s">
        <v>345</v>
      </c>
      <c r="C889" s="29" t="s">
        <v>503</v>
      </c>
      <c r="D889" s="29" t="s">
        <v>549</v>
      </c>
      <c r="E889" s="29" t="s">
        <v>540</v>
      </c>
      <c r="F889" s="32" t="n">
        <v>0.666666666666667</v>
      </c>
      <c r="G889" s="26" t="n">
        <f aca="false">VLOOKUP(C889,'Ingredient Prices'!$A$6:$F$400,6,FALSE())</f>
        <v>1.03</v>
      </c>
      <c r="H889" s="26" t="n">
        <f aca="false">F889*G889</f>
        <v>0.686666666666667</v>
      </c>
    </row>
    <row r="890" customFormat="false" ht="15" hidden="false" customHeight="false" outlineLevel="0" collapsed="false">
      <c r="A890" s="20" t="n">
        <v>99</v>
      </c>
      <c r="B890" s="29" t="s">
        <v>345</v>
      </c>
      <c r="C890" s="29" t="s">
        <v>435</v>
      </c>
      <c r="D890" s="29" t="s">
        <v>543</v>
      </c>
      <c r="E890" s="29" t="s">
        <v>540</v>
      </c>
      <c r="F890" s="32" t="n">
        <v>0.125</v>
      </c>
      <c r="G890" s="26" t="n">
        <f aca="false">VLOOKUP(C890,'Ingredient Prices'!$A$6:$F$400,6,FALSE())</f>
        <v>3.27</v>
      </c>
      <c r="H890" s="26" t="n">
        <f aca="false">F890*G890</f>
        <v>0.40875</v>
      </c>
    </row>
    <row r="891" customFormat="false" ht="15" hidden="false" customHeight="false" outlineLevel="0" collapsed="false">
      <c r="A891" s="20" t="n">
        <v>99</v>
      </c>
      <c r="B891" s="29" t="s">
        <v>345</v>
      </c>
      <c r="C891" s="29" t="s">
        <v>441</v>
      </c>
      <c r="D891" s="29" t="s">
        <v>543</v>
      </c>
      <c r="E891" s="29" t="s">
        <v>540</v>
      </c>
      <c r="F891" s="32" t="n">
        <v>0.125</v>
      </c>
      <c r="G891" s="26" t="n">
        <f aca="false">VLOOKUP(C891,'Ingredient Prices'!$A$6:$F$400,6,FALSE())</f>
        <v>0.52</v>
      </c>
      <c r="H891" s="26" t="n">
        <f aca="false">F891*G891</f>
        <v>0.065</v>
      </c>
    </row>
    <row r="892" customFormat="false" ht="15" hidden="false" customHeight="false" outlineLevel="0" collapsed="false">
      <c r="A892" s="20" t="n">
        <v>99</v>
      </c>
      <c r="B892" s="29" t="s">
        <v>345</v>
      </c>
      <c r="C892" s="29" t="s">
        <v>461</v>
      </c>
      <c r="D892" s="29" t="s">
        <v>543</v>
      </c>
      <c r="E892" s="29" t="s">
        <v>540</v>
      </c>
      <c r="F892" s="32" t="n">
        <v>0.125</v>
      </c>
      <c r="G892" s="26" t="n">
        <f aca="false">VLOOKUP(C892,'Ingredient Prices'!$A$6:$F$400,6,FALSE())</f>
        <v>1.22</v>
      </c>
      <c r="H892" s="26" t="n">
        <f aca="false">F892*G892</f>
        <v>0.1525</v>
      </c>
    </row>
    <row r="893" customFormat="false" ht="15" hidden="false" customHeight="false" outlineLevel="0" collapsed="false">
      <c r="A893" s="20" t="n">
        <v>99</v>
      </c>
      <c r="B893" s="29" t="s">
        <v>345</v>
      </c>
      <c r="C893" s="29" t="s">
        <v>453</v>
      </c>
      <c r="D893" s="29" t="s">
        <v>544</v>
      </c>
      <c r="E893" s="29" t="s">
        <v>540</v>
      </c>
      <c r="F893" s="32" t="n">
        <v>0.0625</v>
      </c>
      <c r="G893" s="26" t="n">
        <f aca="false">VLOOKUP(C893,'Ingredient Prices'!$A$6:$F$400,6,FALSE())</f>
        <v>7.96</v>
      </c>
      <c r="H893" s="26" t="n">
        <f aca="false">F893*G893</f>
        <v>0.4975</v>
      </c>
    </row>
    <row r="894" customFormat="false" ht="15" hidden="false" customHeight="false" outlineLevel="0" collapsed="false">
      <c r="A894" s="20" t="n">
        <v>99</v>
      </c>
      <c r="B894" s="29" t="s">
        <v>345</v>
      </c>
      <c r="C894" s="29" t="s">
        <v>466</v>
      </c>
      <c r="D894" s="29" t="s">
        <v>544</v>
      </c>
      <c r="E894" s="29" t="s">
        <v>540</v>
      </c>
      <c r="F894" s="32" t="n">
        <v>0.0625</v>
      </c>
      <c r="G894" s="26" t="n">
        <f aca="false">VLOOKUP(C894,'Ingredient Prices'!$A$6:$F$400,6,FALSE())</f>
        <v>1.99</v>
      </c>
      <c r="H894" s="26" t="n">
        <f aca="false">F894*G894</f>
        <v>0.124375</v>
      </c>
    </row>
    <row r="895" customFormat="false" ht="15" hidden="false" customHeight="false" outlineLevel="0" collapsed="false">
      <c r="A895" s="20" t="n">
        <v>99</v>
      </c>
      <c r="B895" s="29" t="s">
        <v>345</v>
      </c>
      <c r="C895" s="29" t="s">
        <v>522</v>
      </c>
      <c r="D895" s="29" t="s">
        <v>548</v>
      </c>
      <c r="E895" s="29" t="s">
        <v>540</v>
      </c>
      <c r="F895" s="32" t="n">
        <v>0.0208333333333333</v>
      </c>
      <c r="G895" s="26" t="n">
        <f aca="false">VLOOKUP(C895,'Ingredient Prices'!$A$6:$F$400,6,FALSE())</f>
        <v>4.17</v>
      </c>
      <c r="H895" s="26" t="n">
        <f aca="false">F895*G895</f>
        <v>0.086875</v>
      </c>
    </row>
    <row r="896" customFormat="false" ht="15" hidden="false" customHeight="false" outlineLevel="0" collapsed="false">
      <c r="A896" s="20" t="n">
        <v>99</v>
      </c>
      <c r="B896" s="29" t="s">
        <v>345</v>
      </c>
      <c r="C896" s="29" t="s">
        <v>468</v>
      </c>
      <c r="D896" s="29" t="s">
        <v>548</v>
      </c>
      <c r="E896" s="29" t="s">
        <v>540</v>
      </c>
      <c r="F896" s="32" t="n">
        <v>0.0208333333333333</v>
      </c>
      <c r="G896" s="26" t="n">
        <f aca="false">VLOOKUP(C896,'Ingredient Prices'!$A$6:$F$400,6,FALSE())</f>
        <v>4.52</v>
      </c>
      <c r="H896" s="26" t="n">
        <f aca="false">F896*G896</f>
        <v>0.0941666666666666</v>
      </c>
    </row>
    <row r="897" customFormat="false" ht="15" hidden="false" customHeight="false" outlineLevel="0" collapsed="false">
      <c r="A897" s="20" t="n">
        <v>99</v>
      </c>
      <c r="B897" s="29" t="s">
        <v>345</v>
      </c>
      <c r="C897" s="29" t="s">
        <v>491</v>
      </c>
      <c r="D897" s="29" t="s">
        <v>551</v>
      </c>
      <c r="E897" s="29" t="s">
        <v>540</v>
      </c>
      <c r="F897" s="32" t="n">
        <v>0.0104166666666667</v>
      </c>
      <c r="G897" s="26" t="n">
        <f aca="false">VLOOKUP(C897,'Ingredient Prices'!$A$6:$F$400,6,FALSE())</f>
        <v>5.18</v>
      </c>
      <c r="H897" s="26" t="n">
        <f aca="false">F897*G897</f>
        <v>0.0539583333333333</v>
      </c>
    </row>
    <row r="898" customFormat="false" ht="21.75" hidden="false" customHeight="true" outlineLevel="0" collapsed="false">
      <c r="A898" s="33"/>
      <c r="B898" s="33"/>
      <c r="C898" s="33"/>
      <c r="D898" s="33"/>
      <c r="E898" s="34" t="s">
        <v>546</v>
      </c>
      <c r="F898" s="34"/>
      <c r="G898" s="34"/>
      <c r="H898" s="35" t="n">
        <f aca="false">SUM(H888:H897)</f>
        <v>2.37645833333333</v>
      </c>
    </row>
    <row r="899" customFormat="false" ht="15" hidden="false" customHeight="false" outlineLevel="0" collapsed="false">
      <c r="A899" s="20" t="n">
        <v>99</v>
      </c>
      <c r="B899" s="29" t="s">
        <v>345</v>
      </c>
      <c r="C899" s="29" t="s">
        <v>474</v>
      </c>
      <c r="D899" s="29" t="s">
        <v>566</v>
      </c>
      <c r="E899" s="29" t="s">
        <v>563</v>
      </c>
      <c r="F899" s="32" t="n">
        <v>3</v>
      </c>
      <c r="G899" s="26" t="n">
        <f aca="false">VLOOKUP(C899,'Ingredient Prices'!$A$6:$F$400,6,FALSE())</f>
        <v>0.41</v>
      </c>
      <c r="H899" s="26" t="n">
        <f aca="false">F899*G899</f>
        <v>1.23</v>
      </c>
    </row>
    <row r="900" customFormat="false" ht="15" hidden="false" customHeight="false" outlineLevel="0" collapsed="false">
      <c r="A900" s="20" t="n">
        <v>100</v>
      </c>
      <c r="B900" s="29" t="s">
        <v>347</v>
      </c>
      <c r="C900" s="29" t="s">
        <v>441</v>
      </c>
      <c r="D900" s="29" t="s">
        <v>549</v>
      </c>
      <c r="E900" s="29" t="s">
        <v>540</v>
      </c>
      <c r="F900" s="32" t="n">
        <v>0.666666666666667</v>
      </c>
      <c r="G900" s="26" t="n">
        <f aca="false">VLOOKUP(C900,'Ingredient Prices'!$A$6:$F$400,6,FALSE())</f>
        <v>0.52</v>
      </c>
      <c r="H900" s="26" t="n">
        <f aca="false">F900*G900</f>
        <v>0.346666666666667</v>
      </c>
    </row>
    <row r="901" customFormat="false" ht="15" hidden="false" customHeight="false" outlineLevel="0" collapsed="false">
      <c r="A901" s="20" t="n">
        <v>100</v>
      </c>
      <c r="B901" s="29" t="s">
        <v>347</v>
      </c>
      <c r="C901" s="29" t="s">
        <v>435</v>
      </c>
      <c r="D901" s="29" t="s">
        <v>550</v>
      </c>
      <c r="E901" s="29" t="s">
        <v>540</v>
      </c>
      <c r="F901" s="32" t="n">
        <v>0.333333333333333</v>
      </c>
      <c r="G901" s="26" t="n">
        <f aca="false">VLOOKUP(C901,'Ingredient Prices'!$A$6:$F$400,6,FALSE())</f>
        <v>3.27</v>
      </c>
      <c r="H901" s="26" t="n">
        <f aca="false">F901*G901</f>
        <v>1.09</v>
      </c>
    </row>
    <row r="902" customFormat="false" ht="15" hidden="false" customHeight="false" outlineLevel="0" collapsed="false">
      <c r="A902" s="20" t="n">
        <v>100</v>
      </c>
      <c r="B902" s="29" t="s">
        <v>347</v>
      </c>
      <c r="C902" s="29" t="s">
        <v>506</v>
      </c>
      <c r="D902" s="29" t="s">
        <v>544</v>
      </c>
      <c r="E902" s="29" t="s">
        <v>540</v>
      </c>
      <c r="F902" s="32" t="n">
        <v>0.0625</v>
      </c>
      <c r="G902" s="26" t="n">
        <f aca="false">VLOOKUP(C902,'Ingredient Prices'!$A$6:$F$400,6,FALSE())</f>
        <v>1.27</v>
      </c>
      <c r="H902" s="26" t="n">
        <f aca="false">F902*G902</f>
        <v>0.079375</v>
      </c>
    </row>
    <row r="903" customFormat="false" ht="15" hidden="false" customHeight="false" outlineLevel="0" collapsed="false">
      <c r="A903" s="20" t="n">
        <v>100</v>
      </c>
      <c r="B903" s="29" t="s">
        <v>347</v>
      </c>
      <c r="C903" s="29" t="s">
        <v>520</v>
      </c>
      <c r="D903" s="29" t="s">
        <v>545</v>
      </c>
      <c r="E903" s="29" t="s">
        <v>540</v>
      </c>
      <c r="F903" s="32" t="n">
        <v>0.0416666666666667</v>
      </c>
      <c r="G903" s="26" t="n">
        <f aca="false">VLOOKUP(C903,'Ingredient Prices'!$A$6:$F$400,6,FALSE())</f>
        <v>3.18</v>
      </c>
      <c r="H903" s="26" t="n">
        <f aca="false">F903*G903</f>
        <v>0.1325</v>
      </c>
    </row>
    <row r="904" customFormat="false" ht="15" hidden="false" customHeight="false" outlineLevel="0" collapsed="false">
      <c r="A904" s="20" t="n">
        <v>100</v>
      </c>
      <c r="B904" s="29" t="s">
        <v>347</v>
      </c>
      <c r="C904" s="29" t="s">
        <v>468</v>
      </c>
      <c r="D904" s="29" t="s">
        <v>548</v>
      </c>
      <c r="E904" s="29" t="s">
        <v>540</v>
      </c>
      <c r="F904" s="32" t="n">
        <v>0.0208333333333333</v>
      </c>
      <c r="G904" s="26" t="n">
        <f aca="false">VLOOKUP(C904,'Ingredient Prices'!$A$6:$F$400,6,FALSE())</f>
        <v>4.52</v>
      </c>
      <c r="H904" s="26" t="n">
        <f aca="false">F904*G904</f>
        <v>0.0941666666666666</v>
      </c>
    </row>
    <row r="905" customFormat="false" ht="15" hidden="false" customHeight="false" outlineLevel="0" collapsed="false">
      <c r="A905" s="20" t="n">
        <v>100</v>
      </c>
      <c r="B905" s="29" t="s">
        <v>347</v>
      </c>
      <c r="C905" s="29" t="s">
        <v>491</v>
      </c>
      <c r="D905" s="29" t="s">
        <v>548</v>
      </c>
      <c r="E905" s="29" t="s">
        <v>540</v>
      </c>
      <c r="F905" s="32" t="n">
        <v>0.0208333333333333</v>
      </c>
      <c r="G905" s="26" t="n">
        <f aca="false">VLOOKUP(C905,'Ingredient Prices'!$A$6:$F$400,6,FALSE())</f>
        <v>5.18</v>
      </c>
      <c r="H905" s="26" t="n">
        <f aca="false">F905*G905</f>
        <v>0.107916666666667</v>
      </c>
    </row>
    <row r="906" customFormat="false" ht="15" hidden="false" customHeight="false" outlineLevel="0" collapsed="false">
      <c r="A906" s="20" t="n">
        <v>100</v>
      </c>
      <c r="B906" s="29" t="s">
        <v>347</v>
      </c>
      <c r="C906" s="29" t="s">
        <v>475</v>
      </c>
      <c r="D906" s="29" t="s">
        <v>548</v>
      </c>
      <c r="E906" s="29" t="s">
        <v>540</v>
      </c>
      <c r="F906" s="32" t="n">
        <v>0.0208333333333333</v>
      </c>
      <c r="G906" s="26" t="n">
        <f aca="false">VLOOKUP(C906,'Ingredient Prices'!$A$6:$F$400,6,FALSE())</f>
        <v>1.71</v>
      </c>
      <c r="H906" s="26" t="n">
        <f aca="false">F906*G906</f>
        <v>0.035625</v>
      </c>
    </row>
    <row r="907" customFormat="false" ht="15" hidden="false" customHeight="false" outlineLevel="0" collapsed="false">
      <c r="A907" s="20" t="n">
        <v>100</v>
      </c>
      <c r="B907" s="29" t="s">
        <v>347</v>
      </c>
      <c r="C907" s="29" t="s">
        <v>467</v>
      </c>
      <c r="D907" s="29" t="s">
        <v>551</v>
      </c>
      <c r="E907" s="29" t="s">
        <v>540</v>
      </c>
      <c r="F907" s="32" t="n">
        <v>0.0104166666666667</v>
      </c>
      <c r="G907" s="26" t="n">
        <f aca="false">VLOOKUP(C907,'Ingredient Prices'!$A$6:$F$400,6,FALSE())</f>
        <v>5.99</v>
      </c>
      <c r="H907" s="26" t="n">
        <f aca="false">F907*G907</f>
        <v>0.0623958333333334</v>
      </c>
    </row>
    <row r="908" customFormat="false" ht="15" hidden="false" customHeight="false" outlineLevel="0" collapsed="false">
      <c r="A908" s="20" t="n">
        <v>100</v>
      </c>
      <c r="B908" s="29" t="s">
        <v>347</v>
      </c>
      <c r="C908" s="29" t="s">
        <v>490</v>
      </c>
      <c r="D908" s="29" t="s">
        <v>553</v>
      </c>
      <c r="E908" s="29" t="s">
        <v>540</v>
      </c>
      <c r="F908" s="32" t="n">
        <v>0.00520833333333333</v>
      </c>
      <c r="G908" s="26" t="n">
        <f aca="false">VLOOKUP(C908,'Ingredient Prices'!$A$6:$F$400,6,FALSE())</f>
        <v>5.51</v>
      </c>
      <c r="H908" s="26" t="n">
        <f aca="false">F908*G908</f>
        <v>0.0286979166666667</v>
      </c>
    </row>
    <row r="909" customFormat="false" ht="21.75" hidden="false" customHeight="true" outlineLevel="0" collapsed="false">
      <c r="A909" s="33"/>
      <c r="B909" s="33"/>
      <c r="C909" s="33"/>
      <c r="D909" s="33"/>
      <c r="E909" s="34" t="s">
        <v>546</v>
      </c>
      <c r="F909" s="34"/>
      <c r="G909" s="34"/>
      <c r="H909" s="35" t="n">
        <f aca="false">SUM(H900:H908)</f>
        <v>1.97734375</v>
      </c>
    </row>
    <row r="910" customFormat="false" ht="15" hidden="false" customHeight="false" outlineLevel="0" collapsed="false">
      <c r="A910" s="20" t="n">
        <v>101</v>
      </c>
      <c r="B910" s="29" t="s">
        <v>349</v>
      </c>
      <c r="C910" s="29" t="s">
        <v>483</v>
      </c>
      <c r="D910" s="29" t="s">
        <v>549</v>
      </c>
      <c r="E910" s="29" t="s">
        <v>540</v>
      </c>
      <c r="F910" s="32" t="n">
        <v>0.666666666666667</v>
      </c>
      <c r="G910" s="26" t="n">
        <f aca="false">VLOOKUP(C910,'Ingredient Prices'!$A$6:$F$400,6,FALSE())</f>
        <v>2.24</v>
      </c>
      <c r="H910" s="26" t="n">
        <f aca="false">F910*G910</f>
        <v>1.49333333333333</v>
      </c>
    </row>
    <row r="911" customFormat="false" ht="15" hidden="false" customHeight="false" outlineLevel="0" collapsed="false">
      <c r="A911" s="20" t="n">
        <v>101</v>
      </c>
      <c r="B911" s="29" t="s">
        <v>349</v>
      </c>
      <c r="C911" s="29" t="s">
        <v>487</v>
      </c>
      <c r="D911" s="29" t="s">
        <v>542</v>
      </c>
      <c r="E911" s="29" t="s">
        <v>540</v>
      </c>
      <c r="F911" s="32" t="n">
        <v>0.1875</v>
      </c>
      <c r="G911" s="26" t="n">
        <f aca="false">VLOOKUP(C911,'Ingredient Prices'!$A$6:$F$400,6,FALSE())</f>
        <v>4.49</v>
      </c>
      <c r="H911" s="26" t="n">
        <f aca="false">F911*G911</f>
        <v>0.841875</v>
      </c>
    </row>
    <row r="912" customFormat="false" ht="15" hidden="false" customHeight="false" outlineLevel="0" collapsed="false">
      <c r="A912" s="20" t="n">
        <v>101</v>
      </c>
      <c r="B912" s="29" t="s">
        <v>349</v>
      </c>
      <c r="C912" s="29" t="s">
        <v>489</v>
      </c>
      <c r="D912" s="29" t="s">
        <v>543</v>
      </c>
      <c r="E912" s="29" t="s">
        <v>540</v>
      </c>
      <c r="F912" s="32" t="n">
        <v>0.125</v>
      </c>
      <c r="G912" s="26" t="n">
        <f aca="false">VLOOKUP(C912,'Ingredient Prices'!$A$6:$F$400,6,FALSE())</f>
        <v>6.4</v>
      </c>
      <c r="H912" s="26" t="n">
        <f aca="false">F912*G912</f>
        <v>0.8</v>
      </c>
    </row>
    <row r="913" customFormat="false" ht="15" hidden="false" customHeight="false" outlineLevel="0" collapsed="false">
      <c r="A913" s="20" t="n">
        <v>101</v>
      </c>
      <c r="B913" s="29" t="s">
        <v>349</v>
      </c>
      <c r="C913" s="29" t="s">
        <v>480</v>
      </c>
      <c r="D913" s="29" t="s">
        <v>544</v>
      </c>
      <c r="E913" s="29" t="s">
        <v>540</v>
      </c>
      <c r="F913" s="32" t="n">
        <v>0.0625</v>
      </c>
      <c r="G913" s="26" t="n">
        <f aca="false">VLOOKUP(C913,'Ingredient Prices'!$A$6:$F$400,6,FALSE())</f>
        <v>3.39</v>
      </c>
      <c r="H913" s="26" t="n">
        <f aca="false">F913*G913</f>
        <v>0.211875</v>
      </c>
    </row>
    <row r="914" customFormat="false" ht="15" hidden="false" customHeight="false" outlineLevel="0" collapsed="false">
      <c r="A914" s="20" t="n">
        <v>101</v>
      </c>
      <c r="B914" s="29" t="s">
        <v>349</v>
      </c>
      <c r="C914" s="29" t="s">
        <v>484</v>
      </c>
      <c r="D914" s="29" t="s">
        <v>544</v>
      </c>
      <c r="E914" s="29" t="s">
        <v>540</v>
      </c>
      <c r="F914" s="32" t="n">
        <v>0.0625</v>
      </c>
      <c r="G914" s="26" t="n">
        <f aca="false">VLOOKUP(C914,'Ingredient Prices'!$A$6:$F$400,6,FALSE())</f>
        <v>4.03</v>
      </c>
      <c r="H914" s="26" t="n">
        <f aca="false">F914*G914</f>
        <v>0.251875</v>
      </c>
    </row>
    <row r="915" customFormat="false" ht="21.75" hidden="false" customHeight="true" outlineLevel="0" collapsed="false">
      <c r="A915" s="33"/>
      <c r="B915" s="33"/>
      <c r="C915" s="33"/>
      <c r="D915" s="33"/>
      <c r="E915" s="34" t="s">
        <v>546</v>
      </c>
      <c r="F915" s="34"/>
      <c r="G915" s="34"/>
      <c r="H915" s="35" t="n">
        <f aca="false">SUM(H910:H914)</f>
        <v>3.59895833333333</v>
      </c>
    </row>
    <row r="916" customFormat="false" ht="15" hidden="false" customHeight="false" outlineLevel="0" collapsed="false">
      <c r="A916" s="20" t="n">
        <v>102</v>
      </c>
      <c r="B916" s="29" t="s">
        <v>353</v>
      </c>
      <c r="C916" s="29" t="s">
        <v>422</v>
      </c>
      <c r="D916" s="29" t="s">
        <v>552</v>
      </c>
      <c r="E916" s="29" t="s">
        <v>540</v>
      </c>
      <c r="F916" s="32" t="n">
        <v>1</v>
      </c>
      <c r="G916" s="26" t="n">
        <f aca="false">VLOOKUP(C916,'Ingredient Prices'!$A$6:$F$400,6,FALSE())</f>
        <v>0.46</v>
      </c>
      <c r="H916" s="26" t="n">
        <f aca="false">F916*G916</f>
        <v>0.46</v>
      </c>
    </row>
    <row r="917" customFormat="false" ht="15" hidden="false" customHeight="false" outlineLevel="0" collapsed="false">
      <c r="A917" s="20" t="n">
        <v>102</v>
      </c>
      <c r="B917" s="29" t="s">
        <v>353</v>
      </c>
      <c r="C917" s="29" t="s">
        <v>483</v>
      </c>
      <c r="D917" s="29" t="s">
        <v>542</v>
      </c>
      <c r="E917" s="29" t="s">
        <v>540</v>
      </c>
      <c r="F917" s="32" t="n">
        <v>0.1875</v>
      </c>
      <c r="G917" s="26" t="n">
        <f aca="false">VLOOKUP(C917,'Ingredient Prices'!$A$6:$F$400,6,FALSE())</f>
        <v>2.24</v>
      </c>
      <c r="H917" s="26" t="n">
        <f aca="false">F917*G917</f>
        <v>0.42</v>
      </c>
    </row>
    <row r="918" customFormat="false" ht="15" hidden="false" customHeight="false" outlineLevel="0" collapsed="false">
      <c r="A918" s="20" t="n">
        <v>102</v>
      </c>
      <c r="B918" s="29" t="s">
        <v>353</v>
      </c>
      <c r="C918" s="29" t="s">
        <v>480</v>
      </c>
      <c r="D918" s="29" t="s">
        <v>544</v>
      </c>
      <c r="E918" s="29" t="s">
        <v>540</v>
      </c>
      <c r="F918" s="32" t="n">
        <v>0.0625</v>
      </c>
      <c r="G918" s="26" t="n">
        <f aca="false">VLOOKUP(C918,'Ingredient Prices'!$A$6:$F$400,6,FALSE())</f>
        <v>3.39</v>
      </c>
      <c r="H918" s="26" t="n">
        <f aca="false">F918*G918</f>
        <v>0.211875</v>
      </c>
    </row>
    <row r="919" customFormat="false" ht="15" hidden="false" customHeight="false" outlineLevel="0" collapsed="false">
      <c r="A919" s="20" t="n">
        <v>102</v>
      </c>
      <c r="B919" s="29" t="s">
        <v>353</v>
      </c>
      <c r="C919" s="29" t="s">
        <v>487</v>
      </c>
      <c r="D919" s="29" t="s">
        <v>545</v>
      </c>
      <c r="E919" s="29" t="s">
        <v>540</v>
      </c>
      <c r="F919" s="32" t="n">
        <v>0.0416666666666667</v>
      </c>
      <c r="G919" s="26" t="n">
        <f aca="false">VLOOKUP(C919,'Ingredient Prices'!$A$6:$F$400,6,FALSE())</f>
        <v>4.49</v>
      </c>
      <c r="H919" s="26" t="n">
        <f aca="false">F919*G919</f>
        <v>0.187083333333333</v>
      </c>
    </row>
    <row r="920" customFormat="false" ht="15" hidden="false" customHeight="false" outlineLevel="0" collapsed="false">
      <c r="A920" s="20" t="n">
        <v>102</v>
      </c>
      <c r="B920" s="29" t="s">
        <v>353</v>
      </c>
      <c r="C920" s="29" t="s">
        <v>484</v>
      </c>
      <c r="D920" s="29" t="s">
        <v>548</v>
      </c>
      <c r="E920" s="29" t="s">
        <v>540</v>
      </c>
      <c r="F920" s="32" t="n">
        <v>0.0208333333333333</v>
      </c>
      <c r="G920" s="26" t="n">
        <f aca="false">VLOOKUP(C920,'Ingredient Prices'!$A$6:$F$400,6,FALSE())</f>
        <v>4.03</v>
      </c>
      <c r="H920" s="26" t="n">
        <f aca="false">F920*G920</f>
        <v>0.0839583333333333</v>
      </c>
    </row>
    <row r="921" customFormat="false" ht="15" hidden="false" customHeight="false" outlineLevel="0" collapsed="false">
      <c r="A921" s="20" t="n">
        <v>102</v>
      </c>
      <c r="B921" s="29" t="s">
        <v>353</v>
      </c>
      <c r="C921" s="29" t="s">
        <v>489</v>
      </c>
      <c r="D921" s="29" t="s">
        <v>548</v>
      </c>
      <c r="E921" s="29" t="s">
        <v>540</v>
      </c>
      <c r="F921" s="32" t="n">
        <v>0.0208333333333333</v>
      </c>
      <c r="G921" s="26" t="n">
        <f aca="false">VLOOKUP(C921,'Ingredient Prices'!$A$6:$F$400,6,FALSE())</f>
        <v>6.4</v>
      </c>
      <c r="H921" s="26" t="n">
        <f aca="false">F921*G921</f>
        <v>0.133333333333333</v>
      </c>
    </row>
    <row r="922" customFormat="false" ht="15" hidden="false" customHeight="false" outlineLevel="0" collapsed="false">
      <c r="A922" s="20" t="n">
        <v>102</v>
      </c>
      <c r="B922" s="29" t="s">
        <v>353</v>
      </c>
      <c r="C922" s="29" t="s">
        <v>438</v>
      </c>
      <c r="D922" s="29" t="s">
        <v>548</v>
      </c>
      <c r="E922" s="29" t="s">
        <v>540</v>
      </c>
      <c r="F922" s="32" t="n">
        <v>0.0208333333333333</v>
      </c>
      <c r="G922" s="26" t="n">
        <f aca="false">VLOOKUP(C922,'Ingredient Prices'!$A$6:$F$400,6,FALSE())</f>
        <v>4.58</v>
      </c>
      <c r="H922" s="26" t="n">
        <f aca="false">F922*G922</f>
        <v>0.0954166666666667</v>
      </c>
    </row>
    <row r="923" customFormat="false" ht="21.75" hidden="false" customHeight="true" outlineLevel="0" collapsed="false">
      <c r="A923" s="33"/>
      <c r="B923" s="33"/>
      <c r="C923" s="33"/>
      <c r="D923" s="33"/>
      <c r="E923" s="34" t="s">
        <v>546</v>
      </c>
      <c r="F923" s="34"/>
      <c r="G923" s="34"/>
      <c r="H923" s="35" t="n">
        <f aca="false">SUM(H916:H922)</f>
        <v>1.59166666666667</v>
      </c>
    </row>
    <row r="924" customFormat="false" ht="15" hidden="false" customHeight="false" outlineLevel="0" collapsed="false">
      <c r="A924" s="20" t="n">
        <v>102</v>
      </c>
      <c r="B924" s="29" t="s">
        <v>353</v>
      </c>
      <c r="C924" s="29" t="s">
        <v>414</v>
      </c>
      <c r="D924" s="29" t="s">
        <v>552</v>
      </c>
      <c r="E924" s="29" t="s">
        <v>563</v>
      </c>
      <c r="F924" s="32" t="n">
        <v>1</v>
      </c>
      <c r="G924" s="26" t="n">
        <f aca="false">VLOOKUP(C924,'Ingredient Prices'!$A$6:$F$400,6,FALSE())</f>
        <v>0.3</v>
      </c>
      <c r="H924" s="26" t="n">
        <f aca="false">F924*G924</f>
        <v>0.3</v>
      </c>
    </row>
    <row r="925" customFormat="false" ht="15" hidden="false" customHeight="false" outlineLevel="0" collapsed="false">
      <c r="A925" s="20" t="n">
        <v>103</v>
      </c>
      <c r="B925" s="29" t="s">
        <v>357</v>
      </c>
      <c r="C925" s="29" t="s">
        <v>503</v>
      </c>
      <c r="D925" s="29" t="s">
        <v>552</v>
      </c>
      <c r="E925" s="29" t="s">
        <v>540</v>
      </c>
      <c r="F925" s="32" t="n">
        <v>1</v>
      </c>
      <c r="G925" s="26" t="n">
        <f aca="false">VLOOKUP(C925,'Ingredient Prices'!$A$6:$F$400,6,FALSE())</f>
        <v>1.03</v>
      </c>
      <c r="H925" s="26" t="n">
        <f aca="false">F925*G925</f>
        <v>1.03</v>
      </c>
    </row>
    <row r="926" customFormat="false" ht="15" hidden="false" customHeight="false" outlineLevel="0" collapsed="false">
      <c r="A926" s="20" t="n">
        <v>103</v>
      </c>
      <c r="B926" s="29" t="s">
        <v>357</v>
      </c>
      <c r="C926" s="29" t="s">
        <v>477</v>
      </c>
      <c r="D926" s="29" t="s">
        <v>539</v>
      </c>
      <c r="E926" s="29" t="s">
        <v>540</v>
      </c>
      <c r="F926" s="32" t="n">
        <v>0.5</v>
      </c>
      <c r="G926" s="26" t="n">
        <f aca="false">VLOOKUP(C926,'Ingredient Prices'!$A$6:$F$400,6,FALSE())</f>
        <v>0.28</v>
      </c>
      <c r="H926" s="26" t="n">
        <f aca="false">F926*G926</f>
        <v>0.14</v>
      </c>
    </row>
    <row r="927" customFormat="false" ht="15" hidden="false" customHeight="false" outlineLevel="0" collapsed="false">
      <c r="A927" s="20" t="n">
        <v>103</v>
      </c>
      <c r="B927" s="29" t="s">
        <v>357</v>
      </c>
      <c r="C927" s="29" t="s">
        <v>493</v>
      </c>
      <c r="D927" s="29" t="s">
        <v>541</v>
      </c>
      <c r="E927" s="29" t="s">
        <v>540</v>
      </c>
      <c r="F927" s="32" t="n">
        <v>0.25</v>
      </c>
      <c r="G927" s="26" t="n">
        <f aca="false">VLOOKUP(C927,'Ingredient Prices'!$A$6:$F$400,6,FALSE())</f>
        <v>1.22</v>
      </c>
      <c r="H927" s="26" t="n">
        <f aca="false">F927*G927</f>
        <v>0.305</v>
      </c>
    </row>
    <row r="928" customFormat="false" ht="15" hidden="false" customHeight="false" outlineLevel="0" collapsed="false">
      <c r="A928" s="20" t="n">
        <v>103</v>
      </c>
      <c r="B928" s="29" t="s">
        <v>357</v>
      </c>
      <c r="C928" s="29" t="s">
        <v>483</v>
      </c>
      <c r="D928" s="29" t="s">
        <v>545</v>
      </c>
      <c r="E928" s="29" t="s">
        <v>540</v>
      </c>
      <c r="F928" s="32" t="n">
        <v>0.0416666666666667</v>
      </c>
      <c r="G928" s="26" t="n">
        <f aca="false">VLOOKUP(C928,'Ingredient Prices'!$A$6:$F$400,6,FALSE())</f>
        <v>2.24</v>
      </c>
      <c r="H928" s="26" t="n">
        <f aca="false">F928*G928</f>
        <v>0.0933333333333333</v>
      </c>
    </row>
    <row r="929" customFormat="false" ht="15" hidden="false" customHeight="false" outlineLevel="0" collapsed="false">
      <c r="A929" s="20" t="n">
        <v>103</v>
      </c>
      <c r="B929" s="29" t="s">
        <v>357</v>
      </c>
      <c r="C929" s="29" t="s">
        <v>487</v>
      </c>
      <c r="D929" s="29" t="s">
        <v>548</v>
      </c>
      <c r="E929" s="29" t="s">
        <v>540</v>
      </c>
      <c r="F929" s="32" t="n">
        <v>0.0208333333333333</v>
      </c>
      <c r="G929" s="26" t="n">
        <f aca="false">VLOOKUP(C929,'Ingredient Prices'!$A$6:$F$400,6,FALSE())</f>
        <v>4.49</v>
      </c>
      <c r="H929" s="26" t="n">
        <f aca="false">F929*G929</f>
        <v>0.0935416666666667</v>
      </c>
    </row>
    <row r="930" customFormat="false" ht="15" hidden="false" customHeight="false" outlineLevel="0" collapsed="false">
      <c r="A930" s="20" t="n">
        <v>103</v>
      </c>
      <c r="B930" s="29" t="s">
        <v>357</v>
      </c>
      <c r="C930" s="29" t="s">
        <v>489</v>
      </c>
      <c r="D930" s="29" t="s">
        <v>551</v>
      </c>
      <c r="E930" s="29" t="s">
        <v>540</v>
      </c>
      <c r="F930" s="32" t="n">
        <v>0.0104166666666667</v>
      </c>
      <c r="G930" s="26" t="n">
        <f aca="false">VLOOKUP(C930,'Ingredient Prices'!$A$6:$F$400,6,FALSE())</f>
        <v>6.4</v>
      </c>
      <c r="H930" s="26" t="n">
        <f aca="false">F930*G930</f>
        <v>0.0666666666666667</v>
      </c>
    </row>
    <row r="931" customFormat="false" ht="15" hidden="false" customHeight="false" outlineLevel="0" collapsed="false">
      <c r="A931" s="20" t="n">
        <v>103</v>
      </c>
      <c r="B931" s="29" t="s">
        <v>357</v>
      </c>
      <c r="C931" s="29" t="s">
        <v>526</v>
      </c>
      <c r="D931" s="29" t="s">
        <v>551</v>
      </c>
      <c r="E931" s="29" t="s">
        <v>540</v>
      </c>
      <c r="F931" s="32" t="n">
        <v>0.0104166666666667</v>
      </c>
      <c r="G931" s="26" t="n">
        <f aca="false">VLOOKUP(C931,'Ingredient Prices'!$A$6:$F$400,6,FALSE())</f>
        <v>18.21</v>
      </c>
      <c r="H931" s="26" t="n">
        <f aca="false">F931*G931</f>
        <v>0.1896875</v>
      </c>
    </row>
    <row r="932" customFormat="false" ht="15" hidden="false" customHeight="false" outlineLevel="0" collapsed="false">
      <c r="A932" s="20" t="n">
        <v>103</v>
      </c>
      <c r="B932" s="29" t="s">
        <v>357</v>
      </c>
      <c r="C932" s="29" t="s">
        <v>484</v>
      </c>
      <c r="D932" s="29" t="s">
        <v>553</v>
      </c>
      <c r="E932" s="29" t="s">
        <v>540</v>
      </c>
      <c r="F932" s="32" t="n">
        <v>0.00520833333333333</v>
      </c>
      <c r="G932" s="26" t="n">
        <f aca="false">VLOOKUP(C932,'Ingredient Prices'!$A$6:$F$400,6,FALSE())</f>
        <v>4.03</v>
      </c>
      <c r="H932" s="26" t="n">
        <f aca="false">F932*G932</f>
        <v>0.0209895833333333</v>
      </c>
    </row>
    <row r="933" customFormat="false" ht="21.75" hidden="false" customHeight="true" outlineLevel="0" collapsed="false">
      <c r="A933" s="33"/>
      <c r="B933" s="33"/>
      <c r="C933" s="33"/>
      <c r="D933" s="33"/>
      <c r="E933" s="34" t="s">
        <v>546</v>
      </c>
      <c r="F933" s="34"/>
      <c r="G933" s="34"/>
      <c r="H933" s="35" t="n">
        <f aca="false">SUM(H925:H932)</f>
        <v>1.93921875</v>
      </c>
    </row>
    <row r="934" customFormat="false" ht="15" hidden="false" customHeight="false" outlineLevel="0" collapsed="false">
      <c r="A934" s="20" t="n">
        <v>104</v>
      </c>
      <c r="B934" s="29" t="s">
        <v>359</v>
      </c>
      <c r="C934" s="29" t="s">
        <v>411</v>
      </c>
      <c r="D934" s="29" t="s">
        <v>552</v>
      </c>
      <c r="E934" s="29" t="s">
        <v>540</v>
      </c>
      <c r="F934" s="32" t="n">
        <v>1</v>
      </c>
      <c r="G934" s="26" t="n">
        <f aca="false">VLOOKUP(C934,'Ingredient Prices'!$A$6:$F$400,6,FALSE())</f>
        <v>0.11</v>
      </c>
      <c r="H934" s="26" t="n">
        <f aca="false">F934*G934</f>
        <v>0.11</v>
      </c>
    </row>
    <row r="935" customFormat="false" ht="15" hidden="false" customHeight="false" outlineLevel="0" collapsed="false">
      <c r="A935" s="20" t="n">
        <v>104</v>
      </c>
      <c r="B935" s="29" t="s">
        <v>359</v>
      </c>
      <c r="C935" s="29" t="s">
        <v>477</v>
      </c>
      <c r="D935" s="29" t="s">
        <v>539</v>
      </c>
      <c r="E935" s="29" t="s">
        <v>540</v>
      </c>
      <c r="F935" s="32" t="n">
        <v>0.5</v>
      </c>
      <c r="G935" s="26" t="n">
        <f aca="false">VLOOKUP(C935,'Ingredient Prices'!$A$6:$F$400,6,FALSE())</f>
        <v>0.28</v>
      </c>
      <c r="H935" s="26" t="n">
        <f aca="false">F935*G935</f>
        <v>0.14</v>
      </c>
    </row>
    <row r="936" customFormat="false" ht="15" hidden="false" customHeight="false" outlineLevel="0" collapsed="false">
      <c r="A936" s="20" t="n">
        <v>104</v>
      </c>
      <c r="B936" s="29" t="s">
        <v>359</v>
      </c>
      <c r="C936" s="29" t="s">
        <v>422</v>
      </c>
      <c r="D936" s="29" t="s">
        <v>541</v>
      </c>
      <c r="E936" s="29" t="s">
        <v>540</v>
      </c>
      <c r="F936" s="32" t="n">
        <v>0.25</v>
      </c>
      <c r="G936" s="26" t="n">
        <f aca="false">VLOOKUP(C936,'Ingredient Prices'!$A$6:$F$400,6,FALSE())</f>
        <v>0.46</v>
      </c>
      <c r="H936" s="26" t="n">
        <f aca="false">F936*G936</f>
        <v>0.115</v>
      </c>
    </row>
    <row r="937" customFormat="false" ht="15" hidden="false" customHeight="false" outlineLevel="0" collapsed="false">
      <c r="A937" s="20" t="n">
        <v>104</v>
      </c>
      <c r="B937" s="29" t="s">
        <v>359</v>
      </c>
      <c r="C937" s="29" t="s">
        <v>483</v>
      </c>
      <c r="D937" s="29" t="s">
        <v>545</v>
      </c>
      <c r="E937" s="29" t="s">
        <v>540</v>
      </c>
      <c r="F937" s="32" t="n">
        <v>0.0416666666666667</v>
      </c>
      <c r="G937" s="26" t="n">
        <f aca="false">VLOOKUP(C937,'Ingredient Prices'!$A$6:$F$400,6,FALSE())</f>
        <v>2.24</v>
      </c>
      <c r="H937" s="26" t="n">
        <f aca="false">F937*G937</f>
        <v>0.0933333333333333</v>
      </c>
    </row>
    <row r="938" customFormat="false" ht="15" hidden="false" customHeight="false" outlineLevel="0" collapsed="false">
      <c r="A938" s="20" t="n">
        <v>104</v>
      </c>
      <c r="B938" s="29" t="s">
        <v>359</v>
      </c>
      <c r="C938" s="29" t="s">
        <v>417</v>
      </c>
      <c r="D938" s="29" t="s">
        <v>548</v>
      </c>
      <c r="E938" s="29" t="s">
        <v>540</v>
      </c>
      <c r="F938" s="32" t="n">
        <v>0.0208333333333333</v>
      </c>
      <c r="G938" s="26" t="n">
        <f aca="false">VLOOKUP(C938,'Ingredient Prices'!$A$6:$F$400,6,FALSE())</f>
        <v>0.64</v>
      </c>
      <c r="H938" s="26" t="n">
        <f aca="false">F938*G938</f>
        <v>0.0133333333333333</v>
      </c>
    </row>
    <row r="939" customFormat="false" ht="15" hidden="false" customHeight="false" outlineLevel="0" collapsed="false">
      <c r="A939" s="20" t="n">
        <v>104</v>
      </c>
      <c r="B939" s="29" t="s">
        <v>359</v>
      </c>
      <c r="C939" s="29" t="s">
        <v>416</v>
      </c>
      <c r="D939" s="29" t="s">
        <v>551</v>
      </c>
      <c r="E939" s="29" t="s">
        <v>540</v>
      </c>
      <c r="F939" s="32" t="n">
        <v>0.0104166666666667</v>
      </c>
      <c r="G939" s="26" t="n">
        <f aca="false">VLOOKUP(C939,'Ingredient Prices'!$A$6:$F$400,6,FALSE())</f>
        <v>1.83</v>
      </c>
      <c r="H939" s="26" t="n">
        <f aca="false">F939*G939</f>
        <v>0.0190625</v>
      </c>
    </row>
    <row r="940" customFormat="false" ht="15" hidden="false" customHeight="false" outlineLevel="0" collapsed="false">
      <c r="A940" s="20" t="n">
        <v>104</v>
      </c>
      <c r="B940" s="29" t="s">
        <v>359</v>
      </c>
      <c r="C940" s="29" t="s">
        <v>473</v>
      </c>
      <c r="D940" s="29" t="s">
        <v>551</v>
      </c>
      <c r="E940" s="29" t="s">
        <v>540</v>
      </c>
      <c r="F940" s="32" t="n">
        <v>0.0104166666666667</v>
      </c>
      <c r="G940" s="26" t="n">
        <f aca="false">VLOOKUP(C940,'Ingredient Prices'!$A$6:$F$400,6,FALSE())</f>
        <v>0.37</v>
      </c>
      <c r="H940" s="26" t="n">
        <f aca="false">F940*G940</f>
        <v>0.00385416666666667</v>
      </c>
    </row>
    <row r="941" customFormat="false" ht="15" hidden="false" customHeight="false" outlineLevel="0" collapsed="false">
      <c r="A941" s="20" t="n">
        <v>104</v>
      </c>
      <c r="B941" s="29" t="s">
        <v>359</v>
      </c>
      <c r="C941" s="29" t="s">
        <v>489</v>
      </c>
      <c r="D941" s="29" t="s">
        <v>551</v>
      </c>
      <c r="E941" s="29" t="s">
        <v>540</v>
      </c>
      <c r="F941" s="32" t="n">
        <v>0.0104166666666667</v>
      </c>
      <c r="G941" s="26" t="n">
        <f aca="false">VLOOKUP(C941,'Ingredient Prices'!$A$6:$F$400,6,FALSE())</f>
        <v>6.4</v>
      </c>
      <c r="H941" s="26" t="n">
        <f aca="false">F941*G941</f>
        <v>0.0666666666666667</v>
      </c>
    </row>
    <row r="942" customFormat="false" ht="15" hidden="false" customHeight="false" outlineLevel="0" collapsed="false">
      <c r="A942" s="20" t="n">
        <v>104</v>
      </c>
      <c r="B942" s="29" t="s">
        <v>359</v>
      </c>
      <c r="C942" s="29" t="s">
        <v>487</v>
      </c>
      <c r="D942" s="29" t="s">
        <v>551</v>
      </c>
      <c r="E942" s="29" t="s">
        <v>540</v>
      </c>
      <c r="F942" s="32" t="n">
        <v>0.0104166666666667</v>
      </c>
      <c r="G942" s="26" t="n">
        <f aca="false">VLOOKUP(C942,'Ingredient Prices'!$A$6:$F$400,6,FALSE())</f>
        <v>4.49</v>
      </c>
      <c r="H942" s="26" t="n">
        <f aca="false">F942*G942</f>
        <v>0.0467708333333334</v>
      </c>
    </row>
    <row r="943" customFormat="false" ht="15" hidden="false" customHeight="false" outlineLevel="0" collapsed="false">
      <c r="A943" s="20" t="n">
        <v>104</v>
      </c>
      <c r="B943" s="29" t="s">
        <v>359</v>
      </c>
      <c r="C943" s="29" t="s">
        <v>484</v>
      </c>
      <c r="D943" s="29" t="s">
        <v>553</v>
      </c>
      <c r="E943" s="29" t="s">
        <v>540</v>
      </c>
      <c r="F943" s="32" t="n">
        <v>0.00520833333333333</v>
      </c>
      <c r="G943" s="26" t="n">
        <f aca="false">VLOOKUP(C943,'Ingredient Prices'!$A$6:$F$400,6,FALSE())</f>
        <v>4.03</v>
      </c>
      <c r="H943" s="26" t="n">
        <f aca="false">F943*G943</f>
        <v>0.0209895833333333</v>
      </c>
    </row>
    <row r="944" customFormat="false" ht="21.75" hidden="false" customHeight="true" outlineLevel="0" collapsed="false">
      <c r="A944" s="33"/>
      <c r="B944" s="33"/>
      <c r="C944" s="33"/>
      <c r="D944" s="33"/>
      <c r="E944" s="34" t="s">
        <v>546</v>
      </c>
      <c r="F944" s="34"/>
      <c r="G944" s="34"/>
      <c r="H944" s="35" t="n">
        <f aca="false">SUM(H934:H943)</f>
        <v>0.629010416666667</v>
      </c>
    </row>
    <row r="945" customFormat="false" ht="15" hidden="false" customHeight="false" outlineLevel="0" collapsed="false">
      <c r="A945" s="20" t="n">
        <v>104</v>
      </c>
      <c r="B945" s="29" t="s">
        <v>359</v>
      </c>
      <c r="C945" s="29" t="s">
        <v>426</v>
      </c>
      <c r="D945" s="29" t="s">
        <v>552</v>
      </c>
      <c r="E945" s="29" t="s">
        <v>563</v>
      </c>
      <c r="F945" s="32" t="n">
        <v>1</v>
      </c>
      <c r="G945" s="26" t="n">
        <f aca="false">VLOOKUP(C945,'Ingredient Prices'!$A$6:$F$400,6,FALSE())</f>
        <v>0.57</v>
      </c>
      <c r="H945" s="26" t="n">
        <f aca="false">F945*G945</f>
        <v>0.57</v>
      </c>
    </row>
    <row r="946" customFormat="false" ht="15" hidden="false" customHeight="false" outlineLevel="0" collapsed="false">
      <c r="A946" s="20" t="n">
        <v>105</v>
      </c>
      <c r="B946" s="29" t="s">
        <v>361</v>
      </c>
      <c r="C946" s="29" t="s">
        <v>411</v>
      </c>
      <c r="D946" s="29" t="s">
        <v>552</v>
      </c>
      <c r="E946" s="29" t="s">
        <v>540</v>
      </c>
      <c r="F946" s="32" t="n">
        <v>1</v>
      </c>
      <c r="G946" s="26" t="n">
        <f aca="false">VLOOKUP(C946,'Ingredient Prices'!$A$6:$F$400,6,FALSE())</f>
        <v>0.11</v>
      </c>
      <c r="H946" s="26" t="n">
        <f aca="false">F946*G946</f>
        <v>0.11</v>
      </c>
    </row>
    <row r="947" customFormat="false" ht="15" hidden="false" customHeight="false" outlineLevel="0" collapsed="false">
      <c r="A947" s="20" t="n">
        <v>105</v>
      </c>
      <c r="B947" s="29" t="s">
        <v>361</v>
      </c>
      <c r="C947" s="29" t="s">
        <v>477</v>
      </c>
      <c r="D947" s="29" t="s">
        <v>539</v>
      </c>
      <c r="E947" s="29" t="s">
        <v>540</v>
      </c>
      <c r="F947" s="32" t="n">
        <v>0.5</v>
      </c>
      <c r="G947" s="26" t="n">
        <f aca="false">VLOOKUP(C947,'Ingredient Prices'!$A$6:$F$400,6,FALSE())</f>
        <v>0.28</v>
      </c>
      <c r="H947" s="26" t="n">
        <f aca="false">F947*G947</f>
        <v>0.14</v>
      </c>
    </row>
    <row r="948" customFormat="false" ht="15" hidden="false" customHeight="false" outlineLevel="0" collapsed="false">
      <c r="A948" s="20" t="n">
        <v>105</v>
      </c>
      <c r="B948" s="29" t="s">
        <v>361</v>
      </c>
      <c r="C948" s="29" t="s">
        <v>422</v>
      </c>
      <c r="D948" s="29" t="s">
        <v>541</v>
      </c>
      <c r="E948" s="29" t="s">
        <v>540</v>
      </c>
      <c r="F948" s="32" t="n">
        <v>0.25</v>
      </c>
      <c r="G948" s="26" t="n">
        <f aca="false">VLOOKUP(C948,'Ingredient Prices'!$A$6:$F$400,6,FALSE())</f>
        <v>0.46</v>
      </c>
      <c r="H948" s="26" t="n">
        <f aca="false">F948*G948</f>
        <v>0.115</v>
      </c>
    </row>
    <row r="949" customFormat="false" ht="15" hidden="false" customHeight="false" outlineLevel="0" collapsed="false">
      <c r="A949" s="20" t="n">
        <v>105</v>
      </c>
      <c r="B949" s="29" t="s">
        <v>361</v>
      </c>
      <c r="C949" s="29" t="s">
        <v>503</v>
      </c>
      <c r="D949" s="29" t="s">
        <v>543</v>
      </c>
      <c r="E949" s="29" t="s">
        <v>540</v>
      </c>
      <c r="F949" s="32" t="n">
        <v>0.125</v>
      </c>
      <c r="G949" s="26" t="n">
        <f aca="false">VLOOKUP(C949,'Ingredient Prices'!$A$6:$F$400,6,FALSE())</f>
        <v>1.03</v>
      </c>
      <c r="H949" s="26" t="n">
        <f aca="false">F949*G949</f>
        <v>0.12875</v>
      </c>
    </row>
    <row r="950" customFormat="false" ht="15" hidden="false" customHeight="false" outlineLevel="0" collapsed="false">
      <c r="A950" s="20" t="n">
        <v>105</v>
      </c>
      <c r="B950" s="29" t="s">
        <v>361</v>
      </c>
      <c r="C950" s="29" t="s">
        <v>483</v>
      </c>
      <c r="D950" s="29" t="s">
        <v>559</v>
      </c>
      <c r="E950" s="29" t="s">
        <v>540</v>
      </c>
      <c r="F950" s="32" t="n">
        <v>0.03125</v>
      </c>
      <c r="G950" s="26" t="n">
        <f aca="false">VLOOKUP(C950,'Ingredient Prices'!$A$6:$F$400,6,FALSE())</f>
        <v>2.24</v>
      </c>
      <c r="H950" s="26" t="n">
        <f aca="false">F950*G950</f>
        <v>0.07</v>
      </c>
    </row>
    <row r="951" customFormat="false" ht="15" hidden="false" customHeight="false" outlineLevel="0" collapsed="false">
      <c r="A951" s="20" t="n">
        <v>105</v>
      </c>
      <c r="B951" s="29" t="s">
        <v>361</v>
      </c>
      <c r="C951" s="29" t="s">
        <v>416</v>
      </c>
      <c r="D951" s="29" t="s">
        <v>570</v>
      </c>
      <c r="E951" s="29" t="s">
        <v>540</v>
      </c>
      <c r="F951" s="32" t="n">
        <v>0.0260416666666667</v>
      </c>
      <c r="G951" s="26" t="n">
        <f aca="false">VLOOKUP(C951,'Ingredient Prices'!$A$6:$F$400,6,FALSE())</f>
        <v>1.83</v>
      </c>
      <c r="H951" s="26" t="n">
        <f aca="false">F951*G951</f>
        <v>0.04765625</v>
      </c>
    </row>
    <row r="952" customFormat="false" ht="15" hidden="false" customHeight="false" outlineLevel="0" collapsed="false">
      <c r="A952" s="20" t="n">
        <v>105</v>
      </c>
      <c r="B952" s="29" t="s">
        <v>361</v>
      </c>
      <c r="C952" s="29" t="s">
        <v>489</v>
      </c>
      <c r="D952" s="29" t="s">
        <v>551</v>
      </c>
      <c r="E952" s="29" t="s">
        <v>540</v>
      </c>
      <c r="F952" s="32" t="n">
        <v>0.0104166666666667</v>
      </c>
      <c r="G952" s="26" t="n">
        <f aca="false">VLOOKUP(C952,'Ingredient Prices'!$A$6:$F$400,6,FALSE())</f>
        <v>6.4</v>
      </c>
      <c r="H952" s="26" t="n">
        <f aca="false">F952*G952</f>
        <v>0.0666666666666667</v>
      </c>
    </row>
    <row r="953" customFormat="false" ht="15" hidden="false" customHeight="false" outlineLevel="0" collapsed="false">
      <c r="A953" s="20" t="n">
        <v>105</v>
      </c>
      <c r="B953" s="29" t="s">
        <v>361</v>
      </c>
      <c r="C953" s="29" t="s">
        <v>487</v>
      </c>
      <c r="D953" s="29" t="s">
        <v>551</v>
      </c>
      <c r="E953" s="29" t="s">
        <v>540</v>
      </c>
      <c r="F953" s="32" t="n">
        <v>0.0104166666666667</v>
      </c>
      <c r="G953" s="26" t="n">
        <f aca="false">VLOOKUP(C953,'Ingredient Prices'!$A$6:$F$400,6,FALSE())</f>
        <v>4.49</v>
      </c>
      <c r="H953" s="26" t="n">
        <f aca="false">F953*G953</f>
        <v>0.0467708333333334</v>
      </c>
    </row>
    <row r="954" customFormat="false" ht="15" hidden="false" customHeight="false" outlineLevel="0" collapsed="false">
      <c r="A954" s="20" t="n">
        <v>105</v>
      </c>
      <c r="B954" s="29" t="s">
        <v>361</v>
      </c>
      <c r="C954" s="29" t="s">
        <v>417</v>
      </c>
      <c r="D954" s="29" t="s">
        <v>553</v>
      </c>
      <c r="E954" s="29" t="s">
        <v>540</v>
      </c>
      <c r="F954" s="32" t="n">
        <v>0.00520833333333333</v>
      </c>
      <c r="G954" s="26" t="n">
        <f aca="false">VLOOKUP(C954,'Ingredient Prices'!$A$6:$F$400,6,FALSE())</f>
        <v>0.64</v>
      </c>
      <c r="H954" s="26" t="n">
        <f aca="false">F954*G954</f>
        <v>0.00333333333333333</v>
      </c>
    </row>
    <row r="955" customFormat="false" ht="15" hidden="false" customHeight="false" outlineLevel="0" collapsed="false">
      <c r="A955" s="20" t="n">
        <v>105</v>
      </c>
      <c r="B955" s="29" t="s">
        <v>361</v>
      </c>
      <c r="C955" s="29" t="s">
        <v>484</v>
      </c>
      <c r="D955" s="29" t="s">
        <v>553</v>
      </c>
      <c r="E955" s="29" t="s">
        <v>540</v>
      </c>
      <c r="F955" s="32" t="n">
        <v>0.00520833333333333</v>
      </c>
      <c r="G955" s="26" t="n">
        <f aca="false">VLOOKUP(C955,'Ingredient Prices'!$A$6:$F$400,6,FALSE())</f>
        <v>4.03</v>
      </c>
      <c r="H955" s="26" t="n">
        <f aca="false">F955*G955</f>
        <v>0.0209895833333333</v>
      </c>
    </row>
    <row r="956" customFormat="false" ht="15" hidden="false" customHeight="false" outlineLevel="0" collapsed="false">
      <c r="A956" s="20" t="n">
        <v>105</v>
      </c>
      <c r="B956" s="29" t="s">
        <v>361</v>
      </c>
      <c r="C956" s="29" t="s">
        <v>473</v>
      </c>
      <c r="D956" s="29" t="s">
        <v>553</v>
      </c>
      <c r="E956" s="29" t="s">
        <v>540</v>
      </c>
      <c r="F956" s="32" t="n">
        <v>0.00520833333333333</v>
      </c>
      <c r="G956" s="26" t="n">
        <f aca="false">VLOOKUP(C956,'Ingredient Prices'!$A$6:$F$400,6,FALSE())</f>
        <v>0.37</v>
      </c>
      <c r="H956" s="26" t="n">
        <f aca="false">F956*G956</f>
        <v>0.00192708333333333</v>
      </c>
    </row>
    <row r="957" customFormat="false" ht="21.75" hidden="false" customHeight="true" outlineLevel="0" collapsed="false">
      <c r="A957" s="33"/>
      <c r="B957" s="33"/>
      <c r="C957" s="33"/>
      <c r="D957" s="33"/>
      <c r="E957" s="34" t="s">
        <v>546</v>
      </c>
      <c r="F957" s="34"/>
      <c r="G957" s="34"/>
      <c r="H957" s="35" t="n">
        <f aca="false">SUM(H946:H956)</f>
        <v>0.75109375</v>
      </c>
    </row>
    <row r="958" customFormat="false" ht="15" hidden="false" customHeight="false" outlineLevel="0" collapsed="false">
      <c r="A958" s="20" t="n">
        <v>106</v>
      </c>
      <c r="B958" s="29" t="s">
        <v>363</v>
      </c>
      <c r="C958" s="29" t="s">
        <v>505</v>
      </c>
      <c r="D958" s="29" t="s">
        <v>549</v>
      </c>
      <c r="E958" s="29" t="s">
        <v>540</v>
      </c>
      <c r="F958" s="32" t="n">
        <v>0.666666666666667</v>
      </c>
      <c r="G958" s="26" t="n">
        <f aca="false">VLOOKUP(C958,'Ingredient Prices'!$A$6:$F$400,6,FALSE())</f>
        <v>0.31</v>
      </c>
      <c r="H958" s="26" t="n">
        <f aca="false">F958*G958</f>
        <v>0.206666666666667</v>
      </c>
    </row>
    <row r="959" customFormat="false" ht="15" hidden="false" customHeight="false" outlineLevel="0" collapsed="false">
      <c r="A959" s="20" t="n">
        <v>106</v>
      </c>
      <c r="B959" s="29" t="s">
        <v>363</v>
      </c>
      <c r="C959" s="29" t="s">
        <v>422</v>
      </c>
      <c r="D959" s="29" t="s">
        <v>539</v>
      </c>
      <c r="E959" s="29" t="s">
        <v>540</v>
      </c>
      <c r="F959" s="32" t="n">
        <v>0.5</v>
      </c>
      <c r="G959" s="26" t="n">
        <f aca="false">VLOOKUP(C959,'Ingredient Prices'!$A$6:$F$400,6,FALSE())</f>
        <v>0.46</v>
      </c>
      <c r="H959" s="26" t="n">
        <f aca="false">F959*G959</f>
        <v>0.23</v>
      </c>
    </row>
    <row r="960" customFormat="false" ht="15" hidden="false" customHeight="false" outlineLevel="0" collapsed="false">
      <c r="A960" s="20" t="n">
        <v>106</v>
      </c>
      <c r="B960" s="29" t="s">
        <v>363</v>
      </c>
      <c r="C960" s="29" t="s">
        <v>411</v>
      </c>
      <c r="D960" s="29" t="s">
        <v>550</v>
      </c>
      <c r="E960" s="29" t="s">
        <v>540</v>
      </c>
      <c r="F960" s="32" t="n">
        <v>0.333333333333333</v>
      </c>
      <c r="G960" s="26" t="n">
        <f aca="false">VLOOKUP(C960,'Ingredient Prices'!$A$6:$F$400,6,FALSE())</f>
        <v>0.11</v>
      </c>
      <c r="H960" s="26" t="n">
        <f aca="false">F960*G960</f>
        <v>0.0366666666666667</v>
      </c>
    </row>
    <row r="961" customFormat="false" ht="15" hidden="false" customHeight="false" outlineLevel="0" collapsed="false">
      <c r="A961" s="20" t="n">
        <v>106</v>
      </c>
      <c r="B961" s="29" t="s">
        <v>363</v>
      </c>
      <c r="C961" s="29" t="s">
        <v>527</v>
      </c>
      <c r="D961" s="29" t="s">
        <v>541</v>
      </c>
      <c r="E961" s="29" t="s">
        <v>540</v>
      </c>
      <c r="F961" s="32" t="n">
        <v>0.25</v>
      </c>
      <c r="G961" s="26" t="n">
        <f aca="false">VLOOKUP(C961,'Ingredient Prices'!$A$6:$F$400,6,FALSE())</f>
        <v>0.92</v>
      </c>
      <c r="H961" s="26" t="n">
        <f aca="false">F961*G961</f>
        <v>0.23</v>
      </c>
    </row>
    <row r="962" customFormat="false" ht="15" hidden="false" customHeight="false" outlineLevel="0" collapsed="false">
      <c r="A962" s="20" t="n">
        <v>106</v>
      </c>
      <c r="B962" s="29" t="s">
        <v>363</v>
      </c>
      <c r="C962" s="29" t="s">
        <v>483</v>
      </c>
      <c r="D962" s="29" t="s">
        <v>559</v>
      </c>
      <c r="E962" s="29" t="s">
        <v>540</v>
      </c>
      <c r="F962" s="32" t="n">
        <v>0.03125</v>
      </c>
      <c r="G962" s="26" t="n">
        <f aca="false">VLOOKUP(C962,'Ingredient Prices'!$A$6:$F$400,6,FALSE())</f>
        <v>2.24</v>
      </c>
      <c r="H962" s="26" t="n">
        <f aca="false">F962*G962</f>
        <v>0.07</v>
      </c>
    </row>
    <row r="963" customFormat="false" ht="15" hidden="false" customHeight="false" outlineLevel="0" collapsed="false">
      <c r="A963" s="20" t="n">
        <v>106</v>
      </c>
      <c r="B963" s="29" t="s">
        <v>363</v>
      </c>
      <c r="C963" s="29" t="s">
        <v>473</v>
      </c>
      <c r="D963" s="29" t="s">
        <v>553</v>
      </c>
      <c r="E963" s="29" t="s">
        <v>540</v>
      </c>
      <c r="F963" s="32" t="n">
        <v>0.00520833333333333</v>
      </c>
      <c r="G963" s="26" t="n">
        <f aca="false">VLOOKUP(C963,'Ingredient Prices'!$A$6:$F$400,6,FALSE())</f>
        <v>0.37</v>
      </c>
      <c r="H963" s="26" t="n">
        <f aca="false">F963*G963</f>
        <v>0.00192708333333333</v>
      </c>
    </row>
    <row r="964" customFormat="false" ht="21.75" hidden="false" customHeight="true" outlineLevel="0" collapsed="false">
      <c r="A964" s="33"/>
      <c r="B964" s="33"/>
      <c r="C964" s="33"/>
      <c r="D964" s="33"/>
      <c r="E964" s="34" t="s">
        <v>546</v>
      </c>
      <c r="F964" s="34"/>
      <c r="G964" s="34"/>
      <c r="H964" s="35" t="n">
        <f aca="false">SUM(H958:H963)</f>
        <v>0.775260416666667</v>
      </c>
    </row>
    <row r="965" customFormat="false" ht="15" hidden="false" customHeight="false" outlineLevel="0" collapsed="false">
      <c r="A965" s="20" t="n">
        <v>107</v>
      </c>
      <c r="B965" s="29" t="s">
        <v>365</v>
      </c>
      <c r="C965" s="29" t="s">
        <v>434</v>
      </c>
      <c r="D965" s="29" t="s">
        <v>552</v>
      </c>
      <c r="E965" s="29" t="s">
        <v>540</v>
      </c>
      <c r="F965" s="32" t="n">
        <v>1</v>
      </c>
      <c r="G965" s="26" t="n">
        <f aca="false">VLOOKUP(C965,'Ingredient Prices'!$A$6:$F$400,6,FALSE())</f>
        <v>4.25</v>
      </c>
      <c r="H965" s="26" t="n">
        <f aca="false">F965*G965</f>
        <v>4.25</v>
      </c>
    </row>
    <row r="966" customFormat="false" ht="15" hidden="false" customHeight="false" outlineLevel="0" collapsed="false">
      <c r="A966" s="20" t="n">
        <v>107</v>
      </c>
      <c r="B966" s="29" t="s">
        <v>365</v>
      </c>
      <c r="C966" s="29" t="s">
        <v>503</v>
      </c>
      <c r="D966" s="29" t="s">
        <v>539</v>
      </c>
      <c r="E966" s="29" t="s">
        <v>540</v>
      </c>
      <c r="F966" s="32" t="n">
        <v>0.5</v>
      </c>
      <c r="G966" s="26" t="n">
        <f aca="false">VLOOKUP(C966,'Ingredient Prices'!$A$6:$F$400,6,FALSE())</f>
        <v>1.03</v>
      </c>
      <c r="H966" s="26" t="n">
        <f aca="false">F966*G966</f>
        <v>0.515</v>
      </c>
    </row>
    <row r="967" customFormat="false" ht="15" hidden="false" customHeight="false" outlineLevel="0" collapsed="false">
      <c r="A967" s="20" t="n">
        <v>107</v>
      </c>
      <c r="B967" s="29" t="s">
        <v>365</v>
      </c>
      <c r="C967" s="29" t="s">
        <v>441</v>
      </c>
      <c r="D967" s="29" t="s">
        <v>543</v>
      </c>
      <c r="E967" s="29" t="s">
        <v>540</v>
      </c>
      <c r="F967" s="32" t="n">
        <v>0.125</v>
      </c>
      <c r="G967" s="26" t="n">
        <f aca="false">VLOOKUP(C967,'Ingredient Prices'!$A$6:$F$400,6,FALSE())</f>
        <v>0.52</v>
      </c>
      <c r="H967" s="26" t="n">
        <f aca="false">F967*G967</f>
        <v>0.065</v>
      </c>
    </row>
    <row r="968" customFormat="false" ht="15" hidden="false" customHeight="false" outlineLevel="0" collapsed="false">
      <c r="A968" s="20" t="n">
        <v>107</v>
      </c>
      <c r="B968" s="29" t="s">
        <v>365</v>
      </c>
      <c r="C968" s="29" t="s">
        <v>436</v>
      </c>
      <c r="D968" s="29" t="s">
        <v>544</v>
      </c>
      <c r="E968" s="29" t="s">
        <v>540</v>
      </c>
      <c r="F968" s="32" t="n">
        <v>0.0625</v>
      </c>
      <c r="G968" s="26" t="n">
        <f aca="false">VLOOKUP(C968,'Ingredient Prices'!$A$6:$F$400,6,FALSE())</f>
        <v>1.59</v>
      </c>
      <c r="H968" s="26" t="n">
        <f aca="false">F968*G968</f>
        <v>0.099375</v>
      </c>
    </row>
    <row r="969" customFormat="false" ht="15" hidden="false" customHeight="false" outlineLevel="0" collapsed="false">
      <c r="A969" s="20" t="n">
        <v>107</v>
      </c>
      <c r="B969" s="29" t="s">
        <v>365</v>
      </c>
      <c r="C969" s="29" t="s">
        <v>486</v>
      </c>
      <c r="D969" s="29" t="s">
        <v>545</v>
      </c>
      <c r="E969" s="29" t="s">
        <v>540</v>
      </c>
      <c r="F969" s="32" t="n">
        <v>0.0416666666666667</v>
      </c>
      <c r="G969" s="26" t="n">
        <f aca="false">VLOOKUP(C969,'Ingredient Prices'!$A$6:$F$400,6,FALSE())</f>
        <v>1.86</v>
      </c>
      <c r="H969" s="26" t="n">
        <f aca="false">F969*G969</f>
        <v>0.0775</v>
      </c>
    </row>
    <row r="970" customFormat="false" ht="15" hidden="false" customHeight="false" outlineLevel="0" collapsed="false">
      <c r="A970" s="20" t="n">
        <v>107</v>
      </c>
      <c r="B970" s="29" t="s">
        <v>365</v>
      </c>
      <c r="C970" s="29" t="s">
        <v>475</v>
      </c>
      <c r="D970" s="29" t="s">
        <v>548</v>
      </c>
      <c r="E970" s="29" t="s">
        <v>540</v>
      </c>
      <c r="F970" s="32" t="n">
        <v>0.0208333333333333</v>
      </c>
      <c r="G970" s="26" t="n">
        <f aca="false">VLOOKUP(C970,'Ingredient Prices'!$A$6:$F$400,6,FALSE())</f>
        <v>1.71</v>
      </c>
      <c r="H970" s="26" t="n">
        <f aca="false">F970*G970</f>
        <v>0.035625</v>
      </c>
    </row>
    <row r="971" customFormat="false" ht="15" hidden="false" customHeight="false" outlineLevel="0" collapsed="false">
      <c r="A971" s="20" t="n">
        <v>107</v>
      </c>
      <c r="B971" s="29" t="s">
        <v>365</v>
      </c>
      <c r="C971" s="29" t="s">
        <v>506</v>
      </c>
      <c r="D971" s="29" t="s">
        <v>548</v>
      </c>
      <c r="E971" s="29" t="s">
        <v>540</v>
      </c>
      <c r="F971" s="32" t="n">
        <v>0.0208333333333333</v>
      </c>
      <c r="G971" s="26" t="n">
        <f aca="false">VLOOKUP(C971,'Ingredient Prices'!$A$6:$F$400,6,FALSE())</f>
        <v>1.27</v>
      </c>
      <c r="H971" s="26" t="n">
        <f aca="false">F971*G971</f>
        <v>0.0264583333333333</v>
      </c>
    </row>
    <row r="972" customFormat="false" ht="15" hidden="false" customHeight="false" outlineLevel="0" collapsed="false">
      <c r="A972" s="20" t="n">
        <v>107</v>
      </c>
      <c r="B972" s="29" t="s">
        <v>365</v>
      </c>
      <c r="C972" s="29" t="s">
        <v>522</v>
      </c>
      <c r="D972" s="29" t="s">
        <v>548</v>
      </c>
      <c r="E972" s="29" t="s">
        <v>540</v>
      </c>
      <c r="F972" s="32" t="n">
        <v>0.0208333333333333</v>
      </c>
      <c r="G972" s="26" t="n">
        <f aca="false">VLOOKUP(C972,'Ingredient Prices'!$A$6:$F$400,6,FALSE())</f>
        <v>4.17</v>
      </c>
      <c r="H972" s="26" t="n">
        <f aca="false">F972*G972</f>
        <v>0.086875</v>
      </c>
    </row>
    <row r="973" customFormat="false" ht="15" hidden="false" customHeight="false" outlineLevel="0" collapsed="false">
      <c r="A973" s="20" t="n">
        <v>107</v>
      </c>
      <c r="B973" s="29" t="s">
        <v>365</v>
      </c>
      <c r="C973" s="29" t="s">
        <v>431</v>
      </c>
      <c r="D973" s="29" t="s">
        <v>553</v>
      </c>
      <c r="E973" s="29" t="s">
        <v>540</v>
      </c>
      <c r="F973" s="32" t="n">
        <v>0.00520833333333333</v>
      </c>
      <c r="G973" s="26" t="n">
        <f aca="false">VLOOKUP(C973,'Ingredient Prices'!$A$6:$F$400,6,FALSE())</f>
        <v>5.03</v>
      </c>
      <c r="H973" s="26" t="n">
        <f aca="false">F973*G973</f>
        <v>0.0261979166666667</v>
      </c>
    </row>
    <row r="974" customFormat="false" ht="21.75" hidden="false" customHeight="true" outlineLevel="0" collapsed="false">
      <c r="A974" s="33"/>
      <c r="B974" s="33"/>
      <c r="C974" s="33"/>
      <c r="D974" s="33"/>
      <c r="E974" s="34" t="s">
        <v>546</v>
      </c>
      <c r="F974" s="34"/>
      <c r="G974" s="34"/>
      <c r="H974" s="35" t="n">
        <f aca="false">SUM(H965:H973)</f>
        <v>5.18203125</v>
      </c>
    </row>
    <row r="975" customFormat="false" ht="15" hidden="false" customHeight="false" outlineLevel="0" collapsed="false">
      <c r="A975" s="20" t="n">
        <v>107</v>
      </c>
      <c r="B975" s="29" t="s">
        <v>365</v>
      </c>
      <c r="C975" s="29" t="s">
        <v>425</v>
      </c>
      <c r="D975" s="29" t="s">
        <v>567</v>
      </c>
      <c r="E975" s="29" t="s">
        <v>563</v>
      </c>
      <c r="F975" s="32" t="n">
        <v>1.25</v>
      </c>
      <c r="G975" s="26" t="n">
        <f aca="false">VLOOKUP(C975,'Ingredient Prices'!$A$6:$F$400,6,FALSE())</f>
        <v>0.55</v>
      </c>
      <c r="H975" s="26" t="n">
        <f aca="false">F975*G975</f>
        <v>0.6875</v>
      </c>
    </row>
    <row r="976" customFormat="false" ht="15" hidden="false" customHeight="false" outlineLevel="0" collapsed="false">
      <c r="A976" s="20" t="n">
        <v>108</v>
      </c>
      <c r="B976" s="29" t="s">
        <v>369</v>
      </c>
      <c r="C976" s="29" t="s">
        <v>441</v>
      </c>
      <c r="D976" s="29" t="s">
        <v>539</v>
      </c>
      <c r="E976" s="29" t="s">
        <v>540</v>
      </c>
      <c r="F976" s="32" t="n">
        <v>0.5</v>
      </c>
      <c r="G976" s="26" t="n">
        <f aca="false">VLOOKUP(C976,'Ingredient Prices'!$A$6:$F$400,6,FALSE())</f>
        <v>0.52</v>
      </c>
      <c r="H976" s="26" t="n">
        <f aca="false">F976*G976</f>
        <v>0.26</v>
      </c>
    </row>
    <row r="977" customFormat="false" ht="15" hidden="false" customHeight="false" outlineLevel="0" collapsed="false">
      <c r="A977" s="20" t="n">
        <v>108</v>
      </c>
      <c r="B977" s="29" t="s">
        <v>369</v>
      </c>
      <c r="C977" s="29" t="s">
        <v>419</v>
      </c>
      <c r="D977" s="29" t="s">
        <v>550</v>
      </c>
      <c r="E977" s="29" t="s">
        <v>540</v>
      </c>
      <c r="F977" s="32" t="n">
        <v>0.333333333333333</v>
      </c>
      <c r="G977" s="26" t="n">
        <f aca="false">VLOOKUP(C977,'Ingredient Prices'!$A$6:$F$400,6,FALSE())</f>
        <v>3.27</v>
      </c>
      <c r="H977" s="26" t="n">
        <f aca="false">F977*G977</f>
        <v>1.09</v>
      </c>
    </row>
    <row r="978" customFormat="false" ht="15" hidden="false" customHeight="false" outlineLevel="0" collapsed="false">
      <c r="A978" s="20" t="n">
        <v>108</v>
      </c>
      <c r="B978" s="29" t="s">
        <v>369</v>
      </c>
      <c r="C978" s="29" t="s">
        <v>461</v>
      </c>
      <c r="D978" s="29" t="s">
        <v>541</v>
      </c>
      <c r="E978" s="29" t="s">
        <v>540</v>
      </c>
      <c r="F978" s="32" t="n">
        <v>0.25</v>
      </c>
      <c r="G978" s="26" t="n">
        <f aca="false">VLOOKUP(C978,'Ingredient Prices'!$A$6:$F$400,6,FALSE())</f>
        <v>1.22</v>
      </c>
      <c r="H978" s="26" t="n">
        <f aca="false">F978*G978</f>
        <v>0.305</v>
      </c>
    </row>
    <row r="979" customFormat="false" ht="15" hidden="false" customHeight="false" outlineLevel="0" collapsed="false">
      <c r="A979" s="20" t="n">
        <v>108</v>
      </c>
      <c r="B979" s="29" t="s">
        <v>369</v>
      </c>
      <c r="C979" s="29" t="s">
        <v>507</v>
      </c>
      <c r="D979" s="29" t="s">
        <v>543</v>
      </c>
      <c r="E979" s="29" t="s">
        <v>540</v>
      </c>
      <c r="F979" s="32" t="n">
        <v>0.125</v>
      </c>
      <c r="G979" s="26" t="n">
        <f aca="false">VLOOKUP(C979,'Ingredient Prices'!$A$6:$F$400,6,FALSE())</f>
        <v>1.65</v>
      </c>
      <c r="H979" s="26" t="n">
        <f aca="false">F979*G979</f>
        <v>0.20625</v>
      </c>
    </row>
    <row r="980" customFormat="false" ht="15" hidden="false" customHeight="false" outlineLevel="0" collapsed="false">
      <c r="A980" s="20" t="n">
        <v>108</v>
      </c>
      <c r="B980" s="29" t="s">
        <v>369</v>
      </c>
      <c r="C980" s="29" t="s">
        <v>475</v>
      </c>
      <c r="D980" s="29" t="s">
        <v>544</v>
      </c>
      <c r="E980" s="29" t="s">
        <v>540</v>
      </c>
      <c r="F980" s="32" t="n">
        <v>0.0625</v>
      </c>
      <c r="G980" s="26" t="n">
        <f aca="false">VLOOKUP(C980,'Ingredient Prices'!$A$6:$F$400,6,FALSE())</f>
        <v>1.71</v>
      </c>
      <c r="H980" s="26" t="n">
        <f aca="false">F980*G980</f>
        <v>0.106875</v>
      </c>
    </row>
    <row r="981" customFormat="false" ht="15" hidden="false" customHeight="false" outlineLevel="0" collapsed="false">
      <c r="A981" s="20" t="n">
        <v>108</v>
      </c>
      <c r="B981" s="29" t="s">
        <v>369</v>
      </c>
      <c r="C981" s="29" t="s">
        <v>468</v>
      </c>
      <c r="D981" s="29" t="s">
        <v>544</v>
      </c>
      <c r="E981" s="29" t="s">
        <v>540</v>
      </c>
      <c r="F981" s="32" t="n">
        <v>0.0625</v>
      </c>
      <c r="G981" s="26" t="n">
        <f aca="false">VLOOKUP(C981,'Ingredient Prices'!$A$6:$F$400,6,FALSE())</f>
        <v>4.52</v>
      </c>
      <c r="H981" s="26" t="n">
        <f aca="false">F981*G981</f>
        <v>0.2825</v>
      </c>
    </row>
    <row r="982" customFormat="false" ht="15" hidden="false" customHeight="false" outlineLevel="0" collapsed="false">
      <c r="A982" s="20" t="n">
        <v>108</v>
      </c>
      <c r="B982" s="29" t="s">
        <v>369</v>
      </c>
      <c r="C982" s="29" t="s">
        <v>477</v>
      </c>
      <c r="D982" s="29" t="s">
        <v>544</v>
      </c>
      <c r="E982" s="29" t="s">
        <v>540</v>
      </c>
      <c r="F982" s="32" t="n">
        <v>0.0625</v>
      </c>
      <c r="G982" s="26" t="n">
        <f aca="false">VLOOKUP(C982,'Ingredient Prices'!$A$6:$F$400,6,FALSE())</f>
        <v>0.28</v>
      </c>
      <c r="H982" s="26" t="n">
        <f aca="false">F982*G982</f>
        <v>0.0175</v>
      </c>
    </row>
    <row r="983" customFormat="false" ht="15" hidden="false" customHeight="false" outlineLevel="0" collapsed="false">
      <c r="A983" s="20" t="n">
        <v>108</v>
      </c>
      <c r="B983" s="29" t="s">
        <v>369</v>
      </c>
      <c r="C983" s="29" t="s">
        <v>481</v>
      </c>
      <c r="D983" s="29" t="s">
        <v>545</v>
      </c>
      <c r="E983" s="29" t="s">
        <v>540</v>
      </c>
      <c r="F983" s="32" t="n">
        <v>0.0416666666666667</v>
      </c>
      <c r="G983" s="26" t="n">
        <f aca="false">VLOOKUP(C983,'Ingredient Prices'!$A$6:$F$400,6,FALSE())</f>
        <v>4.65</v>
      </c>
      <c r="H983" s="26" t="n">
        <f aca="false">F983*G983</f>
        <v>0.19375</v>
      </c>
    </row>
    <row r="984" customFormat="false" ht="15" hidden="false" customHeight="false" outlineLevel="0" collapsed="false">
      <c r="A984" s="20" t="n">
        <v>108</v>
      </c>
      <c r="B984" s="29" t="s">
        <v>369</v>
      </c>
      <c r="C984" s="29" t="s">
        <v>467</v>
      </c>
      <c r="D984" s="29" t="s">
        <v>548</v>
      </c>
      <c r="E984" s="29" t="s">
        <v>540</v>
      </c>
      <c r="F984" s="32" t="n">
        <v>0.0208333333333333</v>
      </c>
      <c r="G984" s="26" t="n">
        <f aca="false">VLOOKUP(C984,'Ingredient Prices'!$A$6:$F$400,6,FALSE())</f>
        <v>5.99</v>
      </c>
      <c r="H984" s="26" t="n">
        <f aca="false">F984*G984</f>
        <v>0.124791666666667</v>
      </c>
    </row>
    <row r="985" customFormat="false" ht="15" hidden="false" customHeight="false" outlineLevel="0" collapsed="false">
      <c r="A985" s="20" t="n">
        <v>108</v>
      </c>
      <c r="B985" s="29" t="s">
        <v>369</v>
      </c>
      <c r="C985" s="29" t="s">
        <v>433</v>
      </c>
      <c r="D985" s="29" t="s">
        <v>548</v>
      </c>
      <c r="E985" s="29" t="s">
        <v>540</v>
      </c>
      <c r="F985" s="32" t="n">
        <v>0.0208333333333333</v>
      </c>
      <c r="G985" s="26" t="n">
        <f aca="false">VLOOKUP(C985,'Ingredient Prices'!$A$6:$F$400,6,FALSE())</f>
        <v>4.17</v>
      </c>
      <c r="H985" s="26" t="n">
        <f aca="false">F985*G985</f>
        <v>0.086875</v>
      </c>
    </row>
    <row r="986" customFormat="false" ht="15" hidden="false" customHeight="false" outlineLevel="0" collapsed="false">
      <c r="A986" s="20" t="n">
        <v>108</v>
      </c>
      <c r="B986" s="29" t="s">
        <v>369</v>
      </c>
      <c r="C986" s="29" t="s">
        <v>418</v>
      </c>
      <c r="D986" s="29" t="s">
        <v>548</v>
      </c>
      <c r="E986" s="29" t="s">
        <v>540</v>
      </c>
      <c r="F986" s="32" t="n">
        <v>0.0208333333333333</v>
      </c>
      <c r="G986" s="26" t="n">
        <f aca="false">VLOOKUP(C986,'Ingredient Prices'!$A$6:$F$400,6,FALSE())</f>
        <v>12.83</v>
      </c>
      <c r="H986" s="26" t="n">
        <f aca="false">F986*G986</f>
        <v>0.267291666666667</v>
      </c>
    </row>
    <row r="987" customFormat="false" ht="21.75" hidden="false" customHeight="true" outlineLevel="0" collapsed="false">
      <c r="A987" s="33"/>
      <c r="B987" s="33"/>
      <c r="C987" s="33"/>
      <c r="D987" s="33"/>
      <c r="E987" s="34" t="s">
        <v>546</v>
      </c>
      <c r="F987" s="34"/>
      <c r="G987" s="34"/>
      <c r="H987" s="35" t="n">
        <f aca="false">SUM(H976:H986)</f>
        <v>2.94083333333333</v>
      </c>
    </row>
    <row r="988" customFormat="false" ht="15" hidden="false" customHeight="false" outlineLevel="0" collapsed="false">
      <c r="A988" s="20" t="n">
        <v>109</v>
      </c>
      <c r="B988" s="29" t="s">
        <v>371</v>
      </c>
      <c r="C988" s="29" t="s">
        <v>441</v>
      </c>
      <c r="D988" s="29" t="s">
        <v>543</v>
      </c>
      <c r="E988" s="29" t="s">
        <v>540</v>
      </c>
      <c r="F988" s="32" t="n">
        <v>0.125</v>
      </c>
      <c r="G988" s="26" t="n">
        <f aca="false">VLOOKUP(C988,'Ingredient Prices'!$A$6:$F$400,6,FALSE())</f>
        <v>0.52</v>
      </c>
      <c r="H988" s="26" t="n">
        <f aca="false">F988*G988</f>
        <v>0.065</v>
      </c>
    </row>
    <row r="989" customFormat="false" ht="15" hidden="false" customHeight="false" outlineLevel="0" collapsed="false">
      <c r="A989" s="20" t="n">
        <v>109</v>
      </c>
      <c r="B989" s="29" t="s">
        <v>371</v>
      </c>
      <c r="C989" s="29" t="s">
        <v>435</v>
      </c>
      <c r="D989" s="29" t="s">
        <v>543</v>
      </c>
      <c r="E989" s="29" t="s">
        <v>540</v>
      </c>
      <c r="F989" s="32" t="n">
        <v>0.125</v>
      </c>
      <c r="G989" s="26" t="n">
        <f aca="false">VLOOKUP(C989,'Ingredient Prices'!$A$6:$F$400,6,FALSE())</f>
        <v>3.27</v>
      </c>
      <c r="H989" s="26" t="n">
        <f aca="false">F989*G989</f>
        <v>0.40875</v>
      </c>
    </row>
    <row r="990" customFormat="false" ht="15" hidden="false" customHeight="false" outlineLevel="0" collapsed="false">
      <c r="A990" s="20" t="n">
        <v>109</v>
      </c>
      <c r="B990" s="29" t="s">
        <v>371</v>
      </c>
      <c r="C990" s="29" t="s">
        <v>461</v>
      </c>
      <c r="D990" s="29" t="s">
        <v>544</v>
      </c>
      <c r="E990" s="29" t="s">
        <v>540</v>
      </c>
      <c r="F990" s="32" t="n">
        <v>0.0625</v>
      </c>
      <c r="G990" s="26" t="n">
        <f aca="false">VLOOKUP(C990,'Ingredient Prices'!$A$6:$F$400,6,FALSE())</f>
        <v>1.22</v>
      </c>
      <c r="H990" s="26" t="n">
        <f aca="false">F990*G990</f>
        <v>0.07625</v>
      </c>
    </row>
    <row r="991" customFormat="false" ht="15" hidden="false" customHeight="false" outlineLevel="0" collapsed="false">
      <c r="A991" s="20" t="n">
        <v>109</v>
      </c>
      <c r="B991" s="29" t="s">
        <v>371</v>
      </c>
      <c r="C991" s="29" t="s">
        <v>453</v>
      </c>
      <c r="D991" s="29" t="s">
        <v>544</v>
      </c>
      <c r="E991" s="29" t="s">
        <v>540</v>
      </c>
      <c r="F991" s="32" t="n">
        <v>0.0625</v>
      </c>
      <c r="G991" s="26" t="n">
        <f aca="false">VLOOKUP(C991,'Ingredient Prices'!$A$6:$F$400,6,FALSE())</f>
        <v>7.96</v>
      </c>
      <c r="H991" s="26" t="n">
        <f aca="false">F991*G991</f>
        <v>0.4975</v>
      </c>
    </row>
    <row r="992" customFormat="false" ht="15" hidden="false" customHeight="false" outlineLevel="0" collapsed="false">
      <c r="A992" s="20" t="n">
        <v>109</v>
      </c>
      <c r="B992" s="29" t="s">
        <v>371</v>
      </c>
      <c r="C992" s="29" t="s">
        <v>468</v>
      </c>
      <c r="D992" s="29" t="s">
        <v>551</v>
      </c>
      <c r="E992" s="29" t="s">
        <v>540</v>
      </c>
      <c r="F992" s="32" t="n">
        <v>0.0104166666666667</v>
      </c>
      <c r="G992" s="26" t="n">
        <f aca="false">VLOOKUP(C992,'Ingredient Prices'!$A$6:$F$400,6,FALSE())</f>
        <v>4.52</v>
      </c>
      <c r="H992" s="26" t="n">
        <f aca="false">F992*G992</f>
        <v>0.0470833333333333</v>
      </c>
    </row>
    <row r="993" customFormat="false" ht="15" hidden="false" customHeight="false" outlineLevel="0" collapsed="false">
      <c r="A993" s="20" t="n">
        <v>109</v>
      </c>
      <c r="B993" s="29" t="s">
        <v>371</v>
      </c>
      <c r="C993" s="29" t="s">
        <v>411</v>
      </c>
      <c r="D993" s="29" t="s">
        <v>552</v>
      </c>
      <c r="E993" s="29" t="s">
        <v>540</v>
      </c>
      <c r="F993" s="32" t="n">
        <v>1</v>
      </c>
      <c r="G993" s="26" t="n">
        <f aca="false">VLOOKUP(C993,'Ingredient Prices'!$A$6:$F$400,6,FALSE())</f>
        <v>0.11</v>
      </c>
      <c r="H993" s="26" t="n">
        <f aca="false">F993*G993</f>
        <v>0.11</v>
      </c>
    </row>
    <row r="994" customFormat="false" ht="15" hidden="false" customHeight="false" outlineLevel="0" collapsed="false">
      <c r="A994" s="20" t="n">
        <v>109</v>
      </c>
      <c r="B994" s="29" t="s">
        <v>371</v>
      </c>
      <c r="C994" s="29" t="s">
        <v>503</v>
      </c>
      <c r="D994" s="29" t="s">
        <v>543</v>
      </c>
      <c r="E994" s="29" t="s">
        <v>540</v>
      </c>
      <c r="F994" s="32" t="n">
        <v>0.125</v>
      </c>
      <c r="G994" s="26" t="n">
        <f aca="false">VLOOKUP(C994,'Ingredient Prices'!$A$6:$F$400,6,FALSE())</f>
        <v>1.03</v>
      </c>
      <c r="H994" s="26" t="n">
        <f aca="false">F994*G994</f>
        <v>0.12875</v>
      </c>
    </row>
    <row r="995" customFormat="false" ht="15" hidden="false" customHeight="false" outlineLevel="0" collapsed="false">
      <c r="A995" s="20" t="n">
        <v>109</v>
      </c>
      <c r="B995" s="29" t="s">
        <v>371</v>
      </c>
      <c r="C995" s="29" t="s">
        <v>527</v>
      </c>
      <c r="D995" s="29" t="s">
        <v>543</v>
      </c>
      <c r="E995" s="29" t="s">
        <v>540</v>
      </c>
      <c r="F995" s="32" t="n">
        <v>0.125</v>
      </c>
      <c r="G995" s="26" t="n">
        <f aca="false">VLOOKUP(C995,'Ingredient Prices'!$A$6:$F$400,6,FALSE())</f>
        <v>0.92</v>
      </c>
      <c r="H995" s="26" t="n">
        <f aca="false">F995*G995</f>
        <v>0.115</v>
      </c>
    </row>
    <row r="996" customFormat="false" ht="15" hidden="false" customHeight="false" outlineLevel="0" collapsed="false">
      <c r="A996" s="20" t="n">
        <v>109</v>
      </c>
      <c r="B996" s="29" t="s">
        <v>371</v>
      </c>
      <c r="C996" s="29" t="s">
        <v>416</v>
      </c>
      <c r="D996" s="29" t="s">
        <v>559</v>
      </c>
      <c r="E996" s="29" t="s">
        <v>540</v>
      </c>
      <c r="F996" s="32" t="n">
        <v>0.03125</v>
      </c>
      <c r="G996" s="26" t="n">
        <f aca="false">VLOOKUP(C996,'Ingredient Prices'!$A$6:$F$400,6,FALSE())</f>
        <v>1.83</v>
      </c>
      <c r="H996" s="26" t="n">
        <f aca="false">F996*G996</f>
        <v>0.0571875</v>
      </c>
    </row>
    <row r="997" customFormat="false" ht="15" hidden="false" customHeight="false" outlineLevel="0" collapsed="false">
      <c r="A997" s="20" t="n">
        <v>109</v>
      </c>
      <c r="B997" s="29" t="s">
        <v>371</v>
      </c>
      <c r="C997" s="29" t="s">
        <v>473</v>
      </c>
      <c r="D997" s="29" t="s">
        <v>551</v>
      </c>
      <c r="E997" s="29" t="s">
        <v>540</v>
      </c>
      <c r="F997" s="32" t="n">
        <v>0.0104166666666667</v>
      </c>
      <c r="G997" s="26" t="n">
        <f aca="false">VLOOKUP(C997,'Ingredient Prices'!$A$6:$F$400,6,FALSE())</f>
        <v>0.37</v>
      </c>
      <c r="H997" s="26" t="n">
        <f aca="false">F997*G997</f>
        <v>0.00385416666666667</v>
      </c>
    </row>
    <row r="998" customFormat="false" ht="21.75" hidden="false" customHeight="true" outlineLevel="0" collapsed="false">
      <c r="A998" s="33"/>
      <c r="B998" s="33"/>
      <c r="C998" s="33"/>
      <c r="D998" s="33"/>
      <c r="E998" s="34" t="s">
        <v>546</v>
      </c>
      <c r="F998" s="34"/>
      <c r="G998" s="34"/>
      <c r="H998" s="35" t="n">
        <f aca="false">SUM(H988:H997)</f>
        <v>1.509375</v>
      </c>
    </row>
    <row r="999" customFormat="false" ht="15" hidden="false" customHeight="false" outlineLevel="0" collapsed="false">
      <c r="A999" s="20" t="n">
        <v>110</v>
      </c>
      <c r="B999" s="29" t="s">
        <v>374</v>
      </c>
      <c r="C999" s="29" t="s">
        <v>479</v>
      </c>
      <c r="D999" s="29" t="s">
        <v>567</v>
      </c>
      <c r="E999" s="29" t="s">
        <v>540</v>
      </c>
      <c r="F999" s="32" t="n">
        <v>1.25</v>
      </c>
      <c r="G999" s="26" t="n">
        <f aca="false">VLOOKUP(C999,'Ingredient Prices'!$A$6:$F$400,6,FALSE())</f>
        <v>0.64</v>
      </c>
      <c r="H999" s="26" t="n">
        <f aca="false">F999*G999</f>
        <v>0.8</v>
      </c>
    </row>
    <row r="1000" customFormat="false" ht="15" hidden="false" customHeight="false" outlineLevel="0" collapsed="false">
      <c r="A1000" s="20" t="n">
        <v>110</v>
      </c>
      <c r="B1000" s="29" t="s">
        <v>374</v>
      </c>
      <c r="C1000" s="29" t="s">
        <v>461</v>
      </c>
      <c r="D1000" s="29" t="s">
        <v>543</v>
      </c>
      <c r="E1000" s="29" t="s">
        <v>540</v>
      </c>
      <c r="F1000" s="32" t="n">
        <v>0.125</v>
      </c>
      <c r="G1000" s="26" t="n">
        <f aca="false">VLOOKUP(C1000,'Ingredient Prices'!$A$6:$F$400,6,FALSE())</f>
        <v>1.22</v>
      </c>
      <c r="H1000" s="26" t="n">
        <f aca="false">F1000*G1000</f>
        <v>0.1525</v>
      </c>
    </row>
    <row r="1001" customFormat="false" ht="15" hidden="false" customHeight="false" outlineLevel="0" collapsed="false">
      <c r="A1001" s="20" t="n">
        <v>110</v>
      </c>
      <c r="B1001" s="29" t="s">
        <v>374</v>
      </c>
      <c r="C1001" s="29" t="s">
        <v>435</v>
      </c>
      <c r="D1001" s="29" t="s">
        <v>544</v>
      </c>
      <c r="E1001" s="29" t="s">
        <v>540</v>
      </c>
      <c r="F1001" s="32" t="n">
        <v>0.0625</v>
      </c>
      <c r="G1001" s="26" t="n">
        <f aca="false">VLOOKUP(C1001,'Ingredient Prices'!$A$6:$F$400,6,FALSE())</f>
        <v>3.27</v>
      </c>
      <c r="H1001" s="26" t="n">
        <f aca="false">F1001*G1001</f>
        <v>0.204375</v>
      </c>
    </row>
    <row r="1002" customFormat="false" ht="15" hidden="false" customHeight="false" outlineLevel="0" collapsed="false">
      <c r="A1002" s="20" t="n">
        <v>110</v>
      </c>
      <c r="B1002" s="29" t="s">
        <v>374</v>
      </c>
      <c r="C1002" s="29" t="s">
        <v>433</v>
      </c>
      <c r="D1002" s="29" t="s">
        <v>551</v>
      </c>
      <c r="E1002" s="29" t="s">
        <v>540</v>
      </c>
      <c r="F1002" s="32" t="n">
        <v>0.0104166666666667</v>
      </c>
      <c r="G1002" s="26" t="n">
        <f aca="false">VLOOKUP(C1002,'Ingredient Prices'!$A$6:$F$400,6,FALSE())</f>
        <v>4.17</v>
      </c>
      <c r="H1002" s="26" t="n">
        <f aca="false">F1002*G1002</f>
        <v>0.0434375</v>
      </c>
    </row>
    <row r="1003" customFormat="false" ht="15" hidden="false" customHeight="false" outlineLevel="0" collapsed="false">
      <c r="A1003" s="20" t="n">
        <v>110</v>
      </c>
      <c r="B1003" s="29" t="s">
        <v>374</v>
      </c>
      <c r="C1003" s="29" t="s">
        <v>522</v>
      </c>
      <c r="D1003" s="29" t="s">
        <v>548</v>
      </c>
      <c r="E1003" s="29" t="s">
        <v>540</v>
      </c>
      <c r="F1003" s="32" t="n">
        <v>0.0208333333333333</v>
      </c>
      <c r="G1003" s="26" t="n">
        <f aca="false">VLOOKUP(C1003,'Ingredient Prices'!$A$6:$F$400,6,FALSE())</f>
        <v>4.17</v>
      </c>
      <c r="H1003" s="26" t="n">
        <f aca="false">F1003*G1003</f>
        <v>0.086875</v>
      </c>
    </row>
    <row r="1004" customFormat="false" ht="15" hidden="false" customHeight="false" outlineLevel="0" collapsed="false">
      <c r="A1004" s="20" t="n">
        <v>110</v>
      </c>
      <c r="B1004" s="29" t="s">
        <v>374</v>
      </c>
      <c r="C1004" s="29" t="s">
        <v>468</v>
      </c>
      <c r="D1004" s="29" t="s">
        <v>548</v>
      </c>
      <c r="E1004" s="29" t="s">
        <v>540</v>
      </c>
      <c r="F1004" s="32" t="n">
        <v>0.0208333333333333</v>
      </c>
      <c r="G1004" s="26" t="n">
        <f aca="false">VLOOKUP(C1004,'Ingredient Prices'!$A$6:$F$400,6,FALSE())</f>
        <v>4.52</v>
      </c>
      <c r="H1004" s="26" t="n">
        <f aca="false">F1004*G1004</f>
        <v>0.0941666666666666</v>
      </c>
    </row>
    <row r="1005" customFormat="false" ht="15" hidden="false" customHeight="false" outlineLevel="0" collapsed="false">
      <c r="A1005" s="20" t="n">
        <v>110</v>
      </c>
      <c r="B1005" s="29" t="s">
        <v>374</v>
      </c>
      <c r="C1005" s="29" t="s">
        <v>481</v>
      </c>
      <c r="D1005" s="29" t="s">
        <v>551</v>
      </c>
      <c r="E1005" s="29" t="s">
        <v>540</v>
      </c>
      <c r="F1005" s="32" t="n">
        <v>0.0104166666666667</v>
      </c>
      <c r="G1005" s="26" t="n">
        <f aca="false">VLOOKUP(C1005,'Ingredient Prices'!$A$6:$F$400,6,FALSE())</f>
        <v>4.65</v>
      </c>
      <c r="H1005" s="26" t="n">
        <f aca="false">F1005*G1005</f>
        <v>0.0484375</v>
      </c>
    </row>
    <row r="1006" customFormat="false" ht="15" hidden="false" customHeight="false" outlineLevel="0" collapsed="false">
      <c r="A1006" s="20" t="n">
        <v>110</v>
      </c>
      <c r="B1006" s="29" t="s">
        <v>374</v>
      </c>
      <c r="C1006" s="29" t="s">
        <v>418</v>
      </c>
      <c r="D1006" s="29" t="s">
        <v>553</v>
      </c>
      <c r="E1006" s="29" t="s">
        <v>540</v>
      </c>
      <c r="F1006" s="32" t="n">
        <v>0.00520833333333333</v>
      </c>
      <c r="G1006" s="26" t="n">
        <f aca="false">VLOOKUP(C1006,'Ingredient Prices'!$A$6:$F$400,6,FALSE())</f>
        <v>12.83</v>
      </c>
      <c r="H1006" s="26" t="n">
        <f aca="false">F1006*G1006</f>
        <v>0.0668229166666667</v>
      </c>
    </row>
    <row r="1007" customFormat="false" ht="21.75" hidden="false" customHeight="true" outlineLevel="0" collapsed="false">
      <c r="A1007" s="33"/>
      <c r="B1007" s="33"/>
      <c r="C1007" s="33"/>
      <c r="D1007" s="33"/>
      <c r="E1007" s="34" t="s">
        <v>546</v>
      </c>
      <c r="F1007" s="34"/>
      <c r="G1007" s="34"/>
      <c r="H1007" s="35" t="n">
        <f aca="false">SUM(H999:H1006)</f>
        <v>1.49661458333333</v>
      </c>
    </row>
    <row r="1008" customFormat="false" ht="15" hidden="false" customHeight="false" outlineLevel="0" collapsed="false">
      <c r="A1008" s="20" t="n">
        <v>111</v>
      </c>
      <c r="B1008" s="29" t="s">
        <v>378</v>
      </c>
      <c r="C1008" s="29" t="s">
        <v>508</v>
      </c>
      <c r="D1008" s="29" t="s">
        <v>539</v>
      </c>
      <c r="E1008" s="29" t="s">
        <v>540</v>
      </c>
      <c r="F1008" s="32" t="n">
        <v>0.5</v>
      </c>
      <c r="G1008" s="26" t="n">
        <f aca="false">VLOOKUP(C1008,'Ingredient Prices'!$A$6:$F$400,6,FALSE())</f>
        <v>0.8</v>
      </c>
      <c r="H1008" s="26" t="n">
        <f aca="false">F1008*G1008</f>
        <v>0.4</v>
      </c>
    </row>
    <row r="1009" customFormat="false" ht="15" hidden="false" customHeight="false" outlineLevel="0" collapsed="false">
      <c r="A1009" s="20" t="n">
        <v>111</v>
      </c>
      <c r="B1009" s="29" t="s">
        <v>378</v>
      </c>
      <c r="C1009" s="29" t="s">
        <v>419</v>
      </c>
      <c r="D1009" s="29" t="s">
        <v>541</v>
      </c>
      <c r="E1009" s="29" t="s">
        <v>540</v>
      </c>
      <c r="F1009" s="32" t="n">
        <v>0.25</v>
      </c>
      <c r="G1009" s="26" t="n">
        <f aca="false">VLOOKUP(C1009,'Ingredient Prices'!$A$6:$F$400,6,FALSE())</f>
        <v>3.27</v>
      </c>
      <c r="H1009" s="26" t="n">
        <f aca="false">F1009*G1009</f>
        <v>0.8175</v>
      </c>
    </row>
    <row r="1010" customFormat="false" ht="15" hidden="false" customHeight="false" outlineLevel="0" collapsed="false">
      <c r="A1010" s="20" t="n">
        <v>111</v>
      </c>
      <c r="B1010" s="29" t="s">
        <v>378</v>
      </c>
      <c r="C1010" s="29" t="s">
        <v>461</v>
      </c>
      <c r="D1010" s="29" t="s">
        <v>543</v>
      </c>
      <c r="E1010" s="29" t="s">
        <v>540</v>
      </c>
      <c r="F1010" s="32" t="n">
        <v>0.125</v>
      </c>
      <c r="G1010" s="26" t="n">
        <f aca="false">VLOOKUP(C1010,'Ingredient Prices'!$A$6:$F$400,6,FALSE())</f>
        <v>1.22</v>
      </c>
      <c r="H1010" s="26" t="n">
        <f aca="false">F1010*G1010</f>
        <v>0.1525</v>
      </c>
    </row>
    <row r="1011" customFormat="false" ht="15" hidden="false" customHeight="false" outlineLevel="0" collapsed="false">
      <c r="A1011" s="20" t="n">
        <v>111</v>
      </c>
      <c r="B1011" s="29" t="s">
        <v>378</v>
      </c>
      <c r="C1011" s="29" t="s">
        <v>469</v>
      </c>
      <c r="D1011" s="29" t="s">
        <v>543</v>
      </c>
      <c r="E1011" s="29" t="s">
        <v>540</v>
      </c>
      <c r="F1011" s="32" t="n">
        <v>0.125</v>
      </c>
      <c r="G1011" s="26" t="n">
        <f aca="false">VLOOKUP(C1011,'Ingredient Prices'!$A$6:$F$400,6,FALSE())</f>
        <v>3.37</v>
      </c>
      <c r="H1011" s="26" t="n">
        <f aca="false">F1011*G1011</f>
        <v>0.42125</v>
      </c>
    </row>
    <row r="1012" customFormat="false" ht="15" hidden="false" customHeight="false" outlineLevel="0" collapsed="false">
      <c r="A1012" s="20" t="n">
        <v>111</v>
      </c>
      <c r="B1012" s="29" t="s">
        <v>378</v>
      </c>
      <c r="C1012" s="29" t="s">
        <v>453</v>
      </c>
      <c r="D1012" s="29" t="s">
        <v>544</v>
      </c>
      <c r="E1012" s="29" t="s">
        <v>540</v>
      </c>
      <c r="F1012" s="32" t="n">
        <v>0.0625</v>
      </c>
      <c r="G1012" s="26" t="n">
        <f aca="false">VLOOKUP(C1012,'Ingredient Prices'!$A$6:$F$400,6,FALSE())</f>
        <v>7.96</v>
      </c>
      <c r="H1012" s="26" t="n">
        <f aca="false">F1012*G1012</f>
        <v>0.4975</v>
      </c>
    </row>
    <row r="1013" customFormat="false" ht="15" hidden="false" customHeight="false" outlineLevel="0" collapsed="false">
      <c r="A1013" s="20" t="n">
        <v>111</v>
      </c>
      <c r="B1013" s="29" t="s">
        <v>378</v>
      </c>
      <c r="C1013" s="29" t="s">
        <v>466</v>
      </c>
      <c r="D1013" s="29" t="s">
        <v>544</v>
      </c>
      <c r="E1013" s="29" t="s">
        <v>540</v>
      </c>
      <c r="F1013" s="32" t="n">
        <v>0.0625</v>
      </c>
      <c r="G1013" s="26" t="n">
        <f aca="false">VLOOKUP(C1013,'Ingredient Prices'!$A$6:$F$400,6,FALSE())</f>
        <v>1.99</v>
      </c>
      <c r="H1013" s="26" t="n">
        <f aca="false">F1013*G1013</f>
        <v>0.124375</v>
      </c>
    </row>
    <row r="1014" customFormat="false" ht="15" hidden="false" customHeight="false" outlineLevel="0" collapsed="false">
      <c r="A1014" s="20" t="n">
        <v>111</v>
      </c>
      <c r="B1014" s="29" t="s">
        <v>378</v>
      </c>
      <c r="C1014" s="29" t="s">
        <v>468</v>
      </c>
      <c r="D1014" s="29" t="s">
        <v>548</v>
      </c>
      <c r="E1014" s="29" t="s">
        <v>540</v>
      </c>
      <c r="F1014" s="32" t="n">
        <v>0.0208333333333333</v>
      </c>
      <c r="G1014" s="26" t="n">
        <f aca="false">VLOOKUP(C1014,'Ingredient Prices'!$A$6:$F$400,6,FALSE())</f>
        <v>4.52</v>
      </c>
      <c r="H1014" s="26" t="n">
        <f aca="false">F1014*G1014</f>
        <v>0.0941666666666666</v>
      </c>
    </row>
    <row r="1015" customFormat="false" ht="15" hidden="false" customHeight="false" outlineLevel="0" collapsed="false">
      <c r="A1015" s="20" t="n">
        <v>111</v>
      </c>
      <c r="B1015" s="29" t="s">
        <v>378</v>
      </c>
      <c r="C1015" s="29" t="s">
        <v>475</v>
      </c>
      <c r="D1015" s="29" t="s">
        <v>548</v>
      </c>
      <c r="E1015" s="29" t="s">
        <v>540</v>
      </c>
      <c r="F1015" s="32" t="n">
        <v>0.0208333333333333</v>
      </c>
      <c r="G1015" s="26" t="n">
        <f aca="false">VLOOKUP(C1015,'Ingredient Prices'!$A$6:$F$400,6,FALSE())</f>
        <v>1.71</v>
      </c>
      <c r="H1015" s="26" t="n">
        <f aca="false">F1015*G1015</f>
        <v>0.035625</v>
      </c>
    </row>
    <row r="1016" customFormat="false" ht="15" hidden="false" customHeight="false" outlineLevel="0" collapsed="false">
      <c r="A1016" s="20" t="n">
        <v>111</v>
      </c>
      <c r="B1016" s="29" t="s">
        <v>378</v>
      </c>
      <c r="C1016" s="29" t="s">
        <v>481</v>
      </c>
      <c r="D1016" s="29" t="s">
        <v>551</v>
      </c>
      <c r="E1016" s="29" t="s">
        <v>540</v>
      </c>
      <c r="F1016" s="32" t="n">
        <v>0.0104166666666667</v>
      </c>
      <c r="G1016" s="26" t="n">
        <f aca="false">VLOOKUP(C1016,'Ingredient Prices'!$A$6:$F$400,6,FALSE())</f>
        <v>4.65</v>
      </c>
      <c r="H1016" s="26" t="n">
        <f aca="false">F1016*G1016</f>
        <v>0.0484375</v>
      </c>
    </row>
    <row r="1017" customFormat="false" ht="15" hidden="false" customHeight="false" outlineLevel="0" collapsed="false">
      <c r="A1017" s="20" t="n">
        <v>111</v>
      </c>
      <c r="B1017" s="29" t="s">
        <v>378</v>
      </c>
      <c r="C1017" s="29" t="s">
        <v>418</v>
      </c>
      <c r="D1017" s="29" t="s">
        <v>551</v>
      </c>
      <c r="E1017" s="29" t="s">
        <v>540</v>
      </c>
      <c r="F1017" s="32" t="n">
        <v>0.0104166666666667</v>
      </c>
      <c r="G1017" s="26" t="n">
        <f aca="false">VLOOKUP(C1017,'Ingredient Prices'!$A$6:$F$400,6,FALSE())</f>
        <v>12.83</v>
      </c>
      <c r="H1017" s="26" t="n">
        <f aca="false">F1017*G1017</f>
        <v>0.133645833333333</v>
      </c>
    </row>
    <row r="1018" customFormat="false" ht="21.75" hidden="false" customHeight="true" outlineLevel="0" collapsed="false">
      <c r="A1018" s="33"/>
      <c r="B1018" s="33"/>
      <c r="C1018" s="33"/>
      <c r="D1018" s="33"/>
      <c r="E1018" s="34" t="s">
        <v>546</v>
      </c>
      <c r="F1018" s="34"/>
      <c r="G1018" s="34"/>
      <c r="H1018" s="35" t="n">
        <f aca="false">SUM(H1008:H1017)</f>
        <v>2.725</v>
      </c>
    </row>
    <row r="1019" customFormat="false" ht="15" hidden="false" customHeight="false" outlineLevel="0" collapsed="false">
      <c r="A1019" s="20" t="n">
        <v>112</v>
      </c>
      <c r="B1019" s="29" t="s">
        <v>380</v>
      </c>
      <c r="C1019" s="29" t="s">
        <v>441</v>
      </c>
      <c r="D1019" s="29" t="s">
        <v>550</v>
      </c>
      <c r="E1019" s="29" t="s">
        <v>540</v>
      </c>
      <c r="F1019" s="32" t="n">
        <v>0.333333333333333</v>
      </c>
      <c r="G1019" s="26" t="n">
        <f aca="false">VLOOKUP(C1019,'Ingredient Prices'!$A$6:$F$400,6,FALSE())</f>
        <v>0.52</v>
      </c>
      <c r="H1019" s="26" t="n">
        <f aca="false">F1019*G1019</f>
        <v>0.173333333333333</v>
      </c>
    </row>
    <row r="1020" customFormat="false" ht="15" hidden="false" customHeight="false" outlineLevel="0" collapsed="false">
      <c r="A1020" s="20" t="n">
        <v>112</v>
      </c>
      <c r="B1020" s="29" t="s">
        <v>380</v>
      </c>
      <c r="C1020" s="29" t="s">
        <v>419</v>
      </c>
      <c r="D1020" s="29" t="s">
        <v>550</v>
      </c>
      <c r="E1020" s="29" t="s">
        <v>540</v>
      </c>
      <c r="F1020" s="32" t="n">
        <v>0.333333333333333</v>
      </c>
      <c r="G1020" s="26" t="n">
        <f aca="false">VLOOKUP(C1020,'Ingredient Prices'!$A$6:$F$400,6,FALSE())</f>
        <v>3.27</v>
      </c>
      <c r="H1020" s="26" t="n">
        <f aca="false">F1020*G1020</f>
        <v>1.09</v>
      </c>
    </row>
    <row r="1021" customFormat="false" ht="15" hidden="false" customHeight="false" outlineLevel="0" collapsed="false">
      <c r="A1021" s="20" t="n">
        <v>112</v>
      </c>
      <c r="B1021" s="29" t="s">
        <v>380</v>
      </c>
      <c r="C1021" s="29" t="s">
        <v>461</v>
      </c>
      <c r="D1021" s="29" t="s">
        <v>541</v>
      </c>
      <c r="E1021" s="29" t="s">
        <v>540</v>
      </c>
      <c r="F1021" s="32" t="n">
        <v>0.25</v>
      </c>
      <c r="G1021" s="26" t="n">
        <f aca="false">VLOOKUP(C1021,'Ingredient Prices'!$A$6:$F$400,6,FALSE())</f>
        <v>1.22</v>
      </c>
      <c r="H1021" s="26" t="n">
        <f aca="false">F1021*G1021</f>
        <v>0.305</v>
      </c>
    </row>
    <row r="1022" customFormat="false" ht="15" hidden="false" customHeight="false" outlineLevel="0" collapsed="false">
      <c r="A1022" s="20" t="n">
        <v>112</v>
      </c>
      <c r="B1022" s="29" t="s">
        <v>380</v>
      </c>
      <c r="C1022" s="29" t="s">
        <v>506</v>
      </c>
      <c r="D1022" s="29" t="s">
        <v>543</v>
      </c>
      <c r="E1022" s="29" t="s">
        <v>540</v>
      </c>
      <c r="F1022" s="32" t="n">
        <v>0.125</v>
      </c>
      <c r="G1022" s="26" t="n">
        <f aca="false">VLOOKUP(C1022,'Ingredient Prices'!$A$6:$F$400,6,FALSE())</f>
        <v>1.27</v>
      </c>
      <c r="H1022" s="26" t="n">
        <f aca="false">F1022*G1022</f>
        <v>0.15875</v>
      </c>
    </row>
    <row r="1023" customFormat="false" ht="15" hidden="false" customHeight="false" outlineLevel="0" collapsed="false">
      <c r="A1023" s="20" t="n">
        <v>112</v>
      </c>
      <c r="B1023" s="29" t="s">
        <v>380</v>
      </c>
      <c r="C1023" s="29" t="s">
        <v>475</v>
      </c>
      <c r="D1023" s="29" t="s">
        <v>544</v>
      </c>
      <c r="E1023" s="29" t="s">
        <v>540</v>
      </c>
      <c r="F1023" s="32" t="n">
        <v>0.0625</v>
      </c>
      <c r="G1023" s="26" t="n">
        <f aca="false">VLOOKUP(C1023,'Ingredient Prices'!$A$6:$F$400,6,FALSE())</f>
        <v>1.71</v>
      </c>
      <c r="H1023" s="26" t="n">
        <f aca="false">F1023*G1023</f>
        <v>0.106875</v>
      </c>
    </row>
    <row r="1024" customFormat="false" ht="15" hidden="false" customHeight="false" outlineLevel="0" collapsed="false">
      <c r="A1024" s="20" t="n">
        <v>112</v>
      </c>
      <c r="B1024" s="29" t="s">
        <v>380</v>
      </c>
      <c r="C1024" s="29" t="s">
        <v>507</v>
      </c>
      <c r="D1024" s="29" t="s">
        <v>544</v>
      </c>
      <c r="E1024" s="29" t="s">
        <v>540</v>
      </c>
      <c r="F1024" s="32" t="n">
        <v>0.0625</v>
      </c>
      <c r="G1024" s="26" t="n">
        <f aca="false">VLOOKUP(C1024,'Ingredient Prices'!$A$6:$F$400,6,FALSE())</f>
        <v>1.65</v>
      </c>
      <c r="H1024" s="26" t="n">
        <f aca="false">F1024*G1024</f>
        <v>0.103125</v>
      </c>
    </row>
    <row r="1025" customFormat="false" ht="15" hidden="false" customHeight="false" outlineLevel="0" collapsed="false">
      <c r="A1025" s="20" t="n">
        <v>112</v>
      </c>
      <c r="B1025" s="29" t="s">
        <v>380</v>
      </c>
      <c r="C1025" s="29" t="s">
        <v>422</v>
      </c>
      <c r="D1025" s="29" t="s">
        <v>544</v>
      </c>
      <c r="E1025" s="29" t="s">
        <v>540</v>
      </c>
      <c r="F1025" s="32" t="n">
        <v>0.0625</v>
      </c>
      <c r="G1025" s="26" t="n">
        <f aca="false">VLOOKUP(C1025,'Ingredient Prices'!$A$6:$F$400,6,FALSE())</f>
        <v>0.46</v>
      </c>
      <c r="H1025" s="26" t="n">
        <f aca="false">F1025*G1025</f>
        <v>0.02875</v>
      </c>
    </row>
    <row r="1026" customFormat="false" ht="15" hidden="false" customHeight="false" outlineLevel="0" collapsed="false">
      <c r="A1026" s="20" t="n">
        <v>112</v>
      </c>
      <c r="B1026" s="29" t="s">
        <v>380</v>
      </c>
      <c r="C1026" s="29" t="s">
        <v>468</v>
      </c>
      <c r="D1026" s="29" t="s">
        <v>545</v>
      </c>
      <c r="E1026" s="29" t="s">
        <v>540</v>
      </c>
      <c r="F1026" s="32" t="n">
        <v>0.0416666666666667</v>
      </c>
      <c r="G1026" s="26" t="n">
        <f aca="false">VLOOKUP(C1026,'Ingredient Prices'!$A$6:$F$400,6,FALSE())</f>
        <v>4.52</v>
      </c>
      <c r="H1026" s="26" t="n">
        <f aca="false">F1026*G1026</f>
        <v>0.188333333333333</v>
      </c>
    </row>
    <row r="1027" customFormat="false" ht="15" hidden="false" customHeight="false" outlineLevel="0" collapsed="false">
      <c r="A1027" s="20" t="n">
        <v>112</v>
      </c>
      <c r="B1027" s="29" t="s">
        <v>380</v>
      </c>
      <c r="C1027" s="29" t="s">
        <v>481</v>
      </c>
      <c r="D1027" s="29" t="s">
        <v>545</v>
      </c>
      <c r="E1027" s="29" t="s">
        <v>540</v>
      </c>
      <c r="F1027" s="32" t="n">
        <v>0.0416666666666667</v>
      </c>
      <c r="G1027" s="26" t="n">
        <f aca="false">VLOOKUP(C1027,'Ingredient Prices'!$A$6:$F$400,6,FALSE())</f>
        <v>4.65</v>
      </c>
      <c r="H1027" s="26" t="n">
        <f aca="false">F1027*G1027</f>
        <v>0.19375</v>
      </c>
    </row>
    <row r="1028" customFormat="false" ht="15" hidden="false" customHeight="false" outlineLevel="0" collapsed="false">
      <c r="A1028" s="20" t="n">
        <v>112</v>
      </c>
      <c r="B1028" s="29" t="s">
        <v>380</v>
      </c>
      <c r="C1028" s="29" t="s">
        <v>467</v>
      </c>
      <c r="D1028" s="29" t="s">
        <v>548</v>
      </c>
      <c r="E1028" s="29" t="s">
        <v>540</v>
      </c>
      <c r="F1028" s="32" t="n">
        <v>0.0208333333333333</v>
      </c>
      <c r="G1028" s="26" t="n">
        <f aca="false">VLOOKUP(C1028,'Ingredient Prices'!$A$6:$F$400,6,FALSE())</f>
        <v>5.99</v>
      </c>
      <c r="H1028" s="26" t="n">
        <f aca="false">F1028*G1028</f>
        <v>0.124791666666667</v>
      </c>
    </row>
    <row r="1029" customFormat="false" ht="15" hidden="false" customHeight="false" outlineLevel="0" collapsed="false">
      <c r="A1029" s="20" t="n">
        <v>112</v>
      </c>
      <c r="B1029" s="29" t="s">
        <v>380</v>
      </c>
      <c r="C1029" s="29" t="s">
        <v>433</v>
      </c>
      <c r="D1029" s="29" t="s">
        <v>548</v>
      </c>
      <c r="E1029" s="29" t="s">
        <v>540</v>
      </c>
      <c r="F1029" s="32" t="n">
        <v>0.0208333333333333</v>
      </c>
      <c r="G1029" s="26" t="n">
        <f aca="false">VLOOKUP(C1029,'Ingredient Prices'!$A$6:$F$400,6,FALSE())</f>
        <v>4.17</v>
      </c>
      <c r="H1029" s="26" t="n">
        <f aca="false">F1029*G1029</f>
        <v>0.086875</v>
      </c>
    </row>
    <row r="1030" customFormat="false" ht="21.75" hidden="false" customHeight="true" outlineLevel="0" collapsed="false">
      <c r="A1030" s="33"/>
      <c r="B1030" s="33"/>
      <c r="C1030" s="33"/>
      <c r="D1030" s="33"/>
      <c r="E1030" s="34" t="s">
        <v>546</v>
      </c>
      <c r="F1030" s="34"/>
      <c r="G1030" s="34"/>
      <c r="H1030" s="35" t="n">
        <f aca="false">SUM(H1019:H1029)</f>
        <v>2.55958333333333</v>
      </c>
    </row>
    <row r="1031" customFormat="false" ht="15" hidden="false" customHeight="false" outlineLevel="0" collapsed="false">
      <c r="A1031" s="20" t="n">
        <v>113</v>
      </c>
      <c r="B1031" s="29" t="s">
        <v>382</v>
      </c>
      <c r="C1031" s="29" t="s">
        <v>461</v>
      </c>
      <c r="D1031" s="29" t="s">
        <v>550</v>
      </c>
      <c r="E1031" s="29" t="s">
        <v>540</v>
      </c>
      <c r="F1031" s="32" t="n">
        <v>0.333333333333333</v>
      </c>
      <c r="G1031" s="26" t="n">
        <f aca="false">VLOOKUP(C1031,'Ingredient Prices'!$A$6:$F$400,6,FALSE())</f>
        <v>1.22</v>
      </c>
      <c r="H1031" s="26" t="n">
        <f aca="false">F1031*G1031</f>
        <v>0.406666666666667</v>
      </c>
    </row>
    <row r="1032" customFormat="false" ht="15" hidden="false" customHeight="false" outlineLevel="0" collapsed="false">
      <c r="A1032" s="20" t="n">
        <v>113</v>
      </c>
      <c r="B1032" s="29" t="s">
        <v>382</v>
      </c>
      <c r="C1032" s="29" t="s">
        <v>441</v>
      </c>
      <c r="D1032" s="29" t="s">
        <v>541</v>
      </c>
      <c r="E1032" s="29" t="s">
        <v>540</v>
      </c>
      <c r="F1032" s="32" t="n">
        <v>0.25</v>
      </c>
      <c r="G1032" s="26" t="n">
        <f aca="false">VLOOKUP(C1032,'Ingredient Prices'!$A$6:$F$400,6,FALSE())</f>
        <v>0.52</v>
      </c>
      <c r="H1032" s="26" t="n">
        <f aca="false">F1032*G1032</f>
        <v>0.13</v>
      </c>
    </row>
    <row r="1033" customFormat="false" ht="15" hidden="false" customHeight="false" outlineLevel="0" collapsed="false">
      <c r="A1033" s="20" t="n">
        <v>113</v>
      </c>
      <c r="B1033" s="29" t="s">
        <v>382</v>
      </c>
      <c r="C1033" s="29" t="s">
        <v>419</v>
      </c>
      <c r="D1033" s="29" t="s">
        <v>541</v>
      </c>
      <c r="E1033" s="29" t="s">
        <v>540</v>
      </c>
      <c r="F1033" s="32" t="n">
        <v>0.25</v>
      </c>
      <c r="G1033" s="26" t="n">
        <f aca="false">VLOOKUP(C1033,'Ingredient Prices'!$A$6:$F$400,6,FALSE())</f>
        <v>3.27</v>
      </c>
      <c r="H1033" s="26" t="n">
        <f aca="false">F1033*G1033</f>
        <v>0.8175</v>
      </c>
    </row>
    <row r="1034" customFormat="false" ht="15" hidden="false" customHeight="false" outlineLevel="0" collapsed="false">
      <c r="A1034" s="20" t="n">
        <v>113</v>
      </c>
      <c r="B1034" s="29" t="s">
        <v>382</v>
      </c>
      <c r="C1034" s="29" t="s">
        <v>466</v>
      </c>
      <c r="D1034" s="29" t="s">
        <v>543</v>
      </c>
      <c r="E1034" s="29" t="s">
        <v>540</v>
      </c>
      <c r="F1034" s="32" t="n">
        <v>0.125</v>
      </c>
      <c r="G1034" s="26" t="n">
        <f aca="false">VLOOKUP(C1034,'Ingredient Prices'!$A$6:$F$400,6,FALSE())</f>
        <v>1.99</v>
      </c>
      <c r="H1034" s="26" t="n">
        <f aca="false">F1034*G1034</f>
        <v>0.24875</v>
      </c>
    </row>
    <row r="1035" customFormat="false" ht="15" hidden="false" customHeight="false" outlineLevel="0" collapsed="false">
      <c r="A1035" s="20" t="n">
        <v>113</v>
      </c>
      <c r="B1035" s="29" t="s">
        <v>382</v>
      </c>
      <c r="C1035" s="29" t="s">
        <v>475</v>
      </c>
      <c r="D1035" s="29" t="s">
        <v>544</v>
      </c>
      <c r="E1035" s="29" t="s">
        <v>540</v>
      </c>
      <c r="F1035" s="32" t="n">
        <v>0.0625</v>
      </c>
      <c r="G1035" s="26" t="n">
        <f aca="false">VLOOKUP(C1035,'Ingredient Prices'!$A$6:$F$400,6,FALSE())</f>
        <v>1.71</v>
      </c>
      <c r="H1035" s="26" t="n">
        <f aca="false">F1035*G1035</f>
        <v>0.106875</v>
      </c>
    </row>
    <row r="1036" customFormat="false" ht="15" hidden="false" customHeight="false" outlineLevel="0" collapsed="false">
      <c r="A1036" s="20" t="n">
        <v>113</v>
      </c>
      <c r="B1036" s="29" t="s">
        <v>382</v>
      </c>
      <c r="C1036" s="29" t="s">
        <v>468</v>
      </c>
      <c r="D1036" s="29" t="s">
        <v>544</v>
      </c>
      <c r="E1036" s="29" t="s">
        <v>540</v>
      </c>
      <c r="F1036" s="32" t="n">
        <v>0.0625</v>
      </c>
      <c r="G1036" s="26" t="n">
        <f aca="false">VLOOKUP(C1036,'Ingredient Prices'!$A$6:$F$400,6,FALSE())</f>
        <v>4.52</v>
      </c>
      <c r="H1036" s="26" t="n">
        <f aca="false">F1036*G1036</f>
        <v>0.2825</v>
      </c>
    </row>
    <row r="1037" customFormat="false" ht="15" hidden="false" customHeight="false" outlineLevel="0" collapsed="false">
      <c r="A1037" s="20" t="n">
        <v>113</v>
      </c>
      <c r="B1037" s="29" t="s">
        <v>382</v>
      </c>
      <c r="C1037" s="29" t="s">
        <v>507</v>
      </c>
      <c r="D1037" s="29" t="s">
        <v>544</v>
      </c>
      <c r="E1037" s="29" t="s">
        <v>540</v>
      </c>
      <c r="F1037" s="32" t="n">
        <v>0.0625</v>
      </c>
      <c r="G1037" s="26" t="n">
        <f aca="false">VLOOKUP(C1037,'Ingredient Prices'!$A$6:$F$400,6,FALSE())</f>
        <v>1.65</v>
      </c>
      <c r="H1037" s="26" t="n">
        <f aca="false">F1037*G1037</f>
        <v>0.103125</v>
      </c>
    </row>
    <row r="1038" customFormat="false" ht="15" hidden="false" customHeight="false" outlineLevel="0" collapsed="false">
      <c r="A1038" s="20" t="n">
        <v>113</v>
      </c>
      <c r="B1038" s="29" t="s">
        <v>382</v>
      </c>
      <c r="C1038" s="29" t="s">
        <v>481</v>
      </c>
      <c r="D1038" s="29" t="s">
        <v>548</v>
      </c>
      <c r="E1038" s="29" t="s">
        <v>540</v>
      </c>
      <c r="F1038" s="32" t="n">
        <v>0.0208333333333333</v>
      </c>
      <c r="G1038" s="26" t="n">
        <f aca="false">VLOOKUP(C1038,'Ingredient Prices'!$A$6:$F$400,6,FALSE())</f>
        <v>4.65</v>
      </c>
      <c r="H1038" s="26" t="n">
        <f aca="false">F1038*G1038</f>
        <v>0.096875</v>
      </c>
    </row>
    <row r="1039" customFormat="false" ht="15" hidden="false" customHeight="false" outlineLevel="0" collapsed="false">
      <c r="A1039" s="20" t="n">
        <v>113</v>
      </c>
      <c r="B1039" s="29" t="s">
        <v>382</v>
      </c>
      <c r="C1039" s="29" t="s">
        <v>467</v>
      </c>
      <c r="D1039" s="29" t="s">
        <v>548</v>
      </c>
      <c r="E1039" s="29" t="s">
        <v>540</v>
      </c>
      <c r="F1039" s="32" t="n">
        <v>0.0208333333333333</v>
      </c>
      <c r="G1039" s="26" t="n">
        <f aca="false">VLOOKUP(C1039,'Ingredient Prices'!$A$6:$F$400,6,FALSE())</f>
        <v>5.99</v>
      </c>
      <c r="H1039" s="26" t="n">
        <f aca="false">F1039*G1039</f>
        <v>0.124791666666667</v>
      </c>
    </row>
    <row r="1040" customFormat="false" ht="21.75" hidden="false" customHeight="true" outlineLevel="0" collapsed="false">
      <c r="A1040" s="33"/>
      <c r="B1040" s="33"/>
      <c r="C1040" s="33"/>
      <c r="D1040" s="33"/>
      <c r="E1040" s="34" t="s">
        <v>546</v>
      </c>
      <c r="F1040" s="34"/>
      <c r="G1040" s="34"/>
      <c r="H1040" s="35" t="n">
        <f aca="false">SUM(H1031:H1039)</f>
        <v>2.31708333333333</v>
      </c>
    </row>
    <row r="1041" customFormat="false" ht="15" hidden="false" customHeight="false" outlineLevel="0" collapsed="false">
      <c r="A1041" s="20" t="n">
        <v>114</v>
      </c>
      <c r="B1041" s="29" t="s">
        <v>384</v>
      </c>
      <c r="C1041" s="29" t="s">
        <v>503</v>
      </c>
      <c r="D1041" s="29" t="s">
        <v>552</v>
      </c>
      <c r="E1041" s="29" t="s">
        <v>540</v>
      </c>
      <c r="F1041" s="32" t="n">
        <v>1</v>
      </c>
      <c r="G1041" s="26" t="n">
        <f aca="false">VLOOKUP(C1041,'Ingredient Prices'!$A$6:$F$400,6,FALSE())</f>
        <v>1.03</v>
      </c>
      <c r="H1041" s="26" t="n">
        <f aca="false">F1041*G1041</f>
        <v>1.03</v>
      </c>
    </row>
    <row r="1042" customFormat="false" ht="15" hidden="false" customHeight="false" outlineLevel="0" collapsed="false">
      <c r="A1042" s="20" t="n">
        <v>114</v>
      </c>
      <c r="B1042" s="29" t="s">
        <v>384</v>
      </c>
      <c r="C1042" s="29" t="s">
        <v>513</v>
      </c>
      <c r="D1042" s="29" t="s">
        <v>539</v>
      </c>
      <c r="E1042" s="29" t="s">
        <v>540</v>
      </c>
      <c r="F1042" s="32" t="n">
        <v>0.5</v>
      </c>
      <c r="G1042" s="26" t="n">
        <f aca="false">VLOOKUP(C1042,'Ingredient Prices'!$A$6:$F$400,6,FALSE())</f>
        <v>0.27</v>
      </c>
      <c r="H1042" s="26" t="n">
        <f aca="false">F1042*G1042</f>
        <v>0.135</v>
      </c>
    </row>
    <row r="1043" customFormat="false" ht="15" hidden="false" customHeight="false" outlineLevel="0" collapsed="false">
      <c r="A1043" s="20" t="n">
        <v>114</v>
      </c>
      <c r="B1043" s="29" t="s">
        <v>384</v>
      </c>
      <c r="C1043" s="29" t="s">
        <v>493</v>
      </c>
      <c r="D1043" s="29" t="s">
        <v>542</v>
      </c>
      <c r="E1043" s="29" t="s">
        <v>540</v>
      </c>
      <c r="F1043" s="32" t="n">
        <v>0.1875</v>
      </c>
      <c r="G1043" s="26" t="n">
        <f aca="false">VLOOKUP(C1043,'Ingredient Prices'!$A$6:$F$400,6,FALSE())</f>
        <v>1.22</v>
      </c>
      <c r="H1043" s="26" t="n">
        <f aca="false">F1043*G1043</f>
        <v>0.22875</v>
      </c>
    </row>
    <row r="1044" customFormat="false" ht="15" hidden="false" customHeight="false" outlineLevel="0" collapsed="false">
      <c r="A1044" s="20" t="n">
        <v>114</v>
      </c>
      <c r="B1044" s="29" t="s">
        <v>384</v>
      </c>
      <c r="C1044" s="29" t="s">
        <v>489</v>
      </c>
      <c r="D1044" s="29" t="s">
        <v>545</v>
      </c>
      <c r="E1044" s="29" t="s">
        <v>540</v>
      </c>
      <c r="F1044" s="32" t="n">
        <v>0.0416666666666667</v>
      </c>
      <c r="G1044" s="26" t="n">
        <f aca="false">VLOOKUP(C1044,'Ingredient Prices'!$A$6:$F$400,6,FALSE())</f>
        <v>6.4</v>
      </c>
      <c r="H1044" s="26" t="n">
        <f aca="false">F1044*G1044</f>
        <v>0.266666666666667</v>
      </c>
    </row>
    <row r="1045" customFormat="false" ht="15" hidden="false" customHeight="false" outlineLevel="0" collapsed="false">
      <c r="A1045" s="20" t="n">
        <v>114</v>
      </c>
      <c r="B1045" s="29" t="s">
        <v>384</v>
      </c>
      <c r="C1045" s="29" t="s">
        <v>526</v>
      </c>
      <c r="D1045" s="29" t="s">
        <v>548</v>
      </c>
      <c r="E1045" s="29" t="s">
        <v>540</v>
      </c>
      <c r="F1045" s="32" t="n">
        <v>0.0208333333333333</v>
      </c>
      <c r="G1045" s="26" t="n">
        <f aca="false">VLOOKUP(C1045,'Ingredient Prices'!$A$6:$F$400,6,FALSE())</f>
        <v>18.21</v>
      </c>
      <c r="H1045" s="26" t="n">
        <f aca="false">F1045*G1045</f>
        <v>0.379375</v>
      </c>
    </row>
    <row r="1046" customFormat="false" ht="15" hidden="false" customHeight="false" outlineLevel="0" collapsed="false">
      <c r="A1046" s="20" t="n">
        <v>114</v>
      </c>
      <c r="B1046" s="29" t="s">
        <v>384</v>
      </c>
      <c r="C1046" s="29" t="s">
        <v>483</v>
      </c>
      <c r="D1046" s="29" t="s">
        <v>551</v>
      </c>
      <c r="E1046" s="29" t="s">
        <v>540</v>
      </c>
      <c r="F1046" s="32" t="n">
        <v>0.0104166666666667</v>
      </c>
      <c r="G1046" s="26" t="n">
        <f aca="false">VLOOKUP(C1046,'Ingredient Prices'!$A$6:$F$400,6,FALSE())</f>
        <v>2.24</v>
      </c>
      <c r="H1046" s="26" t="n">
        <f aca="false">F1046*G1046</f>
        <v>0.0233333333333333</v>
      </c>
    </row>
    <row r="1047" customFormat="false" ht="21.75" hidden="false" customHeight="true" outlineLevel="0" collapsed="false">
      <c r="A1047" s="33"/>
      <c r="B1047" s="33"/>
      <c r="C1047" s="33"/>
      <c r="D1047" s="33"/>
      <c r="E1047" s="34" t="s">
        <v>546</v>
      </c>
      <c r="F1047" s="34"/>
      <c r="G1047" s="34"/>
      <c r="H1047" s="35" t="n">
        <f aca="false">SUM(H1041:H1046)</f>
        <v>2.063125</v>
      </c>
    </row>
    <row r="1048" customFormat="false" ht="15" hidden="false" customHeight="false" outlineLevel="0" collapsed="false">
      <c r="A1048" s="20" t="n">
        <v>115</v>
      </c>
      <c r="B1048" s="29" t="s">
        <v>386</v>
      </c>
      <c r="C1048" s="29" t="s">
        <v>411</v>
      </c>
      <c r="D1048" s="29" t="s">
        <v>539</v>
      </c>
      <c r="E1048" s="29" t="s">
        <v>540</v>
      </c>
      <c r="F1048" s="32" t="n">
        <v>0.5</v>
      </c>
      <c r="G1048" s="26" t="n">
        <f aca="false">VLOOKUP(C1048,'Ingredient Prices'!$A$6:$F$400,6,FALSE())</f>
        <v>0.11</v>
      </c>
      <c r="H1048" s="26" t="n">
        <f aca="false">F1048*G1048</f>
        <v>0.055</v>
      </c>
    </row>
    <row r="1049" customFormat="false" ht="15" hidden="false" customHeight="false" outlineLevel="0" collapsed="false">
      <c r="A1049" s="20" t="n">
        <v>115</v>
      </c>
      <c r="B1049" s="29" t="s">
        <v>386</v>
      </c>
      <c r="C1049" s="29" t="s">
        <v>417</v>
      </c>
      <c r="D1049" s="29" t="s">
        <v>553</v>
      </c>
      <c r="E1049" s="29" t="s">
        <v>540</v>
      </c>
      <c r="F1049" s="32" t="n">
        <v>0.00520833333333333</v>
      </c>
      <c r="G1049" s="26" t="n">
        <f aca="false">VLOOKUP(C1049,'Ingredient Prices'!$A$6:$F$400,6,FALSE())</f>
        <v>0.64</v>
      </c>
      <c r="H1049" s="26" t="n">
        <f aca="false">F1049*G1049</f>
        <v>0.00333333333333333</v>
      </c>
    </row>
    <row r="1050" customFormat="false" ht="15" hidden="false" customHeight="false" outlineLevel="0" collapsed="false">
      <c r="A1050" s="20" t="n">
        <v>115</v>
      </c>
      <c r="B1050" s="29" t="s">
        <v>386</v>
      </c>
      <c r="C1050" s="29" t="s">
        <v>483</v>
      </c>
      <c r="D1050" s="29" t="s">
        <v>553</v>
      </c>
      <c r="E1050" s="29" t="s">
        <v>540</v>
      </c>
      <c r="F1050" s="32" t="n">
        <v>0.00520833333333333</v>
      </c>
      <c r="G1050" s="26" t="n">
        <f aca="false">VLOOKUP(C1050,'Ingredient Prices'!$A$6:$F$400,6,FALSE())</f>
        <v>2.24</v>
      </c>
      <c r="H1050" s="26" t="n">
        <f aca="false">F1050*G1050</f>
        <v>0.0116666666666667</v>
      </c>
    </row>
    <row r="1051" customFormat="false" ht="15" hidden="false" customHeight="false" outlineLevel="0" collapsed="false">
      <c r="A1051" s="20" t="n">
        <v>115</v>
      </c>
      <c r="B1051" s="29" t="s">
        <v>386</v>
      </c>
      <c r="C1051" s="29" t="s">
        <v>473</v>
      </c>
      <c r="D1051" s="29" t="s">
        <v>571</v>
      </c>
      <c r="E1051" s="29" t="s">
        <v>540</v>
      </c>
      <c r="F1051" s="32" t="n">
        <v>0.00260416666666667</v>
      </c>
      <c r="G1051" s="26" t="n">
        <f aca="false">VLOOKUP(C1051,'Ingredient Prices'!$A$6:$F$400,6,FALSE())</f>
        <v>0.37</v>
      </c>
      <c r="H1051" s="26" t="n">
        <f aca="false">F1051*G1051</f>
        <v>0.000963541666666667</v>
      </c>
    </row>
    <row r="1052" customFormat="false" ht="15" hidden="false" customHeight="false" outlineLevel="0" collapsed="false">
      <c r="A1052" s="20" t="n">
        <v>115</v>
      </c>
      <c r="B1052" s="29" t="s">
        <v>386</v>
      </c>
      <c r="C1052" s="29" t="s">
        <v>422</v>
      </c>
      <c r="D1052" s="29" t="s">
        <v>541</v>
      </c>
      <c r="E1052" s="29" t="s">
        <v>540</v>
      </c>
      <c r="F1052" s="32" t="n">
        <v>0.25</v>
      </c>
      <c r="G1052" s="26" t="n">
        <f aca="false">VLOOKUP(C1052,'Ingredient Prices'!$A$6:$F$400,6,FALSE())</f>
        <v>0.46</v>
      </c>
      <c r="H1052" s="26" t="n">
        <f aca="false">F1052*G1052</f>
        <v>0.115</v>
      </c>
    </row>
    <row r="1053" customFormat="false" ht="15" hidden="false" customHeight="false" outlineLevel="0" collapsed="false">
      <c r="A1053" s="20" t="n">
        <v>115</v>
      </c>
      <c r="B1053" s="29" t="s">
        <v>386</v>
      </c>
      <c r="C1053" s="29" t="s">
        <v>477</v>
      </c>
      <c r="D1053" s="29" t="s">
        <v>543</v>
      </c>
      <c r="E1053" s="29" t="s">
        <v>540</v>
      </c>
      <c r="F1053" s="32" t="n">
        <v>0.125</v>
      </c>
      <c r="G1053" s="26" t="n">
        <f aca="false">VLOOKUP(C1053,'Ingredient Prices'!$A$6:$F$400,6,FALSE())</f>
        <v>0.28</v>
      </c>
      <c r="H1053" s="26" t="n">
        <f aca="false">F1053*G1053</f>
        <v>0.035</v>
      </c>
    </row>
    <row r="1054" customFormat="false" ht="15" hidden="false" customHeight="false" outlineLevel="0" collapsed="false">
      <c r="A1054" s="20" t="n">
        <v>115</v>
      </c>
      <c r="B1054" s="29" t="s">
        <v>386</v>
      </c>
      <c r="C1054" s="29" t="s">
        <v>505</v>
      </c>
      <c r="D1054" s="29" t="s">
        <v>549</v>
      </c>
      <c r="E1054" s="29" t="s">
        <v>540</v>
      </c>
      <c r="F1054" s="32" t="n">
        <v>0.666666666666667</v>
      </c>
      <c r="G1054" s="26" t="n">
        <f aca="false">VLOOKUP(C1054,'Ingredient Prices'!$A$6:$F$400,6,FALSE())</f>
        <v>0.31</v>
      </c>
      <c r="H1054" s="26" t="n">
        <f aca="false">F1054*G1054</f>
        <v>0.206666666666667</v>
      </c>
    </row>
    <row r="1055" customFormat="false" ht="15" hidden="false" customHeight="false" outlineLevel="0" collapsed="false">
      <c r="A1055" s="20" t="n">
        <v>115</v>
      </c>
      <c r="B1055" s="29" t="s">
        <v>386</v>
      </c>
      <c r="C1055" s="29" t="s">
        <v>456</v>
      </c>
      <c r="D1055" s="29" t="s">
        <v>541</v>
      </c>
      <c r="E1055" s="29" t="s">
        <v>540</v>
      </c>
      <c r="F1055" s="32" t="n">
        <v>0.25</v>
      </c>
      <c r="G1055" s="26" t="n">
        <f aca="false">VLOOKUP(C1055,'Ingredient Prices'!$A$6:$F$400,6,FALSE())</f>
        <v>1.46</v>
      </c>
      <c r="H1055" s="26" t="n">
        <f aca="false">F1055*G1055</f>
        <v>0.365</v>
      </c>
    </row>
    <row r="1056" customFormat="false" ht="15" hidden="false" customHeight="false" outlineLevel="0" collapsed="false">
      <c r="A1056" s="20" t="n">
        <v>115</v>
      </c>
      <c r="B1056" s="29" t="s">
        <v>386</v>
      </c>
      <c r="C1056" s="29" t="s">
        <v>528</v>
      </c>
      <c r="D1056" s="29" t="s">
        <v>543</v>
      </c>
      <c r="E1056" s="29" t="s">
        <v>540</v>
      </c>
      <c r="F1056" s="32" t="n">
        <v>0.125</v>
      </c>
      <c r="G1056" s="26" t="n">
        <f aca="false">VLOOKUP(C1056,'Ingredient Prices'!$A$6:$F$400,6,FALSE())</f>
        <v>2.11</v>
      </c>
      <c r="H1056" s="26" t="n">
        <f aca="false">F1056*G1056</f>
        <v>0.26375</v>
      </c>
    </row>
    <row r="1057" customFormat="false" ht="21.75" hidden="false" customHeight="true" outlineLevel="0" collapsed="false">
      <c r="A1057" s="33"/>
      <c r="B1057" s="33"/>
      <c r="C1057" s="33"/>
      <c r="D1057" s="33"/>
      <c r="E1057" s="34" t="s">
        <v>546</v>
      </c>
      <c r="F1057" s="34"/>
      <c r="G1057" s="34"/>
      <c r="H1057" s="35" t="n">
        <f aca="false">SUM(H1048:H1056)</f>
        <v>1.05638020833333</v>
      </c>
    </row>
    <row r="1058" customFormat="false" ht="15" hidden="false" customHeight="false" outlineLevel="0" collapsed="false">
      <c r="A1058" s="20" t="n">
        <v>116</v>
      </c>
      <c r="B1058" s="29" t="s">
        <v>388</v>
      </c>
      <c r="C1058" s="29" t="s">
        <v>411</v>
      </c>
      <c r="D1058" s="29" t="s">
        <v>552</v>
      </c>
      <c r="E1058" s="29" t="s">
        <v>540</v>
      </c>
      <c r="F1058" s="32" t="n">
        <v>1</v>
      </c>
      <c r="G1058" s="26" t="n">
        <f aca="false">VLOOKUP(C1058,'Ingredient Prices'!$A$6:$F$400,6,FALSE())</f>
        <v>0.11</v>
      </c>
      <c r="H1058" s="26" t="n">
        <f aca="false">F1058*G1058</f>
        <v>0.11</v>
      </c>
    </row>
    <row r="1059" customFormat="false" ht="15" hidden="false" customHeight="false" outlineLevel="0" collapsed="false">
      <c r="A1059" s="20" t="n">
        <v>116</v>
      </c>
      <c r="B1059" s="29" t="s">
        <v>388</v>
      </c>
      <c r="C1059" s="29" t="s">
        <v>442</v>
      </c>
      <c r="D1059" s="29" t="s">
        <v>558</v>
      </c>
      <c r="E1059" s="29" t="s">
        <v>540</v>
      </c>
      <c r="F1059" s="32" t="n">
        <v>0.015625</v>
      </c>
      <c r="G1059" s="26" t="n">
        <f aca="false">VLOOKUP(C1059,'Ingredient Prices'!$A$6:$F$400,6,FALSE())</f>
        <v>4.71</v>
      </c>
      <c r="H1059" s="26" t="n">
        <f aca="false">F1059*G1059</f>
        <v>0.07359375</v>
      </c>
    </row>
    <row r="1060" customFormat="false" ht="15" hidden="false" customHeight="false" outlineLevel="0" collapsed="false">
      <c r="A1060" s="20" t="n">
        <v>116</v>
      </c>
      <c r="B1060" s="29" t="s">
        <v>388</v>
      </c>
      <c r="C1060" s="29" t="s">
        <v>417</v>
      </c>
      <c r="D1060" s="29" t="s">
        <v>551</v>
      </c>
      <c r="E1060" s="29" t="s">
        <v>540</v>
      </c>
      <c r="F1060" s="32" t="n">
        <v>0.0104166666666667</v>
      </c>
      <c r="G1060" s="26" t="n">
        <f aca="false">VLOOKUP(C1060,'Ingredient Prices'!$A$6:$F$400,6,FALSE())</f>
        <v>0.64</v>
      </c>
      <c r="H1060" s="26" t="n">
        <f aca="false">F1060*G1060</f>
        <v>0.00666666666666667</v>
      </c>
    </row>
    <row r="1061" customFormat="false" ht="15" hidden="false" customHeight="false" outlineLevel="0" collapsed="false">
      <c r="A1061" s="20" t="n">
        <v>116</v>
      </c>
      <c r="B1061" s="29" t="s">
        <v>388</v>
      </c>
      <c r="C1061" s="29" t="s">
        <v>473</v>
      </c>
      <c r="D1061" s="29" t="s">
        <v>571</v>
      </c>
      <c r="E1061" s="29" t="s">
        <v>540</v>
      </c>
      <c r="F1061" s="32" t="n">
        <v>0.00260416666666667</v>
      </c>
      <c r="G1061" s="26" t="n">
        <f aca="false">VLOOKUP(C1061,'Ingredient Prices'!$A$6:$F$400,6,FALSE())</f>
        <v>0.37</v>
      </c>
      <c r="H1061" s="26" t="n">
        <f aca="false">F1061*G1061</f>
        <v>0.000963541666666667</v>
      </c>
    </row>
    <row r="1062" customFormat="false" ht="15" hidden="false" customHeight="false" outlineLevel="0" collapsed="false">
      <c r="A1062" s="20" t="n">
        <v>116</v>
      </c>
      <c r="B1062" s="29" t="s">
        <v>388</v>
      </c>
      <c r="C1062" s="29" t="s">
        <v>477</v>
      </c>
      <c r="D1062" s="29" t="s">
        <v>539</v>
      </c>
      <c r="E1062" s="29" t="s">
        <v>540</v>
      </c>
      <c r="F1062" s="32" t="n">
        <v>0.5</v>
      </c>
      <c r="G1062" s="26" t="n">
        <f aca="false">VLOOKUP(C1062,'Ingredient Prices'!$A$6:$F$400,6,FALSE())</f>
        <v>0.28</v>
      </c>
      <c r="H1062" s="26" t="n">
        <f aca="false">F1062*G1062</f>
        <v>0.14</v>
      </c>
    </row>
    <row r="1063" customFormat="false" ht="15" hidden="false" customHeight="false" outlineLevel="0" collapsed="false">
      <c r="A1063" s="20" t="n">
        <v>116</v>
      </c>
      <c r="B1063" s="29" t="s">
        <v>388</v>
      </c>
      <c r="C1063" s="29" t="s">
        <v>477</v>
      </c>
      <c r="D1063" s="29" t="s">
        <v>543</v>
      </c>
      <c r="E1063" s="29" t="s">
        <v>540</v>
      </c>
      <c r="F1063" s="32" t="n">
        <v>0.125</v>
      </c>
      <c r="G1063" s="26" t="n">
        <f aca="false">VLOOKUP(C1063,'Ingredient Prices'!$A$6:$F$400,6,FALSE())</f>
        <v>0.28</v>
      </c>
      <c r="H1063" s="26" t="n">
        <f aca="false">F1063*G1063</f>
        <v>0.035</v>
      </c>
    </row>
    <row r="1064" customFormat="false" ht="15" hidden="false" customHeight="false" outlineLevel="0" collapsed="false">
      <c r="A1064" s="20" t="n">
        <v>116</v>
      </c>
      <c r="B1064" s="29" t="s">
        <v>388</v>
      </c>
      <c r="C1064" s="29" t="s">
        <v>483</v>
      </c>
      <c r="D1064" s="29" t="s">
        <v>559</v>
      </c>
      <c r="E1064" s="29" t="s">
        <v>540</v>
      </c>
      <c r="F1064" s="32" t="n">
        <v>0.03125</v>
      </c>
      <c r="G1064" s="26" t="n">
        <f aca="false">VLOOKUP(C1064,'Ingredient Prices'!$A$6:$F$400,6,FALSE())</f>
        <v>2.24</v>
      </c>
      <c r="H1064" s="26" t="n">
        <f aca="false">F1064*G1064</f>
        <v>0.07</v>
      </c>
    </row>
    <row r="1065" customFormat="false" ht="21.75" hidden="false" customHeight="true" outlineLevel="0" collapsed="false">
      <c r="A1065" s="33"/>
      <c r="B1065" s="33"/>
      <c r="C1065" s="33"/>
      <c r="D1065" s="33"/>
      <c r="E1065" s="34" t="s">
        <v>546</v>
      </c>
      <c r="F1065" s="34"/>
      <c r="G1065" s="34"/>
      <c r="H1065" s="35" t="n">
        <f aca="false">SUM(H1058:H1064)</f>
        <v>0.436223958333333</v>
      </c>
    </row>
    <row r="1066" customFormat="false" ht="15" hidden="false" customHeight="false" outlineLevel="0" collapsed="false">
      <c r="A1066" s="20" t="n">
        <v>117</v>
      </c>
      <c r="B1066" s="29" t="s">
        <v>391</v>
      </c>
      <c r="C1066" s="29" t="s">
        <v>411</v>
      </c>
      <c r="D1066" s="29" t="s">
        <v>567</v>
      </c>
      <c r="E1066" s="29" t="s">
        <v>540</v>
      </c>
      <c r="F1066" s="32" t="n">
        <v>1.25</v>
      </c>
      <c r="G1066" s="26" t="n">
        <f aca="false">VLOOKUP(C1066,'Ingredient Prices'!$A$6:$F$400,6,FALSE())</f>
        <v>0.11</v>
      </c>
      <c r="H1066" s="26" t="n">
        <f aca="false">F1066*G1066</f>
        <v>0.1375</v>
      </c>
    </row>
    <row r="1067" customFormat="false" ht="15" hidden="false" customHeight="false" outlineLevel="0" collapsed="false">
      <c r="A1067" s="20" t="n">
        <v>117</v>
      </c>
      <c r="B1067" s="29" t="s">
        <v>391</v>
      </c>
      <c r="C1067" s="29" t="s">
        <v>487</v>
      </c>
      <c r="D1067" s="29" t="s">
        <v>559</v>
      </c>
      <c r="E1067" s="29" t="s">
        <v>540</v>
      </c>
      <c r="F1067" s="32" t="n">
        <v>0.03125</v>
      </c>
      <c r="G1067" s="26" t="n">
        <f aca="false">VLOOKUP(C1067,'Ingredient Prices'!$A$6:$F$400,6,FALSE())</f>
        <v>4.49</v>
      </c>
      <c r="H1067" s="26" t="n">
        <f aca="false">F1067*G1067</f>
        <v>0.1403125</v>
      </c>
    </row>
    <row r="1068" customFormat="false" ht="15" hidden="false" customHeight="false" outlineLevel="0" collapsed="false">
      <c r="A1068" s="20" t="n">
        <v>117</v>
      </c>
      <c r="B1068" s="29" t="s">
        <v>391</v>
      </c>
      <c r="C1068" s="29" t="s">
        <v>483</v>
      </c>
      <c r="D1068" s="29" t="s">
        <v>548</v>
      </c>
      <c r="E1068" s="29" t="s">
        <v>540</v>
      </c>
      <c r="F1068" s="32" t="n">
        <v>0.0208333333333333</v>
      </c>
      <c r="G1068" s="26" t="n">
        <f aca="false">VLOOKUP(C1068,'Ingredient Prices'!$A$6:$F$400,6,FALSE())</f>
        <v>2.24</v>
      </c>
      <c r="H1068" s="26" t="n">
        <f aca="false">F1068*G1068</f>
        <v>0.0466666666666667</v>
      </c>
    </row>
    <row r="1069" customFormat="false" ht="15" hidden="false" customHeight="false" outlineLevel="0" collapsed="false">
      <c r="A1069" s="20" t="n">
        <v>117</v>
      </c>
      <c r="B1069" s="29" t="s">
        <v>391</v>
      </c>
      <c r="C1069" s="29" t="s">
        <v>417</v>
      </c>
      <c r="D1069" s="29" t="s">
        <v>551</v>
      </c>
      <c r="E1069" s="29" t="s">
        <v>540</v>
      </c>
      <c r="F1069" s="32" t="n">
        <v>0.0104166666666667</v>
      </c>
      <c r="G1069" s="26" t="n">
        <f aca="false">VLOOKUP(C1069,'Ingredient Prices'!$A$6:$F$400,6,FALSE())</f>
        <v>0.64</v>
      </c>
      <c r="H1069" s="26" t="n">
        <f aca="false">F1069*G1069</f>
        <v>0.00666666666666667</v>
      </c>
    </row>
    <row r="1070" customFormat="false" ht="15" hidden="false" customHeight="false" outlineLevel="0" collapsed="false">
      <c r="A1070" s="20" t="n">
        <v>117</v>
      </c>
      <c r="B1070" s="29" t="s">
        <v>391</v>
      </c>
      <c r="C1070" s="29" t="s">
        <v>484</v>
      </c>
      <c r="D1070" s="29" t="s">
        <v>553</v>
      </c>
      <c r="E1070" s="29" t="s">
        <v>540</v>
      </c>
      <c r="F1070" s="32" t="n">
        <v>0.00520833333333333</v>
      </c>
      <c r="G1070" s="26" t="n">
        <f aca="false">VLOOKUP(C1070,'Ingredient Prices'!$A$6:$F$400,6,FALSE())</f>
        <v>4.03</v>
      </c>
      <c r="H1070" s="26" t="n">
        <f aca="false">F1070*G1070</f>
        <v>0.0209895833333333</v>
      </c>
    </row>
    <row r="1071" customFormat="false" ht="15" hidden="false" customHeight="false" outlineLevel="0" collapsed="false">
      <c r="A1071" s="20" t="n">
        <v>117</v>
      </c>
      <c r="B1071" s="29" t="s">
        <v>391</v>
      </c>
      <c r="C1071" s="29" t="s">
        <v>473</v>
      </c>
      <c r="D1071" s="29" t="s">
        <v>571</v>
      </c>
      <c r="E1071" s="29" t="s">
        <v>540</v>
      </c>
      <c r="F1071" s="32" t="n">
        <v>0.00260416666666667</v>
      </c>
      <c r="G1071" s="26" t="n">
        <f aca="false">VLOOKUP(C1071,'Ingredient Prices'!$A$6:$F$400,6,FALSE())</f>
        <v>0.37</v>
      </c>
      <c r="H1071" s="26" t="n">
        <f aca="false">F1071*G1071</f>
        <v>0.000963541666666667</v>
      </c>
    </row>
    <row r="1072" customFormat="false" ht="15" hidden="false" customHeight="false" outlineLevel="0" collapsed="false">
      <c r="A1072" s="20" t="n">
        <v>117</v>
      </c>
      <c r="B1072" s="29" t="s">
        <v>391</v>
      </c>
      <c r="C1072" s="29" t="s">
        <v>444</v>
      </c>
      <c r="D1072" s="29" t="s">
        <v>550</v>
      </c>
      <c r="E1072" s="29" t="s">
        <v>540</v>
      </c>
      <c r="F1072" s="32" t="n">
        <v>0.333333333333333</v>
      </c>
      <c r="G1072" s="26" t="n">
        <f aca="false">VLOOKUP(C1072,'Ingredient Prices'!$A$6:$F$400,6,FALSE())</f>
        <v>0.46</v>
      </c>
      <c r="H1072" s="26" t="n">
        <f aca="false">F1072*G1072</f>
        <v>0.153333333333333</v>
      </c>
    </row>
    <row r="1073" customFormat="false" ht="21.75" hidden="false" customHeight="true" outlineLevel="0" collapsed="false">
      <c r="A1073" s="33"/>
      <c r="B1073" s="33"/>
      <c r="C1073" s="33"/>
      <c r="D1073" s="33"/>
      <c r="E1073" s="34" t="s">
        <v>546</v>
      </c>
      <c r="F1073" s="34"/>
      <c r="G1073" s="34"/>
      <c r="H1073" s="35" t="n">
        <f aca="false">SUM(H1066:H1072)</f>
        <v>0.506432291666667</v>
      </c>
    </row>
    <row r="1074" customFormat="false" ht="15" hidden="false" customHeight="false" outlineLevel="0" collapsed="false">
      <c r="A1074" s="20" t="n">
        <v>118</v>
      </c>
      <c r="B1074" s="29" t="s">
        <v>393</v>
      </c>
      <c r="C1074" s="29" t="s">
        <v>503</v>
      </c>
      <c r="D1074" s="29" t="s">
        <v>552</v>
      </c>
      <c r="E1074" s="29" t="s">
        <v>540</v>
      </c>
      <c r="F1074" s="32" t="n">
        <v>1</v>
      </c>
      <c r="G1074" s="26" t="n">
        <f aca="false">VLOOKUP(C1074,'Ingredient Prices'!$A$6:$F$400,6,FALSE())</f>
        <v>1.03</v>
      </c>
      <c r="H1074" s="26" t="n">
        <f aca="false">F1074*G1074</f>
        <v>1.03</v>
      </c>
    </row>
    <row r="1075" customFormat="false" ht="15" hidden="false" customHeight="false" outlineLevel="0" collapsed="false">
      <c r="A1075" s="20" t="n">
        <v>118</v>
      </c>
      <c r="B1075" s="29" t="s">
        <v>393</v>
      </c>
      <c r="C1075" s="29" t="s">
        <v>526</v>
      </c>
      <c r="D1075" s="29" t="s">
        <v>551</v>
      </c>
      <c r="E1075" s="29" t="s">
        <v>540</v>
      </c>
      <c r="F1075" s="32" t="n">
        <v>0.0104166666666667</v>
      </c>
      <c r="G1075" s="26" t="n">
        <f aca="false">VLOOKUP(C1075,'Ingredient Prices'!$A$6:$F$400,6,FALSE())</f>
        <v>18.21</v>
      </c>
      <c r="H1075" s="26" t="n">
        <f aca="false">F1075*G1075</f>
        <v>0.1896875</v>
      </c>
    </row>
    <row r="1076" customFormat="false" ht="15" hidden="false" customHeight="false" outlineLevel="0" collapsed="false">
      <c r="A1076" s="20" t="n">
        <v>118</v>
      </c>
      <c r="B1076" s="29" t="s">
        <v>393</v>
      </c>
      <c r="C1076" s="29" t="s">
        <v>473</v>
      </c>
      <c r="D1076" s="29" t="s">
        <v>571</v>
      </c>
      <c r="E1076" s="29" t="s">
        <v>540</v>
      </c>
      <c r="F1076" s="32" t="n">
        <v>0.00260416666666667</v>
      </c>
      <c r="G1076" s="26" t="n">
        <f aca="false">VLOOKUP(C1076,'Ingredient Prices'!$A$6:$F$400,6,FALSE())</f>
        <v>0.37</v>
      </c>
      <c r="H1076" s="26" t="n">
        <f aca="false">F1076*G1076</f>
        <v>0.000963541666666667</v>
      </c>
    </row>
    <row r="1077" customFormat="false" ht="15" hidden="false" customHeight="false" outlineLevel="0" collapsed="false">
      <c r="A1077" s="20" t="n">
        <v>118</v>
      </c>
      <c r="B1077" s="29" t="s">
        <v>393</v>
      </c>
      <c r="C1077" s="29" t="s">
        <v>513</v>
      </c>
      <c r="D1077" s="29" t="s">
        <v>541</v>
      </c>
      <c r="E1077" s="29" t="s">
        <v>540</v>
      </c>
      <c r="F1077" s="32" t="n">
        <v>0.25</v>
      </c>
      <c r="G1077" s="26" t="n">
        <f aca="false">VLOOKUP(C1077,'Ingredient Prices'!$A$6:$F$400,6,FALSE())</f>
        <v>0.27</v>
      </c>
      <c r="H1077" s="26" t="n">
        <f aca="false">F1077*G1077</f>
        <v>0.0675</v>
      </c>
    </row>
    <row r="1078" customFormat="false" ht="15" hidden="false" customHeight="false" outlineLevel="0" collapsed="false">
      <c r="A1078" s="20" t="n">
        <v>118</v>
      </c>
      <c r="B1078" s="29" t="s">
        <v>393</v>
      </c>
      <c r="C1078" s="29" t="s">
        <v>528</v>
      </c>
      <c r="D1078" s="29" t="s">
        <v>539</v>
      </c>
      <c r="E1078" s="29" t="s">
        <v>540</v>
      </c>
      <c r="F1078" s="32" t="n">
        <v>0.5</v>
      </c>
      <c r="G1078" s="26" t="n">
        <f aca="false">VLOOKUP(C1078,'Ingredient Prices'!$A$6:$F$400,6,FALSE())</f>
        <v>2.11</v>
      </c>
      <c r="H1078" s="26" t="n">
        <f aca="false">F1078*G1078</f>
        <v>1.055</v>
      </c>
    </row>
    <row r="1079" customFormat="false" ht="21.75" hidden="false" customHeight="true" outlineLevel="0" collapsed="false">
      <c r="A1079" s="33"/>
      <c r="B1079" s="33"/>
      <c r="C1079" s="33"/>
      <c r="D1079" s="33"/>
      <c r="E1079" s="34" t="s">
        <v>546</v>
      </c>
      <c r="F1079" s="34"/>
      <c r="G1079" s="34"/>
      <c r="H1079" s="35" t="n">
        <f aca="false">SUM(H1074:H1078)</f>
        <v>2.34315104166667</v>
      </c>
    </row>
    <row r="1080" customFormat="false" ht="15" hidden="false" customHeight="false" outlineLevel="0" collapsed="false">
      <c r="A1080" s="20" t="n">
        <v>119</v>
      </c>
      <c r="B1080" s="29" t="s">
        <v>395</v>
      </c>
      <c r="C1080" s="29" t="s">
        <v>479</v>
      </c>
      <c r="D1080" s="29" t="s">
        <v>550</v>
      </c>
      <c r="E1080" s="29" t="s">
        <v>540</v>
      </c>
      <c r="F1080" s="32" t="n">
        <v>0.333333333333333</v>
      </c>
      <c r="G1080" s="26" t="n">
        <f aca="false">VLOOKUP(C1080,'Ingredient Prices'!$A$6:$F$400,6,FALSE())</f>
        <v>0.64</v>
      </c>
      <c r="H1080" s="26" t="n">
        <f aca="false">F1080*G1080</f>
        <v>0.213333333333333</v>
      </c>
    </row>
    <row r="1081" customFormat="false" ht="15" hidden="false" customHeight="false" outlineLevel="0" collapsed="false">
      <c r="A1081" s="20" t="n">
        <v>119</v>
      </c>
      <c r="B1081" s="29" t="s">
        <v>395</v>
      </c>
      <c r="C1081" s="29" t="s">
        <v>515</v>
      </c>
      <c r="D1081" s="29" t="s">
        <v>550</v>
      </c>
      <c r="E1081" s="29" t="s">
        <v>540</v>
      </c>
      <c r="F1081" s="32" t="n">
        <v>0.333333333333333</v>
      </c>
      <c r="G1081" s="26" t="n">
        <f aca="false">VLOOKUP(C1081,'Ingredient Prices'!$A$6:$F$400,6,FALSE())</f>
        <v>0.91</v>
      </c>
      <c r="H1081" s="26" t="n">
        <f aca="false">F1081*G1081</f>
        <v>0.303333333333333</v>
      </c>
    </row>
    <row r="1082" customFormat="false" ht="15" hidden="false" customHeight="false" outlineLevel="0" collapsed="false">
      <c r="A1082" s="20" t="n">
        <v>119</v>
      </c>
      <c r="B1082" s="29" t="s">
        <v>395</v>
      </c>
      <c r="C1082" s="29" t="s">
        <v>508</v>
      </c>
      <c r="D1082" s="29" t="s">
        <v>550</v>
      </c>
      <c r="E1082" s="29" t="s">
        <v>540</v>
      </c>
      <c r="F1082" s="32" t="n">
        <v>0.333333333333333</v>
      </c>
      <c r="G1082" s="26" t="n">
        <f aca="false">VLOOKUP(C1082,'Ingredient Prices'!$A$6:$F$400,6,FALSE())</f>
        <v>0.8</v>
      </c>
      <c r="H1082" s="26" t="n">
        <f aca="false">F1082*G1082</f>
        <v>0.266666666666667</v>
      </c>
    </row>
    <row r="1083" customFormat="false" ht="15" hidden="false" customHeight="false" outlineLevel="0" collapsed="false">
      <c r="A1083" s="20" t="n">
        <v>119</v>
      </c>
      <c r="B1083" s="29" t="s">
        <v>395</v>
      </c>
      <c r="C1083" s="29" t="s">
        <v>421</v>
      </c>
      <c r="D1083" s="29" t="s">
        <v>550</v>
      </c>
      <c r="E1083" s="29" t="s">
        <v>540</v>
      </c>
      <c r="F1083" s="32" t="n">
        <v>0.333333333333333</v>
      </c>
      <c r="G1083" s="26" t="n">
        <f aca="false">VLOOKUP(C1083,'Ingredient Prices'!$A$6:$F$400,6,FALSE())</f>
        <v>0.8</v>
      </c>
      <c r="H1083" s="26" t="n">
        <f aca="false">F1083*G1083</f>
        <v>0.266666666666667</v>
      </c>
    </row>
    <row r="1084" customFormat="false" ht="15" hidden="false" customHeight="false" outlineLevel="0" collapsed="false">
      <c r="A1084" s="20" t="n">
        <v>119</v>
      </c>
      <c r="B1084" s="29" t="s">
        <v>395</v>
      </c>
      <c r="C1084" s="29" t="s">
        <v>419</v>
      </c>
      <c r="D1084" s="29" t="s">
        <v>556</v>
      </c>
      <c r="E1084" s="29" t="s">
        <v>540</v>
      </c>
      <c r="F1084" s="32" t="n">
        <v>0.09375</v>
      </c>
      <c r="G1084" s="26" t="n">
        <f aca="false">VLOOKUP(C1084,'Ingredient Prices'!$A$6:$F$400,6,FALSE())</f>
        <v>3.27</v>
      </c>
      <c r="H1084" s="26" t="n">
        <f aca="false">F1084*G1084</f>
        <v>0.3065625</v>
      </c>
    </row>
    <row r="1085" customFormat="false" ht="15" hidden="false" customHeight="false" outlineLevel="0" collapsed="false">
      <c r="A1085" s="20" t="n">
        <v>119</v>
      </c>
      <c r="B1085" s="29" t="s">
        <v>395</v>
      </c>
      <c r="C1085" s="29" t="s">
        <v>461</v>
      </c>
      <c r="D1085" s="29" t="s">
        <v>544</v>
      </c>
      <c r="E1085" s="29" t="s">
        <v>540</v>
      </c>
      <c r="F1085" s="32" t="n">
        <v>0.0625</v>
      </c>
      <c r="G1085" s="26" t="n">
        <f aca="false">VLOOKUP(C1085,'Ingredient Prices'!$A$6:$F$400,6,FALSE())</f>
        <v>1.22</v>
      </c>
      <c r="H1085" s="26" t="n">
        <f aca="false">F1085*G1085</f>
        <v>0.07625</v>
      </c>
    </row>
    <row r="1086" customFormat="false" ht="15" hidden="false" customHeight="false" outlineLevel="0" collapsed="false">
      <c r="A1086" s="20" t="n">
        <v>119</v>
      </c>
      <c r="B1086" s="29" t="s">
        <v>395</v>
      </c>
      <c r="C1086" s="29" t="s">
        <v>495</v>
      </c>
      <c r="D1086" s="29" t="s">
        <v>559</v>
      </c>
      <c r="E1086" s="29" t="s">
        <v>540</v>
      </c>
      <c r="F1086" s="32" t="n">
        <v>0.03125</v>
      </c>
      <c r="G1086" s="26" t="n">
        <f aca="false">VLOOKUP(C1086,'Ingredient Prices'!$A$6:$F$400,6,FALSE())</f>
        <v>1.56</v>
      </c>
      <c r="H1086" s="26" t="n">
        <f aca="false">F1086*G1086</f>
        <v>0.04875</v>
      </c>
    </row>
    <row r="1087" customFormat="false" ht="15" hidden="false" customHeight="false" outlineLevel="0" collapsed="false">
      <c r="A1087" s="20" t="n">
        <v>119</v>
      </c>
      <c r="B1087" s="29" t="s">
        <v>395</v>
      </c>
      <c r="C1087" s="29" t="s">
        <v>475</v>
      </c>
      <c r="D1087" s="29" t="s">
        <v>551</v>
      </c>
      <c r="E1087" s="29" t="s">
        <v>540</v>
      </c>
      <c r="F1087" s="32" t="n">
        <v>0.0104166666666667</v>
      </c>
      <c r="G1087" s="26" t="n">
        <f aca="false">VLOOKUP(C1087,'Ingredient Prices'!$A$6:$F$400,6,FALSE())</f>
        <v>1.71</v>
      </c>
      <c r="H1087" s="26" t="n">
        <f aca="false">F1087*G1087</f>
        <v>0.0178125</v>
      </c>
    </row>
    <row r="1088" customFormat="false" ht="15" hidden="false" customHeight="false" outlineLevel="0" collapsed="false">
      <c r="A1088" s="20" t="n">
        <v>119</v>
      </c>
      <c r="B1088" s="29" t="s">
        <v>395</v>
      </c>
      <c r="C1088" s="29" t="s">
        <v>481</v>
      </c>
      <c r="D1088" s="29" t="s">
        <v>553</v>
      </c>
      <c r="E1088" s="29" t="s">
        <v>540</v>
      </c>
      <c r="F1088" s="32" t="n">
        <v>0.00520833333333333</v>
      </c>
      <c r="G1088" s="26" t="n">
        <f aca="false">VLOOKUP(C1088,'Ingredient Prices'!$A$6:$F$400,6,FALSE())</f>
        <v>4.65</v>
      </c>
      <c r="H1088" s="26" t="n">
        <f aca="false">F1088*G1088</f>
        <v>0.02421875</v>
      </c>
    </row>
    <row r="1089" customFormat="false" ht="15" hidden="false" customHeight="false" outlineLevel="0" collapsed="false">
      <c r="A1089" s="20" t="n">
        <v>119</v>
      </c>
      <c r="B1089" s="29" t="s">
        <v>395</v>
      </c>
      <c r="C1089" s="29" t="s">
        <v>413</v>
      </c>
      <c r="D1089" s="29" t="s">
        <v>550</v>
      </c>
      <c r="E1089" s="29" t="s">
        <v>540</v>
      </c>
      <c r="F1089" s="32" t="n">
        <v>0.333333333333333</v>
      </c>
      <c r="G1089" s="26" t="n">
        <f aca="false">VLOOKUP(C1089,'Ingredient Prices'!$A$6:$F$400,6,FALSE())</f>
        <v>0.5</v>
      </c>
      <c r="H1089" s="26" t="n">
        <f aca="false">F1089*G1089</f>
        <v>0.166666666666667</v>
      </c>
    </row>
    <row r="1090" customFormat="false" ht="21.75" hidden="false" customHeight="true" outlineLevel="0" collapsed="false">
      <c r="A1090" s="33"/>
      <c r="B1090" s="33"/>
      <c r="C1090" s="33"/>
      <c r="D1090" s="33"/>
      <c r="E1090" s="34" t="s">
        <v>546</v>
      </c>
      <c r="F1090" s="34"/>
      <c r="G1090" s="34"/>
      <c r="H1090" s="35" t="n">
        <f aca="false">SUM(H1080:H1089)</f>
        <v>1.69026041666667</v>
      </c>
    </row>
    <row r="1091" customFormat="false" ht="15" hidden="false" customHeight="false" outlineLevel="0" collapsed="false">
      <c r="A1091" s="20" t="n">
        <v>120</v>
      </c>
      <c r="B1091" s="29" t="s">
        <v>399</v>
      </c>
      <c r="C1091" s="29" t="s">
        <v>477</v>
      </c>
      <c r="D1091" s="29" t="s">
        <v>567</v>
      </c>
      <c r="E1091" s="29" t="s">
        <v>540</v>
      </c>
      <c r="F1091" s="32" t="n">
        <v>1.25</v>
      </c>
      <c r="G1091" s="26" t="n">
        <f aca="false">VLOOKUP(C1091,'Ingredient Prices'!$A$6:$F$400,6,FALSE())</f>
        <v>0.28</v>
      </c>
      <c r="H1091" s="26" t="n">
        <f aca="false">F1091*G1091</f>
        <v>0.35</v>
      </c>
    </row>
    <row r="1092" customFormat="false" ht="15" hidden="false" customHeight="false" outlineLevel="0" collapsed="false">
      <c r="A1092" s="20" t="n">
        <v>120</v>
      </c>
      <c r="B1092" s="29" t="s">
        <v>399</v>
      </c>
      <c r="C1092" s="29" t="s">
        <v>525</v>
      </c>
      <c r="D1092" s="29" t="s">
        <v>550</v>
      </c>
      <c r="E1092" s="29" t="s">
        <v>540</v>
      </c>
      <c r="F1092" s="32" t="n">
        <v>0.333333333333333</v>
      </c>
      <c r="G1092" s="26" t="n">
        <f aca="false">VLOOKUP(C1092,'Ingredient Prices'!$A$6:$F$400,6,FALSE())</f>
        <v>1.91</v>
      </c>
      <c r="H1092" s="26" t="n">
        <f aca="false">F1092*G1092</f>
        <v>0.636666666666667</v>
      </c>
    </row>
    <row r="1093" customFormat="false" ht="15" hidden="false" customHeight="false" outlineLevel="0" collapsed="false">
      <c r="A1093" s="20" t="n">
        <v>120</v>
      </c>
      <c r="B1093" s="29" t="s">
        <v>399</v>
      </c>
      <c r="C1093" s="29" t="s">
        <v>464</v>
      </c>
      <c r="D1093" s="29" t="s">
        <v>544</v>
      </c>
      <c r="E1093" s="29" t="s">
        <v>540</v>
      </c>
      <c r="F1093" s="32" t="n">
        <v>0.0625</v>
      </c>
      <c r="G1093" s="26" t="n">
        <f aca="false">VLOOKUP(C1093,'Ingredient Prices'!$A$6:$F$400,6,FALSE())</f>
        <v>24.46</v>
      </c>
      <c r="H1093" s="26" t="n">
        <f aca="false">F1093*G1093</f>
        <v>1.52875</v>
      </c>
    </row>
    <row r="1094" customFormat="false" ht="15" hidden="false" customHeight="false" outlineLevel="0" collapsed="false">
      <c r="A1094" s="20" t="n">
        <v>120</v>
      </c>
      <c r="B1094" s="29" t="s">
        <v>399</v>
      </c>
      <c r="C1094" s="29" t="s">
        <v>438</v>
      </c>
      <c r="D1094" s="29" t="s">
        <v>559</v>
      </c>
      <c r="E1094" s="29" t="s">
        <v>540</v>
      </c>
      <c r="F1094" s="32" t="n">
        <v>0.03125</v>
      </c>
      <c r="G1094" s="26" t="n">
        <f aca="false">VLOOKUP(C1094,'Ingredient Prices'!$A$6:$F$400,6,FALSE())</f>
        <v>4.58</v>
      </c>
      <c r="H1094" s="26" t="n">
        <f aca="false">F1094*G1094</f>
        <v>0.143125</v>
      </c>
    </row>
    <row r="1095" customFormat="false" ht="15" hidden="false" customHeight="false" outlineLevel="0" collapsed="false">
      <c r="A1095" s="20" t="n">
        <v>120</v>
      </c>
      <c r="B1095" s="29" t="s">
        <v>399</v>
      </c>
      <c r="C1095" s="29" t="s">
        <v>483</v>
      </c>
      <c r="D1095" s="29" t="s">
        <v>559</v>
      </c>
      <c r="E1095" s="29" t="s">
        <v>540</v>
      </c>
      <c r="F1095" s="32" t="n">
        <v>0.03125</v>
      </c>
      <c r="G1095" s="26" t="n">
        <f aca="false">VLOOKUP(C1095,'Ingredient Prices'!$A$6:$F$400,6,FALSE())</f>
        <v>2.24</v>
      </c>
      <c r="H1095" s="26" t="n">
        <f aca="false">F1095*G1095</f>
        <v>0.07</v>
      </c>
    </row>
    <row r="1096" customFormat="false" ht="15" hidden="false" customHeight="false" outlineLevel="0" collapsed="false">
      <c r="A1096" s="20" t="n">
        <v>120</v>
      </c>
      <c r="B1096" s="29" t="s">
        <v>399</v>
      </c>
      <c r="C1096" s="29" t="s">
        <v>484</v>
      </c>
      <c r="D1096" s="29" t="s">
        <v>551</v>
      </c>
      <c r="E1096" s="29" t="s">
        <v>540</v>
      </c>
      <c r="F1096" s="32" t="n">
        <v>0.0104166666666667</v>
      </c>
      <c r="G1096" s="26" t="n">
        <f aca="false">VLOOKUP(C1096,'Ingredient Prices'!$A$6:$F$400,6,FALSE())</f>
        <v>4.03</v>
      </c>
      <c r="H1096" s="26" t="n">
        <f aca="false">F1096*G1096</f>
        <v>0.0419791666666667</v>
      </c>
    </row>
    <row r="1097" customFormat="false" ht="15" hidden="false" customHeight="false" outlineLevel="0" collapsed="false">
      <c r="A1097" s="20" t="n">
        <v>120</v>
      </c>
      <c r="B1097" s="29" t="s">
        <v>399</v>
      </c>
      <c r="C1097" s="29" t="s">
        <v>480</v>
      </c>
      <c r="D1097" s="29" t="s">
        <v>553</v>
      </c>
      <c r="E1097" s="29" t="s">
        <v>540</v>
      </c>
      <c r="F1097" s="32" t="n">
        <v>0.00520833333333333</v>
      </c>
      <c r="G1097" s="26" t="n">
        <f aca="false">VLOOKUP(C1097,'Ingredient Prices'!$A$6:$F$400,6,FALSE())</f>
        <v>3.39</v>
      </c>
      <c r="H1097" s="26" t="n">
        <f aca="false">F1097*G1097</f>
        <v>0.01765625</v>
      </c>
    </row>
    <row r="1098" customFormat="false" ht="21.75" hidden="false" customHeight="true" outlineLevel="0" collapsed="false">
      <c r="A1098" s="33"/>
      <c r="B1098" s="33"/>
      <c r="C1098" s="33"/>
      <c r="D1098" s="33"/>
      <c r="E1098" s="34" t="s">
        <v>546</v>
      </c>
      <c r="F1098" s="34"/>
      <c r="G1098" s="34"/>
      <c r="H1098" s="35" t="n">
        <f aca="false">SUM(H1091:H1097)</f>
        <v>2.78817708333333</v>
      </c>
    </row>
  </sheetData>
  <sheetProtection sheet="true"/>
  <mergeCells count="120">
    <mergeCell ref="E16:G16"/>
    <mergeCell ref="E26:G26"/>
    <mergeCell ref="E38:G38"/>
    <mergeCell ref="E44:G44"/>
    <mergeCell ref="E50:G50"/>
    <mergeCell ref="E58:G58"/>
    <mergeCell ref="E67:G67"/>
    <mergeCell ref="E74:G74"/>
    <mergeCell ref="E84:G84"/>
    <mergeCell ref="E92:G92"/>
    <mergeCell ref="E102:G102"/>
    <mergeCell ref="E114:G114"/>
    <mergeCell ref="E126:G126"/>
    <mergeCell ref="E134:G134"/>
    <mergeCell ref="E142:G142"/>
    <mergeCell ref="E151:G151"/>
    <mergeCell ref="E160:G160"/>
    <mergeCell ref="E169:G169"/>
    <mergeCell ref="E180:G180"/>
    <mergeCell ref="E191:G191"/>
    <mergeCell ref="E200:G200"/>
    <mergeCell ref="E212:G212"/>
    <mergeCell ref="E224:G224"/>
    <mergeCell ref="E233:G233"/>
    <mergeCell ref="E242:G242"/>
    <mergeCell ref="E249:G249"/>
    <mergeCell ref="E255:G255"/>
    <mergeCell ref="E261:G261"/>
    <mergeCell ref="E268:G268"/>
    <mergeCell ref="E274:G274"/>
    <mergeCell ref="E281:G281"/>
    <mergeCell ref="E287:G287"/>
    <mergeCell ref="E297:G297"/>
    <mergeCell ref="E302:G302"/>
    <mergeCell ref="E310:G310"/>
    <mergeCell ref="E316:G316"/>
    <mergeCell ref="E326:G326"/>
    <mergeCell ref="E338:G338"/>
    <mergeCell ref="E350:G350"/>
    <mergeCell ref="E363:G363"/>
    <mergeCell ref="E372:G372"/>
    <mergeCell ref="E382:G382"/>
    <mergeCell ref="E392:G392"/>
    <mergeCell ref="E400:G400"/>
    <mergeCell ref="E409:G409"/>
    <mergeCell ref="E420:G420"/>
    <mergeCell ref="E431:G431"/>
    <mergeCell ref="E440:G440"/>
    <mergeCell ref="E447:G447"/>
    <mergeCell ref="E454:G454"/>
    <mergeCell ref="E460:G460"/>
    <mergeCell ref="E468:G468"/>
    <mergeCell ref="E472:G472"/>
    <mergeCell ref="E477:G477"/>
    <mergeCell ref="E483:G483"/>
    <mergeCell ref="E489:G489"/>
    <mergeCell ref="E499:G499"/>
    <mergeCell ref="E504:G504"/>
    <mergeCell ref="E512:G512"/>
    <mergeCell ref="E522:G522"/>
    <mergeCell ref="E530:G530"/>
    <mergeCell ref="E539:G539"/>
    <mergeCell ref="E547:G547"/>
    <mergeCell ref="E555:G555"/>
    <mergeCell ref="E565:G565"/>
    <mergeCell ref="E578:G578"/>
    <mergeCell ref="E589:G589"/>
    <mergeCell ref="E601:G601"/>
    <mergeCell ref="E610:G610"/>
    <mergeCell ref="E619:G619"/>
    <mergeCell ref="E631:G631"/>
    <mergeCell ref="E641:G641"/>
    <mergeCell ref="E653:G653"/>
    <mergeCell ref="E663:G663"/>
    <mergeCell ref="E671:G671"/>
    <mergeCell ref="E681:G681"/>
    <mergeCell ref="E691:G691"/>
    <mergeCell ref="E701:G701"/>
    <mergeCell ref="E707:G707"/>
    <mergeCell ref="E717:G717"/>
    <mergeCell ref="E727:G727"/>
    <mergeCell ref="E734:G734"/>
    <mergeCell ref="E744:G744"/>
    <mergeCell ref="E756:G756"/>
    <mergeCell ref="E766:G766"/>
    <mergeCell ref="E773:G773"/>
    <mergeCell ref="E783:G783"/>
    <mergeCell ref="E792:G792"/>
    <mergeCell ref="E804:G804"/>
    <mergeCell ref="E808:G808"/>
    <mergeCell ref="E819:G819"/>
    <mergeCell ref="E828:G828"/>
    <mergeCell ref="E835:G835"/>
    <mergeCell ref="E840:G840"/>
    <mergeCell ref="E852:G852"/>
    <mergeCell ref="E863:G863"/>
    <mergeCell ref="E875:G875"/>
    <mergeCell ref="E887:G887"/>
    <mergeCell ref="E898:G898"/>
    <mergeCell ref="E909:G909"/>
    <mergeCell ref="E915:G915"/>
    <mergeCell ref="E923:G923"/>
    <mergeCell ref="E933:G933"/>
    <mergeCell ref="E944:G944"/>
    <mergeCell ref="E957:G957"/>
    <mergeCell ref="E964:G964"/>
    <mergeCell ref="E974:G974"/>
    <mergeCell ref="E987:G987"/>
    <mergeCell ref="E998:G998"/>
    <mergeCell ref="E1007:G1007"/>
    <mergeCell ref="E1018:G1018"/>
    <mergeCell ref="E1030:G1030"/>
    <mergeCell ref="E1040:G1040"/>
    <mergeCell ref="E1047:G1047"/>
    <mergeCell ref="E1057:G1057"/>
    <mergeCell ref="E1065:G1065"/>
    <mergeCell ref="E1073:G1073"/>
    <mergeCell ref="E1079:G1079"/>
    <mergeCell ref="E1090:G1090"/>
    <mergeCell ref="E1098:G1098"/>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LibreOffice/25.8.1.1$MacOSX_AARCH64 LibreOffice_project/54047653041915e595ad4e45cccea684809c77b5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2026-11-02T12:46:25Z</dcterms:created>
  <dc:creator>openpyxl</dc:creator>
  <dc:description/>
  <dc:language>it-IT</dc:language>
  <cp:lastModifiedBy/>
  <dcterms:modified xsi:type="dcterms:W3CDTF">2026-11-02T12:46:26Z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