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tables/table4.xml" ContentType="application/vnd.openxmlformats-officedocument.spreadsheetml.table+xml"/>
  <Override PartName="/xl/worksheets/sheet9.xml" ContentType="application/vnd.openxmlformats-officedocument.spreadsheetml.worksheet+xml"/>
  <Override PartName="/xl/tables/table5.xml" ContentType="application/vnd.openxmlformats-officedocument.spreadsheetml.table+xml"/>
  <Override PartName="/xl/worksheets/sheet10.xml" ContentType="application/vnd.openxmlformats-officedocument.spreadsheetml.worksheet+xml"/>
  <Override PartName="/xl/tables/table6.xml" ContentType="application/vnd.openxmlformats-officedocument.spreadsheetml.table+xml"/>
  <Override PartName="/xl/worksheets/sheet11.xml" ContentType="application/vnd.openxmlformats-officedocument.spreadsheetml.worksheet+xml"/>
  <Override PartName="/xl/tables/table7.xml" ContentType="application/vnd.openxmlformats-officedocument.spreadsheetml.table+xml"/>
  <Override PartName="/xl/worksheets/sheet12.xml" ContentType="application/vnd.openxmlformats-officedocument.spreadsheetml.worksheet+xml"/>
  <Override PartName="/xl/tables/table8.xml" ContentType="application/vnd.openxmlformats-officedocument.spreadsheetml.table+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Dashboard" sheetId="1" state="visible" r:id="rId1"/>
    <sheet xmlns:r="http://schemas.openxmlformats.org/officeDocument/2006/relationships" name="Setup" sheetId="2" state="visible" r:id="rId2"/>
    <sheet xmlns:r="http://schemas.openxmlformats.org/officeDocument/2006/relationships" name="Gift card" sheetId="3" state="visible" r:id="rId3"/>
    <sheet xmlns:r="http://schemas.openxmlformats.org/officeDocument/2006/relationships" name="Gifts" sheetId="4" state="visible" r:id="rId4"/>
    <sheet xmlns:r="http://schemas.openxmlformats.org/officeDocument/2006/relationships" name="Money" sheetId="5" state="visible" r:id="rId5"/>
    <sheet xmlns:r="http://schemas.openxmlformats.org/officeDocument/2006/relationships" name="Brain dump" sheetId="6" state="visible" r:id="rId6"/>
    <sheet xmlns:r="http://schemas.openxmlformats.org/officeDocument/2006/relationships" name="Calendar" sheetId="7" state="visible" r:id="rId7"/>
    <sheet xmlns:r="http://schemas.openxmlformats.org/officeDocument/2006/relationships" name="Dates" sheetId="8" state="visible" r:id="rId8"/>
    <sheet xmlns:r="http://schemas.openxmlformats.org/officeDocument/2006/relationships" name="Hosting" sheetId="9" state="visible" r:id="rId9"/>
    <sheet xmlns:r="http://schemas.openxmlformats.org/officeDocument/2006/relationships" name="Guests" sheetId="10" state="visible" r:id="rId10"/>
    <sheet xmlns:r="http://schemas.openxmlformats.org/officeDocument/2006/relationships" name="Dinner" sheetId="11" state="visible" r:id="rId11"/>
    <sheet xmlns:r="http://schemas.openxmlformats.org/officeDocument/2006/relationships" name="Reset" sheetId="12" state="visible" r:id="rId12"/>
    <sheet xmlns:r="http://schemas.openxmlformats.org/officeDocument/2006/relationships" name="Money simple" sheetId="13" state="visible" r:id="rId13"/>
  </sheets>
  <definedNames/>
</workbook>
</file>

<file path=xl/styles.xml><?xml version="1.0" encoding="utf-8"?>
<styleSheet xmlns="http://schemas.openxmlformats.org/spreadsheetml/2006/main">
  <numFmts count="5">
    <numFmt numFmtId="164" formatCode="&quot;£&quot;#,##0.00;[Red](&quot;£&quot;#,##0.00)"/>
    <numFmt numFmtId="165" formatCode="dd mmm yyyy"/>
    <numFmt numFmtId="166" formatCode="hh:mm"/>
    <numFmt numFmtId="167" formatCode="d"/>
    <numFmt numFmtId="168" formatCode="£0.00"/>
  </numFmts>
  <fonts count="23">
    <font>
      <name val="Carlito"/>
      <sz val="11"/>
    </font>
    <font>
      <name val="Arial"/>
      <color rgb="FF243A31"/>
      <sz val="11"/>
    </font>
    <font>
      <name val="Arial"/>
      <b val="1"/>
      <color rgb="FF243A31"/>
      <sz val="16"/>
    </font>
    <font>
      <name val="Arial"/>
      <color rgb="FF63736B"/>
      <sz val="11"/>
    </font>
    <font>
      <name val="Arial"/>
      <color rgb="FF983C39"/>
      <sz val="11"/>
    </font>
    <font>
      <name val="Arial"/>
      <b val="1"/>
      <color rgb="FFFFFFFF"/>
      <sz val="11"/>
    </font>
    <font>
      <name val="Arial"/>
      <b val="1"/>
      <color rgb="FF243A31"/>
      <sz val="11"/>
    </font>
    <font>
      <name val="Arial"/>
      <b val="1"/>
      <color rgb="FFB58B4A"/>
      <sz val="9"/>
    </font>
    <font>
      <name val="Arial"/>
      <b val="1"/>
      <color rgb="FF183D32"/>
      <sz val="16"/>
    </font>
    <font>
      <name val="Arial"/>
      <color rgb="FF66736D"/>
      <sz val="11"/>
    </font>
    <font>
      <name val="Arial"/>
      <b val="1"/>
      <color rgb="FFFFFFFF"/>
      <sz val="10"/>
    </font>
    <font>
      <name val="Arial"/>
      <b val="1"/>
      <color rgb="FF8E3F59"/>
      <sz val="11"/>
    </font>
    <font>
      <name val="Arial"/>
      <b val="1"/>
      <color rgb="FF24302B"/>
      <sz val="17"/>
    </font>
    <font>
      <name val="Arial"/>
      <color rgb="FF66736D"/>
      <sz val="10"/>
    </font>
    <font>
      <name val="Arial"/>
      <b val="1"/>
      <color rgb="FF8E3F59"/>
      <sz val="10"/>
    </font>
    <font>
      <name val="Arial"/>
      <b val="1"/>
      <color rgb="FF183D32"/>
      <sz val="11"/>
    </font>
    <font>
      <name val="Arial"/>
      <color rgb="FF24302B"/>
      <sz val="10"/>
    </font>
    <font>
      <name val="Arial"/>
      <b val="1"/>
      <color rgb="FF183D32"/>
      <sz val="10"/>
    </font>
    <font>
      <name val="Arial"/>
      <b val="1"/>
      <color rgb="FFB58B4A"/>
      <sz val="10"/>
    </font>
    <font>
      <name val="Arial"/>
      <b val="1"/>
      <color rgb="FF24302B"/>
      <sz val="11"/>
    </font>
    <font>
      <name val="Arial"/>
      <color rgb="FF183D32"/>
      <sz val="10"/>
    </font>
    <font>
      <name val="Calibri"/>
      <color rgb="FF24463C"/>
      <sz val="12"/>
    </font>
    <font>
      <name val="Calibri"/>
      <color rgb="FFFFFFFF"/>
      <sz val="12"/>
    </font>
  </fonts>
  <fills count="16">
    <fill>
      <patternFill/>
    </fill>
    <fill>
      <patternFill patternType="gray125"/>
    </fill>
    <fill>
      <patternFill patternType="solid">
        <fgColor rgb="FFFFF2D5"/>
      </patternFill>
    </fill>
    <fill>
      <patternFill patternType="solid">
        <fgColor rgb="FF234438"/>
      </patternFill>
    </fill>
    <fill>
      <patternFill patternType="solid">
        <fgColor rgb="FFEAF0EC"/>
      </patternFill>
    </fill>
    <fill>
      <patternFill patternType="solid">
        <fgColor rgb="FF183D32"/>
      </patternFill>
    </fill>
    <fill>
      <patternFill patternType="solid">
        <fgColor rgb="FFF7F1E7"/>
      </patternFill>
    </fill>
    <fill>
      <patternFill patternType="solid">
        <fgColor rgb="FFFFFFFF"/>
      </patternFill>
    </fill>
    <fill>
      <patternFill patternType="solid">
        <fgColor rgb="FFE6ECE7"/>
      </patternFill>
    </fill>
    <fill>
      <patternFill patternType="solid">
        <fgColor rgb="FF183D32"/>
      </patternFill>
    </fill>
    <fill>
      <patternFill patternType="solid">
        <fgColor rgb="FFF2DDD5"/>
      </patternFill>
    </fill>
    <fill>
      <patternFill patternType="solid">
        <fgColor rgb="FFF2E7CF"/>
      </patternFill>
    </fill>
    <fill>
      <patternFill patternType="solid">
        <fgColor rgb="FFFFF5E6"/>
      </patternFill>
    </fill>
    <fill>
      <patternFill patternType="solid">
        <fgColor rgb="FF24463C"/>
      </patternFill>
    </fill>
    <fill>
      <patternFill patternType="solid">
        <fgColor rgb="FFE7EFE5"/>
      </patternFill>
    </fill>
    <fill>
      <patternFill patternType="solid">
        <fgColor rgb="FFE7EFE5"/>
      </patternFill>
    </fill>
  </fills>
  <borders count="8">
    <border/>
    <border>
      <right style="thin">
        <color rgb="FFF7F1E7"/>
      </right>
    </border>
    <border>
      <left style="thin">
        <color rgb="FFF7F1E7"/>
      </left>
    </border>
    <border>
      <left style="thin">
        <color rgb="FFF7F1E7"/>
      </left>
      <right style="thin">
        <color rgb="FFF7F1E7"/>
      </right>
    </border>
    <border>
      <bottom style="thin">
        <color rgb="FFAABBB0"/>
      </bottom>
    </border>
    <border>
      <right style="thin">
        <color rgb="FFAABBB0"/>
      </right>
    </border>
    <border>
      <left style="thin">
        <color rgb="FFAABBB0"/>
      </left>
      <right style="thin">
        <color rgb="FFAABBB0"/>
      </right>
    </border>
    <border>
      <left style="thin">
        <color rgb="FFAABBB0"/>
      </left>
      <right style="thin">
        <color rgb="FFF7F1E7"/>
      </right>
    </border>
  </borders>
  <cellStyleXfs count="1">
    <xf numFmtId="0" fontId="0" fillId="0" borderId="0"/>
  </cellStyleXfs>
  <cellXfs count="132">
    <xf numFmtId="0" fontId="0" fillId="0" borderId="0" pivotButton="0" quotePrefix="0" xfId="0"/>
    <xf numFmtId="0" fontId="1" fillId="0" borderId="0" pivotButton="0" quotePrefix="0" xfId="0"/>
    <xf numFmtId="0" fontId="1" fillId="0" borderId="0" applyAlignment="1" pivotButton="0" quotePrefix="0" xfId="0">
      <alignment vertical="center"/>
    </xf>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1" fillId="2" borderId="0" applyAlignment="1" pivotButton="0" quotePrefix="0" xfId="0">
      <alignment vertical="center"/>
    </xf>
    <xf numFmtId="164" fontId="1" fillId="2" borderId="0" applyAlignment="1" pivotButton="0" quotePrefix="0" xfId="0">
      <alignment vertical="center"/>
    </xf>
    <xf numFmtId="0" fontId="4" fillId="0" borderId="0" applyAlignment="1" pivotButton="0" quotePrefix="0" xfId="0">
      <alignment vertical="center" wrapText="1"/>
    </xf>
    <xf numFmtId="0" fontId="1" fillId="3" borderId="0" applyAlignment="1" pivotButton="0" quotePrefix="0" xfId="0">
      <alignment vertical="center"/>
    </xf>
    <xf numFmtId="0" fontId="5" fillId="3" borderId="0" applyAlignment="1" pivotButton="0" quotePrefix="0" xfId="0">
      <alignment vertical="center"/>
    </xf>
    <xf numFmtId="0" fontId="5" fillId="3" borderId="0" applyAlignment="1" pivotButton="0" quotePrefix="0" xfId="0">
      <alignment vertical="center" wrapText="1"/>
    </xf>
    <xf numFmtId="0" fontId="1" fillId="2" borderId="0" applyAlignment="1" pivotButton="0" quotePrefix="0" xfId="0">
      <alignment vertical="center" wrapText="1"/>
    </xf>
    <xf numFmtId="165" fontId="1" fillId="2" borderId="0" applyAlignment="1" pivotButton="0" quotePrefix="0" xfId="0">
      <alignment vertical="center" wrapText="1"/>
    </xf>
    <xf numFmtId="0" fontId="1" fillId="4" borderId="0" applyAlignment="1" pivotButton="0" quotePrefix="0" xfId="0">
      <alignment vertical="center" wrapText="1"/>
    </xf>
    <xf numFmtId="164" fontId="1" fillId="2" borderId="0" applyAlignment="1" pivotButton="0" quotePrefix="0" xfId="0">
      <alignment vertical="center" wrapText="1"/>
    </xf>
    <xf numFmtId="164" fontId="1" fillId="0" borderId="0" applyAlignment="1" pivotButton="0" quotePrefix="0" xfId="0">
      <alignment vertical="center" wrapText="1"/>
    </xf>
    <xf numFmtId="164" fontId="1" fillId="4" borderId="0" applyAlignment="1" pivotButton="0" quotePrefix="0" xfId="0">
      <alignment vertical="center" wrapText="1"/>
    </xf>
    <xf numFmtId="166" fontId="1" fillId="2" borderId="0" applyAlignment="1" pivotButton="0" quotePrefix="0" xfId="0">
      <alignment vertical="center" wrapText="1"/>
    </xf>
    <xf numFmtId="165" fontId="1" fillId="4" borderId="0" applyAlignment="1" pivotButton="0" quotePrefix="0" xfId="0">
      <alignment vertical="center" wrapText="1"/>
    </xf>
    <xf numFmtId="0" fontId="1" fillId="4" borderId="0" applyAlignment="1" pivotButton="0" quotePrefix="0" xfId="0">
      <alignment vertical="center"/>
    </xf>
    <xf numFmtId="167" fontId="1" fillId="4" borderId="0" applyAlignment="1" pivotButton="0" quotePrefix="0" xfId="0">
      <alignment vertical="center"/>
    </xf>
    <xf numFmtId="167" fontId="6" fillId="4" borderId="0" applyAlignment="1" pivotButton="0" quotePrefix="0" xfId="0">
      <alignment vertical="center"/>
    </xf>
    <xf numFmtId="0" fontId="3" fillId="4" borderId="0" applyAlignment="1" pivotButton="0" quotePrefix="0" xfId="0">
      <alignment vertical="center" wrapText="1"/>
    </xf>
    <xf numFmtId="164" fontId="1" fillId="4" borderId="0" applyAlignment="1" pivotButton="0" quotePrefix="0" xfId="0">
      <alignment vertical="center"/>
    </xf>
    <xf numFmtId="0" fontId="1" fillId="2" borderId="0" applyAlignment="1" pivotButton="0" quotePrefix="0" xfId="0">
      <alignment vertical="center"/>
    </xf>
    <xf numFmtId="164" fontId="1" fillId="2" borderId="0" applyAlignment="1" pivotButton="0" quotePrefix="0" xfId="0">
      <alignment vertical="center"/>
    </xf>
    <xf numFmtId="0" fontId="1" fillId="2" borderId="0" applyAlignment="1" pivotButton="0" quotePrefix="0" xfId="0">
      <alignment vertical="center" wrapText="1"/>
    </xf>
    <xf numFmtId="165" fontId="1" fillId="2" borderId="0" applyAlignment="1" pivotButton="0" quotePrefix="0" xfId="0">
      <alignment vertical="center" wrapText="1"/>
    </xf>
    <xf numFmtId="164" fontId="1" fillId="2" borderId="0" applyAlignment="1" pivotButton="0" quotePrefix="0" xfId="0">
      <alignment vertical="center" wrapText="1"/>
    </xf>
    <xf numFmtId="166" fontId="1" fillId="2" borderId="0" applyAlignment="1" pivotButton="0" quotePrefix="0" xfId="0">
      <alignment vertical="center" wrapText="1"/>
    </xf>
    <xf numFmtId="0" fontId="7" fillId="0" borderId="0" applyAlignment="1" pivotButton="0" quotePrefix="0" xfId="0">
      <alignment vertical="center"/>
    </xf>
    <xf numFmtId="0" fontId="8" fillId="0" borderId="0" applyAlignment="1" pivotButton="0" quotePrefix="0" xfId="0">
      <alignment vertical="center" wrapText="1"/>
    </xf>
    <xf numFmtId="0" fontId="9" fillId="0" borderId="0" applyAlignment="1" pivotButton="0" quotePrefix="0" xfId="0">
      <alignment vertical="center" wrapText="1"/>
    </xf>
    <xf numFmtId="0" fontId="3" fillId="5" borderId="0" applyAlignment="1" pivotButton="0" quotePrefix="0" xfId="0">
      <alignment vertical="center" wrapText="1"/>
    </xf>
    <xf numFmtId="0" fontId="10" fillId="5" borderId="0" applyAlignment="1" pivotButton="0" quotePrefix="0" xfId="0">
      <alignment vertical="center" wrapText="1"/>
    </xf>
    <xf numFmtId="0" fontId="10" fillId="5" borderId="1" applyAlignment="1" pivotButton="0" quotePrefix="0" xfId="0">
      <alignment vertical="center" wrapText="1"/>
    </xf>
    <xf numFmtId="0" fontId="10" fillId="5" borderId="2" applyAlignment="1" pivotButton="0" quotePrefix="0" xfId="0">
      <alignment vertical="center" wrapText="1"/>
    </xf>
    <xf numFmtId="0" fontId="10" fillId="5" borderId="1" applyAlignment="1" pivotButton="0" quotePrefix="0" xfId="0">
      <alignment horizontal="center" vertical="center" wrapText="1"/>
    </xf>
    <xf numFmtId="0" fontId="10" fillId="5" borderId="2" applyAlignment="1" pivotButton="0" quotePrefix="0" xfId="0">
      <alignment horizontal="center" vertical="center" wrapText="1"/>
    </xf>
    <xf numFmtId="0" fontId="1" fillId="5" borderId="0" applyAlignment="1" pivotButton="0" quotePrefix="0" xfId="0">
      <alignment vertical="center"/>
    </xf>
    <xf numFmtId="0" fontId="10" fillId="5" borderId="0" applyAlignment="1" pivotButton="0" quotePrefix="0" xfId="0">
      <alignment vertical="center"/>
    </xf>
    <xf numFmtId="0" fontId="10" fillId="5" borderId="1" applyAlignment="1" pivotButton="0" quotePrefix="0" xfId="0">
      <alignment vertical="center"/>
    </xf>
    <xf numFmtId="0" fontId="10" fillId="5" borderId="3" applyAlignment="1" pivotButton="0" quotePrefix="0" xfId="0">
      <alignment vertical="center"/>
    </xf>
    <xf numFmtId="0" fontId="10" fillId="5" borderId="2" applyAlignment="1" pivotButton="0" quotePrefix="0" xfId="0">
      <alignment vertical="center"/>
    </xf>
    <xf numFmtId="0" fontId="10" fillId="5" borderId="3" applyAlignment="1" pivotButton="0" quotePrefix="0" xfId="0">
      <alignment vertical="center" wrapText="1"/>
    </xf>
    <xf numFmtId="0" fontId="10" fillId="5" borderId="3" applyAlignment="1" pivotButton="0" quotePrefix="0" xfId="0">
      <alignment horizontal="center" vertical="center" wrapText="1"/>
    </xf>
    <xf numFmtId="0" fontId="1" fillId="5" borderId="0" applyAlignment="1" pivotButton="0" quotePrefix="0" xfId="0">
      <alignment vertical="center" wrapText="1"/>
    </xf>
    <xf numFmtId="0" fontId="5" fillId="5" borderId="0" applyAlignment="1" pivotButton="0" quotePrefix="0" xfId="0">
      <alignment vertical="center" wrapText="1"/>
    </xf>
    <xf numFmtId="0" fontId="5" fillId="5" borderId="0" applyAlignment="1" pivotButton="0" quotePrefix="0" xfId="0">
      <alignment vertical="center"/>
    </xf>
    <xf numFmtId="0" fontId="11" fillId="0" borderId="0" applyAlignment="1" pivotButton="0" quotePrefix="0" xfId="0">
      <alignment vertical="center"/>
    </xf>
    <xf numFmtId="0" fontId="11" fillId="0" borderId="0" applyAlignment="1" pivotButton="0" quotePrefix="0" xfId="0">
      <alignment vertical="center" wrapText="1"/>
    </xf>
    <xf numFmtId="0" fontId="7" fillId="6" borderId="0" applyAlignment="1" pivotButton="0" quotePrefix="0" xfId="0">
      <alignment vertical="center"/>
    </xf>
    <xf numFmtId="0" fontId="1" fillId="6" borderId="0" applyAlignment="1" pivotButton="0" quotePrefix="0" xfId="0">
      <alignment vertical="center"/>
    </xf>
    <xf numFmtId="0" fontId="8" fillId="7" borderId="0" applyAlignment="1" pivotButton="0" quotePrefix="0" xfId="0">
      <alignment vertical="center" wrapText="1"/>
    </xf>
    <xf numFmtId="0" fontId="1" fillId="7" borderId="0" applyAlignment="1" pivotButton="0" quotePrefix="0" xfId="0">
      <alignment vertical="center" wrapText="1"/>
    </xf>
    <xf numFmtId="0" fontId="1" fillId="7" borderId="0" applyAlignment="1" pivotButton="0" quotePrefix="0" xfId="0">
      <alignment vertical="center"/>
    </xf>
    <xf numFmtId="0" fontId="9" fillId="7" borderId="0" applyAlignment="1" pivotButton="0" quotePrefix="0" xfId="0">
      <alignment vertical="center" wrapText="1"/>
    </xf>
    <xf numFmtId="0" fontId="3" fillId="7" borderId="0" applyAlignment="1" pivotButton="0" quotePrefix="0" xfId="0">
      <alignment vertical="center" wrapText="1"/>
    </xf>
    <xf numFmtId="0" fontId="12" fillId="7" borderId="0" applyAlignment="1" pivotButton="0" quotePrefix="0" xfId="0">
      <alignment vertical="center" wrapText="1"/>
    </xf>
    <xf numFmtId="0" fontId="13" fillId="7" borderId="0" applyAlignment="1" pivotButton="0" quotePrefix="0" xfId="0">
      <alignment vertical="center" wrapText="1"/>
    </xf>
    <xf numFmtId="0" fontId="3" fillId="8" borderId="0" applyAlignment="1" pivotButton="0" quotePrefix="0" xfId="0">
      <alignment vertical="center" wrapText="1"/>
    </xf>
    <xf numFmtId="0" fontId="1" fillId="8" borderId="0" applyAlignment="1" pivotButton="0" quotePrefix="0" xfId="0">
      <alignment vertical="center"/>
    </xf>
    <xf numFmtId="0" fontId="3" fillId="8" borderId="4" applyAlignment="1" pivotButton="0" quotePrefix="0" xfId="0">
      <alignment vertical="center" wrapText="1"/>
    </xf>
    <xf numFmtId="0" fontId="1" fillId="8" borderId="4" applyAlignment="1" pivotButton="0" quotePrefix="0" xfId="0">
      <alignment vertical="center"/>
    </xf>
    <xf numFmtId="0" fontId="10" fillId="9" borderId="1" applyAlignment="1" pivotButton="0" quotePrefix="0" xfId="0">
      <alignment horizontal="center" vertical="center" wrapText="1"/>
    </xf>
    <xf numFmtId="0" fontId="10" fillId="9" borderId="3" applyAlignment="1" pivotButton="0" quotePrefix="0" xfId="0">
      <alignment horizontal="center" vertical="center" wrapText="1"/>
    </xf>
    <xf numFmtId="0" fontId="10" fillId="9" borderId="2" applyAlignment="1" pivotButton="0" quotePrefix="0" xfId="0">
      <alignment horizontal="center" vertical="center" wrapText="1"/>
    </xf>
    <xf numFmtId="0" fontId="10" fillId="9" borderId="5" applyAlignment="1" pivotButton="0" quotePrefix="0" xfId="0">
      <alignment horizontal="center" vertical="center" wrapText="1"/>
    </xf>
    <xf numFmtId="0" fontId="10" fillId="9" borderId="6" applyAlignment="1" pivotButton="0" quotePrefix="0" xfId="0">
      <alignment horizontal="center" vertical="center" wrapText="1"/>
    </xf>
    <xf numFmtId="0" fontId="10" fillId="9" borderId="7" applyAlignment="1" pivotButton="0" quotePrefix="0" xfId="0">
      <alignment horizontal="center" vertical="center" wrapText="1"/>
    </xf>
    <xf numFmtId="0" fontId="14" fillId="0" borderId="0" applyAlignment="1" pivotButton="0" quotePrefix="0" xfId="0">
      <alignment vertical="center" wrapText="1"/>
    </xf>
    <xf numFmtId="0" fontId="15" fillId="8" borderId="0" applyAlignment="1" pivotButton="0" quotePrefix="0" xfId="0">
      <alignment vertical="center" wrapText="1"/>
    </xf>
    <xf numFmtId="0" fontId="15" fillId="8" borderId="0" applyAlignment="1" pivotButton="0" quotePrefix="0" xfId="0">
      <alignment vertical="center" wrapText="1"/>
    </xf>
    <xf numFmtId="0" fontId="16" fillId="0" borderId="0" applyAlignment="1" pivotButton="0" quotePrefix="0" xfId="0">
      <alignment vertical="center"/>
    </xf>
    <xf numFmtId="164" fontId="1" fillId="8" borderId="0" applyAlignment="1" pivotButton="0" quotePrefix="0" xfId="0">
      <alignment vertical="center"/>
    </xf>
    <xf numFmtId="164" fontId="17" fillId="8" borderId="0" applyAlignment="1" pivotButton="0" quotePrefix="0" xfId="0">
      <alignment vertical="center"/>
    </xf>
    <xf numFmtId="164" fontId="17" fillId="8" borderId="0" applyAlignment="1" pivotButton="0" quotePrefix="0" xfId="0">
      <alignment horizontal="right" vertical="center"/>
    </xf>
    <xf numFmtId="0" fontId="1" fillId="10" borderId="0" applyAlignment="1" pivotButton="0" quotePrefix="0" xfId="0">
      <alignment vertical="center"/>
    </xf>
    <xf numFmtId="0" fontId="14" fillId="10" borderId="0" applyAlignment="1" pivotButton="0" quotePrefix="0" xfId="0">
      <alignment vertical="center"/>
    </xf>
    <xf numFmtId="0" fontId="14" fillId="10" borderId="0" applyAlignment="1" pivotButton="0" quotePrefix="0" xfId="0">
      <alignment horizontal="center" vertical="center"/>
    </xf>
    <xf numFmtId="0" fontId="1" fillId="6" borderId="4" applyAlignment="1" pivotButton="0" quotePrefix="0" xfId="0">
      <alignment vertical="center"/>
    </xf>
    <xf numFmtId="0" fontId="18" fillId="0" borderId="0" applyAlignment="1" pivotButton="0" quotePrefix="0" xfId="0">
      <alignment vertical="center"/>
    </xf>
    <xf numFmtId="0" fontId="19" fillId="8" borderId="0" applyAlignment="1" pivotButton="0" quotePrefix="0" xfId="0">
      <alignment vertical="center"/>
    </xf>
    <xf numFmtId="0" fontId="19" fillId="8" borderId="0" applyAlignment="1" pivotButton="0" quotePrefix="0" xfId="0">
      <alignment vertical="center"/>
    </xf>
    <xf numFmtId="0" fontId="19" fillId="8" borderId="0" applyAlignment="1" pivotButton="0" quotePrefix="0" xfId="0">
      <alignment vertical="center" wrapText="1"/>
    </xf>
    <xf numFmtId="0" fontId="19" fillId="8" borderId="0" applyAlignment="1" pivotButton="0" quotePrefix="0" xfId="0">
      <alignment horizontal="left" vertical="center" wrapText="1"/>
    </xf>
    <xf numFmtId="0" fontId="19" fillId="10" borderId="0" applyAlignment="1" pivotButton="0" quotePrefix="0" xfId="0">
      <alignment vertical="center"/>
    </xf>
    <xf numFmtId="0" fontId="19" fillId="10" borderId="0" applyAlignment="1" pivotButton="0" quotePrefix="0" xfId="0">
      <alignment vertical="center"/>
    </xf>
    <xf numFmtId="0" fontId="19" fillId="10" borderId="0" applyAlignment="1" pivotButton="0" quotePrefix="0" xfId="0">
      <alignment vertical="center" wrapText="1"/>
    </xf>
    <xf numFmtId="0" fontId="19" fillId="10" borderId="0" applyAlignment="1" pivotButton="0" quotePrefix="0" xfId="0">
      <alignment horizontal="left" vertical="center" wrapText="1"/>
    </xf>
    <xf numFmtId="0" fontId="1" fillId="11" borderId="0" applyAlignment="1" pivotButton="0" quotePrefix="0" xfId="0">
      <alignment vertical="center"/>
    </xf>
    <xf numFmtId="0" fontId="19" fillId="11" borderId="0" applyAlignment="1" pivotButton="0" quotePrefix="0" xfId="0">
      <alignment vertical="center"/>
    </xf>
    <xf numFmtId="0" fontId="19" fillId="11" borderId="0" applyAlignment="1" pivotButton="0" quotePrefix="0" xfId="0">
      <alignment vertical="center"/>
    </xf>
    <xf numFmtId="0" fontId="19" fillId="11" borderId="0" applyAlignment="1" pivotButton="0" quotePrefix="0" xfId="0">
      <alignment vertical="center" wrapText="1"/>
    </xf>
    <xf numFmtId="0" fontId="19" fillId="11" borderId="0" applyAlignment="1" pivotButton="0" quotePrefix="0" xfId="0">
      <alignment horizontal="left" vertical="center" wrapText="1"/>
    </xf>
    <xf numFmtId="0" fontId="1" fillId="9" borderId="0" applyAlignment="1" pivotButton="0" quotePrefix="0" xfId="0">
      <alignment vertical="center"/>
    </xf>
    <xf numFmtId="0" fontId="5" fillId="9" borderId="0" applyAlignment="1" pivotButton="0" quotePrefix="0" xfId="0">
      <alignment vertical="center"/>
    </xf>
    <xf numFmtId="0" fontId="5" fillId="9" borderId="0" applyAlignment="1" pivotButton="0" quotePrefix="0" xfId="0">
      <alignment vertical="center"/>
    </xf>
    <xf numFmtId="0" fontId="5" fillId="9" borderId="0" applyAlignment="1" pivotButton="0" quotePrefix="0" xfId="0">
      <alignment vertical="center" wrapText="1"/>
    </xf>
    <xf numFmtId="0" fontId="5" fillId="9" borderId="0" applyAlignment="1" pivotButton="0" quotePrefix="0" xfId="0">
      <alignment horizontal="left" vertical="center" wrapText="1"/>
    </xf>
    <xf numFmtId="0" fontId="13" fillId="0" borderId="0" applyAlignment="1" pivotButton="0" quotePrefix="0" xfId="0">
      <alignment vertical="center"/>
    </xf>
    <xf numFmtId="0" fontId="13" fillId="0" borderId="0" applyAlignment="1" pivotButton="0" quotePrefix="0" xfId="0">
      <alignment vertical="center" wrapText="1"/>
    </xf>
    <xf numFmtId="0" fontId="1" fillId="8" borderId="0" applyAlignment="1" pivotButton="0" quotePrefix="0" xfId="0">
      <alignment vertical="center" wrapText="1"/>
    </xf>
    <xf numFmtId="164" fontId="1" fillId="8" borderId="0" applyAlignment="1" pivotButton="0" quotePrefix="0" xfId="0">
      <alignment vertical="center" wrapText="1"/>
    </xf>
    <xf numFmtId="0" fontId="20" fillId="8" borderId="0" applyAlignment="1" pivotButton="0" quotePrefix="0" xfId="0">
      <alignment vertical="center" wrapText="1"/>
    </xf>
    <xf numFmtId="164" fontId="20" fillId="8" borderId="0" applyAlignment="1" pivotButton="0" quotePrefix="0" xfId="0">
      <alignment vertical="center" wrapText="1"/>
    </xf>
    <xf numFmtId="0" fontId="0" fillId="12" borderId="0" pivotButton="0" quotePrefix="0" xfId="0"/>
    <xf numFmtId="168" fontId="0" fillId="12" borderId="0" pivotButton="0" quotePrefix="0" xfId="0"/>
    <xf numFmtId="0" fontId="21" fillId="0" borderId="0" pivotButton="0" quotePrefix="0" xfId="0"/>
    <xf numFmtId="0" fontId="21" fillId="12" borderId="0" pivotButton="0" quotePrefix="0" xfId="0"/>
    <xf numFmtId="168" fontId="21" fillId="12" borderId="0" pivotButton="0" quotePrefix="0" xfId="0"/>
    <xf numFmtId="0" fontId="21" fillId="0" borderId="0" applyAlignment="1" pivotButton="0" quotePrefix="0" xfId="0">
      <alignment wrapText="1"/>
    </xf>
    <xf numFmtId="0" fontId="21" fillId="13" borderId="0" applyAlignment="1" pivotButton="0" quotePrefix="0" xfId="0">
      <alignment wrapText="1"/>
    </xf>
    <xf numFmtId="0" fontId="22" fillId="13" borderId="0" applyAlignment="1" pivotButton="0" quotePrefix="0" xfId="0">
      <alignment wrapText="1"/>
    </xf>
    <xf numFmtId="0" fontId="21" fillId="14" borderId="0" applyAlignment="1" pivotButton="0" quotePrefix="0" xfId="0">
      <alignment wrapText="1"/>
    </xf>
    <xf numFmtId="0" fontId="0" fillId="0" borderId="0" applyAlignment="1" pivotButton="0" quotePrefix="0" xfId="0">
      <alignment wrapText="1"/>
    </xf>
    <xf numFmtId="0" fontId="0" fillId="15" borderId="0" pivotButton="0" quotePrefix="0" xfId="0"/>
    <xf numFmtId="0" fontId="13" fillId="7" borderId="4" applyAlignment="1" pivotButton="0" quotePrefix="0" xfId="0">
      <alignment vertical="center" wrapText="1"/>
    </xf>
    <xf numFmtId="0" fontId="0" fillId="0" borderId="4" pivotButton="0" quotePrefix="0" xfId="0"/>
    <xf numFmtId="164" fontId="17" fillId="8" borderId="0" applyAlignment="1" pivotButton="0" quotePrefix="0" xfId="0">
      <alignment horizontal="right" vertical="center"/>
    </xf>
    <xf numFmtId="164" fontId="20" fillId="8" borderId="0" applyAlignment="1" pivotButton="0" quotePrefix="0" xfId="0">
      <alignment vertical="center" wrapText="1"/>
    </xf>
    <xf numFmtId="164" fontId="1" fillId="2" borderId="0" applyAlignment="1" pivotButton="0" quotePrefix="0" xfId="0">
      <alignment vertical="center"/>
    </xf>
    <xf numFmtId="0" fontId="0" fillId="0" borderId="1" pivotButton="0" quotePrefix="0" xfId="0"/>
    <xf numFmtId="165" fontId="1" fillId="4" borderId="0" applyAlignment="1" pivotButton="0" quotePrefix="0" xfId="0">
      <alignment vertical="center" wrapText="1"/>
    </xf>
    <xf numFmtId="164" fontId="1" fillId="4" borderId="0" applyAlignment="1" pivotButton="0" quotePrefix="0" xfId="0">
      <alignment vertical="center"/>
    </xf>
    <xf numFmtId="165" fontId="1" fillId="2" borderId="0" applyAlignment="1" pivotButton="0" quotePrefix="0" xfId="0">
      <alignment vertical="center" wrapText="1"/>
    </xf>
    <xf numFmtId="164" fontId="1" fillId="2" borderId="0" applyAlignment="1" pivotButton="0" quotePrefix="0" xfId="0">
      <alignment vertical="center" wrapText="1"/>
    </xf>
    <xf numFmtId="164" fontId="1" fillId="4" borderId="0" applyAlignment="1" pivotButton="0" quotePrefix="0" xfId="0">
      <alignment vertical="center" wrapText="1"/>
    </xf>
    <xf numFmtId="167" fontId="6" fillId="4" borderId="0" applyAlignment="1" pivotButton="0" quotePrefix="0" xfId="0">
      <alignment vertical="center"/>
    </xf>
    <xf numFmtId="166" fontId="1" fillId="2" borderId="0" applyAlignment="1" pivotButton="0" quotePrefix="0" xfId="0">
      <alignment vertical="center" wrapText="1"/>
    </xf>
    <xf numFmtId="168" fontId="21" fillId="12" borderId="0" pivotButton="0" quotePrefix="0" xfId="0"/>
  </cellXfs>
  <cellStyles count="1">
    <cellStyle name="Normal" xfId="0"/>
  </cellStyles>
  <dxfs count="8">
    <dxf>
      <font>
        <color rgb="FF983C39"/>
      </font>
      <fill>
        <patternFill>
          <bgColor rgb="FFF8E4DD"/>
        </patternFill>
      </fill>
    </dxf>
    <dxf>
      <font>
        <color rgb="FF983C39"/>
      </font>
      <fill>
        <patternFill>
          <bgColor rgb="FFF8E4DD"/>
        </patternFill>
      </fill>
    </dxf>
    <dxf>
      <font>
        <color rgb="FF983C39"/>
      </font>
      <fill>
        <patternFill>
          <bgColor rgb="FFF8E4DD"/>
        </patternFill>
      </fill>
    </dxf>
    <dxf>
      <font>
        <color rgb="FF983C39"/>
      </font>
      <fill>
        <patternFill>
          <bgColor rgb="FFF8E4DD"/>
        </patternFill>
      </fill>
    </dxf>
    <dxf>
      <font>
        <color rgb="FF983C39"/>
      </font>
      <fill>
        <patternFill>
          <bgColor rgb="FFF8E4DD"/>
        </patternFill>
      </fill>
    </dxf>
    <dxf>
      <font>
        <color rgb="FF983C39"/>
      </font>
      <fill>
        <patternFill>
          <bgColor rgb="FFF8E4DD"/>
        </patternFill>
      </fill>
    </dxf>
    <dxf>
      <font>
        <color rgb="FF983C39"/>
      </font>
      <fill>
        <patternFill>
          <bgColor rgb="FFF8E4DD"/>
        </patternFill>
      </fill>
    </dxf>
    <dxf>
      <font>
        <color rgb="FF983C39"/>
      </font>
      <fill>
        <patternFill>
          <bgColor rgb="FFF8E4DD"/>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5381625" cy="2857500"/>
    <pic>
      <nvPicPr>
        <cNvPr id="1" name="/xl/media/image.png"/>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ables/table1.xml><?xml version="1.0" encoding="utf-8"?>
<table xmlns="http://schemas.openxmlformats.org/spreadsheetml/2006/main" id="1" name="privateGiftsTable" displayName="privateGiftsTable" ref="A7:K127" headerRowCount="1" totalsRowCount="0" totalsRowShown="0">
  <autoFilter ref="A7:K127"/>
  <tableColumns count="11">
    <tableColumn id="1" name="Recipient"/>
    <tableColumn id="2" name="Gift or idea"/>
    <tableColumn id="3" name="Order"/>
    <tableColumn id="4" name="Wrapping"/>
    <tableColumn id="5" name="Delivery due"/>
    <tableColumn id="6" name="Owner"/>
    <tableColumn id="7" name="Hiding place"/>
    <tableColumn id="8" name="Shop or link"/>
    <tableColumn id="9" name="Notes"/>
    <tableColumn id="10" name="Gift ID"/>
    <tableColumn id="11" name="Attention"/>
  </tableColumns>
  <tableStyleInfo name="TableStyleLight1" showFirstColumn="0" showLastColumn="0" showRowStripes="0" showColumnStripes="0"/>
</table>
</file>

<file path=xl/tables/table2.xml><?xml version="1.0" encoding="utf-8"?>
<table xmlns="http://schemas.openxmlformats.org/spreadsheetml/2006/main" id="2" name="privateMoneyTable" displayName="privateMoneyTable" ref="A7:T207" headerRowCount="1" totalsRowCount="0" totalsRowShown="0">
  <autoFilter ref="A7:T207"/>
  <tableColumns count="20">
    <tableColumn id="1" name="Expense"/>
    <tableColumn id="2" name="Stage"/>
    <tableColumn id="3" name="Planned £"/>
    <tableColumn id="4" name="Agreed £"/>
    <tableColumn id="5" name="Paid £"/>
    <tableColumn id="6" name="Refund expected £"/>
    <tableColumn id="7" name="Refund received £"/>
    <tableColumn id="8" name="Category"/>
    <tableColumn id="9" name="Gift ID"/>
    <tableColumn id="10" name="Payment due"/>
    <tableColumn id="11" name="Owner"/>
    <tableColumn id="12" name="Notes"/>
    <tableColumn id="13" name="Net spent £"/>
    <tableColumn id="14" name="Still owe £"/>
    <tableColumn id="15" name="Refund pending £"/>
    <tableColumn id="16" name="Committed now £"/>
    <tableColumn id="17" name="Expected final £"/>
    <tableColumn id="18" name="Active plan £"/>
    <tableColumn id="19" name="Attention"/>
    <tableColumn id="20" name="Cost ID"/>
  </tableColumns>
  <tableStyleInfo name="TableStyleLight1" showFirstColumn="0" showLastColumn="0" showRowStripes="0" showColumnStripes="0"/>
</table>
</file>

<file path=xl/tables/table3.xml><?xml version="1.0" encoding="utf-8"?>
<table xmlns="http://schemas.openxmlformats.org/spreadsheetml/2006/main" id="3" name="privateBraindumpTable" displayName="privateBraindumpTable" ref="A7:I127" headerRowCount="1" totalsRowCount="0" totalsRowShown="0">
  <autoFilter ref="A7:I127"/>
  <tableColumns count="9">
    <tableColumn id="1" name="Thought"/>
    <tableColumn id="2" name="Decision"/>
    <tableColumn id="3" name="Owner"/>
    <tableColumn id="4" name="Due date"/>
    <tableColumn id="5" name="Status"/>
    <tableColumn id="6" name="Next step"/>
    <tableColumn id="7" name="Area"/>
    <tableColumn id="8" name="Notes"/>
    <tableColumn id="9" name="Attention"/>
  </tableColumns>
  <tableStyleInfo name="TableStyleLight1" showFirstColumn="0" showLastColumn="0" showRowStripes="0" showColumnStripes="0"/>
</table>
</file>

<file path=xl/tables/table4.xml><?xml version="1.0" encoding="utf-8"?>
<table xmlns="http://schemas.openxmlformats.org/spreadsheetml/2006/main" id="4" name="privateDatesTable" displayName="privateDatesTable" ref="A7:L107" headerRowCount="1" totalsRowCount="0" totalsRowShown="0">
  <autoFilter ref="A7:L107"/>
  <tableColumns count="12">
    <tableColumn id="1" name="Event"/>
    <tableColumn id="2" name="Date"/>
    <tableColumn id="3" name="Time"/>
    <tableColumn id="4" name="Owner"/>
    <tableColumn id="5" name="Event status"/>
    <tableColumn id="6" name="Preparation"/>
    <tableColumn id="7" name="Prep due"/>
    <tableColumn id="8" name="Prep status"/>
    <tableColumn id="9" name="Place or link"/>
    <tableColumn id="10" name="People"/>
    <tableColumn id="11" name="Attention"/>
    <tableColumn id="12" name="Calendar date"/>
  </tableColumns>
  <tableStyleInfo name="TableStyleLight1" showFirstColumn="0" showLastColumn="0" showRowStripes="0" showColumnStripes="0"/>
</table>
</file>

<file path=xl/tables/table5.xml><?xml version="1.0" encoding="utf-8"?>
<table xmlns="http://schemas.openxmlformats.org/spreadsheetml/2006/main" id="5" name="privateHostingTable" displayName="privateHostingTable" ref="A7:F17" headerRowCount="1" totalsRowCount="0" totalsRowShown="0">
  <autoFilter ref="A7:F17"/>
  <tableColumns count="6">
    <tableColumn id="1" name="Occasion ID"/>
    <tableColumn id="2" name="Occasion"/>
    <tableColumn id="3" name="Date"/>
    <tableColumn id="4" name="Location"/>
    <tableColumn id="5" name="Confirmed people"/>
    <tableColumn id="6" name="Attention"/>
  </tableColumns>
  <tableStyleInfo name="TableStyleLight1" showFirstColumn="0" showLastColumn="0" showRowStripes="0" showColumnStripes="0"/>
</table>
</file>

<file path=xl/tables/table6.xml><?xml version="1.0" encoding="utf-8"?>
<table xmlns="http://schemas.openxmlformats.org/spreadsheetml/2006/main" id="6" name="privateGuestsTable" displayName="privateGuestsTable" ref="A7:J87" headerRowCount="1" totalsRowCount="0" totalsRowShown="0">
  <autoFilter ref="A7:J87"/>
  <tableColumns count="10">
    <tableColumn id="1" name="Household"/>
    <tableColumn id="2" name="Occasion ID"/>
    <tableColumn id="3" name="Adults"/>
    <tableColumn id="4" name="Children"/>
    <tableColumn id="5" name="Response"/>
    <tableColumn id="6" name="Dietary or access notes"/>
    <tableColumn id="7" name="Bringing"/>
    <tableColumn id="8" name="Confirmed people"/>
    <tableColumn id="9" name="Attention"/>
    <tableColumn id="10" name="Matched ID"/>
  </tableColumns>
  <tableStyleInfo name="TableStyleLight1" showFirstColumn="0" showLastColumn="0" showRowStripes="0" showColumnStripes="0"/>
</table>
</file>

<file path=xl/tables/table7.xml><?xml version="1.0" encoding="utf-8"?>
<table xmlns="http://schemas.openxmlformats.org/spreadsheetml/2006/main" id="7" name="privateDinnerTable" displayName="privateDinnerTable" ref="A7:J107" headerRowCount="1" totalsRowCount="0" totalsRowShown="0">
  <autoFilter ref="A7:J107"/>
  <tableColumns count="10">
    <tableColumn id="1" name="Dish or job"/>
    <tableColumn id="2" name="Occasion ID"/>
    <tableColumn id="3" name="Owner"/>
    <tableColumn id="4" name="Date due"/>
    <tableColumn id="5" name="Time"/>
    <tableColumn id="6" name="Status"/>
    <tableColumn id="7" name="Instructions"/>
    <tableColumn id="8" name="Equipment"/>
    <tableColumn id="9" name="Done when"/>
    <tableColumn id="10" name="Attention"/>
  </tableColumns>
  <tableStyleInfo name="TableStyleLight1" showFirstColumn="0" showLastColumn="0" showRowStripes="0" showColumnStripes="0"/>
</table>
</file>

<file path=xl/tables/table8.xml><?xml version="1.0" encoding="utf-8"?>
<table xmlns="http://schemas.openxmlformats.org/spreadsheetml/2006/main" id="8" name="privateResetTable" displayName="privateResetTable" ref="A7:I107" headerRowCount="1" totalsRowCount="0" totalsRowShown="0">
  <autoFilter ref="A7:I107"/>
  <tableColumns count="9">
    <tableColumn id="1" name="Item or job"/>
    <tableColumn id="2" name="Action"/>
    <tableColumn id="3" name="Owner"/>
    <tableColumn id="4" name="Due date"/>
    <tableColumn id="5" name="Status"/>
    <tableColumn id="6" name="Quantity"/>
    <tableColumn id="7" name="Storage place"/>
    <tableColumn id="8" name="Next year note"/>
    <tableColumn id="9" name="Attention"/>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_rels/sheet6.xml.rels><Relationships xmlns="http://schemas.openxmlformats.org/package/2006/relationships"><Relationship Type="http://schemas.openxmlformats.org/officeDocument/2006/relationships/table" Target="/xl/tables/table3.xml" Id="rId1"/></Relationships>
</file>

<file path=xl/worksheets/_rels/sheet8.xml.rels><Relationships xmlns="http://schemas.openxmlformats.org/package/2006/relationships"><Relationship Type="http://schemas.openxmlformats.org/officeDocument/2006/relationships/table" Target="/xl/tables/table4.xml" Id="rId1"/></Relationships>
</file>

<file path=xl/worksheets/_rels/sheet9.xml.rels><Relationships xmlns="http://schemas.openxmlformats.org/package/2006/relationships"><Relationship Type="http://schemas.openxmlformats.org/officeDocument/2006/relationships/table" Target="/xl/tables/table5.xml" Id="rId1"/></Relationships>
</file>

<file path=xl/worksheets/_rels/sheet10.xml.rels><Relationships xmlns="http://schemas.openxmlformats.org/package/2006/relationships"><Relationship Type="http://schemas.openxmlformats.org/officeDocument/2006/relationships/table" Target="/xl/tables/table6.xml" Id="rId1"/></Relationships>
</file>

<file path=xl/worksheets/_rels/sheet11.xml.rels><Relationships xmlns="http://schemas.openxmlformats.org/package/2006/relationships"><Relationship Type="http://schemas.openxmlformats.org/officeDocument/2006/relationships/table" Target="/xl/tables/table7.xml" Id="rId1"/></Relationships>
</file>

<file path=xl/worksheets/_rels/sheet12.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tabColor rgb="FF183D32"/>
    <outlinePr summaryBelow="1" summaryRight="1"/>
    <pageSetUpPr/>
  </sheetPr>
  <dimension ref="A1:T280"/>
  <sheetViews>
    <sheetView showGridLines="0" workbookViewId="0">
      <selection activeCell="A1" sqref="A1"/>
    </sheetView>
  </sheetViews>
  <sheetFormatPr baseColWidth="8" defaultRowHeight="15"/>
  <cols>
    <col width="27.85714285714286" customWidth="1" min="1" max="1"/>
    <col width="25" customWidth="1" min="2" max="2"/>
    <col width="3.285714285714286" customWidth="1" min="3" max="3"/>
    <col width="10.71428571428571" customWidth="1" min="4" max="4"/>
    <col width="10.71428571428571" customWidth="1" min="5" max="5"/>
    <col width="10.71428571428571" customWidth="1" min="6" max="6"/>
    <col width="10.71428571428571" customWidth="1" min="7" max="7"/>
    <col width="10.71428571428571" customWidth="1" min="8" max="8"/>
    <col width="10.71428571428571" customWidth="1" min="9" max="9"/>
    <col width="10.71428571428571" customWidth="1" min="10" max="10"/>
  </cols>
  <sheetData>
    <row r="1" ht="20" customHeight="1">
      <c r="A1" s="52" t="inlineStr">
        <is>
          <t>EASIER WITH BEE</t>
        </is>
      </c>
      <c r="B1" s="53" t="n"/>
      <c r="C1" s="53" t="n"/>
      <c r="D1" s="53" t="n"/>
      <c r="E1" s="53" t="n"/>
      <c r="F1" s="53" t="n"/>
      <c r="G1" s="53" t="n"/>
      <c r="H1" s="53" t="n"/>
      <c r="I1" s="53" t="n"/>
      <c r="J1" s="53" t="n"/>
      <c r="K1" s="2" t="n"/>
      <c r="L1" s="2" t="n"/>
      <c r="M1" s="2" t="n"/>
      <c r="N1" s="2" t="n"/>
      <c r="O1" s="2" t="n"/>
      <c r="P1" s="2" t="n"/>
      <c r="Q1" s="2" t="n"/>
      <c r="R1" s="2" t="n"/>
      <c r="S1" s="2" t="n"/>
      <c r="T1" s="2" t="n"/>
    </row>
    <row r="2" ht="27" customHeight="1">
      <c r="A2" s="59" t="inlineStr">
        <is>
          <t>The Shared Christmas Plan</t>
        </is>
      </c>
      <c r="D2" s="53" t="n"/>
      <c r="E2" s="53" t="n"/>
      <c r="F2" s="53" t="n"/>
      <c r="G2" s="53" t="n"/>
      <c r="H2" s="53" t="n"/>
      <c r="I2" s="53" t="n"/>
      <c r="J2" s="53" t="n"/>
      <c r="K2" s="2" t="n"/>
      <c r="L2" s="2" t="n"/>
      <c r="M2" s="2" t="n"/>
      <c r="N2" s="2" t="n"/>
      <c r="O2" s="2" t="n"/>
      <c r="P2" s="2" t="n"/>
      <c r="Q2" s="2" t="n"/>
      <c r="R2" s="2" t="n"/>
      <c r="S2" s="2" t="n"/>
      <c r="T2" s="2" t="n"/>
    </row>
    <row r="3" ht="28" customHeight="1">
      <c r="A3" s="118" t="inlineStr">
        <is>
          <t>Your calm starting point for private plans, money and Christmas decisions.</t>
        </is>
      </c>
      <c r="D3" s="53" t="n"/>
      <c r="E3" s="53" t="n"/>
      <c r="F3" s="53" t="n"/>
      <c r="G3" s="53" t="n"/>
      <c r="H3" s="53" t="n"/>
      <c r="I3" s="53" t="n"/>
      <c r="J3" s="53" t="n"/>
      <c r="K3" s="2" t="n"/>
      <c r="L3" s="2" t="n"/>
      <c r="M3" s="2" t="n"/>
      <c r="N3" s="2" t="n"/>
      <c r="O3" s="2" t="n"/>
      <c r="P3" s="2" t="n"/>
      <c r="Q3" s="2" t="n"/>
      <c r="R3" s="2" t="n"/>
      <c r="S3" s="2" t="n"/>
      <c r="T3" s="2" t="n"/>
    </row>
    <row r="4" ht="5" customHeight="1">
      <c r="A4" s="119" t="n"/>
      <c r="B4" s="119" t="n"/>
      <c r="C4" s="119" t="n"/>
      <c r="D4" s="81" t="n"/>
      <c r="E4" s="81" t="n"/>
      <c r="F4" s="81" t="n"/>
      <c r="G4" s="81" t="n"/>
      <c r="H4" s="81" t="n"/>
      <c r="I4" s="81" t="n"/>
      <c r="J4" s="81" t="n"/>
      <c r="K4" s="2" t="n"/>
      <c r="L4" s="2" t="n"/>
      <c r="M4" s="2" t="n"/>
      <c r="N4" s="2" t="n"/>
      <c r="O4" s="2" t="n"/>
      <c r="P4" s="2" t="n"/>
      <c r="Q4" s="2" t="n"/>
      <c r="R4" s="2" t="n"/>
      <c r="S4" s="2" t="n"/>
      <c r="T4" s="2" t="n"/>
    </row>
    <row r="5" ht="23" customHeight="1">
      <c r="A5" s="71" t="inlineStr">
        <is>
          <t>LOVE CHRISTMAS. SHARE THE LOAD.</t>
        </is>
      </c>
      <c r="C5" s="2" t="n"/>
      <c r="D5" s="53" t="n"/>
      <c r="E5" s="53" t="n"/>
      <c r="F5" s="53" t="n"/>
      <c r="G5" s="53" t="n"/>
      <c r="H5" s="53" t="n"/>
      <c r="I5" s="53" t="n"/>
      <c r="J5" s="53" t="n"/>
      <c r="K5" s="2" t="n"/>
      <c r="L5" s="2" t="n"/>
      <c r="M5" s="2" t="n"/>
      <c r="N5" s="2" t="n"/>
      <c r="O5" s="2" t="n"/>
      <c r="P5" s="2" t="n"/>
      <c r="Q5" s="2" t="n"/>
      <c r="R5" s="2" t="n"/>
      <c r="S5" s="2" t="n"/>
      <c r="T5" s="2" t="n"/>
    </row>
    <row r="6" ht="24" customHeight="1">
      <c r="A6" s="73">
        <f>IF(COUNTBLANK('Setup'!B6)=1,"Set your Christmas budget on Setup.",IF(SUMPRODUCT(--('Money'!$S$8:$S$207&lt;&gt;""))&gt;0,"Review the highlighted Money rows.",IF(SUMPRODUCT(--('Brain dump'!$A$8:$A$127&lt;&gt;""))=0,"Capture three thoughts on Brain dump.",IF(COUNTIFS('Gifts'!$K$8:$K$127,"Chase delivery")&gt;0,"Chase a gift delivery on Gifts.",IF(COUNTIFS('Brain dump'!$I$8:$I$127,"Overdue")+COUNTIFS('Dates'!$K$8:$K$107,"Prep overdue")+COUNTIFS('Dinner'!$J$8:$J$107,"Overdue")+COUNTIFS('Reset'!$I$8:$I$107,"Overdue")&gt;0,"Resolve an overdue action in the lists.","Review your priorities and hand over one complete family job.")))))</f>
        <v/>
      </c>
      <c r="D6" s="53" t="n"/>
      <c r="E6" s="53" t="n"/>
      <c r="F6" s="53" t="n"/>
      <c r="G6" s="53" t="n"/>
      <c r="H6" s="53" t="n"/>
      <c r="I6" s="53" t="n"/>
      <c r="J6" s="53" t="n"/>
      <c r="K6" s="2" t="n"/>
      <c r="L6" s="2" t="n"/>
      <c r="M6" s="2" t="n"/>
      <c r="N6" s="2" t="n"/>
      <c r="O6" s="2" t="n"/>
      <c r="P6" s="2" t="n"/>
      <c r="Q6" s="2" t="n"/>
      <c r="R6" s="2" t="n"/>
      <c r="S6" s="2" t="n"/>
      <c r="T6" s="2" t="n"/>
    </row>
    <row r="7" ht="24" customHeight="1">
      <c r="D7" s="53" t="n"/>
      <c r="E7" s="53" t="n"/>
      <c r="F7" s="53" t="n"/>
      <c r="G7" s="53" t="n"/>
      <c r="H7" s="53" t="n"/>
      <c r="I7" s="53" t="n"/>
      <c r="J7" s="53" t="n"/>
      <c r="K7" s="2" t="n"/>
      <c r="L7" s="2" t="n"/>
      <c r="M7" s="2" t="n"/>
      <c r="N7" s="2" t="n"/>
      <c r="O7" s="2" t="n"/>
      <c r="P7" s="2" t="n"/>
      <c r="Q7" s="2" t="n"/>
      <c r="R7" s="2" t="n"/>
      <c r="S7" s="2" t="n"/>
      <c r="T7" s="2" t="n"/>
    </row>
    <row r="8" ht="24" customHeight="1">
      <c r="D8" s="53" t="n"/>
      <c r="E8" s="53" t="n"/>
      <c r="F8" s="53" t="n"/>
      <c r="G8" s="53" t="n"/>
      <c r="H8" s="53" t="n"/>
      <c r="I8" s="53" t="n"/>
      <c r="J8" s="53" t="n"/>
      <c r="K8" s="2" t="n"/>
      <c r="L8" s="2" t="n"/>
      <c r="M8" s="2" t="n"/>
      <c r="N8" s="2" t="n"/>
      <c r="O8" s="2" t="n"/>
      <c r="P8" s="2" t="n"/>
      <c r="Q8" s="2" t="n"/>
      <c r="R8" s="2" t="n"/>
      <c r="S8" s="2" t="n"/>
      <c r="T8" s="2" t="n"/>
    </row>
    <row r="9" ht="24" customHeight="1">
      <c r="A9" s="2" t="n"/>
      <c r="B9" s="2" t="n"/>
      <c r="C9" s="2" t="n"/>
      <c r="D9" s="53" t="n"/>
      <c r="E9" s="53" t="n"/>
      <c r="F9" s="53" t="n"/>
      <c r="G9" s="53" t="n"/>
      <c r="H9" s="53" t="n"/>
      <c r="I9" s="53" t="n"/>
      <c r="J9" s="53" t="n"/>
      <c r="K9" s="2" t="n"/>
      <c r="L9" s="2" t="n"/>
      <c r="M9" s="2" t="n"/>
      <c r="N9" s="2" t="n"/>
      <c r="O9" s="2" t="n"/>
      <c r="P9" s="2" t="n"/>
      <c r="Q9" s="2" t="n"/>
      <c r="R9" s="2" t="n"/>
      <c r="S9" s="2" t="n"/>
      <c r="T9" s="2" t="n"/>
    </row>
    <row r="10" ht="22" customHeight="1">
      <c r="A10" s="31" t="inlineStr">
        <is>
          <t>YOUR CHRISTMAS AT A GLANCE</t>
        </is>
      </c>
      <c r="C10" s="2" t="n"/>
      <c r="D10" s="53" t="n"/>
      <c r="E10" s="53" t="n"/>
      <c r="F10" s="53" t="n"/>
      <c r="G10" s="53" t="n"/>
      <c r="H10" s="53" t="n"/>
      <c r="I10" s="53" t="n"/>
      <c r="J10" s="53" t="n"/>
      <c r="K10" s="2" t="n"/>
      <c r="L10" s="2" t="n"/>
      <c r="M10" s="2" t="n"/>
      <c r="N10" s="2" t="n"/>
      <c r="O10" s="2" t="n"/>
      <c r="P10" s="2" t="n"/>
      <c r="Q10" s="2" t="n"/>
      <c r="R10" s="2" t="n"/>
      <c r="S10" s="2" t="n"/>
      <c r="T10" s="2" t="n"/>
    </row>
    <row r="11" ht="23" customHeight="1">
      <c r="A11" s="74" t="inlineStr">
        <is>
          <t>Your budget</t>
        </is>
      </c>
      <c r="B11" s="120">
        <f>IF(COUNTBLANK('Setup'!B6)=1,"Set on Setup",'Setup'!B6)</f>
        <v/>
      </c>
      <c r="C11" s="2" t="n"/>
      <c r="D11" s="53" t="n"/>
      <c r="E11" s="53" t="n"/>
      <c r="F11" s="53" t="n"/>
      <c r="G11" s="53" t="n"/>
      <c r="H11" s="53" t="n"/>
      <c r="I11" s="53" t="n"/>
      <c r="J11" s="53" t="n"/>
      <c r="K11" s="2" t="n"/>
      <c r="L11" s="2" t="n"/>
      <c r="M11" s="2" t="n"/>
      <c r="N11" s="2" t="n"/>
      <c r="O11" s="2" t="n"/>
      <c r="P11" s="2" t="n"/>
      <c r="Q11" s="2" t="n"/>
      <c r="R11" s="2" t="n"/>
      <c r="S11" s="2" t="n"/>
      <c r="T11" s="2" t="n"/>
    </row>
    <row r="12" ht="23" customHeight="1">
      <c r="A12" s="74" t="inlineStr">
        <is>
          <t>Planned costs</t>
        </is>
      </c>
      <c r="B12" s="120">
        <f>IF(SUMPRODUCT(--('Money'!$U$8:$U$207&lt;&gt;""))&gt;0,"Check Money simple",(IF(COUNTIFS('Money'!$R$8:$R$207,"Check amounts")&gt;0,"Check Money",SUM('Money'!$R$8:$R$207)))+SUM('Money simple'!B8:B207))</f>
        <v/>
      </c>
      <c r="C12" s="2" t="n"/>
      <c r="D12" s="53" t="n"/>
      <c r="E12" s="53" t="n"/>
      <c r="F12" s="53" t="n"/>
      <c r="G12" s="53" t="n"/>
      <c r="H12" s="53" t="n"/>
      <c r="I12" s="53" t="n"/>
      <c r="J12" s="53" t="n"/>
      <c r="K12" s="2" t="n"/>
      <c r="L12" s="2" t="n"/>
      <c r="M12" s="2" t="n"/>
      <c r="N12" s="2" t="n"/>
      <c r="O12" s="2" t="n"/>
      <c r="P12" s="2" t="n"/>
      <c r="Q12" s="2" t="n"/>
      <c r="R12" s="2" t="n"/>
      <c r="S12" s="2" t="n"/>
      <c r="T12" s="2" t="n"/>
    </row>
    <row r="13" ht="23" customHeight="1">
      <c r="A13" s="74" t="inlineStr">
        <is>
          <t>Committed now</t>
        </is>
      </c>
      <c r="B13" s="120">
        <f>IF(SUMPRODUCT(--('Money'!$U$8:$U$207&lt;&gt;""))&gt;0,"Check Money simple",(IF(COUNTIFS('Money'!$P$8:$P$207,"Check amounts")&gt;0,"Check Money",SUM('Money'!$P$8:$P$207)))+SUM('Money simple'!C8:C207)+SUM('Money simple'!D8:D207))</f>
        <v/>
      </c>
      <c r="C13" s="2" t="n"/>
      <c r="D13" s="53" t="n"/>
      <c r="E13" s="53" t="n"/>
      <c r="F13" s="53" t="n"/>
      <c r="G13" s="53" t="n"/>
      <c r="H13" s="53" t="n"/>
      <c r="I13" s="53" t="n"/>
      <c r="J13" s="53" t="n"/>
      <c r="K13" s="2" t="n"/>
      <c r="L13" s="2" t="n"/>
      <c r="M13" s="2" t="n"/>
      <c r="N13" s="2" t="n"/>
      <c r="O13" s="2" t="n"/>
      <c r="P13" s="2" t="n"/>
      <c r="Q13" s="2" t="n"/>
      <c r="R13" s="2" t="n"/>
      <c r="S13" s="2" t="n"/>
      <c r="T13" s="2" t="n"/>
    </row>
    <row r="14" ht="23" customHeight="1">
      <c r="A14" s="74" t="inlineStr">
        <is>
          <t>Net spent</t>
        </is>
      </c>
      <c r="B14" s="120">
        <f>IF(SUMPRODUCT(--('Money'!$U$8:$U$207&lt;&gt;""))&gt;0,"Check Money simple",(IF(COUNTIFS('Money'!$M$8:$M$207,"Check amounts")&gt;0,"Check Money",SUM('Money'!$M$8:$M$207)))+SUM('Money simple'!C8:C207))</f>
        <v/>
      </c>
      <c r="C14" s="2" t="n"/>
      <c r="D14" s="53" t="n"/>
      <c r="E14" s="53" t="n"/>
      <c r="F14" s="53" t="n"/>
      <c r="G14" s="53" t="n"/>
      <c r="H14" s="53" t="n"/>
      <c r="I14" s="53" t="n"/>
      <c r="J14" s="53" t="n"/>
      <c r="K14" s="2" t="n"/>
      <c r="L14" s="2" t="n"/>
      <c r="M14" s="2" t="n"/>
      <c r="N14" s="2" t="n"/>
      <c r="O14" s="2" t="n"/>
      <c r="P14" s="2" t="n"/>
      <c r="Q14" s="2" t="n"/>
      <c r="R14" s="2" t="n"/>
      <c r="S14" s="2" t="n"/>
      <c r="T14" s="2" t="n"/>
    </row>
    <row r="15" ht="23" customHeight="1">
      <c r="A15" s="74" t="inlineStr">
        <is>
          <t>Still to pay</t>
        </is>
      </c>
      <c r="B15" s="120">
        <f>IF(SUMPRODUCT(--('Money'!$U$8:$U$207&lt;&gt;""))&gt;0,"Check Money simple",(IF((COUNTIFS('Money'!$N$8:$N$207,"Check amounts")+COUNTIFS('Money'!$N$8:$N$207,"Add agreed cost"))&gt;0,"Check Money",SUM('Money'!$N$8:$N$207)))+SUM('Money simple'!D8:D207))</f>
        <v/>
      </c>
      <c r="C15" s="2" t="n"/>
      <c r="D15" s="53" t="n"/>
      <c r="E15" s="53" t="n"/>
      <c r="F15" s="53" t="n"/>
      <c r="G15" s="53" t="n"/>
      <c r="H15" s="53" t="n"/>
      <c r="I15" s="53" t="n"/>
      <c r="J15" s="53" t="n"/>
      <c r="K15" s="2" t="n"/>
      <c r="L15" s="2" t="n"/>
      <c r="M15" s="2" t="n"/>
      <c r="N15" s="2" t="n"/>
      <c r="O15" s="2" t="n"/>
      <c r="P15" s="2" t="n"/>
      <c r="Q15" s="2" t="n"/>
      <c r="R15" s="2" t="n"/>
      <c r="S15" s="2" t="n"/>
      <c r="T15" s="2" t="n"/>
    </row>
    <row r="16" ht="23" customHeight="1">
      <c r="A16" s="74" t="inlineStr">
        <is>
          <t>Refunds pending</t>
        </is>
      </c>
      <c r="B16" s="120">
        <f>IF(COUNTIFS('Money'!$O$8:$O$207,"Check amounts")&gt;0,"Check Money",SUM('Money'!$O$8:$O$207))</f>
        <v/>
      </c>
      <c r="C16" s="2" t="n"/>
      <c r="D16" s="53" t="n"/>
      <c r="E16" s="53" t="n"/>
      <c r="F16" s="53" t="n"/>
      <c r="G16" s="53" t="n"/>
      <c r="H16" s="53" t="n"/>
      <c r="I16" s="53" t="n"/>
      <c r="J16" s="53" t="n"/>
      <c r="K16" s="2" t="n"/>
      <c r="L16" s="2" t="n"/>
      <c r="M16" s="2" t="n"/>
      <c r="N16" s="2" t="n"/>
      <c r="O16" s="2" t="n"/>
      <c r="P16" s="2" t="n"/>
      <c r="Q16" s="2" t="n"/>
      <c r="R16" s="2" t="n"/>
      <c r="S16" s="2" t="n"/>
      <c r="T16" s="2" t="n"/>
    </row>
    <row r="17" ht="23" customHeight="1">
      <c r="A17" s="74" t="inlineStr">
        <is>
          <t>Expected after refunds</t>
        </is>
      </c>
      <c r="B17" s="120">
        <f>IF(SUMPRODUCT(--('Money'!$U$8:$U$207&lt;&gt;""))&gt;0,"Check Money simple",(IF(COUNTIFS('Money'!$Q$8:$Q$207,"Check amounts")&gt;0,"Check Money",SUM('Money'!$Q$8:$Q$207)))+SUM('Money simple'!C8:C207)+SUM('Money simple'!D8:D207))</f>
        <v/>
      </c>
      <c r="C17" s="2" t="n"/>
      <c r="D17" s="53" t="n"/>
      <c r="E17" s="53" t="n"/>
      <c r="F17" s="53" t="n"/>
      <c r="G17" s="53" t="n"/>
      <c r="H17" s="53" t="n"/>
      <c r="I17" s="53" t="n"/>
      <c r="J17" s="53" t="n"/>
      <c r="K17" s="2" t="n"/>
      <c r="L17" s="2" t="n"/>
      <c r="M17" s="2" t="n"/>
      <c r="N17" s="2" t="n"/>
      <c r="O17" s="2" t="n"/>
      <c r="P17" s="2" t="n"/>
      <c r="Q17" s="2" t="n"/>
      <c r="R17" s="2" t="n"/>
      <c r="S17" s="2" t="n"/>
      <c r="T17" s="2" t="n"/>
    </row>
    <row r="18" ht="22" customHeight="1">
      <c r="A18" s="74" t="inlineStr">
        <is>
          <t>Budget less planned</t>
        </is>
      </c>
      <c r="B18" s="120">
        <f>IF(AND(ISNUMBER(B11),ISNUMBER(B12)),B11-B12,"Set budget or check Money")</f>
        <v/>
      </c>
      <c r="C18" s="2" t="n"/>
      <c r="D18" s="82" t="inlineStr">
        <is>
          <t>CHOOSE WHERE TO START</t>
        </is>
      </c>
      <c r="K18" s="2" t="n"/>
      <c r="L18" s="2" t="n"/>
      <c r="M18" s="2" t="n"/>
      <c r="N18" s="2" t="n"/>
      <c r="O18" s="2" t="n"/>
      <c r="P18" s="2" t="n"/>
      <c r="Q18" s="2" t="n"/>
      <c r="R18" s="2" t="n"/>
      <c r="S18" s="2" t="n"/>
      <c r="T18" s="2" t="n"/>
    </row>
    <row r="19" ht="23" customHeight="1">
      <c r="A19" s="74" t="inlineStr">
        <is>
          <t>Budget less committed</t>
        </is>
      </c>
      <c r="B19" s="120">
        <f>IF(AND(ISNUMBER(B11),ISNUMBER(B13)),B11-B13,"Set budget or check Money")</f>
        <v/>
      </c>
      <c r="C19" s="2" t="n"/>
      <c r="D19" s="2" t="n"/>
      <c r="E19" s="2" t="n"/>
      <c r="F19" s="2" t="n"/>
      <c r="G19" s="2" t="n"/>
      <c r="H19" s="2" t="n"/>
      <c r="I19" s="2" t="n"/>
      <c r="J19" s="2" t="n"/>
      <c r="K19" s="2" t="n"/>
      <c r="L19" s="2" t="n"/>
      <c r="M19" s="2" t="n"/>
      <c r="N19" s="2" t="n"/>
      <c r="O19" s="2" t="n"/>
      <c r="P19" s="2" t="n"/>
      <c r="Q19" s="2" t="n"/>
      <c r="R19" s="2" t="n"/>
      <c r="S19" s="2" t="n"/>
      <c r="T19" s="2" t="n"/>
    </row>
    <row r="20" ht="34" customHeight="1">
      <c r="A20" s="2" t="n"/>
      <c r="B20" s="2" t="n"/>
      <c r="C20" s="2" t="n"/>
      <c r="D20" s="86" t="inlineStr">
        <is>
          <t>PLAN
Setup  •  Brain dump  •  Dates  •  Calendar</t>
        </is>
      </c>
      <c r="G20" s="2" t="n"/>
      <c r="H20" s="90" t="inlineStr">
        <is>
          <t>Gifts  •  Gift card  •  Money simple  •  Money</t>
        </is>
      </c>
      <c r="K20" s="2" t="n"/>
      <c r="L20" s="2" t="n"/>
      <c r="M20" s="2" t="n"/>
      <c r="N20" s="2" t="n"/>
      <c r="O20" s="2" t="n"/>
      <c r="P20" s="2" t="n"/>
      <c r="Q20" s="2" t="n"/>
      <c r="R20" s="2" t="n"/>
      <c r="S20" s="2" t="n"/>
      <c r="T20" s="2" t="n"/>
    </row>
    <row r="21" ht="22" customHeight="1">
      <c r="A21" s="31" t="inlineStr">
        <is>
          <t>NEEDS YOUR ATTENTION</t>
        </is>
      </c>
      <c r="C21" s="2" t="n"/>
      <c r="G21" s="2" t="n"/>
      <c r="K21" s="2" t="n"/>
      <c r="L21" s="2" t="n"/>
      <c r="M21" s="2" t="n"/>
      <c r="N21" s="2" t="n"/>
      <c r="O21" s="2" t="n"/>
      <c r="P21" s="2" t="n"/>
      <c r="Q21" s="2" t="n"/>
      <c r="R21" s="2" t="n"/>
      <c r="S21" s="2" t="n"/>
      <c r="T21" s="2" t="n"/>
    </row>
    <row r="22" ht="23" customHeight="1">
      <c r="A22" s="74" t="inlineStr">
        <is>
          <t>Money rows to review</t>
        </is>
      </c>
      <c r="B22" s="80">
        <f>SUMPRODUCT(--('Money'!$S$8:$S$207&lt;&gt;""))+SUMPRODUCT(--('Money'!$U$8:$U$207&lt;&gt;""))</f>
        <v/>
      </c>
      <c r="C22" s="2" t="n"/>
      <c r="G22" s="2" t="n"/>
      <c r="K22" s="2" t="n"/>
      <c r="L22" s="2" t="n"/>
      <c r="M22" s="2" t="n"/>
      <c r="N22" s="2" t="n"/>
      <c r="O22" s="2" t="n"/>
      <c r="P22" s="2" t="n"/>
      <c r="Q22" s="2" t="n"/>
      <c r="R22" s="2" t="n"/>
      <c r="S22" s="2" t="n"/>
      <c r="T22" s="2" t="n"/>
    </row>
    <row r="23" ht="23" customHeight="1">
      <c r="A23" s="74" t="inlineStr">
        <is>
          <t>Missing planned costs</t>
        </is>
      </c>
      <c r="B23" s="80">
        <f>COUNTIFS('Money'!$R$8:$R$207,"Add planned cost")</f>
        <v/>
      </c>
      <c r="C23" s="2" t="n"/>
      <c r="G23" s="2" t="n"/>
      <c r="K23" s="2" t="n"/>
      <c r="L23" s="2" t="n"/>
      <c r="M23" s="2" t="n"/>
      <c r="N23" s="2" t="n"/>
      <c r="O23" s="2" t="n"/>
      <c r="P23" s="2" t="n"/>
      <c r="Q23" s="2" t="n"/>
      <c r="R23" s="2" t="n"/>
      <c r="S23" s="2" t="n"/>
      <c r="T23" s="2" t="n"/>
    </row>
    <row r="24" ht="23" customHeight="1">
      <c r="A24" s="74" t="inlineStr">
        <is>
          <t>Gifts still arriving</t>
        </is>
      </c>
      <c r="B24" s="80">
        <f>SUMPRODUCT(--('Gifts'!$A$8:$A$127&lt;&gt;""),--('Gifts'!$C$8:$C$127="Ordered"))</f>
        <v/>
      </c>
      <c r="C24" s="2" t="n"/>
      <c r="D24" s="2" t="n"/>
      <c r="E24" s="2" t="n"/>
      <c r="F24" s="2" t="n"/>
      <c r="G24" s="2" t="n"/>
      <c r="H24" s="2" t="n"/>
      <c r="I24" s="2" t="n"/>
      <c r="J24" s="2" t="n"/>
      <c r="K24" s="2" t="n"/>
      <c r="L24" s="2" t="n"/>
      <c r="M24" s="2" t="n"/>
      <c r="N24" s="2" t="n"/>
      <c r="O24" s="2" t="n"/>
      <c r="P24" s="2" t="n"/>
      <c r="Q24" s="2" t="n"/>
      <c r="R24" s="2" t="n"/>
      <c r="S24" s="2" t="n"/>
      <c r="T24" s="2" t="n"/>
    </row>
    <row r="25" ht="34" customHeight="1">
      <c r="A25" s="74" t="inlineStr">
        <is>
          <t>Gifts still to wrap</t>
        </is>
      </c>
      <c r="B25" s="80">
        <f>SUMPRODUCT(--('Gifts'!$A$8:$A$127&lt;&gt;""),--('Gifts'!$D$8:$D$127="To wrap"),--('Gifts'!$C$8:$C$127&lt;&gt;"Cancelled"),--('Gifts'!$C$8:$C$127&lt;&gt;"Returned"),--('Gifts'!$C$8:$C$127&lt;&gt;"Skip"))</f>
        <v/>
      </c>
      <c r="C25" s="2" t="n"/>
      <c r="D25" s="95" t="inlineStr">
        <is>
          <t>HOST
Hosting  •  Guests  •  Dinner</t>
        </is>
      </c>
      <c r="G25" s="2" t="n"/>
      <c r="H25" s="100" t="inlineStr">
        <is>
          <t>FINISH
Reset  •  Keep what will help next time</t>
        </is>
      </c>
      <c r="K25" s="2" t="n"/>
      <c r="L25" s="2" t="n"/>
      <c r="M25" s="2" t="n"/>
      <c r="N25" s="2" t="n"/>
      <c r="O25" s="2" t="n"/>
      <c r="P25" s="2" t="n"/>
      <c r="Q25" s="2" t="n"/>
      <c r="R25" s="2" t="n"/>
      <c r="S25" s="2" t="n"/>
      <c r="T25" s="2" t="n"/>
    </row>
    <row r="26" ht="23" customHeight="1">
      <c r="A26" s="74" t="inlineStr">
        <is>
          <t>Guest rows to review</t>
        </is>
      </c>
      <c r="B26" s="80">
        <f>SUMPRODUCT(--('Guests'!$I$8:$I$87&lt;&gt;""))</f>
        <v/>
      </c>
      <c r="C26" s="2" t="n"/>
      <c r="G26" s="2" t="n"/>
      <c r="K26" s="2" t="n"/>
      <c r="L26" s="2" t="n"/>
      <c r="M26" s="2" t="n"/>
      <c r="N26" s="2" t="n"/>
      <c r="O26" s="2" t="n"/>
      <c r="P26" s="2" t="n"/>
      <c r="Q26" s="2" t="n"/>
      <c r="R26" s="2" t="n"/>
      <c r="S26" s="2" t="n"/>
      <c r="T26" s="2" t="n"/>
    </row>
    <row r="27" ht="24" customHeight="1">
      <c r="A27" s="2" t="n"/>
      <c r="B27" s="2" t="n"/>
      <c r="C27" s="2" t="n"/>
      <c r="G27" s="2" t="n"/>
      <c r="K27" s="2" t="n"/>
      <c r="L27" s="2" t="n"/>
      <c r="M27" s="2" t="n"/>
      <c r="N27" s="2" t="n"/>
      <c r="O27" s="2" t="n"/>
      <c r="P27" s="2" t="n"/>
      <c r="Q27" s="2" t="n"/>
      <c r="R27" s="2" t="n"/>
      <c r="S27" s="2" t="n"/>
      <c r="T27" s="2" t="n"/>
    </row>
    <row r="28" ht="24" customHeight="1">
      <c r="A28" s="5" t="inlineStr">
        <is>
          <t>These are recorded totals. Add missing planned amounts before treating the budget as complete. Refunds pending are not cash available.</t>
        </is>
      </c>
      <c r="G28" s="2" t="n"/>
      <c r="K28" s="2" t="n"/>
      <c r="L28" s="2" t="n"/>
      <c r="M28" s="2" t="n"/>
      <c r="N28" s="2" t="n"/>
      <c r="O28" s="2" t="n"/>
      <c r="P28" s="2" t="n"/>
      <c r="Q28" s="2" t="n"/>
      <c r="R28" s="2" t="n"/>
      <c r="S28" s="2" t="n"/>
      <c r="T28" s="2" t="n"/>
    </row>
    <row r="29" ht="24" customHeight="1">
      <c r="D29" s="2" t="n"/>
      <c r="E29" s="2" t="n"/>
      <c r="F29" s="2" t="n"/>
      <c r="G29" s="2" t="n"/>
      <c r="H29" s="2" t="n"/>
      <c r="I29" s="2" t="n"/>
      <c r="J29" s="2" t="n"/>
      <c r="K29" s="2" t="n"/>
      <c r="L29" s="2" t="n"/>
      <c r="M29" s="2" t="n"/>
      <c r="N29" s="2" t="n"/>
      <c r="O29" s="2" t="n"/>
      <c r="P29" s="2" t="n"/>
      <c r="Q29" s="2" t="n"/>
      <c r="R29" s="2" t="n"/>
      <c r="S29" s="2" t="n"/>
      <c r="T29" s="2" t="n"/>
    </row>
    <row r="30" ht="24" customHeight="1">
      <c r="D30" s="102" t="inlineStr">
        <is>
          <t>Choose the matching tab below. You only need to open the part that helps with the next decision.</t>
        </is>
      </c>
      <c r="K30" s="2" t="n"/>
      <c r="L30" s="2" t="n"/>
      <c r="M30" s="2" t="n"/>
      <c r="N30" s="2" t="n"/>
      <c r="O30" s="2" t="n"/>
      <c r="P30" s="2" t="n"/>
      <c r="Q30" s="2" t="n"/>
      <c r="R30" s="2" t="n"/>
      <c r="S30" s="2" t="n"/>
      <c r="T30" s="2" t="n"/>
    </row>
    <row r="31" ht="24" customHeight="1">
      <c r="A31" s="2" t="n"/>
      <c r="B31" s="2" t="n"/>
      <c r="C31" s="2" t="n"/>
      <c r="K31" s="2" t="n"/>
      <c r="L31" s="2" t="n"/>
      <c r="M31" s="2" t="n"/>
      <c r="N31" s="2" t="n"/>
      <c r="O31" s="2" t="n"/>
      <c r="P31" s="2" t="n"/>
      <c r="Q31" s="2" t="n"/>
      <c r="R31" s="2" t="n"/>
      <c r="S31" s="2" t="n"/>
      <c r="T31" s="2" t="n"/>
    </row>
    <row r="32" ht="24" customHeight="1">
      <c r="A32" s="3" t="inlineStr">
        <is>
          <t>One cost in focus</t>
        </is>
      </c>
      <c r="K32" s="2" t="n"/>
      <c r="L32" s="2" t="n"/>
      <c r="M32" s="2" t="n"/>
      <c r="N32" s="2" t="n"/>
      <c r="O32" s="2" t="n"/>
      <c r="P32" s="2" t="n"/>
      <c r="Q32" s="2" t="n"/>
      <c r="R32" s="2" t="n"/>
      <c r="S32" s="2" t="n"/>
      <c r="T32" s="2" t="n"/>
    </row>
    <row r="33" ht="22" customHeight="1">
      <c r="A33" s="31" t="inlineStr">
        <is>
          <t>LOOK UP ONE MONEY RECORD</t>
        </is>
      </c>
      <c r="C33" s="2" t="n"/>
      <c r="D33" s="2" t="n"/>
      <c r="E33" s="2" t="n"/>
      <c r="F33" s="2" t="n"/>
      <c r="G33" s="2" t="n"/>
      <c r="H33" s="2" t="n"/>
      <c r="I33" s="2" t="n"/>
      <c r="J33" s="2" t="n"/>
      <c r="K33" s="2" t="n"/>
      <c r="L33" s="2" t="n"/>
      <c r="M33" s="2" t="n"/>
      <c r="N33" s="2" t="n"/>
      <c r="O33" s="2" t="n"/>
      <c r="P33" s="2" t="n"/>
      <c r="Q33" s="2" t="n"/>
      <c r="R33" s="2" t="n"/>
      <c r="S33" s="2" t="n"/>
      <c r="T33" s="2" t="n"/>
    </row>
    <row r="34" ht="24" customHeight="1">
      <c r="A34" s="53" t="inlineStr">
        <is>
          <t>Choose cost ID</t>
        </is>
      </c>
      <c r="B34" s="53" t="inlineStr">
        <is>
          <t>M001</t>
        </is>
      </c>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2" customHeight="1">
      <c r="A36" s="74" t="inlineStr">
        <is>
          <t>Expense</t>
        </is>
      </c>
      <c r="B36" s="105">
        <f>IF(INDEX('Money'!$A$8:$A$207,MATCH($B$34,'Money'!$T$8:$T$207,0))="","No cost recorded",IF(COUNTBLANK(INDEX('Money'!$A$8:$A$207,MATCH($B$34,'Money'!$T$8:$T$207,0)))=1,"",INDEX('Money'!$A$8:$A$207,MATCH($B$34,'Money'!$T$8:$T$207,0))))</f>
        <v/>
      </c>
      <c r="C36" s="2" t="n"/>
      <c r="D36" s="2" t="n"/>
      <c r="E36" s="2" t="n"/>
      <c r="F36" s="2" t="n"/>
      <c r="G36" s="2" t="n"/>
      <c r="H36" s="2" t="n"/>
      <c r="I36" s="2" t="n"/>
      <c r="J36" s="2" t="n"/>
      <c r="K36" s="2" t="n"/>
      <c r="L36" s="2" t="n"/>
      <c r="M36" s="2" t="n"/>
      <c r="N36" s="2" t="n"/>
      <c r="O36" s="2" t="n"/>
      <c r="P36" s="2" t="n"/>
      <c r="Q36" s="2" t="n"/>
      <c r="R36" s="2" t="n"/>
      <c r="S36" s="2" t="n"/>
      <c r="T36" s="2" t="n"/>
    </row>
    <row r="37" ht="22" customHeight="1">
      <c r="A37" s="74" t="inlineStr">
        <is>
          <t>Stage</t>
        </is>
      </c>
      <c r="B37" s="105">
        <f>IF(INDEX('Money'!$A$8:$A$207,MATCH($B$34,'Money'!$T$8:$T$207,0))="","No cost recorded",IF(COUNTBLANK(INDEX('Money'!$B$8:$B$207,MATCH($B$34,'Money'!$T$8:$T$207,0)))=1,"",INDEX('Money'!$B$8:$B$207,MATCH($B$34,'Money'!$T$8:$T$207,0))))</f>
        <v/>
      </c>
      <c r="C37" s="2" t="n"/>
      <c r="D37" s="2" t="n"/>
      <c r="E37" s="2" t="n"/>
      <c r="F37" s="2" t="n"/>
      <c r="G37" s="2" t="n"/>
      <c r="H37" s="2" t="n"/>
      <c r="I37" s="2" t="n"/>
      <c r="J37" s="2" t="n"/>
      <c r="K37" s="2" t="n"/>
      <c r="L37" s="2" t="n"/>
      <c r="M37" s="2" t="n"/>
      <c r="N37" s="2" t="n"/>
      <c r="O37" s="2" t="n"/>
      <c r="P37" s="2" t="n"/>
      <c r="Q37" s="2" t="n"/>
      <c r="R37" s="2" t="n"/>
      <c r="S37" s="2" t="n"/>
      <c r="T37" s="2" t="n"/>
    </row>
    <row r="38" ht="22" customHeight="1">
      <c r="A38" s="74" t="inlineStr">
        <is>
          <t>Planned £</t>
        </is>
      </c>
      <c r="B38" s="121">
        <f>IF(INDEX('Money'!$A$8:$A$207,MATCH($B$34,'Money'!$T$8:$T$207,0))="","No cost recorded",IF(COUNTBLANK(INDEX('Money'!$C$8:$C$207,MATCH($B$34,'Money'!$T$8:$T$207,0)))=1,"",INDEX('Money'!$C$8:$C$207,MATCH($B$34,'Money'!$T$8:$T$207,0))))</f>
        <v/>
      </c>
      <c r="C38" s="2" t="n"/>
      <c r="D38" s="2" t="n"/>
      <c r="E38" s="2" t="n"/>
      <c r="F38" s="2" t="n"/>
      <c r="G38" s="2" t="n"/>
      <c r="H38" s="2" t="n"/>
      <c r="I38" s="2" t="n"/>
      <c r="J38" s="2" t="n"/>
      <c r="K38" s="2" t="n"/>
      <c r="L38" s="2" t="n"/>
      <c r="M38" s="2" t="n"/>
      <c r="N38" s="2" t="n"/>
      <c r="O38" s="2" t="n"/>
      <c r="P38" s="2" t="n"/>
      <c r="Q38" s="2" t="n"/>
      <c r="R38" s="2" t="n"/>
      <c r="S38" s="2" t="n"/>
      <c r="T38" s="2" t="n"/>
    </row>
    <row r="39" ht="22" customHeight="1">
      <c r="A39" s="74" t="inlineStr">
        <is>
          <t>Agreed £</t>
        </is>
      </c>
      <c r="B39" s="121">
        <f>IF(INDEX('Money'!$A$8:$A$207,MATCH($B$34,'Money'!$T$8:$T$207,0))="","No cost recorded",IF(COUNTBLANK(INDEX('Money'!$D$8:$D$207,MATCH($B$34,'Money'!$T$8:$T$207,0)))=1,"",INDEX('Money'!$D$8:$D$207,MATCH($B$34,'Money'!$T$8:$T$207,0))))</f>
        <v/>
      </c>
      <c r="C39" s="2" t="n"/>
      <c r="D39" s="2" t="n"/>
      <c r="E39" s="2" t="n"/>
      <c r="F39" s="2" t="n"/>
      <c r="G39" s="2" t="n"/>
      <c r="H39" s="2" t="n"/>
      <c r="I39" s="2" t="n"/>
      <c r="J39" s="2" t="n"/>
      <c r="K39" s="2" t="n"/>
      <c r="L39" s="2" t="n"/>
      <c r="M39" s="2" t="n"/>
      <c r="N39" s="2" t="n"/>
      <c r="O39" s="2" t="n"/>
      <c r="P39" s="2" t="n"/>
      <c r="Q39" s="2" t="n"/>
      <c r="R39" s="2" t="n"/>
      <c r="S39" s="2" t="n"/>
      <c r="T39" s="2" t="n"/>
    </row>
    <row r="40" ht="22" customHeight="1">
      <c r="A40" s="74" t="inlineStr">
        <is>
          <t>Paid £</t>
        </is>
      </c>
      <c r="B40" s="121">
        <f>IF(INDEX('Money'!$A$8:$A$207,MATCH($B$34,'Money'!$T$8:$T$207,0))="","No cost recorded",IF(COUNTBLANK(INDEX('Money'!$E$8:$E$207,MATCH($B$34,'Money'!$T$8:$T$207,0)))=1,"",INDEX('Money'!$E$8:$E$207,MATCH($B$34,'Money'!$T$8:$T$207,0))))</f>
        <v/>
      </c>
      <c r="C40" s="2" t="n"/>
      <c r="D40" s="2" t="n"/>
      <c r="E40" s="2" t="n"/>
      <c r="F40" s="2" t="n"/>
      <c r="G40" s="2" t="n"/>
      <c r="H40" s="2" t="n"/>
      <c r="I40" s="2" t="n"/>
      <c r="J40" s="2" t="n"/>
      <c r="K40" s="2" t="n"/>
      <c r="L40" s="2" t="n"/>
      <c r="M40" s="2" t="n"/>
      <c r="N40" s="2" t="n"/>
      <c r="O40" s="2" t="n"/>
      <c r="P40" s="2" t="n"/>
      <c r="Q40" s="2" t="n"/>
      <c r="R40" s="2" t="n"/>
      <c r="S40" s="2" t="n"/>
      <c r="T40" s="2" t="n"/>
    </row>
    <row r="41" ht="22" customHeight="1">
      <c r="A41" s="74" t="inlineStr">
        <is>
          <t>Refund received £</t>
        </is>
      </c>
      <c r="B41" s="121">
        <f>IF(INDEX('Money'!$A$8:$A$207,MATCH($B$34,'Money'!$T$8:$T$207,0))="","No cost recorded",IF(COUNTBLANK(INDEX('Money'!$G$8:$G$207,MATCH($B$34,'Money'!$T$8:$T$207,0)))=1,"",INDEX('Money'!$G$8:$G$207,MATCH($B$34,'Money'!$T$8:$T$207,0))))</f>
        <v/>
      </c>
      <c r="C41" s="2" t="n"/>
      <c r="D41" s="2" t="n"/>
      <c r="E41" s="2" t="n"/>
      <c r="F41" s="2" t="n"/>
      <c r="G41" s="2" t="n"/>
      <c r="H41" s="2" t="n"/>
      <c r="I41" s="2" t="n"/>
      <c r="J41" s="2" t="n"/>
      <c r="K41" s="2" t="n"/>
      <c r="L41" s="2" t="n"/>
      <c r="M41" s="2" t="n"/>
      <c r="N41" s="2" t="n"/>
      <c r="O41" s="2" t="n"/>
      <c r="P41" s="2" t="n"/>
      <c r="Q41" s="2" t="n"/>
      <c r="R41" s="2" t="n"/>
      <c r="S41" s="2" t="n"/>
      <c r="T41" s="2" t="n"/>
    </row>
    <row r="42" ht="22" customHeight="1">
      <c r="A42" s="74" t="inlineStr">
        <is>
          <t>Still owe £</t>
        </is>
      </c>
      <c r="B42" s="121">
        <f>IF(INDEX('Money'!$A$8:$A$207,MATCH($B$34,'Money'!$T$8:$T$207,0))="","No cost recorded",IF(COUNTBLANK(INDEX('Money'!$N$8:$N$207,MATCH($B$34,'Money'!$T$8:$T$207,0)))=1,"",INDEX('Money'!$N$8:$N$207,MATCH($B$34,'Money'!$T$8:$T$207,0))))</f>
        <v/>
      </c>
      <c r="C42" s="2" t="n"/>
      <c r="D42" s="2" t="n"/>
      <c r="E42" s="2" t="n"/>
      <c r="F42" s="2" t="n"/>
      <c r="G42" s="2" t="n"/>
      <c r="H42" s="2" t="n"/>
      <c r="I42" s="2" t="n"/>
      <c r="J42" s="2" t="n"/>
      <c r="K42" s="2" t="n"/>
      <c r="L42" s="2" t="n"/>
      <c r="M42" s="2" t="n"/>
      <c r="N42" s="2" t="n"/>
      <c r="O42" s="2" t="n"/>
      <c r="P42" s="2" t="n"/>
      <c r="Q42" s="2" t="n"/>
      <c r="R42" s="2" t="n"/>
      <c r="S42" s="2" t="n"/>
      <c r="T42" s="2" t="n"/>
    </row>
    <row r="43" ht="22" customHeight="1">
      <c r="A43" s="74" t="inlineStr">
        <is>
          <t>Net spent £</t>
        </is>
      </c>
      <c r="B43" s="121">
        <f>IF(INDEX('Money'!$A$8:$A$207,MATCH($B$34,'Money'!$T$8:$T$207,0))="","No cost recorded",IF(COUNTBLANK(INDEX('Money'!$M$8:$M$207,MATCH($B$34,'Money'!$T$8:$T$207,0)))=1,"",INDEX('Money'!$M$8:$M$207,MATCH($B$34,'Money'!$T$8:$T$207,0))))</f>
        <v/>
      </c>
      <c r="C43" s="2" t="n"/>
      <c r="D43" s="2" t="n"/>
      <c r="E43" s="2" t="n"/>
      <c r="F43" s="2" t="n"/>
      <c r="G43" s="2" t="n"/>
      <c r="H43" s="2" t="n"/>
      <c r="I43" s="2" t="n"/>
      <c r="J43" s="2" t="n"/>
      <c r="K43" s="2" t="n"/>
      <c r="L43" s="2" t="n"/>
      <c r="M43" s="2" t="n"/>
      <c r="N43" s="2" t="n"/>
      <c r="O43" s="2" t="n"/>
      <c r="P43" s="2" t="n"/>
      <c r="Q43" s="2" t="n"/>
      <c r="R43" s="2" t="n"/>
      <c r="S43" s="2" t="n"/>
      <c r="T43" s="2" t="n"/>
    </row>
    <row r="44" ht="22" customHeight="1">
      <c r="A44" s="74" t="inlineStr">
        <is>
          <t>Refund pending £</t>
        </is>
      </c>
      <c r="B44" s="121">
        <f>IF(INDEX('Money'!$A$8:$A$207,MATCH($B$34,'Money'!$T$8:$T$207,0))="","No cost recorded",IF(COUNTBLANK(INDEX('Money'!$O$8:$O$207,MATCH($B$34,'Money'!$T$8:$T$207,0)))=1,"",INDEX('Money'!$O$8:$O$207,MATCH($B$34,'Money'!$T$8:$T$207,0))))</f>
        <v/>
      </c>
      <c r="C44" s="2" t="n"/>
      <c r="D44" s="2" t="n"/>
      <c r="E44" s="2" t="n"/>
      <c r="F44" s="2" t="n"/>
      <c r="G44" s="2" t="n"/>
      <c r="H44" s="2" t="n"/>
      <c r="I44" s="2" t="n"/>
      <c r="J44" s="2" t="n"/>
      <c r="K44" s="2" t="n"/>
      <c r="L44" s="2" t="n"/>
      <c r="M44" s="2" t="n"/>
      <c r="N44" s="2" t="n"/>
      <c r="O44" s="2" t="n"/>
      <c r="P44" s="2" t="n"/>
      <c r="Q44" s="2" t="n"/>
      <c r="R44" s="2" t="n"/>
      <c r="S44" s="2" t="n"/>
      <c r="T44" s="2" t="n"/>
    </row>
    <row r="45" ht="22" customHeight="1">
      <c r="A45" s="74" t="inlineStr">
        <is>
          <t>Attention</t>
        </is>
      </c>
      <c r="B45" s="105">
        <f>IF(INDEX('Money'!$A$8:$A$207,MATCH($B$34,'Money'!$T$8:$T$207,0))="","No cost recorded",IF(COUNTBLANK(INDEX('Money'!$S$8:$S$207,MATCH($B$34,'Money'!$T$8:$T$207,0)))=1,"",INDEX('Money'!$S$8:$S$207,MATCH($B$34,'Money'!$T$8:$T$207,0))))</f>
        <v/>
      </c>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5" t="inlineStr">
        <is>
          <t>This focus view reads Money. Change the original row to update it. Your family jobs live in the separate family file and do not sync here.</t>
        </is>
      </c>
      <c r="D48" s="2" t="n"/>
      <c r="E48" s="2" t="n"/>
      <c r="F48" s="2" t="n"/>
      <c r="G48" s="2" t="n"/>
      <c r="H48" s="2" t="n"/>
      <c r="I48" s="2" t="n"/>
      <c r="J48" s="2" t="n"/>
      <c r="K48" s="2" t="n"/>
      <c r="L48" s="2" t="n"/>
      <c r="M48" s="2" t="n"/>
      <c r="N48" s="2" t="n"/>
      <c r="O48" s="2" t="n"/>
      <c r="P48" s="2" t="n"/>
      <c r="Q48" s="2" t="n"/>
      <c r="R48" s="2" t="n"/>
      <c r="S48" s="2" t="n"/>
      <c r="T48" s="2" t="n"/>
    </row>
    <row r="49" ht="24" customHeight="1">
      <c r="D49" s="2" t="n"/>
      <c r="E49" s="2" t="n"/>
      <c r="F49" s="2" t="n"/>
      <c r="G49" s="2" t="n"/>
      <c r="H49" s="2" t="n"/>
      <c r="I49" s="2" t="n"/>
      <c r="J49" s="2" t="n"/>
      <c r="K49" s="2" t="n"/>
      <c r="L49" s="2" t="n"/>
      <c r="M49" s="2" t="n"/>
      <c r="N49" s="2" t="n"/>
      <c r="O49" s="2" t="n"/>
      <c r="P49" s="2" t="n"/>
      <c r="Q49" s="2" t="n"/>
      <c r="R49" s="2" t="n"/>
      <c r="S49" s="2" t="n"/>
      <c r="T49" s="2" t="n"/>
    </row>
    <row r="50" ht="24" customHeight="1">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17">
    <mergeCell ref="H20:J23"/>
    <mergeCell ref="D25:F28"/>
    <mergeCell ref="A21:B21"/>
    <mergeCell ref="A6:C8"/>
    <mergeCell ref="D18:J18"/>
    <mergeCell ref="A32:C32"/>
    <mergeCell ref="A33:B33"/>
    <mergeCell ref="D30:J32"/>
    <mergeCell ref="A10:B10"/>
    <mergeCell ref="A5:B5"/>
    <mergeCell ref="A48:C50"/>
    <mergeCell ref="A6:B8"/>
    <mergeCell ref="A3:C4"/>
    <mergeCell ref="A28:C30"/>
    <mergeCell ref="D20:F23"/>
    <mergeCell ref="H25:J28"/>
    <mergeCell ref="A2:C2"/>
  </mergeCells>
  <dataValidations count="1">
    <dataValidation sqref="B34" showDropDown="0" showInputMessage="0" showErrorMessage="1" allowBlank="1" errorTitle="Choose from the list" error="Use one of the available choices." type="list" errorStyle="stop">
      <formula1>INDIRECT("'Money'!$T$8:$T$207")</formula1>
    </dataValidation>
  </dataValidation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AABBB0"/>
    <outlinePr summaryBelow="1" summaryRight="1"/>
    <pageSetUpPr/>
  </sheetPr>
  <dimension ref="A1:T280"/>
  <sheetViews>
    <sheetView showGridLines="0" workbookViewId="0">
      <pane ySplit="7" topLeftCell="A8" activePane="bottomLeft" state="frozen"/>
      <selection activeCell="A1" sqref="A1"/>
    </sheetView>
  </sheetViews>
  <sheetFormatPr baseColWidth="8" defaultRowHeight="15"/>
  <cols>
    <col width="18.32999992370605" customWidth="1" min="1" max="1"/>
    <col width="20.55999946594238" customWidth="1" min="2" max="2"/>
    <col width="2.670000076293945" customWidth="1" min="3" max="3"/>
    <col width="16.67000007629395" customWidth="1" min="4" max="4"/>
    <col width="13.89000034332275" customWidth="1" min="5" max="5"/>
  </cols>
  <sheetData>
    <row r="1" ht="20" customHeight="1">
      <c r="A1" s="52" t="inlineStr">
        <is>
          <t>EASIER WITH BEE</t>
        </is>
      </c>
      <c r="B1" s="53" t="n"/>
      <c r="C1" s="53" t="n"/>
      <c r="D1" s="53" t="n"/>
      <c r="E1" s="2" t="n"/>
      <c r="F1" s="2" t="n"/>
      <c r="G1" s="2" t="n"/>
      <c r="H1" s="2" t="n"/>
      <c r="I1" s="2" t="n"/>
      <c r="J1" s="2" t="n"/>
      <c r="K1" s="2" t="n"/>
      <c r="L1" s="2" t="n"/>
      <c r="M1" s="2" t="n"/>
      <c r="N1" s="2" t="n"/>
      <c r="O1" s="2" t="n"/>
      <c r="P1" s="2" t="n"/>
      <c r="Q1" s="2" t="n"/>
      <c r="R1" s="2" t="n"/>
      <c r="S1" s="2" t="n"/>
      <c r="T1" s="2" t="n"/>
    </row>
    <row r="2" ht="27" customHeight="1">
      <c r="A2" s="59" t="inlineStr">
        <is>
          <t>Your Christmas</t>
        </is>
      </c>
      <c r="F2" s="2" t="n"/>
      <c r="G2" s="2" t="n"/>
      <c r="H2" s="2" t="n"/>
      <c r="I2" s="2" t="n"/>
      <c r="J2" s="2" t="n"/>
      <c r="K2" s="2" t="n"/>
      <c r="L2" s="2" t="n"/>
      <c r="M2" s="2" t="n"/>
      <c r="N2" s="2" t="n"/>
      <c r="O2" s="2" t="n"/>
      <c r="P2" s="2" t="n"/>
      <c r="Q2" s="2" t="n"/>
      <c r="R2" s="2" t="n"/>
      <c r="S2" s="2" t="n"/>
      <c r="T2" s="2" t="n"/>
    </row>
    <row r="3" ht="28" customHeight="1">
      <c r="A3" s="60" t="inlineStr">
        <is>
          <t>Set the budget, year and names once. Keep this file private.</t>
        </is>
      </c>
      <c r="F3" s="2" t="n"/>
      <c r="G3" s="2" t="n"/>
      <c r="H3" s="2" t="n"/>
      <c r="I3" s="2" t="n"/>
      <c r="J3" s="2" t="n"/>
      <c r="K3" s="2" t="n"/>
      <c r="L3" s="2" t="n"/>
      <c r="M3" s="2" t="n"/>
      <c r="N3" s="2" t="n"/>
      <c r="O3" s="2" t="n"/>
      <c r="P3" s="2" t="n"/>
      <c r="Q3" s="2" t="n"/>
      <c r="R3" s="2" t="n"/>
      <c r="S3" s="2" t="n"/>
      <c r="T3" s="2" t="n"/>
    </row>
    <row r="4" ht="5" customHeight="1">
      <c r="F4" s="2" t="n"/>
      <c r="G4" s="2" t="n"/>
      <c r="H4" s="2" t="n"/>
      <c r="I4" s="2" t="n"/>
      <c r="J4" s="2" t="n"/>
      <c r="K4" s="2" t="n"/>
      <c r="L4" s="2" t="n"/>
      <c r="M4" s="2" t="n"/>
      <c r="N4" s="2" t="n"/>
      <c r="O4" s="2" t="n"/>
      <c r="P4" s="2" t="n"/>
      <c r="Q4" s="2" t="n"/>
      <c r="R4" s="2" t="n"/>
      <c r="S4" s="2" t="n"/>
      <c r="T4" s="2" t="n"/>
    </row>
    <row r="5" ht="24" customHeight="1">
      <c r="A5" s="2" t="n"/>
      <c r="B5" s="2" t="n"/>
      <c r="C5" s="2" t="n"/>
      <c r="D5" s="2" t="inlineStr">
        <is>
          <t>People who can help</t>
        </is>
      </c>
      <c r="E5" s="2" t="n"/>
      <c r="F5" s="2" t="n"/>
      <c r="G5" s="2" t="n"/>
      <c r="H5" s="2" t="n"/>
      <c r="I5" s="2" t="n"/>
      <c r="J5" s="2" t="n"/>
      <c r="K5" s="2" t="n"/>
      <c r="L5" s="2" t="n"/>
      <c r="M5" s="2" t="n"/>
      <c r="N5" s="2" t="n"/>
      <c r="O5" s="2" t="n"/>
      <c r="P5" s="2" t="n"/>
      <c r="Q5" s="2" t="n"/>
      <c r="R5" s="2" t="n"/>
      <c r="S5" s="2" t="n"/>
      <c r="T5" s="2" t="n"/>
    </row>
    <row r="6" ht="24" customHeight="1">
      <c r="A6" s="2" t="inlineStr">
        <is>
          <t>Christmas budget</t>
        </is>
      </c>
      <c r="B6" s="122" t="n"/>
      <c r="C6" s="2" t="n"/>
      <c r="D6" s="25" t="inlineStr">
        <is>
          <t>Me</t>
        </is>
      </c>
      <c r="E6" s="2" t="n"/>
      <c r="F6" s="2" t="n"/>
      <c r="G6" s="2" t="n"/>
      <c r="H6" s="2" t="n"/>
      <c r="I6" s="2" t="n"/>
      <c r="J6" s="2" t="n"/>
      <c r="K6" s="2" t="n"/>
      <c r="L6" s="2" t="n"/>
      <c r="M6" s="2" t="n"/>
      <c r="N6" s="2" t="n"/>
      <c r="O6" s="2" t="n"/>
      <c r="P6" s="2" t="n"/>
      <c r="Q6" s="2" t="n"/>
      <c r="R6" s="2" t="n"/>
      <c r="S6" s="2" t="n"/>
      <c r="T6" s="2" t="n"/>
    </row>
    <row r="7" ht="35" customHeight="1">
      <c r="A7" s="68" t="inlineStr">
        <is>
          <t>Christmas year</t>
        </is>
      </c>
      <c r="B7" s="69" t="n">
        <v>2026</v>
      </c>
      <c r="C7" s="69" t="n"/>
      <c r="D7" s="70" t="inlineStr">
        <is>
          <t>Adult 2</t>
        </is>
      </c>
      <c r="E7" s="2" t="n"/>
      <c r="F7" s="2" t="n"/>
      <c r="G7" s="2" t="n"/>
      <c r="H7" s="2" t="n"/>
      <c r="I7" s="2" t="n"/>
      <c r="J7" s="2" t="n"/>
      <c r="K7" s="2" t="n"/>
      <c r="L7" s="2" t="n"/>
      <c r="M7" s="2" t="n"/>
      <c r="N7" s="2" t="n"/>
      <c r="O7" s="2" t="n"/>
      <c r="P7" s="2" t="n"/>
      <c r="Q7" s="2" t="n"/>
      <c r="R7" s="2" t="n"/>
      <c r="S7" s="2" t="n"/>
      <c r="T7" s="2" t="n"/>
    </row>
    <row r="8" ht="24" customHeight="1">
      <c r="A8" s="2" t="inlineStr">
        <is>
          <t>Main location</t>
        </is>
      </c>
      <c r="B8" s="25" t="n"/>
      <c r="C8" s="2" t="n"/>
      <c r="D8" s="25" t="inlineStr">
        <is>
          <t>Adult 3</t>
        </is>
      </c>
      <c r="E8" s="2" t="n"/>
      <c r="F8" s="2" t="n"/>
      <c r="G8" s="2" t="n"/>
      <c r="H8" s="2" t="n"/>
      <c r="I8" s="2" t="n"/>
      <c r="J8" s="2" t="n"/>
      <c r="K8" s="2" t="n"/>
      <c r="L8" s="2" t="n"/>
      <c r="M8" s="2" t="n"/>
      <c r="N8" s="2" t="n"/>
      <c r="O8" s="2" t="n"/>
      <c r="P8" s="2" t="n"/>
      <c r="Q8" s="2" t="n"/>
      <c r="R8" s="2" t="n"/>
      <c r="S8" s="2" t="n"/>
      <c r="T8" s="2" t="n"/>
    </row>
    <row r="9" ht="24" customHeight="1">
      <c r="A9" s="2" t="inlineStr">
        <is>
          <t>What matters most</t>
        </is>
      </c>
      <c r="B9" s="25" t="n"/>
      <c r="C9" s="2" t="n"/>
      <c r="D9" s="25" t="n"/>
      <c r="E9" s="2" t="n"/>
      <c r="F9" s="2" t="n"/>
      <c r="G9" s="2" t="n"/>
      <c r="H9" s="2" t="n"/>
      <c r="I9" s="2" t="n"/>
      <c r="J9" s="2" t="n"/>
      <c r="K9" s="2" t="n"/>
      <c r="L9" s="2" t="n"/>
      <c r="M9" s="2" t="n"/>
      <c r="N9" s="2" t="n"/>
      <c r="O9" s="2" t="n"/>
      <c r="P9" s="2" t="n"/>
      <c r="Q9" s="2" t="n"/>
      <c r="R9" s="2" t="n"/>
      <c r="S9" s="2" t="n"/>
      <c r="T9" s="2" t="n"/>
    </row>
    <row r="10" ht="24" customHeight="1">
      <c r="A10" s="2" t="inlineStr">
        <is>
          <t>Another priority</t>
        </is>
      </c>
      <c r="B10" s="25" t="n"/>
      <c r="C10" s="2" t="n"/>
      <c r="D10" s="25" t="n"/>
      <c r="E10" s="2" t="n"/>
      <c r="F10" s="2" t="n"/>
      <c r="G10" s="2" t="n"/>
      <c r="H10" s="2" t="n"/>
      <c r="I10" s="2" t="n"/>
      <c r="J10" s="2" t="n"/>
      <c r="K10" s="2" t="n"/>
      <c r="L10" s="2" t="n"/>
      <c r="M10" s="2" t="n"/>
      <c r="N10" s="2" t="n"/>
      <c r="O10" s="2" t="n"/>
      <c r="P10" s="2" t="n"/>
      <c r="Q10" s="2" t="n"/>
      <c r="R10" s="2" t="n"/>
      <c r="S10" s="2" t="n"/>
      <c r="T10" s="2" t="n"/>
    </row>
    <row r="11" ht="24" customHeight="1">
      <c r="A11" s="2" t="inlineStr">
        <is>
          <t>Something to let go</t>
        </is>
      </c>
      <c r="B11" s="25" t="n"/>
      <c r="C11" s="2" t="n"/>
      <c r="D11" s="25" t="n"/>
      <c r="E11" s="2" t="n"/>
      <c r="F11" s="2" t="n"/>
      <c r="G11" s="2" t="n"/>
      <c r="H11" s="2" t="n"/>
      <c r="I11" s="2" t="n"/>
      <c r="J11" s="2" t="n"/>
      <c r="K11" s="2" t="n"/>
      <c r="L11" s="2" t="n"/>
      <c r="M11" s="2" t="n"/>
      <c r="N11" s="2" t="n"/>
      <c r="O11" s="2" t="n"/>
      <c r="P11" s="2" t="n"/>
      <c r="Q11" s="2" t="n"/>
      <c r="R11" s="2" t="n"/>
      <c r="S11" s="2" t="n"/>
      <c r="T11" s="2" t="n"/>
    </row>
    <row r="12" ht="24" customHeight="1">
      <c r="A12" s="2" t="n"/>
      <c r="B12" s="2" t="n"/>
      <c r="C12" s="2" t="n"/>
      <c r="D12" s="25" t="n"/>
      <c r="E12" s="2" t="n"/>
      <c r="F12" s="2" t="n"/>
      <c r="G12" s="2" t="n"/>
      <c r="H12" s="2" t="n"/>
      <c r="I12" s="2" t="n"/>
      <c r="J12" s="2" t="n"/>
      <c r="K12" s="2" t="n"/>
      <c r="L12" s="2" t="n"/>
      <c r="M12" s="2" t="n"/>
      <c r="N12" s="2" t="n"/>
      <c r="O12" s="2" t="n"/>
      <c r="P12" s="2" t="n"/>
      <c r="Q12" s="2" t="n"/>
      <c r="R12" s="2" t="n"/>
      <c r="S12" s="2" t="n"/>
      <c r="T12" s="2" t="n"/>
    </row>
    <row r="13" ht="24" customHeight="1">
      <c r="A13" s="2" t="n"/>
      <c r="B13" s="2" t="n"/>
      <c r="C13" s="2" t="n"/>
      <c r="D13" s="25" t="n"/>
      <c r="E13" s="2" t="n"/>
      <c r="F13" s="2" t="n"/>
      <c r="G13" s="2" t="n"/>
      <c r="H13" s="2" t="n"/>
      <c r="I13" s="2" t="n"/>
      <c r="J13" s="2" t="n"/>
      <c r="K13" s="2" t="n"/>
      <c r="L13" s="2" t="n"/>
      <c r="M13" s="2" t="n"/>
      <c r="N13" s="2" t="n"/>
      <c r="O13" s="2" t="n"/>
      <c r="P13" s="2" t="n"/>
      <c r="Q13" s="2" t="n"/>
      <c r="R13" s="2" t="n"/>
      <c r="S13" s="2" t="n"/>
      <c r="T13" s="2" t="n"/>
    </row>
    <row r="14" ht="24" customHeight="1">
      <c r="A14" s="5" t="inlineStr">
        <is>
          <t>Warm cream cells are for your entries. Pale green cells calculate or display saved details. Use filters to focus the lists.</t>
        </is>
      </c>
      <c r="D14" s="25" t="n"/>
      <c r="E14" s="2" t="n"/>
      <c r="F14" s="2" t="n"/>
      <c r="G14" s="2" t="n"/>
      <c r="H14" s="2" t="n"/>
      <c r="I14" s="2" t="n"/>
      <c r="J14" s="2" t="n"/>
      <c r="K14" s="2" t="n"/>
      <c r="L14" s="2" t="n"/>
      <c r="M14" s="2" t="n"/>
      <c r="N14" s="2" t="n"/>
      <c r="O14" s="2" t="n"/>
      <c r="P14" s="2" t="n"/>
      <c r="Q14" s="2" t="n"/>
      <c r="R14" s="2" t="n"/>
      <c r="S14" s="2" t="n"/>
      <c r="T14" s="2" t="n"/>
    </row>
    <row r="15" ht="24" customHeight="1">
      <c r="D15" s="25" t="n"/>
      <c r="E15" s="2" t="n"/>
      <c r="F15" s="2" t="n"/>
      <c r="G15" s="2" t="n"/>
      <c r="H15" s="2" t="n"/>
      <c r="I15" s="2" t="n"/>
      <c r="J15" s="2" t="n"/>
      <c r="K15" s="2" t="n"/>
      <c r="L15" s="2" t="n"/>
      <c r="M15" s="2" t="n"/>
      <c r="N15" s="2" t="n"/>
      <c r="O15" s="2" t="n"/>
      <c r="P15" s="2" t="n"/>
      <c r="Q15" s="2" t="n"/>
      <c r="R15" s="2" t="n"/>
      <c r="S15" s="2" t="n"/>
      <c r="T15" s="2" t="n"/>
    </row>
    <row r="16" ht="24" customHeight="1">
      <c r="D16" s="2" t="n"/>
      <c r="E16" s="2" t="n"/>
      <c r="F16" s="2" t="n"/>
      <c r="G16" s="2" t="n"/>
      <c r="H16" s="2" t="n"/>
      <c r="I16" s="2" t="n"/>
      <c r="J16" s="2" t="n"/>
      <c r="K16" s="2" t="n"/>
      <c r="L16" s="2" t="n"/>
      <c r="M16" s="2" t="n"/>
      <c r="N16" s="2" t="n"/>
      <c r="O16" s="2" t="n"/>
      <c r="P16" s="2" t="n"/>
      <c r="Q16" s="2" t="n"/>
      <c r="R16" s="2" t="n"/>
      <c r="S16" s="2" t="n"/>
      <c r="T16" s="2" t="n"/>
    </row>
    <row r="17" ht="24" customHeight="1">
      <c r="A17" s="2" t="n"/>
      <c r="B17" s="2" t="n"/>
      <c r="C17" s="2" t="n"/>
      <c r="D17" s="2" t="n"/>
      <c r="E17" s="2" t="n"/>
      <c r="F17" s="2" t="n"/>
      <c r="G17" s="2" t="n"/>
      <c r="H17" s="2" t="n"/>
      <c r="I17" s="2" t="n"/>
      <c r="J17" s="2" t="n"/>
      <c r="K17" s="2" t="n"/>
      <c r="L17" s="2" t="n"/>
      <c r="M17" s="2" t="n"/>
      <c r="N17" s="2" t="n"/>
      <c r="O17" s="2" t="n"/>
      <c r="P17" s="2" t="n"/>
      <c r="Q17" s="2" t="n"/>
      <c r="R17" s="2" t="n"/>
      <c r="S17" s="2" t="n"/>
      <c r="T17" s="2" t="n"/>
    </row>
    <row r="18" ht="24" customHeight="1">
      <c r="A18" s="5" t="inlineStr">
        <is>
          <t>First 15 minutes: set a budget, capture three thoughts, add one gift and its cost, then hand over one complete job in the separate family file.</t>
        </is>
      </c>
      <c r="F18" s="2" t="n"/>
      <c r="G18" s="2" t="n"/>
      <c r="H18" s="2" t="n"/>
      <c r="I18" s="2" t="n"/>
      <c r="J18" s="2" t="n"/>
      <c r="K18" s="2" t="n"/>
      <c r="L18" s="2" t="n"/>
      <c r="M18" s="2" t="n"/>
      <c r="N18" s="2" t="n"/>
      <c r="O18" s="2" t="n"/>
      <c r="P18" s="2" t="n"/>
      <c r="Q18" s="2" t="n"/>
      <c r="R18" s="2" t="n"/>
      <c r="S18" s="2" t="n"/>
      <c r="T18" s="2" t="n"/>
    </row>
    <row r="19" ht="24" customHeight="1">
      <c r="F19" s="2" t="n"/>
      <c r="G19" s="2" t="n"/>
      <c r="H19" s="2" t="n"/>
      <c r="I19" s="2" t="n"/>
      <c r="J19" s="2" t="n"/>
      <c r="K19" s="2" t="n"/>
      <c r="L19" s="2" t="n"/>
      <c r="M19" s="2" t="n"/>
      <c r="N19" s="2" t="n"/>
      <c r="O19" s="2" t="n"/>
      <c r="P19" s="2" t="n"/>
      <c r="Q19" s="2" t="n"/>
      <c r="R19" s="2" t="n"/>
      <c r="S19" s="2" t="n"/>
      <c r="T19" s="2" t="n"/>
    </row>
    <row r="20" ht="24" customHeight="1">
      <c r="F20" s="2" t="n"/>
      <c r="G20" s="2" t="n"/>
      <c r="H20" s="2" t="n"/>
      <c r="I20" s="2" t="n"/>
      <c r="J20" s="2" t="n"/>
      <c r="K20" s="2" t="n"/>
      <c r="L20" s="2" t="n"/>
      <c r="M20" s="2" t="n"/>
      <c r="N20" s="2" t="n"/>
      <c r="O20" s="2" t="n"/>
      <c r="P20" s="2" t="n"/>
      <c r="Q20" s="2" t="n"/>
      <c r="R20" s="2" t="n"/>
      <c r="S20" s="2" t="n"/>
      <c r="T20" s="2" t="n"/>
    </row>
    <row r="21" ht="24" customHeight="1">
      <c r="A21" s="2" t="n"/>
      <c r="B21" s="2" t="n"/>
      <c r="C21" s="2" t="n"/>
      <c r="D21" s="2" t="n"/>
      <c r="E21" s="2" t="n"/>
      <c r="F21" s="2" t="n"/>
      <c r="G21" s="2" t="n"/>
      <c r="H21" s="2" t="n"/>
      <c r="I21" s="2" t="n"/>
      <c r="J21" s="2" t="n"/>
      <c r="K21" s="2" t="n"/>
      <c r="L21" s="2" t="n"/>
      <c r="M21" s="2" t="n"/>
      <c r="N21" s="2" t="n"/>
      <c r="O21" s="2" t="n"/>
      <c r="P21" s="2" t="n"/>
      <c r="Q21" s="2" t="n"/>
      <c r="R21" s="2" t="n"/>
      <c r="S21" s="2" t="n"/>
      <c r="T21" s="2" t="n"/>
    </row>
    <row r="22" ht="24" customHeight="1">
      <c r="A22" s="2" t="n"/>
      <c r="B22" s="2" t="n"/>
      <c r="C22" s="2" t="n"/>
      <c r="D22" s="2" t="n"/>
      <c r="E22" s="2" t="n"/>
      <c r="F22" s="2" t="n"/>
      <c r="G22" s="2" t="n"/>
      <c r="H22" s="2" t="n"/>
      <c r="I22" s="2" t="n"/>
      <c r="J22" s="2" t="n"/>
      <c r="K22" s="2" t="n"/>
      <c r="L22" s="2" t="n"/>
      <c r="M22" s="2" t="n"/>
      <c r="N22" s="2" t="n"/>
      <c r="O22" s="2" t="n"/>
      <c r="P22" s="2" t="n"/>
      <c r="Q22" s="2" t="n"/>
      <c r="R22" s="2" t="n"/>
      <c r="S22" s="2" t="n"/>
      <c r="T22" s="2" t="n"/>
    </row>
    <row r="23" ht="24" customHeight="1">
      <c r="A23" s="8" t="inlineStr">
        <is>
          <t>Use a personal Google account for your own copies. Store the private organiser outside shared folders. Never copy private gift rows into the family board.</t>
        </is>
      </c>
      <c r="F23" s="2" t="n"/>
      <c r="G23" s="2" t="n"/>
      <c r="H23" s="2" t="n"/>
      <c r="I23" s="2" t="n"/>
      <c r="J23" s="2" t="n"/>
      <c r="K23" s="2" t="n"/>
      <c r="L23" s="2" t="n"/>
      <c r="M23" s="2" t="n"/>
      <c r="N23" s="2" t="n"/>
      <c r="O23" s="2" t="n"/>
      <c r="P23" s="2" t="n"/>
      <c r="Q23" s="2" t="n"/>
      <c r="R23" s="2" t="n"/>
      <c r="S23" s="2" t="n"/>
      <c r="T23" s="2" t="n"/>
    </row>
    <row r="24" ht="24" customHeight="1">
      <c r="F24" s="2" t="n"/>
      <c r="G24" s="2" t="n"/>
      <c r="H24" s="2" t="n"/>
      <c r="I24" s="2" t="n"/>
      <c r="J24" s="2" t="n"/>
      <c r="K24" s="2" t="n"/>
      <c r="L24" s="2" t="n"/>
      <c r="M24" s="2" t="n"/>
      <c r="N24" s="2" t="n"/>
      <c r="O24" s="2" t="n"/>
      <c r="P24" s="2" t="n"/>
      <c r="Q24" s="2" t="n"/>
      <c r="R24" s="2" t="n"/>
      <c r="S24" s="2" t="n"/>
      <c r="T24" s="2" t="n"/>
    </row>
    <row r="25" ht="24" customHeight="1">
      <c r="F25" s="2" t="n"/>
      <c r="G25" s="2" t="n"/>
      <c r="H25" s="2" t="n"/>
      <c r="I25" s="2" t="n"/>
      <c r="J25" s="2" t="n"/>
      <c r="K25" s="2" t="n"/>
      <c r="L25" s="2" t="n"/>
      <c r="M25" s="2" t="n"/>
      <c r="N25" s="2" t="n"/>
      <c r="O25" s="2" t="n"/>
      <c r="P25" s="2" t="n"/>
      <c r="Q25" s="2" t="n"/>
      <c r="R25" s="2" t="n"/>
      <c r="S25" s="2" t="n"/>
      <c r="T25" s="2" t="n"/>
    </row>
    <row r="26" ht="24" customHeight="1">
      <c r="A26" s="2" t="n"/>
      <c r="B26" s="2" t="n"/>
      <c r="C26" s="2" t="n"/>
      <c r="D26" s="2" t="n"/>
      <c r="E26" s="2" t="n"/>
      <c r="F26" s="2" t="n"/>
      <c r="G26" s="2" t="n"/>
      <c r="H26" s="2" t="n"/>
      <c r="I26" s="2" t="n"/>
      <c r="J26" s="2" t="n"/>
      <c r="K26" s="2" t="n"/>
      <c r="L26" s="2" t="n"/>
      <c r="M26" s="2" t="n"/>
      <c r="N26" s="2" t="n"/>
      <c r="O26" s="2" t="n"/>
      <c r="P26" s="2" t="n"/>
      <c r="Q26" s="2" t="n"/>
      <c r="R26" s="2" t="n"/>
      <c r="S26" s="2" t="n"/>
      <c r="T26" s="2" t="n"/>
    </row>
    <row r="27" ht="24" customHeight="1">
      <c r="A27" s="2" t="n"/>
      <c r="B27" s="2" t="n"/>
      <c r="C27" s="2" t="n"/>
      <c r="D27" s="2" t="n"/>
      <c r="E27" s="2" t="n"/>
      <c r="F27" s="2" t="n"/>
      <c r="G27" s="2" t="n"/>
      <c r="H27" s="2" t="n"/>
      <c r="I27" s="2" t="n"/>
      <c r="J27" s="2" t="n"/>
      <c r="K27" s="2" t="n"/>
      <c r="L27" s="2" t="n"/>
      <c r="M27" s="2" t="n"/>
      <c r="N27" s="2" t="n"/>
      <c r="O27" s="2" t="n"/>
      <c r="P27" s="2" t="n"/>
      <c r="Q27" s="2" t="n"/>
      <c r="R27" s="2" t="n"/>
      <c r="S27" s="2" t="n"/>
      <c r="T27" s="2" t="n"/>
    </row>
    <row r="28" ht="24" customHeight="1">
      <c r="A28" s="5" t="str"/>
      <c r="F28" s="2" t="n"/>
      <c r="G28" s="2" t="n"/>
      <c r="H28" s="2" t="n"/>
      <c r="I28" s="2" t="n"/>
      <c r="J28" s="2" t="n"/>
      <c r="K28" s="2" t="n"/>
      <c r="L28" s="2" t="n"/>
      <c r="M28" s="2" t="n"/>
      <c r="N28" s="2" t="n"/>
      <c r="O28" s="2" t="n"/>
      <c r="P28" s="2" t="n"/>
      <c r="Q28" s="2" t="n"/>
      <c r="R28" s="2" t="n"/>
      <c r="S28" s="2" t="n"/>
      <c r="T28" s="2" t="n"/>
    </row>
    <row r="29" ht="24" customHeight="1">
      <c r="F29" s="2" t="n"/>
      <c r="G29" s="2" t="n"/>
      <c r="H29" s="2" t="n"/>
      <c r="I29" s="2" t="n"/>
      <c r="J29" s="2" t="n"/>
      <c r="K29" s="2" t="n"/>
      <c r="L29" s="2" t="n"/>
      <c r="M29" s="2" t="n"/>
      <c r="N29" s="2" t="n"/>
      <c r="O29" s="2" t="n"/>
      <c r="P29" s="2" t="n"/>
      <c r="Q29" s="2" t="n"/>
      <c r="R29" s="2" t="n"/>
      <c r="S29" s="2" t="n"/>
      <c r="T29" s="2" t="n"/>
    </row>
    <row r="30" ht="24" customHeight="1">
      <c r="F30" s="2" t="n"/>
      <c r="G30" s="2" t="n"/>
      <c r="H30" s="2" t="n"/>
      <c r="I30" s="2" t="n"/>
      <c r="J30" s="2" t="n"/>
      <c r="K30" s="2" t="n"/>
      <c r="L30" s="2" t="n"/>
      <c r="M30" s="2" t="n"/>
      <c r="N30" s="2" t="n"/>
      <c r="O30" s="2" t="n"/>
      <c r="P30" s="2" t="n"/>
      <c r="Q30" s="2" t="n"/>
      <c r="R30" s="2" t="n"/>
      <c r="S30" s="2" t="n"/>
      <c r="T30" s="2" t="n"/>
    </row>
    <row r="31" ht="24" customHeight="1">
      <c r="A31" s="2" t="n"/>
      <c r="B31" s="2" t="n"/>
      <c r="C31" s="2" t="n"/>
      <c r="D31" s="2" t="n"/>
      <c r="E31" s="2" t="n"/>
      <c r="F31" s="2" t="n"/>
      <c r="G31" s="2" t="n"/>
      <c r="H31" s="2" t="n"/>
      <c r="I31" s="2" t="n"/>
      <c r="J31" s="2" t="n"/>
      <c r="K31" s="2" t="n"/>
      <c r="L31" s="2" t="n"/>
      <c r="M31" s="2" t="n"/>
      <c r="N31" s="2" t="n"/>
      <c r="O31" s="2" t="n"/>
      <c r="P31" s="2" t="n"/>
      <c r="Q31" s="2" t="n"/>
      <c r="R31" s="2" t="n"/>
      <c r="S31" s="2" t="n"/>
      <c r="T31" s="2" t="n"/>
    </row>
    <row r="32" ht="24" customHeight="1">
      <c r="A32" s="2" t="n"/>
      <c r="B32" s="2" t="n"/>
      <c r="C32" s="2" t="n"/>
      <c r="D32" s="2" t="n"/>
      <c r="E32" s="2" t="n"/>
      <c r="F32" s="2" t="n"/>
      <c r="G32" s="2" t="n"/>
      <c r="H32" s="2" t="n"/>
      <c r="I32" s="2" t="n"/>
      <c r="J32" s="2" t="n"/>
      <c r="K32" s="2" t="n"/>
      <c r="L32" s="2" t="n"/>
      <c r="M32" s="2" t="n"/>
      <c r="N32" s="2" t="n"/>
      <c r="O32" s="2" t="n"/>
      <c r="P32" s="2" t="n"/>
      <c r="Q32" s="2" t="n"/>
      <c r="R32" s="2" t="n"/>
      <c r="S32" s="2" t="n"/>
      <c r="T32" s="2" t="n"/>
    </row>
    <row r="33" ht="24" customHeight="1">
      <c r="A33" s="2" t="n"/>
      <c r="B33" s="2" t="n"/>
      <c r="C33" s="2" t="n"/>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4" customHeight="1">
      <c r="A36" s="2" t="n"/>
      <c r="B36" s="2" t="n"/>
      <c r="C36" s="2" t="n"/>
      <c r="D36" s="2" t="n"/>
      <c r="E36" s="2" t="n"/>
      <c r="F36" s="2" t="n"/>
      <c r="G36" s="2" t="n"/>
      <c r="H36" s="2" t="n"/>
      <c r="I36" s="2" t="n"/>
      <c r="J36" s="2" t="n"/>
      <c r="K36" s="2" t="n"/>
      <c r="L36" s="2" t="n"/>
      <c r="M36" s="2" t="n"/>
      <c r="N36" s="2" t="n"/>
      <c r="O36" s="2" t="n"/>
      <c r="P36" s="2" t="n"/>
      <c r="Q36" s="2" t="n"/>
      <c r="R36" s="2" t="n"/>
      <c r="S36" s="2" t="n"/>
      <c r="T36" s="2" t="n"/>
    </row>
    <row r="37" ht="24" customHeight="1">
      <c r="A37" s="2" t="n"/>
      <c r="B37" s="2" t="n"/>
      <c r="C37" s="2" t="n"/>
      <c r="D37" s="2" t="n"/>
      <c r="E37" s="2" t="n"/>
      <c r="F37" s="2" t="n"/>
      <c r="G37" s="2" t="n"/>
      <c r="H37" s="2" t="n"/>
      <c r="I37" s="2" t="n"/>
      <c r="J37" s="2" t="n"/>
      <c r="K37" s="2" t="n"/>
      <c r="L37" s="2" t="n"/>
      <c r="M37" s="2" t="n"/>
      <c r="N37" s="2" t="n"/>
      <c r="O37" s="2" t="n"/>
      <c r="P37" s="2" t="n"/>
      <c r="Q37" s="2" t="n"/>
      <c r="R37" s="2" t="n"/>
      <c r="S37" s="2" t="n"/>
      <c r="T37" s="2" t="n"/>
    </row>
    <row r="38" ht="24" customHeight="1">
      <c r="A38" s="2" t="n"/>
      <c r="B38" s="2" t="n"/>
      <c r="C38" s="2" t="n"/>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6">
    <mergeCell ref="A3:E4"/>
    <mergeCell ref="A14:C16"/>
    <mergeCell ref="A2:E2"/>
    <mergeCell ref="A28:E30"/>
    <mergeCell ref="A23:E25"/>
    <mergeCell ref="A18:E20"/>
  </mergeCells>
  <dataValidations count="2">
    <dataValidation sqref="B6" showDropDown="0" showInputMessage="0" showErrorMessage="1" allowBlank="1" errorTitle="Check the number" error="Enter a number from 0 to 100000." type="decimal" errorStyle="stop" operator="between">
      <formula1>0</formula1>
      <formula2>100000</formula2>
    </dataValidation>
    <dataValidation sqref="B7" showDropDown="0" showInputMessage="0" showErrorMessage="1" allowBlank="1" errorTitle="Check the number" error="Enter a number from 2020 to 2099." type="whole" errorStyle="stop" operator="between">
      <formula1>2020</formula1>
      <formula2>2099</formula2>
    </dataValidation>
  </dataValidations>
  <pageMargins left="0.7" right="0.7" top="0.75" bottom="0.75" header="0.3" footer="0.3"/>
</worksheet>
</file>

<file path=xl/worksheets/sheet3.xml><?xml version="1.0" encoding="utf-8"?>
<worksheet xmlns="http://schemas.openxmlformats.org/spreadsheetml/2006/main">
  <sheetPr>
    <tabColor rgb="FF8E3F59"/>
    <outlinePr summaryBelow="1" summaryRight="1"/>
    <pageSetUpPr/>
  </sheetPr>
  <dimension ref="A1:T280"/>
  <sheetViews>
    <sheetView showGridLines="0" workbookViewId="0">
      <pane ySplit="7" topLeftCell="A8" activePane="bottomLeft" state="frozen"/>
      <selection activeCell="A1" sqref="A1"/>
    </sheetView>
  </sheetViews>
  <sheetFormatPr baseColWidth="8" defaultRowHeight="15"/>
  <cols>
    <col width="17.21999931335449" customWidth="1" min="1" max="1"/>
    <col width="12.77999973297119" customWidth="1" min="2" max="2"/>
    <col width="12.77999973297119" customWidth="1" min="3" max="3"/>
  </cols>
  <sheetData>
    <row r="1" ht="20" customHeight="1">
      <c r="A1" s="52" t="inlineStr">
        <is>
          <t>EASIER WITH BEE</t>
        </is>
      </c>
      <c r="B1" s="53" t="n"/>
      <c r="C1" s="2" t="n"/>
      <c r="D1" s="2" t="n"/>
      <c r="E1" s="2" t="n"/>
      <c r="F1" s="2" t="n"/>
      <c r="G1" s="2" t="n"/>
      <c r="H1" s="2" t="n"/>
      <c r="I1" s="2" t="n"/>
      <c r="J1" s="2" t="n"/>
      <c r="K1" s="2" t="n"/>
      <c r="L1" s="2" t="n"/>
      <c r="M1" s="2" t="n"/>
      <c r="N1" s="2" t="n"/>
      <c r="O1" s="2" t="n"/>
      <c r="P1" s="2" t="n"/>
      <c r="Q1" s="2" t="n"/>
      <c r="R1" s="2" t="n"/>
      <c r="S1" s="2" t="n"/>
      <c r="T1" s="2" t="n"/>
    </row>
    <row r="2" ht="27" customHeight="1">
      <c r="A2" s="59" t="inlineStr">
        <is>
          <t>One gift in focus</t>
        </is>
      </c>
      <c r="D2" s="2" t="n"/>
      <c r="E2" s="2" t="n"/>
      <c r="F2" s="2" t="n"/>
      <c r="G2" s="2" t="n"/>
      <c r="H2" s="2" t="n"/>
      <c r="I2" s="2" t="n"/>
      <c r="J2" s="2" t="n"/>
      <c r="K2" s="2" t="n"/>
      <c r="L2" s="2" t="n"/>
      <c r="M2" s="2" t="n"/>
      <c r="N2" s="2" t="n"/>
      <c r="O2" s="2" t="n"/>
      <c r="P2" s="2" t="n"/>
      <c r="Q2" s="2" t="n"/>
      <c r="R2" s="2" t="n"/>
      <c r="S2" s="2" t="n"/>
      <c r="T2" s="2" t="n"/>
    </row>
    <row r="3" ht="28" customHeight="1">
      <c r="A3" s="60" t="inlineStr">
        <is>
          <t>Choose a Gift ID to see the full record without scrolling sideways.</t>
        </is>
      </c>
      <c r="D3" s="2" t="n"/>
      <c r="E3" s="2" t="n"/>
      <c r="F3" s="2" t="n"/>
      <c r="G3" s="2" t="n"/>
      <c r="H3" s="2" t="n"/>
      <c r="I3" s="2" t="n"/>
      <c r="J3" s="2" t="n"/>
      <c r="K3" s="2" t="n"/>
      <c r="L3" s="2" t="n"/>
      <c r="M3" s="2" t="n"/>
      <c r="N3" s="2" t="n"/>
      <c r="O3" s="2" t="n"/>
      <c r="P3" s="2" t="n"/>
      <c r="Q3" s="2" t="n"/>
      <c r="R3" s="2" t="n"/>
      <c r="S3" s="2" t="n"/>
      <c r="T3" s="2" t="n"/>
    </row>
    <row r="4" ht="5" customHeight="1">
      <c r="D4" s="2" t="n"/>
      <c r="E4" s="2" t="n"/>
      <c r="F4" s="2" t="n"/>
      <c r="G4" s="2" t="n"/>
      <c r="H4" s="2" t="n"/>
      <c r="I4" s="2" t="n"/>
      <c r="J4" s="2" t="n"/>
      <c r="K4" s="2" t="n"/>
      <c r="L4" s="2" t="n"/>
      <c r="M4" s="2" t="n"/>
      <c r="N4" s="2" t="n"/>
      <c r="O4" s="2" t="n"/>
      <c r="P4" s="2" t="n"/>
      <c r="Q4" s="2" t="n"/>
      <c r="R4" s="2" t="n"/>
      <c r="S4" s="2" t="n"/>
      <c r="T4" s="2" t="n"/>
    </row>
    <row r="5" ht="24" customHeight="1">
      <c r="A5" s="2" t="inlineStr">
        <is>
          <t>Choose gift ID</t>
        </is>
      </c>
      <c r="B5" s="25" t="inlineStr">
        <is>
          <t>G001</t>
        </is>
      </c>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Recipient</t>
        </is>
      </c>
      <c r="B7" s="70">
        <f>IF(INDEX('Gifts'!$A$8:$A$127,MATCH($B$5,'Gifts'!$J$8:$J$127,0))="","No gift recorded",IF(COUNTBLANK(INDEX('Gifts'!$A$8:$A$127,MATCH($B$5,'Gifts'!$J$8:$J$127,0)))=1,"",INDEX('Gifts'!$A$8:$A$127,MATCH($B$5,'Gifts'!$J$8:$J$127,0))))</f>
        <v/>
      </c>
      <c r="C7" s="123" t="n"/>
      <c r="D7" s="2" t="n"/>
      <c r="E7" s="2" t="n"/>
      <c r="F7" s="2" t="n"/>
      <c r="G7" s="2" t="n"/>
      <c r="H7" s="2" t="n"/>
      <c r="I7" s="2" t="n"/>
      <c r="J7" s="2" t="n"/>
      <c r="K7" s="2" t="n"/>
      <c r="L7" s="2" t="n"/>
      <c r="M7" s="2" t="n"/>
      <c r="N7" s="2" t="n"/>
      <c r="O7" s="2" t="n"/>
      <c r="P7" s="2" t="n"/>
      <c r="Q7" s="2" t="n"/>
      <c r="R7" s="2" t="n"/>
      <c r="S7" s="2" t="n"/>
      <c r="T7" s="2" t="n"/>
    </row>
    <row r="8" ht="52" customHeight="1">
      <c r="A8" s="2" t="inlineStr">
        <is>
          <t>Gift</t>
        </is>
      </c>
      <c r="B8" s="14">
        <f>IF(INDEX('Gifts'!$A$8:$A$127,MATCH($B$5,'Gifts'!$J$8:$J$127,0))="","No gift recorded",IF(COUNTBLANK(INDEX('Gifts'!$B$8:$B$127,MATCH($B$5,'Gifts'!$J$8:$J$127,0)))=1,"",INDEX('Gifts'!$B$8:$B$127,MATCH($B$5,'Gifts'!$J$8:$J$127,0))))</f>
        <v/>
      </c>
      <c r="D8" s="2" t="n"/>
      <c r="E8" s="2" t="n"/>
      <c r="F8" s="2" t="n"/>
      <c r="G8" s="2" t="n"/>
      <c r="H8" s="2" t="n"/>
      <c r="I8" s="2" t="n"/>
      <c r="J8" s="2" t="n"/>
      <c r="K8" s="2" t="n"/>
      <c r="L8" s="2" t="n"/>
      <c r="M8" s="2" t="n"/>
      <c r="N8" s="2" t="n"/>
      <c r="O8" s="2" t="n"/>
      <c r="P8" s="2" t="n"/>
      <c r="Q8" s="2" t="n"/>
      <c r="R8" s="2" t="n"/>
      <c r="S8" s="2" t="n"/>
      <c r="T8" s="2" t="n"/>
    </row>
    <row r="9" ht="30" customHeight="1">
      <c r="A9" s="2" t="inlineStr">
        <is>
          <t>Order</t>
        </is>
      </c>
      <c r="B9" s="14">
        <f>IF(INDEX('Gifts'!$A$8:$A$127,MATCH($B$5,'Gifts'!$J$8:$J$127,0))="","No gift recorded",IF(COUNTBLANK(INDEX('Gifts'!$C$8:$C$127,MATCH($B$5,'Gifts'!$J$8:$J$127,0)))=1,"",INDEX('Gifts'!$C$8:$C$127,MATCH($B$5,'Gifts'!$J$8:$J$127,0))))</f>
        <v/>
      </c>
      <c r="D9" s="2" t="n"/>
      <c r="E9" s="2" t="n"/>
      <c r="F9" s="2" t="n"/>
      <c r="G9" s="2" t="n"/>
      <c r="H9" s="2" t="n"/>
      <c r="I9" s="2" t="n"/>
      <c r="J9" s="2" t="n"/>
      <c r="K9" s="2" t="n"/>
      <c r="L9" s="2" t="n"/>
      <c r="M9" s="2" t="n"/>
      <c r="N9" s="2" t="n"/>
      <c r="O9" s="2" t="n"/>
      <c r="P9" s="2" t="n"/>
      <c r="Q9" s="2" t="n"/>
      <c r="R9" s="2" t="n"/>
      <c r="S9" s="2" t="n"/>
      <c r="T9" s="2" t="n"/>
    </row>
    <row r="10" ht="30" customHeight="1">
      <c r="A10" s="2" t="inlineStr">
        <is>
          <t>Wrapping</t>
        </is>
      </c>
      <c r="B10" s="14">
        <f>IF(INDEX('Gifts'!$A$8:$A$127,MATCH($B$5,'Gifts'!$J$8:$J$127,0))="","No gift recorded",IF(COUNTBLANK(INDEX('Gifts'!$D$8:$D$127,MATCH($B$5,'Gifts'!$J$8:$J$127,0)))=1,"",INDEX('Gifts'!$D$8:$D$127,MATCH($B$5,'Gifts'!$J$8:$J$127,0))))</f>
        <v/>
      </c>
      <c r="D10" s="2" t="n"/>
      <c r="E10" s="2" t="n"/>
      <c r="F10" s="2" t="n"/>
      <c r="G10" s="2" t="n"/>
      <c r="H10" s="2" t="n"/>
      <c r="I10" s="2" t="n"/>
      <c r="J10" s="2" t="n"/>
      <c r="K10" s="2" t="n"/>
      <c r="L10" s="2" t="n"/>
      <c r="M10" s="2" t="n"/>
      <c r="N10" s="2" t="n"/>
      <c r="O10" s="2" t="n"/>
      <c r="P10" s="2" t="n"/>
      <c r="Q10" s="2" t="n"/>
      <c r="R10" s="2" t="n"/>
      <c r="S10" s="2" t="n"/>
      <c r="T10" s="2" t="n"/>
    </row>
    <row r="11" ht="30" customHeight="1">
      <c r="A11" s="2" t="inlineStr">
        <is>
          <t>Delivery due</t>
        </is>
      </c>
      <c r="B11" s="124">
        <f>IF(INDEX('Gifts'!$A$8:$A$127,MATCH($B$5,'Gifts'!$J$8:$J$127,0))="","No gift recorded",IF(COUNTBLANK(INDEX('Gifts'!$E$8:$E$127,MATCH($B$5,'Gifts'!$J$8:$J$127,0)))=1,"",INDEX('Gifts'!$E$8:$E$127,MATCH($B$5,'Gifts'!$J$8:$J$127,0))))</f>
        <v/>
      </c>
      <c r="D11" s="2" t="n"/>
      <c r="E11" s="2" t="n"/>
      <c r="F11" s="2" t="n"/>
      <c r="G11" s="2" t="n"/>
      <c r="H11" s="2" t="n"/>
      <c r="I11" s="2" t="n"/>
      <c r="J11" s="2" t="n"/>
      <c r="K11" s="2" t="n"/>
      <c r="L11" s="2" t="n"/>
      <c r="M11" s="2" t="n"/>
      <c r="N11" s="2" t="n"/>
      <c r="O11" s="2" t="n"/>
      <c r="P11" s="2" t="n"/>
      <c r="Q11" s="2" t="n"/>
      <c r="R11" s="2" t="n"/>
      <c r="S11" s="2" t="n"/>
      <c r="T11" s="2" t="n"/>
    </row>
    <row r="12" ht="30" customHeight="1">
      <c r="A12" s="2" t="inlineStr">
        <is>
          <t>Owner</t>
        </is>
      </c>
      <c r="B12" s="14">
        <f>IF(INDEX('Gifts'!$A$8:$A$127,MATCH($B$5,'Gifts'!$J$8:$J$127,0))="","No gift recorded",IF(COUNTBLANK(INDEX('Gifts'!$F$8:$F$127,MATCH($B$5,'Gifts'!$J$8:$J$127,0)))=1,"",INDEX('Gifts'!$F$8:$F$127,MATCH($B$5,'Gifts'!$J$8:$J$127,0))))</f>
        <v/>
      </c>
      <c r="D12" s="2" t="n"/>
      <c r="E12" s="2" t="n"/>
      <c r="F12" s="2" t="n"/>
      <c r="G12" s="2" t="n"/>
      <c r="H12" s="2" t="n"/>
      <c r="I12" s="2" t="n"/>
      <c r="J12" s="2" t="n"/>
      <c r="K12" s="2" t="n"/>
      <c r="L12" s="2" t="n"/>
      <c r="M12" s="2" t="n"/>
      <c r="N12" s="2" t="n"/>
      <c r="O12" s="2" t="n"/>
      <c r="P12" s="2" t="n"/>
      <c r="Q12" s="2" t="n"/>
      <c r="R12" s="2" t="n"/>
      <c r="S12" s="2" t="n"/>
      <c r="T12" s="2" t="n"/>
    </row>
    <row r="13" ht="52" customHeight="1">
      <c r="A13" s="2" t="inlineStr">
        <is>
          <t>Hiding place</t>
        </is>
      </c>
      <c r="B13" s="14">
        <f>IF(INDEX('Gifts'!$A$8:$A$127,MATCH($B$5,'Gifts'!$J$8:$J$127,0))="","No gift recorded",IF(COUNTBLANK(INDEX('Gifts'!$G$8:$G$127,MATCH($B$5,'Gifts'!$J$8:$J$127,0)))=1,"",INDEX('Gifts'!$G$8:$G$127,MATCH($B$5,'Gifts'!$J$8:$J$127,0))))</f>
        <v/>
      </c>
      <c r="D13" s="2" t="n"/>
      <c r="E13" s="2" t="n"/>
      <c r="F13" s="2" t="n"/>
      <c r="G13" s="2" t="n"/>
      <c r="H13" s="2" t="n"/>
      <c r="I13" s="2" t="n"/>
      <c r="J13" s="2" t="n"/>
      <c r="K13" s="2" t="n"/>
      <c r="L13" s="2" t="n"/>
      <c r="M13" s="2" t="n"/>
      <c r="N13" s="2" t="n"/>
      <c r="O13" s="2" t="n"/>
      <c r="P13" s="2" t="n"/>
      <c r="Q13" s="2" t="n"/>
      <c r="R13" s="2" t="n"/>
      <c r="S13" s="2" t="n"/>
      <c r="T13" s="2" t="n"/>
    </row>
    <row r="14" ht="52" customHeight="1">
      <c r="A14" s="2" t="inlineStr">
        <is>
          <t>Shop or link</t>
        </is>
      </c>
      <c r="B14" s="14">
        <f>IF(INDEX('Gifts'!$A$8:$A$127,MATCH($B$5,'Gifts'!$J$8:$J$127,0))="","No gift recorded",IF(COUNTBLANK(INDEX('Gifts'!$H$8:$H$127,MATCH($B$5,'Gifts'!$J$8:$J$127,0)))=1,"",INDEX('Gifts'!$H$8:$H$127,MATCH($B$5,'Gifts'!$J$8:$J$127,0))))</f>
        <v/>
      </c>
      <c r="D14" s="2" t="n"/>
      <c r="E14" s="2" t="n"/>
      <c r="F14" s="2" t="n"/>
      <c r="G14" s="2" t="n"/>
      <c r="H14" s="2" t="n"/>
      <c r="I14" s="2" t="n"/>
      <c r="J14" s="2" t="n"/>
      <c r="K14" s="2" t="n"/>
      <c r="L14" s="2" t="n"/>
      <c r="M14" s="2" t="n"/>
      <c r="N14" s="2" t="n"/>
      <c r="O14" s="2" t="n"/>
      <c r="P14" s="2" t="n"/>
      <c r="Q14" s="2" t="n"/>
      <c r="R14" s="2" t="n"/>
      <c r="S14" s="2" t="n"/>
      <c r="T14" s="2" t="n"/>
    </row>
    <row r="15" ht="66" customHeight="1">
      <c r="A15" s="2" t="inlineStr">
        <is>
          <t>Notes</t>
        </is>
      </c>
      <c r="B15" s="14">
        <f>IF(INDEX('Gifts'!$A$8:$A$127,MATCH($B$5,'Gifts'!$J$8:$J$127,0))="","No gift recorded",IF(COUNTBLANK(INDEX('Gifts'!$I$8:$I$127,MATCH($B$5,'Gifts'!$J$8:$J$127,0)))=1,"",INDEX('Gifts'!$I$8:$I$127,MATCH($B$5,'Gifts'!$J$8:$J$127,0))))</f>
        <v/>
      </c>
      <c r="D15" s="2" t="n"/>
      <c r="E15" s="2" t="n"/>
      <c r="F15" s="2" t="n"/>
      <c r="G15" s="2" t="n"/>
      <c r="H15" s="2" t="n"/>
      <c r="I15" s="2" t="n"/>
      <c r="J15" s="2" t="n"/>
      <c r="K15" s="2" t="n"/>
      <c r="L15" s="2" t="n"/>
      <c r="M15" s="2" t="n"/>
      <c r="N15" s="2" t="n"/>
      <c r="O15" s="2" t="n"/>
      <c r="P15" s="2" t="n"/>
      <c r="Q15" s="2" t="n"/>
      <c r="R15" s="2" t="n"/>
      <c r="S15" s="2" t="n"/>
      <c r="T15" s="2" t="n"/>
    </row>
    <row r="16" ht="45" customHeight="1">
      <c r="A16" s="2" t="inlineStr">
        <is>
          <t>Attention</t>
        </is>
      </c>
      <c r="B16" s="14">
        <f>IF(INDEX('Gifts'!$A$8:$A$127,MATCH($B$5,'Gifts'!$J$8:$J$127,0))="","No gift recorded",IF(COUNTBLANK(INDEX('Gifts'!$K$8:$K$127,MATCH($B$5,'Gifts'!$J$8:$J$127,0)))=1,"",INDEX('Gifts'!$K$8:$K$127,MATCH($B$5,'Gifts'!$J$8:$J$127,0))))</f>
        <v/>
      </c>
      <c r="D16" s="2" t="n"/>
      <c r="E16" s="2" t="n"/>
      <c r="F16" s="2" t="n"/>
      <c r="G16" s="2" t="n"/>
      <c r="H16" s="2" t="n"/>
      <c r="I16" s="2" t="n"/>
      <c r="J16" s="2" t="n"/>
      <c r="K16" s="2" t="n"/>
      <c r="L16" s="2" t="n"/>
      <c r="M16" s="2" t="n"/>
      <c r="N16" s="2" t="n"/>
      <c r="O16" s="2" t="n"/>
      <c r="P16" s="2" t="n"/>
      <c r="Q16" s="2" t="n"/>
      <c r="R16" s="2" t="n"/>
      <c r="S16" s="2" t="n"/>
      <c r="T16" s="2" t="n"/>
    </row>
    <row r="17" ht="24" customHeight="1">
      <c r="A17" s="2" t="n"/>
      <c r="B17" s="2" t="n"/>
      <c r="C17" s="2" t="n"/>
      <c r="D17" s="2" t="n"/>
      <c r="E17" s="2" t="n"/>
      <c r="F17" s="2" t="n"/>
      <c r="G17" s="2" t="n"/>
      <c r="H17" s="2" t="n"/>
      <c r="I17" s="2" t="n"/>
      <c r="J17" s="2" t="n"/>
      <c r="K17" s="2" t="n"/>
      <c r="L17" s="2" t="n"/>
      <c r="M17" s="2" t="n"/>
      <c r="N17" s="2" t="n"/>
      <c r="O17" s="2" t="n"/>
      <c r="P17" s="2" t="n"/>
      <c r="Q17" s="2" t="n"/>
      <c r="R17" s="2" t="n"/>
      <c r="S17" s="2" t="n"/>
      <c r="T17" s="2" t="n"/>
    </row>
    <row r="18" ht="24" customHeight="1">
      <c r="A18" s="2" t="n"/>
      <c r="B18" s="2" t="n"/>
      <c r="C18" s="2" t="n"/>
      <c r="D18" s="2" t="n"/>
      <c r="E18" s="2" t="n"/>
      <c r="F18" s="2" t="n"/>
      <c r="G18" s="2" t="n"/>
      <c r="H18" s="2" t="n"/>
      <c r="I18" s="2" t="n"/>
      <c r="J18" s="2" t="n"/>
      <c r="K18" s="2" t="n"/>
      <c r="L18" s="2" t="n"/>
      <c r="M18" s="2" t="n"/>
      <c r="N18" s="2" t="n"/>
      <c r="O18" s="2" t="n"/>
      <c r="P18" s="2" t="n"/>
      <c r="Q18" s="2" t="n"/>
      <c r="R18" s="2" t="n"/>
      <c r="S18" s="2" t="n"/>
      <c r="T18" s="2" t="n"/>
    </row>
    <row r="19" ht="24" customHeight="1">
      <c r="A19" s="2" t="inlineStr">
        <is>
          <t>Planned £</t>
        </is>
      </c>
      <c r="B19" s="125">
        <f>IF(COUNTIFS('Money'!$I$8:$I$207,$B$5,'Money'!$H$8:$H$207,"Gifts")=0,"Add cost on Money",IF((COUNTIFS('Money'!$I$8:$I$207,$B$5,'Money'!$R$8:$R$207,"Check amounts")+COUNTIFS('Money'!$I$8:$I$207,$B$5,'Money'!$R$8:$R$207,"Add planned cost")+COUNTIFS('Money'!$I$8:$I$207,$B$5,'Money'!$R$8:$R$207,"Add agreed cost"))&gt;0,"Review Money",SUMIFS('Money'!$R$8:$R$207,'Money'!$I$8:$I$207,$B$5,'Money'!$H$8:$H$207,"Gifts")))</f>
        <v/>
      </c>
      <c r="D19" s="2" t="n"/>
      <c r="E19" s="2" t="n"/>
      <c r="F19" s="2" t="n"/>
      <c r="G19" s="2" t="n"/>
      <c r="H19" s="2" t="n"/>
      <c r="I19" s="2" t="n"/>
      <c r="J19" s="2" t="n"/>
      <c r="K19" s="2" t="n"/>
      <c r="L19" s="2" t="n"/>
      <c r="M19" s="2" t="n"/>
      <c r="N19" s="2" t="n"/>
      <c r="O19" s="2" t="n"/>
      <c r="P19" s="2" t="n"/>
      <c r="Q19" s="2" t="n"/>
      <c r="R19" s="2" t="n"/>
      <c r="S19" s="2" t="n"/>
      <c r="T19" s="2" t="n"/>
    </row>
    <row r="20" ht="24" customHeight="1">
      <c r="A20" s="2" t="inlineStr">
        <is>
          <t>Committed now £</t>
        </is>
      </c>
      <c r="B20" s="125">
        <f>IF(COUNTIFS('Money'!$I$8:$I$207,$B$5,'Money'!$H$8:$H$207,"Gifts")=0,"Add cost on Money",IF((COUNTIFS('Money'!$I$8:$I$207,$B$5,'Money'!$P$8:$P$207,"Check amounts")+COUNTIFS('Money'!$I$8:$I$207,$B$5,'Money'!$P$8:$P$207,"Add planned cost")+COUNTIFS('Money'!$I$8:$I$207,$B$5,'Money'!$P$8:$P$207,"Add agreed cost"))&gt;0,"Review Money",SUMIFS('Money'!$P$8:$P$207,'Money'!$I$8:$I$207,$B$5,'Money'!$H$8:$H$207,"Gifts")))</f>
        <v/>
      </c>
      <c r="D20" s="2" t="n"/>
      <c r="E20" s="2" t="n"/>
      <c r="F20" s="2" t="n"/>
      <c r="G20" s="2" t="n"/>
      <c r="H20" s="2" t="n"/>
      <c r="I20" s="2" t="n"/>
      <c r="J20" s="2" t="n"/>
      <c r="K20" s="2" t="n"/>
      <c r="L20" s="2" t="n"/>
      <c r="M20" s="2" t="n"/>
      <c r="N20" s="2" t="n"/>
      <c r="O20" s="2" t="n"/>
      <c r="P20" s="2" t="n"/>
      <c r="Q20" s="2" t="n"/>
      <c r="R20" s="2" t="n"/>
      <c r="S20" s="2" t="n"/>
      <c r="T20" s="2" t="n"/>
    </row>
    <row r="21" ht="24" customHeight="1">
      <c r="A21" s="2" t="inlineStr">
        <is>
          <t>Net spent £</t>
        </is>
      </c>
      <c r="B21" s="125">
        <f>IF(COUNTIFS('Money'!$I$8:$I$207,$B$5,'Money'!$H$8:$H$207,"Gifts")=0,"Add cost on Money",IF((COUNTIFS('Money'!$I$8:$I$207,$B$5,'Money'!$M$8:$M$207,"Check amounts")+COUNTIFS('Money'!$I$8:$I$207,$B$5,'Money'!$M$8:$M$207,"Add planned cost")+COUNTIFS('Money'!$I$8:$I$207,$B$5,'Money'!$M$8:$M$207,"Add agreed cost"))&gt;0,"Review Money",SUMIFS('Money'!$M$8:$M$207,'Money'!$I$8:$I$207,$B$5,'Money'!$H$8:$H$207,"Gifts")))</f>
        <v/>
      </c>
      <c r="D21" s="2" t="n"/>
      <c r="E21" s="2" t="n"/>
      <c r="F21" s="2" t="n"/>
      <c r="G21" s="2" t="n"/>
      <c r="H21" s="2" t="n"/>
      <c r="I21" s="2" t="n"/>
      <c r="J21" s="2" t="n"/>
      <c r="K21" s="2" t="n"/>
      <c r="L21" s="2" t="n"/>
      <c r="M21" s="2" t="n"/>
      <c r="N21" s="2" t="n"/>
      <c r="O21" s="2" t="n"/>
      <c r="P21" s="2" t="n"/>
      <c r="Q21" s="2" t="n"/>
      <c r="R21" s="2" t="n"/>
      <c r="S21" s="2" t="n"/>
      <c r="T21" s="2" t="n"/>
    </row>
    <row r="22" ht="24" customHeight="1">
      <c r="A22" s="2" t="inlineStr">
        <is>
          <t>Still owe £</t>
        </is>
      </c>
      <c r="B22" s="125">
        <f>IF(COUNTIFS('Money'!$I$8:$I$207,$B$5,'Money'!$H$8:$H$207,"Gifts")=0,"Add cost on Money",IF((COUNTIFS('Money'!$I$8:$I$207,$B$5,'Money'!$N$8:$N$207,"Check amounts")+COUNTIFS('Money'!$I$8:$I$207,$B$5,'Money'!$N$8:$N$207,"Add planned cost")+COUNTIFS('Money'!$I$8:$I$207,$B$5,'Money'!$N$8:$N$207,"Add agreed cost"))&gt;0,"Review Money",SUMIFS('Money'!$N$8:$N$207,'Money'!$I$8:$I$207,$B$5,'Money'!$H$8:$H$207,"Gifts")))</f>
        <v/>
      </c>
      <c r="D22" s="2" t="n"/>
      <c r="E22" s="2" t="n"/>
      <c r="F22" s="2" t="n"/>
      <c r="G22" s="2" t="n"/>
      <c r="H22" s="2" t="n"/>
      <c r="I22" s="2" t="n"/>
      <c r="J22" s="2" t="n"/>
      <c r="K22" s="2" t="n"/>
      <c r="L22" s="2" t="n"/>
      <c r="M22" s="2" t="n"/>
      <c r="N22" s="2" t="n"/>
      <c r="O22" s="2" t="n"/>
      <c r="P22" s="2" t="n"/>
      <c r="Q22" s="2" t="n"/>
      <c r="R22" s="2" t="n"/>
      <c r="S22" s="2" t="n"/>
      <c r="T22" s="2" t="n"/>
    </row>
    <row r="23" ht="24" customHeight="1">
      <c r="A23" s="2" t="n"/>
      <c r="B23" s="2" t="n"/>
      <c r="C23" s="2" t="n"/>
      <c r="D23" s="2" t="n"/>
      <c r="E23" s="2" t="n"/>
      <c r="F23" s="2" t="n"/>
      <c r="G23" s="2" t="n"/>
      <c r="H23" s="2" t="n"/>
      <c r="I23" s="2" t="n"/>
      <c r="J23" s="2" t="n"/>
      <c r="K23" s="2" t="n"/>
      <c r="L23" s="2" t="n"/>
      <c r="M23" s="2" t="n"/>
      <c r="N23" s="2" t="n"/>
      <c r="O23" s="2" t="n"/>
      <c r="P23" s="2" t="n"/>
      <c r="Q23" s="2" t="n"/>
      <c r="R23" s="2" t="n"/>
      <c r="S23" s="2" t="n"/>
      <c r="T23" s="2" t="n"/>
    </row>
    <row r="24" ht="24" customHeight="1">
      <c r="A24" s="2" t="n"/>
      <c r="B24" s="2" t="n"/>
      <c r="C24" s="2" t="n"/>
      <c r="D24" s="2" t="n"/>
      <c r="E24" s="2" t="n"/>
      <c r="F24" s="2" t="n"/>
      <c r="G24" s="2" t="n"/>
      <c r="H24" s="2" t="n"/>
      <c r="I24" s="2" t="n"/>
      <c r="J24" s="2" t="n"/>
      <c r="K24" s="2" t="n"/>
      <c r="L24" s="2" t="n"/>
      <c r="M24" s="2" t="n"/>
      <c r="N24" s="2" t="n"/>
      <c r="O24" s="2" t="n"/>
      <c r="P24" s="2" t="n"/>
      <c r="Q24" s="2" t="n"/>
      <c r="R24" s="2" t="n"/>
      <c r="S24" s="2" t="n"/>
      <c r="T24" s="2" t="n"/>
    </row>
    <row r="25" ht="24" customHeight="1">
      <c r="A25" s="2" t="n"/>
      <c r="B25" s="2" t="n"/>
      <c r="C25" s="2" t="n"/>
      <c r="D25" s="2" t="n"/>
      <c r="E25" s="2" t="n"/>
      <c r="F25" s="2" t="n"/>
      <c r="G25" s="2" t="n"/>
      <c r="H25" s="2" t="n"/>
      <c r="I25" s="2" t="n"/>
      <c r="J25" s="2" t="n"/>
      <c r="K25" s="2" t="n"/>
      <c r="L25" s="2" t="n"/>
      <c r="M25" s="2" t="n"/>
      <c r="N25" s="2" t="n"/>
      <c r="O25" s="2" t="n"/>
      <c r="P25" s="2" t="n"/>
      <c r="Q25" s="2" t="n"/>
      <c r="R25" s="2" t="n"/>
      <c r="S25" s="2" t="n"/>
      <c r="T25" s="2" t="n"/>
    </row>
    <row r="26" ht="24" customHeight="1">
      <c r="A26" s="2" t="n"/>
      <c r="B26" s="2" t="n"/>
      <c r="C26" s="2" t="n"/>
      <c r="D26" s="2" t="n"/>
      <c r="E26" s="2" t="n"/>
      <c r="F26" s="2" t="n"/>
      <c r="G26" s="2" t="n"/>
      <c r="H26" s="2" t="n"/>
      <c r="I26" s="2" t="n"/>
      <c r="J26" s="2" t="n"/>
      <c r="K26" s="2" t="n"/>
      <c r="L26" s="2" t="n"/>
      <c r="M26" s="2" t="n"/>
      <c r="N26" s="2" t="n"/>
      <c r="O26" s="2" t="n"/>
      <c r="P26" s="2" t="n"/>
      <c r="Q26" s="2" t="n"/>
      <c r="R26" s="2" t="n"/>
      <c r="S26" s="2" t="n"/>
      <c r="T26" s="2" t="n"/>
    </row>
    <row r="27" ht="24" customHeight="1">
      <c r="A27" s="2" t="n"/>
      <c r="B27" s="2" t="n"/>
      <c r="C27" s="2" t="n"/>
      <c r="D27" s="2" t="n"/>
      <c r="E27" s="2" t="n"/>
      <c r="F27" s="2" t="n"/>
      <c r="G27" s="2" t="n"/>
      <c r="H27" s="2" t="n"/>
      <c r="I27" s="2" t="n"/>
      <c r="J27" s="2" t="n"/>
      <c r="K27" s="2" t="n"/>
      <c r="L27" s="2" t="n"/>
      <c r="M27" s="2" t="n"/>
      <c r="N27" s="2" t="n"/>
      <c r="O27" s="2" t="n"/>
      <c r="P27" s="2" t="n"/>
      <c r="Q27" s="2" t="n"/>
      <c r="R27" s="2" t="n"/>
      <c r="S27" s="2" t="n"/>
      <c r="T27" s="2" t="n"/>
    </row>
    <row r="28" ht="24" customHeight="1">
      <c r="A28" s="2" t="n"/>
      <c r="B28" s="2" t="n"/>
      <c r="C28" s="2" t="n"/>
      <c r="D28" s="2" t="n"/>
      <c r="E28" s="2" t="n"/>
      <c r="F28" s="2" t="n"/>
      <c r="G28" s="2" t="n"/>
      <c r="H28" s="2" t="n"/>
      <c r="I28" s="2" t="n"/>
      <c r="J28" s="2" t="n"/>
      <c r="K28" s="2" t="n"/>
      <c r="L28" s="2" t="n"/>
      <c r="M28" s="2" t="n"/>
      <c r="N28" s="2" t="n"/>
      <c r="O28" s="2" t="n"/>
      <c r="P28" s="2" t="n"/>
      <c r="Q28" s="2" t="n"/>
      <c r="R28" s="2" t="n"/>
      <c r="S28" s="2" t="n"/>
      <c r="T28" s="2" t="n"/>
    </row>
    <row r="29" ht="24" customHeight="1">
      <c r="A29" s="2" t="n"/>
      <c r="B29" s="2" t="n"/>
      <c r="C29" s="2" t="n"/>
      <c r="D29" s="2" t="n"/>
      <c r="E29" s="2" t="n"/>
      <c r="F29" s="2" t="n"/>
      <c r="G29" s="2" t="n"/>
      <c r="H29" s="2" t="n"/>
      <c r="I29" s="2" t="n"/>
      <c r="J29" s="2" t="n"/>
      <c r="K29" s="2" t="n"/>
      <c r="L29" s="2" t="n"/>
      <c r="M29" s="2" t="n"/>
      <c r="N29" s="2" t="n"/>
      <c r="O29" s="2" t="n"/>
      <c r="P29" s="2" t="n"/>
      <c r="Q29" s="2" t="n"/>
      <c r="R29" s="2" t="n"/>
      <c r="S29" s="2" t="n"/>
      <c r="T29" s="2" t="n"/>
    </row>
    <row r="30" ht="24" customHeight="1">
      <c r="A30" s="2" t="n"/>
      <c r="B30" s="2" t="n"/>
      <c r="C30" s="2" t="n"/>
      <c r="D30" s="2" t="n"/>
      <c r="E30" s="2" t="n"/>
      <c r="F30" s="2" t="n"/>
      <c r="G30" s="2" t="n"/>
      <c r="H30" s="2" t="n"/>
      <c r="I30" s="2" t="n"/>
      <c r="J30" s="2" t="n"/>
      <c r="K30" s="2" t="n"/>
      <c r="L30" s="2" t="n"/>
      <c r="M30" s="2" t="n"/>
      <c r="N30" s="2" t="n"/>
      <c r="O30" s="2" t="n"/>
      <c r="P30" s="2" t="n"/>
      <c r="Q30" s="2" t="n"/>
      <c r="R30" s="2" t="n"/>
      <c r="S30" s="2" t="n"/>
      <c r="T30" s="2" t="n"/>
    </row>
    <row r="31" ht="24" customHeight="1">
      <c r="A31" s="2" t="n"/>
      <c r="B31" s="2" t="n"/>
      <c r="C31" s="2" t="n"/>
      <c r="D31" s="2" t="n"/>
      <c r="E31" s="2" t="n"/>
      <c r="F31" s="2" t="n"/>
      <c r="G31" s="2" t="n"/>
      <c r="H31" s="2" t="n"/>
      <c r="I31" s="2" t="n"/>
      <c r="J31" s="2" t="n"/>
      <c r="K31" s="2" t="n"/>
      <c r="L31" s="2" t="n"/>
      <c r="M31" s="2" t="n"/>
      <c r="N31" s="2" t="n"/>
      <c r="O31" s="2" t="n"/>
      <c r="P31" s="2" t="n"/>
      <c r="Q31" s="2" t="n"/>
      <c r="R31" s="2" t="n"/>
      <c r="S31" s="2" t="n"/>
      <c r="T31" s="2" t="n"/>
    </row>
    <row r="32" ht="24" customHeight="1">
      <c r="A32" s="2" t="n"/>
      <c r="B32" s="2" t="n"/>
      <c r="C32" s="2" t="n"/>
      <c r="D32" s="2" t="n"/>
      <c r="E32" s="2" t="n"/>
      <c r="F32" s="2" t="n"/>
      <c r="G32" s="2" t="n"/>
      <c r="H32" s="2" t="n"/>
      <c r="I32" s="2" t="n"/>
      <c r="J32" s="2" t="n"/>
      <c r="K32" s="2" t="n"/>
      <c r="L32" s="2" t="n"/>
      <c r="M32" s="2" t="n"/>
      <c r="N32" s="2" t="n"/>
      <c r="O32" s="2" t="n"/>
      <c r="P32" s="2" t="n"/>
      <c r="Q32" s="2" t="n"/>
      <c r="R32" s="2" t="n"/>
      <c r="S32" s="2" t="n"/>
      <c r="T32" s="2" t="n"/>
    </row>
    <row r="33" ht="24" customHeight="1">
      <c r="A33" s="2" t="n"/>
      <c r="B33" s="2" t="n"/>
      <c r="C33" s="2" t="n"/>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4" customHeight="1">
      <c r="A36" s="2" t="n"/>
      <c r="B36" s="2" t="n"/>
      <c r="C36" s="2" t="n"/>
      <c r="D36" s="2" t="n"/>
      <c r="E36" s="2" t="n"/>
      <c r="F36" s="2" t="n"/>
      <c r="G36" s="2" t="n"/>
      <c r="H36" s="2" t="n"/>
      <c r="I36" s="2" t="n"/>
      <c r="J36" s="2" t="n"/>
      <c r="K36" s="2" t="n"/>
      <c r="L36" s="2" t="n"/>
      <c r="M36" s="2" t="n"/>
      <c r="N36" s="2" t="n"/>
      <c r="O36" s="2" t="n"/>
      <c r="P36" s="2" t="n"/>
      <c r="Q36" s="2" t="n"/>
      <c r="R36" s="2" t="n"/>
      <c r="S36" s="2" t="n"/>
      <c r="T36" s="2" t="n"/>
    </row>
    <row r="37" ht="24" customHeight="1">
      <c r="A37" s="2" t="n"/>
      <c r="B37" s="2" t="n"/>
      <c r="C37" s="2" t="n"/>
      <c r="D37" s="2" t="n"/>
      <c r="E37" s="2" t="n"/>
      <c r="F37" s="2" t="n"/>
      <c r="G37" s="2" t="n"/>
      <c r="H37" s="2" t="n"/>
      <c r="I37" s="2" t="n"/>
      <c r="J37" s="2" t="n"/>
      <c r="K37" s="2" t="n"/>
      <c r="L37" s="2" t="n"/>
      <c r="M37" s="2" t="n"/>
      <c r="N37" s="2" t="n"/>
      <c r="O37" s="2" t="n"/>
      <c r="P37" s="2" t="n"/>
      <c r="Q37" s="2" t="n"/>
      <c r="R37" s="2" t="n"/>
      <c r="S37" s="2" t="n"/>
      <c r="T37" s="2" t="n"/>
    </row>
    <row r="38" ht="24" customHeight="1">
      <c r="A38" s="2" t="n"/>
      <c r="B38" s="2" t="n"/>
      <c r="C38" s="2" t="n"/>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16">
    <mergeCell ref="B13:C13"/>
    <mergeCell ref="B21:C21"/>
    <mergeCell ref="B16:C16"/>
    <mergeCell ref="B15:C15"/>
    <mergeCell ref="B7:C7"/>
    <mergeCell ref="B11:C11"/>
    <mergeCell ref="B19:C19"/>
    <mergeCell ref="B20:C20"/>
    <mergeCell ref="B10:C10"/>
    <mergeCell ref="B22:C22"/>
    <mergeCell ref="B14:C14"/>
    <mergeCell ref="A3:C4"/>
    <mergeCell ref="B9:C9"/>
    <mergeCell ref="B8:C8"/>
    <mergeCell ref="A2:C2"/>
    <mergeCell ref="B12:C12"/>
  </mergeCells>
  <dataValidations count="1">
    <dataValidation sqref="B5" showDropDown="0" showInputMessage="0" showErrorMessage="1" allowBlank="1" errorTitle="Choose from the list" error="Use one of the available choices." type="list" errorStyle="stop">
      <formula1>INDIRECT("'Gifts'!$J$8:$J$127")</formula1>
    </dataValidation>
  </dataValidations>
  <pageMargins left="0.7" right="0.7" top="0.75" bottom="0.75" header="0.3" footer="0.3"/>
</worksheet>
</file>

<file path=xl/worksheets/sheet4.xml><?xml version="1.0" encoding="utf-8"?>
<worksheet xmlns="http://schemas.openxmlformats.org/spreadsheetml/2006/main">
  <sheetPr>
    <tabColor rgb="FF8E3F59"/>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13.32999992370605" customWidth="1" min="1" max="1"/>
    <col width="20.55999946594238" customWidth="1" min="2" max="2"/>
    <col width="13.32999992370605" customWidth="1" min="3" max="3"/>
    <col width="12.77999973297119" customWidth="1" min="4" max="4"/>
    <col width="13.10999965667725" customWidth="1" min="5" max="5"/>
    <col width="12.22000026702881" customWidth="1" min="6" max="6"/>
    <col width="18.88999938964844" customWidth="1" min="7" max="7"/>
    <col width="22.21999931335449" customWidth="1" min="8" max="8"/>
    <col width="23.32999992370605" customWidth="1" min="9" max="9"/>
    <col width="9.439999580383301" customWidth="1" min="10" max="10"/>
    <col width="17.21999931335449" customWidth="1" min="11" max="11"/>
  </cols>
  <sheetData>
    <row r="1" ht="20" customHeight="1">
      <c r="A1" s="52" t="inlineStr">
        <is>
          <t>EASIER WITH BEE</t>
        </is>
      </c>
      <c r="B1" s="53" t="n"/>
      <c r="C1" s="53" t="n"/>
      <c r="D1" s="53" t="n"/>
      <c r="E1" s="53" t="n"/>
      <c r="F1" s="53" t="n"/>
      <c r="G1" s="53" t="n"/>
      <c r="H1" s="53" t="n"/>
      <c r="I1" s="53" t="n"/>
      <c r="J1" s="53" t="n"/>
      <c r="K1" s="53" t="n"/>
      <c r="L1" s="2" t="n"/>
      <c r="M1" s="2" t="n"/>
      <c r="N1" s="2" t="n"/>
      <c r="O1" s="2" t="n"/>
      <c r="P1" s="2" t="n"/>
      <c r="Q1" s="2" t="n"/>
      <c r="R1" s="2" t="n"/>
      <c r="S1" s="2" t="n"/>
      <c r="T1" s="2" t="n"/>
    </row>
    <row r="2" ht="27" customHeight="1">
      <c r="A2" s="59" t="inlineStr">
        <is>
          <t>Gifts</t>
        </is>
      </c>
      <c r="G2" s="56" t="n"/>
      <c r="H2" s="56" t="n"/>
      <c r="I2" s="56" t="n"/>
      <c r="J2" s="56" t="n"/>
      <c r="K2" s="56" t="n"/>
      <c r="L2" s="2" t="n"/>
      <c r="M2" s="2" t="n"/>
      <c r="N2" s="2" t="n"/>
      <c r="O2" s="2" t="n"/>
      <c r="P2" s="2" t="n"/>
      <c r="Q2" s="2" t="n"/>
      <c r="R2" s="2" t="n"/>
      <c r="S2" s="2" t="n"/>
      <c r="T2" s="2" t="n"/>
    </row>
    <row r="3" ht="28" customHeight="1">
      <c r="A3" s="118" t="inlineStr">
        <is>
          <t>Keep surprises here. Record each cost once on Money using the Gift ID.</t>
        </is>
      </c>
      <c r="G3" s="56" t="n"/>
      <c r="H3" s="56" t="n"/>
      <c r="I3" s="56" t="n"/>
      <c r="J3" s="56" t="n"/>
      <c r="K3" s="56" t="n"/>
      <c r="L3" s="2" t="n"/>
      <c r="M3" s="2" t="n"/>
      <c r="N3" s="2" t="n"/>
      <c r="O3" s="2" t="n"/>
      <c r="P3" s="2" t="n"/>
      <c r="Q3" s="2" t="n"/>
      <c r="R3" s="2" t="n"/>
      <c r="S3" s="2" t="n"/>
      <c r="T3" s="2" t="n"/>
    </row>
    <row r="4" ht="5" customHeight="1">
      <c r="A4" s="119" t="n"/>
      <c r="B4" s="119" t="n"/>
      <c r="C4" s="119" t="n"/>
      <c r="D4" s="119" t="n"/>
      <c r="E4" s="119" t="n"/>
      <c r="F4" s="119" t="n"/>
      <c r="G4" s="64" t="n"/>
      <c r="H4" s="64" t="n"/>
      <c r="I4" s="64" t="n"/>
      <c r="J4" s="64" t="n"/>
      <c r="K4" s="64"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Recipient</t>
        </is>
      </c>
      <c r="B7" s="69" t="inlineStr">
        <is>
          <t>Gift or idea</t>
        </is>
      </c>
      <c r="C7" s="69" t="inlineStr">
        <is>
          <t>Order</t>
        </is>
      </c>
      <c r="D7" s="69" t="inlineStr">
        <is>
          <t>Wrapping</t>
        </is>
      </c>
      <c r="E7" s="69" t="inlineStr">
        <is>
          <t>Delivery due</t>
        </is>
      </c>
      <c r="F7" s="69" t="inlineStr">
        <is>
          <t>Owner</t>
        </is>
      </c>
      <c r="G7" s="69" t="inlineStr">
        <is>
          <t>Hiding place</t>
        </is>
      </c>
      <c r="H7" s="69" t="inlineStr">
        <is>
          <t>Shop or link</t>
        </is>
      </c>
      <c r="I7" s="69" t="inlineStr">
        <is>
          <t>Notes</t>
        </is>
      </c>
      <c r="J7" s="69" t="inlineStr">
        <is>
          <t>Gift ID</t>
        </is>
      </c>
      <c r="K7" s="70" t="inlineStr">
        <is>
          <t>Attention</t>
        </is>
      </c>
      <c r="L7" s="2" t="n"/>
      <c r="M7" s="2" t="n"/>
      <c r="N7" s="2" t="n"/>
      <c r="O7" s="2" t="n"/>
      <c r="P7" s="2" t="n"/>
      <c r="Q7" s="2" t="n"/>
      <c r="R7" s="2" t="n"/>
      <c r="S7" s="2" t="n"/>
      <c r="T7" s="2" t="n"/>
    </row>
    <row r="8" ht="34" customHeight="1">
      <c r="A8" s="27" t="n"/>
      <c r="B8" s="27" t="n"/>
      <c r="C8" s="27" t="n"/>
      <c r="D8" s="27" t="n"/>
      <c r="E8" s="126" t="n"/>
      <c r="F8" s="27" t="n"/>
      <c r="G8" s="27" t="n"/>
      <c r="H8" s="27" t="n"/>
      <c r="I8" s="27" t="n"/>
      <c r="J8" s="3" t="inlineStr">
        <is>
          <t>G001</t>
        </is>
      </c>
      <c r="K8" s="14">
        <f>IF(COUNTBLANK(A8)=1,"",IF(NOT(AND(A8&lt;&gt;"",C8&lt;&gt;"Cancelled",C8&lt;&gt;"Returned",C8&lt;&gt;"Skip")),"",IF(COUNTBLANK(C8)=1,"Choose order status",IF(COUNTBLANK(B8)=1,"Choose a gift",IF(C8="Return pending","Resolve return",IF(AND(C8="Ordered",COUNTBLANK(E8)=1),"Add delivery date",IF(AND(C8="Ordered",ISNUMBER(E8),E8&lt;TODAY()),"Chase delivery",IF(AND(OR(C8="Delivered",C8="Collected"),COUNTBLANK(D8)=1),"Choose wrap status",""))))))))</f>
        <v/>
      </c>
      <c r="L8" s="2" t="n"/>
      <c r="M8" s="2" t="n"/>
      <c r="N8" s="2" t="n"/>
      <c r="O8" s="2" t="n"/>
      <c r="P8" s="2" t="n"/>
      <c r="Q8" s="2" t="n"/>
      <c r="R8" s="2" t="n"/>
      <c r="S8" s="2" t="n"/>
      <c r="T8" s="2" t="n"/>
    </row>
    <row r="9" ht="34" customHeight="1">
      <c r="A9" s="27" t="n"/>
      <c r="B9" s="27" t="n"/>
      <c r="C9" s="27" t="n"/>
      <c r="D9" s="27" t="n"/>
      <c r="E9" s="126" t="n"/>
      <c r="F9" s="27" t="n"/>
      <c r="G9" s="27" t="n"/>
      <c r="H9" s="27" t="n"/>
      <c r="I9" s="27" t="n"/>
      <c r="J9" s="3" t="inlineStr">
        <is>
          <t>G002</t>
        </is>
      </c>
      <c r="K9" s="14">
        <f>IF(COUNTBLANK(A9)=1,"",IF(NOT(AND(A9&lt;&gt;"",C9&lt;&gt;"Cancelled",C9&lt;&gt;"Returned",C9&lt;&gt;"Skip")),"",IF(COUNTBLANK(C9)=1,"Choose order status",IF(COUNTBLANK(B9)=1,"Choose a gift",IF(C9="Return pending","Resolve return",IF(AND(C9="Ordered",COUNTBLANK(E9)=1),"Add delivery date",IF(AND(C9="Ordered",ISNUMBER(E9),E9&lt;TODAY()),"Chase delivery",IF(AND(OR(C9="Delivered",C9="Collected"),COUNTBLANK(D9)=1),"Choose wrap status",""))))))))</f>
        <v/>
      </c>
      <c r="L9" s="2" t="n"/>
      <c r="M9" s="2" t="n"/>
      <c r="N9" s="2" t="n"/>
      <c r="O9" s="2" t="n"/>
      <c r="P9" s="2" t="n"/>
      <c r="Q9" s="2" t="n"/>
      <c r="R9" s="2" t="n"/>
      <c r="S9" s="2" t="n"/>
      <c r="T9" s="2" t="n"/>
    </row>
    <row r="10" ht="34" customHeight="1">
      <c r="A10" s="27" t="n"/>
      <c r="B10" s="27" t="n"/>
      <c r="C10" s="27" t="n"/>
      <c r="D10" s="27" t="n"/>
      <c r="E10" s="126" t="n"/>
      <c r="F10" s="27" t="n"/>
      <c r="G10" s="27" t="n"/>
      <c r="H10" s="27" t="n"/>
      <c r="I10" s="27" t="n"/>
      <c r="J10" s="3" t="inlineStr">
        <is>
          <t>G003</t>
        </is>
      </c>
      <c r="K10" s="14">
        <f>IF(COUNTBLANK(A10)=1,"",IF(NOT(AND(A10&lt;&gt;"",C10&lt;&gt;"Cancelled",C10&lt;&gt;"Returned",C10&lt;&gt;"Skip")),"",IF(COUNTBLANK(C10)=1,"Choose order status",IF(COUNTBLANK(B10)=1,"Choose a gift",IF(C10="Return pending","Resolve return",IF(AND(C10="Ordered",COUNTBLANK(E10)=1),"Add delivery date",IF(AND(C10="Ordered",ISNUMBER(E10),E10&lt;TODAY()),"Chase delivery",IF(AND(OR(C10="Delivered",C10="Collected"),COUNTBLANK(D10)=1),"Choose wrap status",""))))))))</f>
        <v/>
      </c>
      <c r="L10" s="2" t="n"/>
      <c r="M10" s="2" t="n"/>
      <c r="N10" s="2" t="n"/>
      <c r="O10" s="2" t="n"/>
      <c r="P10" s="2" t="n"/>
      <c r="Q10" s="2" t="n"/>
      <c r="R10" s="2" t="n"/>
      <c r="S10" s="2" t="n"/>
      <c r="T10" s="2" t="n"/>
    </row>
    <row r="11" ht="34" customHeight="1">
      <c r="A11" s="27" t="n"/>
      <c r="B11" s="27" t="n"/>
      <c r="C11" s="27" t="n"/>
      <c r="D11" s="27" t="n"/>
      <c r="E11" s="126" t="n"/>
      <c r="F11" s="27" t="n"/>
      <c r="G11" s="27" t="n"/>
      <c r="H11" s="27" t="n"/>
      <c r="I11" s="27" t="n"/>
      <c r="J11" s="3" t="inlineStr">
        <is>
          <t>G004</t>
        </is>
      </c>
      <c r="K11" s="14">
        <f>IF(COUNTBLANK(A11)=1,"",IF(NOT(AND(A11&lt;&gt;"",C11&lt;&gt;"Cancelled",C11&lt;&gt;"Returned",C11&lt;&gt;"Skip")),"",IF(COUNTBLANK(C11)=1,"Choose order status",IF(COUNTBLANK(B11)=1,"Choose a gift",IF(C11="Return pending","Resolve return",IF(AND(C11="Ordered",COUNTBLANK(E11)=1),"Add delivery date",IF(AND(C11="Ordered",ISNUMBER(E11),E11&lt;TODAY()),"Chase delivery",IF(AND(OR(C11="Delivered",C11="Collected"),COUNTBLANK(D11)=1),"Choose wrap status",""))))))))</f>
        <v/>
      </c>
      <c r="L11" s="2" t="n"/>
      <c r="M11" s="2" t="n"/>
      <c r="N11" s="2" t="n"/>
      <c r="O11" s="2" t="n"/>
      <c r="P11" s="2" t="n"/>
      <c r="Q11" s="2" t="n"/>
      <c r="R11" s="2" t="n"/>
      <c r="S11" s="2" t="n"/>
      <c r="T11" s="2" t="n"/>
    </row>
    <row r="12" ht="34" customHeight="1">
      <c r="A12" s="27" t="n"/>
      <c r="B12" s="27" t="n"/>
      <c r="C12" s="27" t="n"/>
      <c r="D12" s="27" t="n"/>
      <c r="E12" s="126" t="n"/>
      <c r="F12" s="27" t="n"/>
      <c r="G12" s="27" t="n"/>
      <c r="H12" s="27" t="n"/>
      <c r="I12" s="27" t="n"/>
      <c r="J12" s="3" t="inlineStr">
        <is>
          <t>G005</t>
        </is>
      </c>
      <c r="K12" s="14">
        <f>IF(COUNTBLANK(A12)=1,"",IF(NOT(AND(A12&lt;&gt;"",C12&lt;&gt;"Cancelled",C12&lt;&gt;"Returned",C12&lt;&gt;"Skip")),"",IF(COUNTBLANK(C12)=1,"Choose order status",IF(COUNTBLANK(B12)=1,"Choose a gift",IF(C12="Return pending","Resolve return",IF(AND(C12="Ordered",COUNTBLANK(E12)=1),"Add delivery date",IF(AND(C12="Ordered",ISNUMBER(E12),E12&lt;TODAY()),"Chase delivery",IF(AND(OR(C12="Delivered",C12="Collected"),COUNTBLANK(D12)=1),"Choose wrap status",""))))))))</f>
        <v/>
      </c>
      <c r="L12" s="2" t="n"/>
      <c r="M12" s="2" t="n"/>
      <c r="N12" s="2" t="n"/>
      <c r="O12" s="2" t="n"/>
      <c r="P12" s="2" t="n"/>
      <c r="Q12" s="2" t="n"/>
      <c r="R12" s="2" t="n"/>
      <c r="S12" s="2" t="n"/>
      <c r="T12" s="2" t="n"/>
    </row>
    <row r="13" ht="34" customHeight="1">
      <c r="A13" s="27" t="n"/>
      <c r="B13" s="27" t="n"/>
      <c r="C13" s="27" t="n"/>
      <c r="D13" s="27" t="n"/>
      <c r="E13" s="126" t="n"/>
      <c r="F13" s="27" t="n"/>
      <c r="G13" s="27" t="n"/>
      <c r="H13" s="27" t="n"/>
      <c r="I13" s="27" t="n"/>
      <c r="J13" s="3" t="inlineStr">
        <is>
          <t>G006</t>
        </is>
      </c>
      <c r="K13" s="14">
        <f>IF(COUNTBLANK(A13)=1,"",IF(NOT(AND(A13&lt;&gt;"",C13&lt;&gt;"Cancelled",C13&lt;&gt;"Returned",C13&lt;&gt;"Skip")),"",IF(COUNTBLANK(C13)=1,"Choose order status",IF(COUNTBLANK(B13)=1,"Choose a gift",IF(C13="Return pending","Resolve return",IF(AND(C13="Ordered",COUNTBLANK(E13)=1),"Add delivery date",IF(AND(C13="Ordered",ISNUMBER(E13),E13&lt;TODAY()),"Chase delivery",IF(AND(OR(C13="Delivered",C13="Collected"),COUNTBLANK(D13)=1),"Choose wrap status",""))))))))</f>
        <v/>
      </c>
      <c r="L13" s="2" t="n"/>
      <c r="M13" s="2" t="n"/>
      <c r="N13" s="2" t="n"/>
      <c r="O13" s="2" t="n"/>
      <c r="P13" s="2" t="n"/>
      <c r="Q13" s="2" t="n"/>
      <c r="R13" s="2" t="n"/>
      <c r="S13" s="2" t="n"/>
      <c r="T13" s="2" t="n"/>
    </row>
    <row r="14" ht="34" customHeight="1">
      <c r="A14" s="27" t="n"/>
      <c r="B14" s="27" t="n"/>
      <c r="C14" s="27" t="n"/>
      <c r="D14" s="27" t="n"/>
      <c r="E14" s="126" t="n"/>
      <c r="F14" s="27" t="n"/>
      <c r="G14" s="27" t="n"/>
      <c r="H14" s="27" t="n"/>
      <c r="I14" s="27" t="n"/>
      <c r="J14" s="3" t="inlineStr">
        <is>
          <t>G007</t>
        </is>
      </c>
      <c r="K14" s="14">
        <f>IF(COUNTBLANK(A14)=1,"",IF(NOT(AND(A14&lt;&gt;"",C14&lt;&gt;"Cancelled",C14&lt;&gt;"Returned",C14&lt;&gt;"Skip")),"",IF(COUNTBLANK(C14)=1,"Choose order status",IF(COUNTBLANK(B14)=1,"Choose a gift",IF(C14="Return pending","Resolve return",IF(AND(C14="Ordered",COUNTBLANK(E14)=1),"Add delivery date",IF(AND(C14="Ordered",ISNUMBER(E14),E14&lt;TODAY()),"Chase delivery",IF(AND(OR(C14="Delivered",C14="Collected"),COUNTBLANK(D14)=1),"Choose wrap status",""))))))))</f>
        <v/>
      </c>
      <c r="L14" s="2" t="n"/>
      <c r="M14" s="2" t="n"/>
      <c r="N14" s="2" t="n"/>
      <c r="O14" s="2" t="n"/>
      <c r="P14" s="2" t="n"/>
      <c r="Q14" s="2" t="n"/>
      <c r="R14" s="2" t="n"/>
      <c r="S14" s="2" t="n"/>
      <c r="T14" s="2" t="n"/>
    </row>
    <row r="15" ht="34" customHeight="1">
      <c r="A15" s="27" t="n"/>
      <c r="B15" s="27" t="n"/>
      <c r="C15" s="27" t="n"/>
      <c r="D15" s="27" t="n"/>
      <c r="E15" s="126" t="n"/>
      <c r="F15" s="27" t="n"/>
      <c r="G15" s="27" t="n"/>
      <c r="H15" s="27" t="n"/>
      <c r="I15" s="27" t="n"/>
      <c r="J15" s="3" t="inlineStr">
        <is>
          <t>G008</t>
        </is>
      </c>
      <c r="K15" s="14">
        <f>IF(COUNTBLANK(A15)=1,"",IF(NOT(AND(A15&lt;&gt;"",C15&lt;&gt;"Cancelled",C15&lt;&gt;"Returned",C15&lt;&gt;"Skip")),"",IF(COUNTBLANK(C15)=1,"Choose order status",IF(COUNTBLANK(B15)=1,"Choose a gift",IF(C15="Return pending","Resolve return",IF(AND(C15="Ordered",COUNTBLANK(E15)=1),"Add delivery date",IF(AND(C15="Ordered",ISNUMBER(E15),E15&lt;TODAY()),"Chase delivery",IF(AND(OR(C15="Delivered",C15="Collected"),COUNTBLANK(D15)=1),"Choose wrap status",""))))))))</f>
        <v/>
      </c>
      <c r="L15" s="2" t="n"/>
      <c r="M15" s="2" t="n"/>
      <c r="N15" s="2" t="n"/>
      <c r="O15" s="2" t="n"/>
      <c r="P15" s="2" t="n"/>
      <c r="Q15" s="2" t="n"/>
      <c r="R15" s="2" t="n"/>
      <c r="S15" s="2" t="n"/>
      <c r="T15" s="2" t="n"/>
    </row>
    <row r="16" ht="34" customHeight="1">
      <c r="A16" s="27" t="n"/>
      <c r="B16" s="27" t="n"/>
      <c r="C16" s="27" t="n"/>
      <c r="D16" s="27" t="n"/>
      <c r="E16" s="126" t="n"/>
      <c r="F16" s="27" t="n"/>
      <c r="G16" s="27" t="n"/>
      <c r="H16" s="27" t="n"/>
      <c r="I16" s="27" t="n"/>
      <c r="J16" s="3" t="inlineStr">
        <is>
          <t>G009</t>
        </is>
      </c>
      <c r="K16" s="14">
        <f>IF(COUNTBLANK(A16)=1,"",IF(NOT(AND(A16&lt;&gt;"",C16&lt;&gt;"Cancelled",C16&lt;&gt;"Returned",C16&lt;&gt;"Skip")),"",IF(COUNTBLANK(C16)=1,"Choose order status",IF(COUNTBLANK(B16)=1,"Choose a gift",IF(C16="Return pending","Resolve return",IF(AND(C16="Ordered",COUNTBLANK(E16)=1),"Add delivery date",IF(AND(C16="Ordered",ISNUMBER(E16),E16&lt;TODAY()),"Chase delivery",IF(AND(OR(C16="Delivered",C16="Collected"),COUNTBLANK(D16)=1),"Choose wrap status",""))))))))</f>
        <v/>
      </c>
      <c r="L16" s="2" t="n"/>
      <c r="M16" s="2" t="n"/>
      <c r="N16" s="2" t="n"/>
      <c r="O16" s="2" t="n"/>
      <c r="P16" s="2" t="n"/>
      <c r="Q16" s="2" t="n"/>
      <c r="R16" s="2" t="n"/>
      <c r="S16" s="2" t="n"/>
      <c r="T16" s="2" t="n"/>
    </row>
    <row r="17" ht="34" customHeight="1">
      <c r="A17" s="27" t="n"/>
      <c r="B17" s="27" t="n"/>
      <c r="C17" s="27" t="n"/>
      <c r="D17" s="27" t="n"/>
      <c r="E17" s="126" t="n"/>
      <c r="F17" s="27" t="n"/>
      <c r="G17" s="27" t="n"/>
      <c r="H17" s="27" t="n"/>
      <c r="I17" s="27" t="n"/>
      <c r="J17" s="3" t="inlineStr">
        <is>
          <t>G010</t>
        </is>
      </c>
      <c r="K17" s="14">
        <f>IF(COUNTBLANK(A17)=1,"",IF(NOT(AND(A17&lt;&gt;"",C17&lt;&gt;"Cancelled",C17&lt;&gt;"Returned",C17&lt;&gt;"Skip")),"",IF(COUNTBLANK(C17)=1,"Choose order status",IF(COUNTBLANK(B17)=1,"Choose a gift",IF(C17="Return pending","Resolve return",IF(AND(C17="Ordered",COUNTBLANK(E17)=1),"Add delivery date",IF(AND(C17="Ordered",ISNUMBER(E17),E17&lt;TODAY()),"Chase delivery",IF(AND(OR(C17="Delivered",C17="Collected"),COUNTBLANK(D17)=1),"Choose wrap status",""))))))))</f>
        <v/>
      </c>
      <c r="L17" s="2" t="n"/>
      <c r="M17" s="2" t="n"/>
      <c r="N17" s="2" t="n"/>
      <c r="O17" s="2" t="n"/>
      <c r="P17" s="2" t="n"/>
      <c r="Q17" s="2" t="n"/>
      <c r="R17" s="2" t="n"/>
      <c r="S17" s="2" t="n"/>
      <c r="T17" s="2" t="n"/>
    </row>
    <row r="18" ht="34" customHeight="1">
      <c r="A18" s="27" t="n"/>
      <c r="B18" s="27" t="n"/>
      <c r="C18" s="27" t="n"/>
      <c r="D18" s="27" t="n"/>
      <c r="E18" s="126" t="n"/>
      <c r="F18" s="27" t="n"/>
      <c r="G18" s="27" t="n"/>
      <c r="H18" s="27" t="n"/>
      <c r="I18" s="27" t="n"/>
      <c r="J18" s="3" t="inlineStr">
        <is>
          <t>G011</t>
        </is>
      </c>
      <c r="K18" s="14">
        <f>IF(COUNTBLANK(A18)=1,"",IF(NOT(AND(A18&lt;&gt;"",C18&lt;&gt;"Cancelled",C18&lt;&gt;"Returned",C18&lt;&gt;"Skip")),"",IF(COUNTBLANK(C18)=1,"Choose order status",IF(COUNTBLANK(B18)=1,"Choose a gift",IF(C18="Return pending","Resolve return",IF(AND(C18="Ordered",COUNTBLANK(E18)=1),"Add delivery date",IF(AND(C18="Ordered",ISNUMBER(E18),E18&lt;TODAY()),"Chase delivery",IF(AND(OR(C18="Delivered",C18="Collected"),COUNTBLANK(D18)=1),"Choose wrap status",""))))))))</f>
        <v/>
      </c>
      <c r="L18" s="2" t="n"/>
      <c r="M18" s="2" t="n"/>
      <c r="N18" s="2" t="n"/>
      <c r="O18" s="2" t="n"/>
      <c r="P18" s="2" t="n"/>
      <c r="Q18" s="2" t="n"/>
      <c r="R18" s="2" t="n"/>
      <c r="S18" s="2" t="n"/>
      <c r="T18" s="2" t="n"/>
    </row>
    <row r="19" ht="34" customHeight="1">
      <c r="A19" s="27" t="n"/>
      <c r="B19" s="27" t="n"/>
      <c r="C19" s="27" t="n"/>
      <c r="D19" s="27" t="n"/>
      <c r="E19" s="126" t="n"/>
      <c r="F19" s="27" t="n"/>
      <c r="G19" s="27" t="n"/>
      <c r="H19" s="27" t="n"/>
      <c r="I19" s="27" t="n"/>
      <c r="J19" s="3" t="inlineStr">
        <is>
          <t>G012</t>
        </is>
      </c>
      <c r="K19" s="14">
        <f>IF(COUNTBLANK(A19)=1,"",IF(NOT(AND(A19&lt;&gt;"",C19&lt;&gt;"Cancelled",C19&lt;&gt;"Returned",C19&lt;&gt;"Skip")),"",IF(COUNTBLANK(C19)=1,"Choose order status",IF(COUNTBLANK(B19)=1,"Choose a gift",IF(C19="Return pending","Resolve return",IF(AND(C19="Ordered",COUNTBLANK(E19)=1),"Add delivery date",IF(AND(C19="Ordered",ISNUMBER(E19),E19&lt;TODAY()),"Chase delivery",IF(AND(OR(C19="Delivered",C19="Collected"),COUNTBLANK(D19)=1),"Choose wrap status",""))))))))</f>
        <v/>
      </c>
      <c r="L19" s="2" t="n"/>
      <c r="M19" s="2" t="n"/>
      <c r="N19" s="2" t="n"/>
      <c r="O19" s="2" t="n"/>
      <c r="P19" s="2" t="n"/>
      <c r="Q19" s="2" t="n"/>
      <c r="R19" s="2" t="n"/>
      <c r="S19" s="2" t="n"/>
      <c r="T19" s="2" t="n"/>
    </row>
    <row r="20" ht="34" customHeight="1">
      <c r="A20" s="27" t="n"/>
      <c r="B20" s="27" t="n"/>
      <c r="C20" s="27" t="n"/>
      <c r="D20" s="27" t="n"/>
      <c r="E20" s="126" t="n"/>
      <c r="F20" s="27" t="n"/>
      <c r="G20" s="27" t="n"/>
      <c r="H20" s="27" t="n"/>
      <c r="I20" s="27" t="n"/>
      <c r="J20" s="3" t="inlineStr">
        <is>
          <t>G013</t>
        </is>
      </c>
      <c r="K20" s="14">
        <f>IF(COUNTBLANK(A20)=1,"",IF(NOT(AND(A20&lt;&gt;"",C20&lt;&gt;"Cancelled",C20&lt;&gt;"Returned",C20&lt;&gt;"Skip")),"",IF(COUNTBLANK(C20)=1,"Choose order status",IF(COUNTBLANK(B20)=1,"Choose a gift",IF(C20="Return pending","Resolve return",IF(AND(C20="Ordered",COUNTBLANK(E20)=1),"Add delivery date",IF(AND(C20="Ordered",ISNUMBER(E20),E20&lt;TODAY()),"Chase delivery",IF(AND(OR(C20="Delivered",C20="Collected"),COUNTBLANK(D20)=1),"Choose wrap status",""))))))))</f>
        <v/>
      </c>
      <c r="L20" s="2" t="n"/>
      <c r="M20" s="2" t="n"/>
      <c r="N20" s="2" t="n"/>
      <c r="O20" s="2" t="n"/>
      <c r="P20" s="2" t="n"/>
      <c r="Q20" s="2" t="n"/>
      <c r="R20" s="2" t="n"/>
      <c r="S20" s="2" t="n"/>
      <c r="T20" s="2" t="n"/>
    </row>
    <row r="21" ht="34" customHeight="1">
      <c r="A21" s="27" t="n"/>
      <c r="B21" s="27" t="n"/>
      <c r="C21" s="27" t="n"/>
      <c r="D21" s="27" t="n"/>
      <c r="E21" s="126" t="n"/>
      <c r="F21" s="27" t="n"/>
      <c r="G21" s="27" t="n"/>
      <c r="H21" s="27" t="n"/>
      <c r="I21" s="27" t="n"/>
      <c r="J21" s="3" t="inlineStr">
        <is>
          <t>G014</t>
        </is>
      </c>
      <c r="K21" s="14">
        <f>IF(COUNTBLANK(A21)=1,"",IF(NOT(AND(A21&lt;&gt;"",C21&lt;&gt;"Cancelled",C21&lt;&gt;"Returned",C21&lt;&gt;"Skip")),"",IF(COUNTBLANK(C21)=1,"Choose order status",IF(COUNTBLANK(B21)=1,"Choose a gift",IF(C21="Return pending","Resolve return",IF(AND(C21="Ordered",COUNTBLANK(E21)=1),"Add delivery date",IF(AND(C21="Ordered",ISNUMBER(E21),E21&lt;TODAY()),"Chase delivery",IF(AND(OR(C21="Delivered",C21="Collected"),COUNTBLANK(D21)=1),"Choose wrap status",""))))))))</f>
        <v/>
      </c>
      <c r="L21" s="2" t="n"/>
      <c r="M21" s="2" t="n"/>
      <c r="N21" s="2" t="n"/>
      <c r="O21" s="2" t="n"/>
      <c r="P21" s="2" t="n"/>
      <c r="Q21" s="2" t="n"/>
      <c r="R21" s="2" t="n"/>
      <c r="S21" s="2" t="n"/>
      <c r="T21" s="2" t="n"/>
    </row>
    <row r="22" ht="34" customHeight="1">
      <c r="A22" s="27" t="n"/>
      <c r="B22" s="27" t="n"/>
      <c r="C22" s="27" t="n"/>
      <c r="D22" s="27" t="n"/>
      <c r="E22" s="126" t="n"/>
      <c r="F22" s="27" t="n"/>
      <c r="G22" s="27" t="n"/>
      <c r="H22" s="27" t="n"/>
      <c r="I22" s="27" t="n"/>
      <c r="J22" s="3" t="inlineStr">
        <is>
          <t>G015</t>
        </is>
      </c>
      <c r="K22" s="14">
        <f>IF(COUNTBLANK(A22)=1,"",IF(NOT(AND(A22&lt;&gt;"",C22&lt;&gt;"Cancelled",C22&lt;&gt;"Returned",C22&lt;&gt;"Skip")),"",IF(COUNTBLANK(C22)=1,"Choose order status",IF(COUNTBLANK(B22)=1,"Choose a gift",IF(C22="Return pending","Resolve return",IF(AND(C22="Ordered",COUNTBLANK(E22)=1),"Add delivery date",IF(AND(C22="Ordered",ISNUMBER(E22),E22&lt;TODAY()),"Chase delivery",IF(AND(OR(C22="Delivered",C22="Collected"),COUNTBLANK(D22)=1),"Choose wrap status",""))))))))</f>
        <v/>
      </c>
      <c r="L22" s="2" t="n"/>
      <c r="M22" s="2" t="n"/>
      <c r="N22" s="2" t="n"/>
      <c r="O22" s="2" t="n"/>
      <c r="P22" s="2" t="n"/>
      <c r="Q22" s="2" t="n"/>
      <c r="R22" s="2" t="n"/>
      <c r="S22" s="2" t="n"/>
      <c r="T22" s="2" t="n"/>
    </row>
    <row r="23" ht="34" customHeight="1">
      <c r="A23" s="27" t="n"/>
      <c r="B23" s="27" t="n"/>
      <c r="C23" s="27" t="n"/>
      <c r="D23" s="27" t="n"/>
      <c r="E23" s="126" t="n"/>
      <c r="F23" s="27" t="n"/>
      <c r="G23" s="27" t="n"/>
      <c r="H23" s="27" t="n"/>
      <c r="I23" s="27" t="n"/>
      <c r="J23" s="3" t="inlineStr">
        <is>
          <t>G016</t>
        </is>
      </c>
      <c r="K23" s="14">
        <f>IF(COUNTBLANK(A23)=1,"",IF(NOT(AND(A23&lt;&gt;"",C23&lt;&gt;"Cancelled",C23&lt;&gt;"Returned",C23&lt;&gt;"Skip")),"",IF(COUNTBLANK(C23)=1,"Choose order status",IF(COUNTBLANK(B23)=1,"Choose a gift",IF(C23="Return pending","Resolve return",IF(AND(C23="Ordered",COUNTBLANK(E23)=1),"Add delivery date",IF(AND(C23="Ordered",ISNUMBER(E23),E23&lt;TODAY()),"Chase delivery",IF(AND(OR(C23="Delivered",C23="Collected"),COUNTBLANK(D23)=1),"Choose wrap status",""))))))))</f>
        <v/>
      </c>
      <c r="L23" s="2" t="n"/>
      <c r="M23" s="2" t="n"/>
      <c r="N23" s="2" t="n"/>
      <c r="O23" s="2" t="n"/>
      <c r="P23" s="2" t="n"/>
      <c r="Q23" s="2" t="n"/>
      <c r="R23" s="2" t="n"/>
      <c r="S23" s="2" t="n"/>
      <c r="T23" s="2" t="n"/>
    </row>
    <row r="24" ht="34" customHeight="1">
      <c r="A24" s="27" t="n"/>
      <c r="B24" s="27" t="n"/>
      <c r="C24" s="27" t="n"/>
      <c r="D24" s="27" t="n"/>
      <c r="E24" s="126" t="n"/>
      <c r="F24" s="27" t="n"/>
      <c r="G24" s="27" t="n"/>
      <c r="H24" s="27" t="n"/>
      <c r="I24" s="27" t="n"/>
      <c r="J24" s="3" t="inlineStr">
        <is>
          <t>G017</t>
        </is>
      </c>
      <c r="K24" s="14">
        <f>IF(COUNTBLANK(A24)=1,"",IF(NOT(AND(A24&lt;&gt;"",C24&lt;&gt;"Cancelled",C24&lt;&gt;"Returned",C24&lt;&gt;"Skip")),"",IF(COUNTBLANK(C24)=1,"Choose order status",IF(COUNTBLANK(B24)=1,"Choose a gift",IF(C24="Return pending","Resolve return",IF(AND(C24="Ordered",COUNTBLANK(E24)=1),"Add delivery date",IF(AND(C24="Ordered",ISNUMBER(E24),E24&lt;TODAY()),"Chase delivery",IF(AND(OR(C24="Delivered",C24="Collected"),COUNTBLANK(D24)=1),"Choose wrap status",""))))))))</f>
        <v/>
      </c>
      <c r="L24" s="2" t="n"/>
      <c r="M24" s="2" t="n"/>
      <c r="N24" s="2" t="n"/>
      <c r="O24" s="2" t="n"/>
      <c r="P24" s="2" t="n"/>
      <c r="Q24" s="2" t="n"/>
      <c r="R24" s="2" t="n"/>
      <c r="S24" s="2" t="n"/>
      <c r="T24" s="2" t="n"/>
    </row>
    <row r="25" ht="34" customHeight="1">
      <c r="A25" s="27" t="n"/>
      <c r="B25" s="27" t="n"/>
      <c r="C25" s="27" t="n"/>
      <c r="D25" s="27" t="n"/>
      <c r="E25" s="126" t="n"/>
      <c r="F25" s="27" t="n"/>
      <c r="G25" s="27" t="n"/>
      <c r="H25" s="27" t="n"/>
      <c r="I25" s="27" t="n"/>
      <c r="J25" s="3" t="inlineStr">
        <is>
          <t>G018</t>
        </is>
      </c>
      <c r="K25" s="14">
        <f>IF(COUNTBLANK(A25)=1,"",IF(NOT(AND(A25&lt;&gt;"",C25&lt;&gt;"Cancelled",C25&lt;&gt;"Returned",C25&lt;&gt;"Skip")),"",IF(COUNTBLANK(C25)=1,"Choose order status",IF(COUNTBLANK(B25)=1,"Choose a gift",IF(C25="Return pending","Resolve return",IF(AND(C25="Ordered",COUNTBLANK(E25)=1),"Add delivery date",IF(AND(C25="Ordered",ISNUMBER(E25),E25&lt;TODAY()),"Chase delivery",IF(AND(OR(C25="Delivered",C25="Collected"),COUNTBLANK(D25)=1),"Choose wrap status",""))))))))</f>
        <v/>
      </c>
      <c r="L25" s="2" t="n"/>
      <c r="M25" s="2" t="n"/>
      <c r="N25" s="2" t="n"/>
      <c r="O25" s="2" t="n"/>
      <c r="P25" s="2" t="n"/>
      <c r="Q25" s="2" t="n"/>
      <c r="R25" s="2" t="n"/>
      <c r="S25" s="2" t="n"/>
      <c r="T25" s="2" t="n"/>
    </row>
    <row r="26" ht="34" customHeight="1">
      <c r="A26" s="27" t="n"/>
      <c r="B26" s="27" t="n"/>
      <c r="C26" s="27" t="n"/>
      <c r="D26" s="27" t="n"/>
      <c r="E26" s="126" t="n"/>
      <c r="F26" s="27" t="n"/>
      <c r="G26" s="27" t="n"/>
      <c r="H26" s="27" t="n"/>
      <c r="I26" s="27" t="n"/>
      <c r="J26" s="3" t="inlineStr">
        <is>
          <t>G019</t>
        </is>
      </c>
      <c r="K26" s="14">
        <f>IF(COUNTBLANK(A26)=1,"",IF(NOT(AND(A26&lt;&gt;"",C26&lt;&gt;"Cancelled",C26&lt;&gt;"Returned",C26&lt;&gt;"Skip")),"",IF(COUNTBLANK(C26)=1,"Choose order status",IF(COUNTBLANK(B26)=1,"Choose a gift",IF(C26="Return pending","Resolve return",IF(AND(C26="Ordered",COUNTBLANK(E26)=1),"Add delivery date",IF(AND(C26="Ordered",ISNUMBER(E26),E26&lt;TODAY()),"Chase delivery",IF(AND(OR(C26="Delivered",C26="Collected"),COUNTBLANK(D26)=1),"Choose wrap status",""))))))))</f>
        <v/>
      </c>
      <c r="L26" s="2" t="n"/>
      <c r="M26" s="2" t="n"/>
      <c r="N26" s="2" t="n"/>
      <c r="O26" s="2" t="n"/>
      <c r="P26" s="2" t="n"/>
      <c r="Q26" s="2" t="n"/>
      <c r="R26" s="2" t="n"/>
      <c r="S26" s="2" t="n"/>
      <c r="T26" s="2" t="n"/>
    </row>
    <row r="27" ht="34" customHeight="1">
      <c r="A27" s="27" t="n"/>
      <c r="B27" s="27" t="n"/>
      <c r="C27" s="27" t="n"/>
      <c r="D27" s="27" t="n"/>
      <c r="E27" s="126" t="n"/>
      <c r="F27" s="27" t="n"/>
      <c r="G27" s="27" t="n"/>
      <c r="H27" s="27" t="n"/>
      <c r="I27" s="27" t="n"/>
      <c r="J27" s="3" t="inlineStr">
        <is>
          <t>G020</t>
        </is>
      </c>
      <c r="K27" s="14">
        <f>IF(COUNTBLANK(A27)=1,"",IF(NOT(AND(A27&lt;&gt;"",C27&lt;&gt;"Cancelled",C27&lt;&gt;"Returned",C27&lt;&gt;"Skip")),"",IF(COUNTBLANK(C27)=1,"Choose order status",IF(COUNTBLANK(B27)=1,"Choose a gift",IF(C27="Return pending","Resolve return",IF(AND(C27="Ordered",COUNTBLANK(E27)=1),"Add delivery date",IF(AND(C27="Ordered",ISNUMBER(E27),E27&lt;TODAY()),"Chase delivery",IF(AND(OR(C27="Delivered",C27="Collected"),COUNTBLANK(D27)=1),"Choose wrap status",""))))))))</f>
        <v/>
      </c>
      <c r="L27" s="2" t="n"/>
      <c r="M27" s="2" t="n"/>
      <c r="N27" s="2" t="n"/>
      <c r="O27" s="2" t="n"/>
      <c r="P27" s="2" t="n"/>
      <c r="Q27" s="2" t="n"/>
      <c r="R27" s="2" t="n"/>
      <c r="S27" s="2" t="n"/>
      <c r="T27" s="2" t="n"/>
    </row>
    <row r="28" ht="34" customHeight="1">
      <c r="A28" s="27" t="n"/>
      <c r="B28" s="27" t="n"/>
      <c r="C28" s="27" t="n"/>
      <c r="D28" s="27" t="n"/>
      <c r="E28" s="126" t="n"/>
      <c r="F28" s="27" t="n"/>
      <c r="G28" s="27" t="n"/>
      <c r="H28" s="27" t="n"/>
      <c r="I28" s="27" t="n"/>
      <c r="J28" s="3" t="inlineStr">
        <is>
          <t>G021</t>
        </is>
      </c>
      <c r="K28" s="14">
        <f>IF(COUNTBLANK(A28)=1,"",IF(NOT(AND(A28&lt;&gt;"",C28&lt;&gt;"Cancelled",C28&lt;&gt;"Returned",C28&lt;&gt;"Skip")),"",IF(COUNTBLANK(C28)=1,"Choose order status",IF(COUNTBLANK(B28)=1,"Choose a gift",IF(C28="Return pending","Resolve return",IF(AND(C28="Ordered",COUNTBLANK(E28)=1),"Add delivery date",IF(AND(C28="Ordered",ISNUMBER(E28),E28&lt;TODAY()),"Chase delivery",IF(AND(OR(C28="Delivered",C28="Collected"),COUNTBLANK(D28)=1),"Choose wrap status",""))))))))</f>
        <v/>
      </c>
      <c r="L28" s="2" t="n"/>
      <c r="M28" s="2" t="n"/>
      <c r="N28" s="2" t="n"/>
      <c r="O28" s="2" t="n"/>
      <c r="P28" s="2" t="n"/>
      <c r="Q28" s="2" t="n"/>
      <c r="R28" s="2" t="n"/>
      <c r="S28" s="2" t="n"/>
      <c r="T28" s="2" t="n"/>
    </row>
    <row r="29" ht="34" customHeight="1">
      <c r="A29" s="27" t="n"/>
      <c r="B29" s="27" t="n"/>
      <c r="C29" s="27" t="n"/>
      <c r="D29" s="27" t="n"/>
      <c r="E29" s="126" t="n"/>
      <c r="F29" s="27" t="n"/>
      <c r="G29" s="27" t="n"/>
      <c r="H29" s="27" t="n"/>
      <c r="I29" s="27" t="n"/>
      <c r="J29" s="3" t="inlineStr">
        <is>
          <t>G022</t>
        </is>
      </c>
      <c r="K29" s="14">
        <f>IF(COUNTBLANK(A29)=1,"",IF(NOT(AND(A29&lt;&gt;"",C29&lt;&gt;"Cancelled",C29&lt;&gt;"Returned",C29&lt;&gt;"Skip")),"",IF(COUNTBLANK(C29)=1,"Choose order status",IF(COUNTBLANK(B29)=1,"Choose a gift",IF(C29="Return pending","Resolve return",IF(AND(C29="Ordered",COUNTBLANK(E29)=1),"Add delivery date",IF(AND(C29="Ordered",ISNUMBER(E29),E29&lt;TODAY()),"Chase delivery",IF(AND(OR(C29="Delivered",C29="Collected"),COUNTBLANK(D29)=1),"Choose wrap status",""))))))))</f>
        <v/>
      </c>
      <c r="L29" s="2" t="n"/>
      <c r="M29" s="2" t="n"/>
      <c r="N29" s="2" t="n"/>
      <c r="O29" s="2" t="n"/>
      <c r="P29" s="2" t="n"/>
      <c r="Q29" s="2" t="n"/>
      <c r="R29" s="2" t="n"/>
      <c r="S29" s="2" t="n"/>
      <c r="T29" s="2" t="n"/>
    </row>
    <row r="30" ht="34" customHeight="1">
      <c r="A30" s="27" t="n"/>
      <c r="B30" s="27" t="n"/>
      <c r="C30" s="27" t="n"/>
      <c r="D30" s="27" t="n"/>
      <c r="E30" s="126" t="n"/>
      <c r="F30" s="27" t="n"/>
      <c r="G30" s="27" t="n"/>
      <c r="H30" s="27" t="n"/>
      <c r="I30" s="27" t="n"/>
      <c r="J30" s="3" t="inlineStr">
        <is>
          <t>G023</t>
        </is>
      </c>
      <c r="K30" s="14">
        <f>IF(COUNTBLANK(A30)=1,"",IF(NOT(AND(A30&lt;&gt;"",C30&lt;&gt;"Cancelled",C30&lt;&gt;"Returned",C30&lt;&gt;"Skip")),"",IF(COUNTBLANK(C30)=1,"Choose order status",IF(COUNTBLANK(B30)=1,"Choose a gift",IF(C30="Return pending","Resolve return",IF(AND(C30="Ordered",COUNTBLANK(E30)=1),"Add delivery date",IF(AND(C30="Ordered",ISNUMBER(E30),E30&lt;TODAY()),"Chase delivery",IF(AND(OR(C30="Delivered",C30="Collected"),COUNTBLANK(D30)=1),"Choose wrap status",""))))))))</f>
        <v/>
      </c>
      <c r="L30" s="2" t="n"/>
      <c r="M30" s="2" t="n"/>
      <c r="N30" s="2" t="n"/>
      <c r="O30" s="2" t="n"/>
      <c r="P30" s="2" t="n"/>
      <c r="Q30" s="2" t="n"/>
      <c r="R30" s="2" t="n"/>
      <c r="S30" s="2" t="n"/>
      <c r="T30" s="2" t="n"/>
    </row>
    <row r="31" ht="34" customHeight="1">
      <c r="A31" s="27" t="n"/>
      <c r="B31" s="27" t="n"/>
      <c r="C31" s="27" t="n"/>
      <c r="D31" s="27" t="n"/>
      <c r="E31" s="126" t="n"/>
      <c r="F31" s="27" t="n"/>
      <c r="G31" s="27" t="n"/>
      <c r="H31" s="27" t="n"/>
      <c r="I31" s="27" t="n"/>
      <c r="J31" s="3" t="inlineStr">
        <is>
          <t>G024</t>
        </is>
      </c>
      <c r="K31" s="14">
        <f>IF(COUNTBLANK(A31)=1,"",IF(NOT(AND(A31&lt;&gt;"",C31&lt;&gt;"Cancelled",C31&lt;&gt;"Returned",C31&lt;&gt;"Skip")),"",IF(COUNTBLANK(C31)=1,"Choose order status",IF(COUNTBLANK(B31)=1,"Choose a gift",IF(C31="Return pending","Resolve return",IF(AND(C31="Ordered",COUNTBLANK(E31)=1),"Add delivery date",IF(AND(C31="Ordered",ISNUMBER(E31),E31&lt;TODAY()),"Chase delivery",IF(AND(OR(C31="Delivered",C31="Collected"),COUNTBLANK(D31)=1),"Choose wrap status",""))))))))</f>
        <v/>
      </c>
      <c r="L31" s="2" t="n"/>
      <c r="M31" s="2" t="n"/>
      <c r="N31" s="2" t="n"/>
      <c r="O31" s="2" t="n"/>
      <c r="P31" s="2" t="n"/>
      <c r="Q31" s="2" t="n"/>
      <c r="R31" s="2" t="n"/>
      <c r="S31" s="2" t="n"/>
      <c r="T31" s="2" t="n"/>
    </row>
    <row r="32" ht="34" customHeight="1">
      <c r="A32" s="27" t="n"/>
      <c r="B32" s="27" t="n"/>
      <c r="C32" s="27" t="n"/>
      <c r="D32" s="27" t="n"/>
      <c r="E32" s="126" t="n"/>
      <c r="F32" s="27" t="n"/>
      <c r="G32" s="27" t="n"/>
      <c r="H32" s="27" t="n"/>
      <c r="I32" s="27" t="n"/>
      <c r="J32" s="3" t="inlineStr">
        <is>
          <t>G025</t>
        </is>
      </c>
      <c r="K32" s="14">
        <f>IF(COUNTBLANK(A32)=1,"",IF(NOT(AND(A32&lt;&gt;"",C32&lt;&gt;"Cancelled",C32&lt;&gt;"Returned",C32&lt;&gt;"Skip")),"",IF(COUNTBLANK(C32)=1,"Choose order status",IF(COUNTBLANK(B32)=1,"Choose a gift",IF(C32="Return pending","Resolve return",IF(AND(C32="Ordered",COUNTBLANK(E32)=1),"Add delivery date",IF(AND(C32="Ordered",ISNUMBER(E32),E32&lt;TODAY()),"Chase delivery",IF(AND(OR(C32="Delivered",C32="Collected"),COUNTBLANK(D32)=1),"Choose wrap status",""))))))))</f>
        <v/>
      </c>
      <c r="L32" s="2" t="n"/>
      <c r="M32" s="2" t="n"/>
      <c r="N32" s="2" t="n"/>
      <c r="O32" s="2" t="n"/>
      <c r="P32" s="2" t="n"/>
      <c r="Q32" s="2" t="n"/>
      <c r="R32" s="2" t="n"/>
      <c r="S32" s="2" t="n"/>
      <c r="T32" s="2" t="n"/>
    </row>
    <row r="33" ht="34" customHeight="1">
      <c r="A33" s="27" t="n"/>
      <c r="B33" s="27" t="n"/>
      <c r="C33" s="27" t="n"/>
      <c r="D33" s="27" t="n"/>
      <c r="E33" s="126" t="n"/>
      <c r="F33" s="27" t="n"/>
      <c r="G33" s="27" t="n"/>
      <c r="H33" s="27" t="n"/>
      <c r="I33" s="27" t="n"/>
      <c r="J33" s="3" t="inlineStr">
        <is>
          <t>G026</t>
        </is>
      </c>
      <c r="K33" s="14">
        <f>IF(COUNTBLANK(A33)=1,"",IF(NOT(AND(A33&lt;&gt;"",C33&lt;&gt;"Cancelled",C33&lt;&gt;"Returned",C33&lt;&gt;"Skip")),"",IF(COUNTBLANK(C33)=1,"Choose order status",IF(COUNTBLANK(B33)=1,"Choose a gift",IF(C33="Return pending","Resolve return",IF(AND(C33="Ordered",COUNTBLANK(E33)=1),"Add delivery date",IF(AND(C33="Ordered",ISNUMBER(E33),E33&lt;TODAY()),"Chase delivery",IF(AND(OR(C33="Delivered",C33="Collected"),COUNTBLANK(D33)=1),"Choose wrap status",""))))))))</f>
        <v/>
      </c>
      <c r="L33" s="2" t="n"/>
      <c r="M33" s="2" t="n"/>
      <c r="N33" s="2" t="n"/>
      <c r="O33" s="2" t="n"/>
      <c r="P33" s="2" t="n"/>
      <c r="Q33" s="2" t="n"/>
      <c r="R33" s="2" t="n"/>
      <c r="S33" s="2" t="n"/>
      <c r="T33" s="2" t="n"/>
    </row>
    <row r="34" ht="34" customHeight="1">
      <c r="A34" s="27" t="n"/>
      <c r="B34" s="27" t="n"/>
      <c r="C34" s="27" t="n"/>
      <c r="D34" s="27" t="n"/>
      <c r="E34" s="126" t="n"/>
      <c r="F34" s="27" t="n"/>
      <c r="G34" s="27" t="n"/>
      <c r="H34" s="27" t="n"/>
      <c r="I34" s="27" t="n"/>
      <c r="J34" s="3" t="inlineStr">
        <is>
          <t>G027</t>
        </is>
      </c>
      <c r="K34" s="14">
        <f>IF(COUNTBLANK(A34)=1,"",IF(NOT(AND(A34&lt;&gt;"",C34&lt;&gt;"Cancelled",C34&lt;&gt;"Returned",C34&lt;&gt;"Skip")),"",IF(COUNTBLANK(C34)=1,"Choose order status",IF(COUNTBLANK(B34)=1,"Choose a gift",IF(C34="Return pending","Resolve return",IF(AND(C34="Ordered",COUNTBLANK(E34)=1),"Add delivery date",IF(AND(C34="Ordered",ISNUMBER(E34),E34&lt;TODAY()),"Chase delivery",IF(AND(OR(C34="Delivered",C34="Collected"),COUNTBLANK(D34)=1),"Choose wrap status",""))))))))</f>
        <v/>
      </c>
      <c r="L34" s="2" t="n"/>
      <c r="M34" s="2" t="n"/>
      <c r="N34" s="2" t="n"/>
      <c r="O34" s="2" t="n"/>
      <c r="P34" s="2" t="n"/>
      <c r="Q34" s="2" t="n"/>
      <c r="R34" s="2" t="n"/>
      <c r="S34" s="2" t="n"/>
      <c r="T34" s="2" t="n"/>
    </row>
    <row r="35" ht="34" customHeight="1">
      <c r="A35" s="27" t="n"/>
      <c r="B35" s="27" t="n"/>
      <c r="C35" s="27" t="n"/>
      <c r="D35" s="27" t="n"/>
      <c r="E35" s="126" t="n"/>
      <c r="F35" s="27" t="n"/>
      <c r="G35" s="27" t="n"/>
      <c r="H35" s="27" t="n"/>
      <c r="I35" s="27" t="n"/>
      <c r="J35" s="3" t="inlineStr">
        <is>
          <t>G028</t>
        </is>
      </c>
      <c r="K35" s="14">
        <f>IF(COUNTBLANK(A35)=1,"",IF(NOT(AND(A35&lt;&gt;"",C35&lt;&gt;"Cancelled",C35&lt;&gt;"Returned",C35&lt;&gt;"Skip")),"",IF(COUNTBLANK(C35)=1,"Choose order status",IF(COUNTBLANK(B35)=1,"Choose a gift",IF(C35="Return pending","Resolve return",IF(AND(C35="Ordered",COUNTBLANK(E35)=1),"Add delivery date",IF(AND(C35="Ordered",ISNUMBER(E35),E35&lt;TODAY()),"Chase delivery",IF(AND(OR(C35="Delivered",C35="Collected"),COUNTBLANK(D35)=1),"Choose wrap status",""))))))))</f>
        <v/>
      </c>
      <c r="L35" s="2" t="n"/>
      <c r="M35" s="2" t="n"/>
      <c r="N35" s="2" t="n"/>
      <c r="O35" s="2" t="n"/>
      <c r="P35" s="2" t="n"/>
      <c r="Q35" s="2" t="n"/>
      <c r="R35" s="2" t="n"/>
      <c r="S35" s="2" t="n"/>
      <c r="T35" s="2" t="n"/>
    </row>
    <row r="36" ht="34" customHeight="1">
      <c r="A36" s="27" t="n"/>
      <c r="B36" s="27" t="n"/>
      <c r="C36" s="27" t="n"/>
      <c r="D36" s="27" t="n"/>
      <c r="E36" s="126" t="n"/>
      <c r="F36" s="27" t="n"/>
      <c r="G36" s="27" t="n"/>
      <c r="H36" s="27" t="n"/>
      <c r="I36" s="27" t="n"/>
      <c r="J36" s="3" t="inlineStr">
        <is>
          <t>G029</t>
        </is>
      </c>
      <c r="K36" s="14">
        <f>IF(COUNTBLANK(A36)=1,"",IF(NOT(AND(A36&lt;&gt;"",C36&lt;&gt;"Cancelled",C36&lt;&gt;"Returned",C36&lt;&gt;"Skip")),"",IF(COUNTBLANK(C36)=1,"Choose order status",IF(COUNTBLANK(B36)=1,"Choose a gift",IF(C36="Return pending","Resolve return",IF(AND(C36="Ordered",COUNTBLANK(E36)=1),"Add delivery date",IF(AND(C36="Ordered",ISNUMBER(E36),E36&lt;TODAY()),"Chase delivery",IF(AND(OR(C36="Delivered",C36="Collected"),COUNTBLANK(D36)=1),"Choose wrap status",""))))))))</f>
        <v/>
      </c>
      <c r="L36" s="2" t="n"/>
      <c r="M36" s="2" t="n"/>
      <c r="N36" s="2" t="n"/>
      <c r="O36" s="2" t="n"/>
      <c r="P36" s="2" t="n"/>
      <c r="Q36" s="2" t="n"/>
      <c r="R36" s="2" t="n"/>
      <c r="S36" s="2" t="n"/>
      <c r="T36" s="2" t="n"/>
    </row>
    <row r="37" ht="34" customHeight="1">
      <c r="A37" s="27" t="n"/>
      <c r="B37" s="27" t="n"/>
      <c r="C37" s="27" t="n"/>
      <c r="D37" s="27" t="n"/>
      <c r="E37" s="126" t="n"/>
      <c r="F37" s="27" t="n"/>
      <c r="G37" s="27" t="n"/>
      <c r="H37" s="27" t="n"/>
      <c r="I37" s="27" t="n"/>
      <c r="J37" s="3" t="inlineStr">
        <is>
          <t>G030</t>
        </is>
      </c>
      <c r="K37" s="14">
        <f>IF(COUNTBLANK(A37)=1,"",IF(NOT(AND(A37&lt;&gt;"",C37&lt;&gt;"Cancelled",C37&lt;&gt;"Returned",C37&lt;&gt;"Skip")),"",IF(COUNTBLANK(C37)=1,"Choose order status",IF(COUNTBLANK(B37)=1,"Choose a gift",IF(C37="Return pending","Resolve return",IF(AND(C37="Ordered",COUNTBLANK(E37)=1),"Add delivery date",IF(AND(C37="Ordered",ISNUMBER(E37),E37&lt;TODAY()),"Chase delivery",IF(AND(OR(C37="Delivered",C37="Collected"),COUNTBLANK(D37)=1),"Choose wrap status",""))))))))</f>
        <v/>
      </c>
      <c r="L37" s="2" t="n"/>
      <c r="M37" s="2" t="n"/>
      <c r="N37" s="2" t="n"/>
      <c r="O37" s="2" t="n"/>
      <c r="P37" s="2" t="n"/>
      <c r="Q37" s="2" t="n"/>
      <c r="R37" s="2" t="n"/>
      <c r="S37" s="2" t="n"/>
      <c r="T37" s="2" t="n"/>
    </row>
    <row r="38" ht="34" customHeight="1">
      <c r="A38" s="27" t="n"/>
      <c r="B38" s="27" t="n"/>
      <c r="C38" s="27" t="n"/>
      <c r="D38" s="27" t="n"/>
      <c r="E38" s="126" t="n"/>
      <c r="F38" s="27" t="n"/>
      <c r="G38" s="27" t="n"/>
      <c r="H38" s="27" t="n"/>
      <c r="I38" s="27" t="n"/>
      <c r="J38" s="3" t="inlineStr">
        <is>
          <t>G031</t>
        </is>
      </c>
      <c r="K38" s="14">
        <f>IF(COUNTBLANK(A38)=1,"",IF(NOT(AND(A38&lt;&gt;"",C38&lt;&gt;"Cancelled",C38&lt;&gt;"Returned",C38&lt;&gt;"Skip")),"",IF(COUNTBLANK(C38)=1,"Choose order status",IF(COUNTBLANK(B38)=1,"Choose a gift",IF(C38="Return pending","Resolve return",IF(AND(C38="Ordered",COUNTBLANK(E38)=1),"Add delivery date",IF(AND(C38="Ordered",ISNUMBER(E38),E38&lt;TODAY()),"Chase delivery",IF(AND(OR(C38="Delivered",C38="Collected"),COUNTBLANK(D38)=1),"Choose wrap status",""))))))))</f>
        <v/>
      </c>
      <c r="L38" s="2" t="n"/>
      <c r="M38" s="2" t="n"/>
      <c r="N38" s="2" t="n"/>
      <c r="O38" s="2" t="n"/>
      <c r="P38" s="2" t="n"/>
      <c r="Q38" s="2" t="n"/>
      <c r="R38" s="2" t="n"/>
      <c r="S38" s="2" t="n"/>
      <c r="T38" s="2" t="n"/>
    </row>
    <row r="39" ht="34" customHeight="1">
      <c r="A39" s="27" t="n"/>
      <c r="B39" s="27" t="n"/>
      <c r="C39" s="27" t="n"/>
      <c r="D39" s="27" t="n"/>
      <c r="E39" s="126" t="n"/>
      <c r="F39" s="27" t="n"/>
      <c r="G39" s="27" t="n"/>
      <c r="H39" s="27" t="n"/>
      <c r="I39" s="27" t="n"/>
      <c r="J39" s="3" t="inlineStr">
        <is>
          <t>G032</t>
        </is>
      </c>
      <c r="K39" s="14">
        <f>IF(COUNTBLANK(A39)=1,"",IF(NOT(AND(A39&lt;&gt;"",C39&lt;&gt;"Cancelled",C39&lt;&gt;"Returned",C39&lt;&gt;"Skip")),"",IF(COUNTBLANK(C39)=1,"Choose order status",IF(COUNTBLANK(B39)=1,"Choose a gift",IF(C39="Return pending","Resolve return",IF(AND(C39="Ordered",COUNTBLANK(E39)=1),"Add delivery date",IF(AND(C39="Ordered",ISNUMBER(E39),E39&lt;TODAY()),"Chase delivery",IF(AND(OR(C39="Delivered",C39="Collected"),COUNTBLANK(D39)=1),"Choose wrap status",""))))))))</f>
        <v/>
      </c>
      <c r="L39" s="2" t="n"/>
      <c r="M39" s="2" t="n"/>
      <c r="N39" s="2" t="n"/>
      <c r="O39" s="2" t="n"/>
      <c r="P39" s="2" t="n"/>
      <c r="Q39" s="2" t="n"/>
      <c r="R39" s="2" t="n"/>
      <c r="S39" s="2" t="n"/>
      <c r="T39" s="2" t="n"/>
    </row>
    <row r="40" ht="34" customHeight="1">
      <c r="A40" s="27" t="n"/>
      <c r="B40" s="27" t="n"/>
      <c r="C40" s="27" t="n"/>
      <c r="D40" s="27" t="n"/>
      <c r="E40" s="126" t="n"/>
      <c r="F40" s="27" t="n"/>
      <c r="G40" s="27" t="n"/>
      <c r="H40" s="27" t="n"/>
      <c r="I40" s="27" t="n"/>
      <c r="J40" s="3" t="inlineStr">
        <is>
          <t>G033</t>
        </is>
      </c>
      <c r="K40" s="14">
        <f>IF(COUNTBLANK(A40)=1,"",IF(NOT(AND(A40&lt;&gt;"",C40&lt;&gt;"Cancelled",C40&lt;&gt;"Returned",C40&lt;&gt;"Skip")),"",IF(COUNTBLANK(C40)=1,"Choose order status",IF(COUNTBLANK(B40)=1,"Choose a gift",IF(C40="Return pending","Resolve return",IF(AND(C40="Ordered",COUNTBLANK(E40)=1),"Add delivery date",IF(AND(C40="Ordered",ISNUMBER(E40),E40&lt;TODAY()),"Chase delivery",IF(AND(OR(C40="Delivered",C40="Collected"),COUNTBLANK(D40)=1),"Choose wrap status",""))))))))</f>
        <v/>
      </c>
      <c r="L40" s="2" t="n"/>
      <c r="M40" s="2" t="n"/>
      <c r="N40" s="2" t="n"/>
      <c r="O40" s="2" t="n"/>
      <c r="P40" s="2" t="n"/>
      <c r="Q40" s="2" t="n"/>
      <c r="R40" s="2" t="n"/>
      <c r="S40" s="2" t="n"/>
      <c r="T40" s="2" t="n"/>
    </row>
    <row r="41" ht="34" customHeight="1">
      <c r="A41" s="27" t="n"/>
      <c r="B41" s="27" t="n"/>
      <c r="C41" s="27" t="n"/>
      <c r="D41" s="27" t="n"/>
      <c r="E41" s="126" t="n"/>
      <c r="F41" s="27" t="n"/>
      <c r="G41" s="27" t="n"/>
      <c r="H41" s="27" t="n"/>
      <c r="I41" s="27" t="n"/>
      <c r="J41" s="3" t="inlineStr">
        <is>
          <t>G034</t>
        </is>
      </c>
      <c r="K41" s="14">
        <f>IF(COUNTBLANK(A41)=1,"",IF(NOT(AND(A41&lt;&gt;"",C41&lt;&gt;"Cancelled",C41&lt;&gt;"Returned",C41&lt;&gt;"Skip")),"",IF(COUNTBLANK(C41)=1,"Choose order status",IF(COUNTBLANK(B41)=1,"Choose a gift",IF(C41="Return pending","Resolve return",IF(AND(C41="Ordered",COUNTBLANK(E41)=1),"Add delivery date",IF(AND(C41="Ordered",ISNUMBER(E41),E41&lt;TODAY()),"Chase delivery",IF(AND(OR(C41="Delivered",C41="Collected"),COUNTBLANK(D41)=1),"Choose wrap status",""))))))))</f>
        <v/>
      </c>
      <c r="L41" s="2" t="n"/>
      <c r="M41" s="2" t="n"/>
      <c r="N41" s="2" t="n"/>
      <c r="O41" s="2" t="n"/>
      <c r="P41" s="2" t="n"/>
      <c r="Q41" s="2" t="n"/>
      <c r="R41" s="2" t="n"/>
      <c r="S41" s="2" t="n"/>
      <c r="T41" s="2" t="n"/>
    </row>
    <row r="42" ht="34" customHeight="1">
      <c r="A42" s="27" t="n"/>
      <c r="B42" s="27" t="n"/>
      <c r="C42" s="27" t="n"/>
      <c r="D42" s="27" t="n"/>
      <c r="E42" s="126" t="n"/>
      <c r="F42" s="27" t="n"/>
      <c r="G42" s="27" t="n"/>
      <c r="H42" s="27" t="n"/>
      <c r="I42" s="27" t="n"/>
      <c r="J42" s="3" t="inlineStr">
        <is>
          <t>G035</t>
        </is>
      </c>
      <c r="K42" s="14">
        <f>IF(COUNTBLANK(A42)=1,"",IF(NOT(AND(A42&lt;&gt;"",C42&lt;&gt;"Cancelled",C42&lt;&gt;"Returned",C42&lt;&gt;"Skip")),"",IF(COUNTBLANK(C42)=1,"Choose order status",IF(COUNTBLANK(B42)=1,"Choose a gift",IF(C42="Return pending","Resolve return",IF(AND(C42="Ordered",COUNTBLANK(E42)=1),"Add delivery date",IF(AND(C42="Ordered",ISNUMBER(E42),E42&lt;TODAY()),"Chase delivery",IF(AND(OR(C42="Delivered",C42="Collected"),COUNTBLANK(D42)=1),"Choose wrap status",""))))))))</f>
        <v/>
      </c>
      <c r="L42" s="2" t="n"/>
      <c r="M42" s="2" t="n"/>
      <c r="N42" s="2" t="n"/>
      <c r="O42" s="2" t="n"/>
      <c r="P42" s="2" t="n"/>
      <c r="Q42" s="2" t="n"/>
      <c r="R42" s="2" t="n"/>
      <c r="S42" s="2" t="n"/>
      <c r="T42" s="2" t="n"/>
    </row>
    <row r="43" ht="34" customHeight="1">
      <c r="A43" s="27" t="n"/>
      <c r="B43" s="27" t="n"/>
      <c r="C43" s="27" t="n"/>
      <c r="D43" s="27" t="n"/>
      <c r="E43" s="126" t="n"/>
      <c r="F43" s="27" t="n"/>
      <c r="G43" s="27" t="n"/>
      <c r="H43" s="27" t="n"/>
      <c r="I43" s="27" t="n"/>
      <c r="J43" s="3" t="inlineStr">
        <is>
          <t>G036</t>
        </is>
      </c>
      <c r="K43" s="14">
        <f>IF(COUNTBLANK(A43)=1,"",IF(NOT(AND(A43&lt;&gt;"",C43&lt;&gt;"Cancelled",C43&lt;&gt;"Returned",C43&lt;&gt;"Skip")),"",IF(COUNTBLANK(C43)=1,"Choose order status",IF(COUNTBLANK(B43)=1,"Choose a gift",IF(C43="Return pending","Resolve return",IF(AND(C43="Ordered",COUNTBLANK(E43)=1),"Add delivery date",IF(AND(C43="Ordered",ISNUMBER(E43),E43&lt;TODAY()),"Chase delivery",IF(AND(OR(C43="Delivered",C43="Collected"),COUNTBLANK(D43)=1),"Choose wrap status",""))))))))</f>
        <v/>
      </c>
      <c r="L43" s="2" t="n"/>
      <c r="M43" s="2" t="n"/>
      <c r="N43" s="2" t="n"/>
      <c r="O43" s="2" t="n"/>
      <c r="P43" s="2" t="n"/>
      <c r="Q43" s="2" t="n"/>
      <c r="R43" s="2" t="n"/>
      <c r="S43" s="2" t="n"/>
      <c r="T43" s="2" t="n"/>
    </row>
    <row r="44" ht="34" customHeight="1">
      <c r="A44" s="27" t="n"/>
      <c r="B44" s="27" t="n"/>
      <c r="C44" s="27" t="n"/>
      <c r="D44" s="27" t="n"/>
      <c r="E44" s="126" t="n"/>
      <c r="F44" s="27" t="n"/>
      <c r="G44" s="27" t="n"/>
      <c r="H44" s="27" t="n"/>
      <c r="I44" s="27" t="n"/>
      <c r="J44" s="3" t="inlineStr">
        <is>
          <t>G037</t>
        </is>
      </c>
      <c r="K44" s="14">
        <f>IF(COUNTBLANK(A44)=1,"",IF(NOT(AND(A44&lt;&gt;"",C44&lt;&gt;"Cancelled",C44&lt;&gt;"Returned",C44&lt;&gt;"Skip")),"",IF(COUNTBLANK(C44)=1,"Choose order status",IF(COUNTBLANK(B44)=1,"Choose a gift",IF(C44="Return pending","Resolve return",IF(AND(C44="Ordered",COUNTBLANK(E44)=1),"Add delivery date",IF(AND(C44="Ordered",ISNUMBER(E44),E44&lt;TODAY()),"Chase delivery",IF(AND(OR(C44="Delivered",C44="Collected"),COUNTBLANK(D44)=1),"Choose wrap status",""))))))))</f>
        <v/>
      </c>
      <c r="L44" s="2" t="n"/>
      <c r="M44" s="2" t="n"/>
      <c r="N44" s="2" t="n"/>
      <c r="O44" s="2" t="n"/>
      <c r="P44" s="2" t="n"/>
      <c r="Q44" s="2" t="n"/>
      <c r="R44" s="2" t="n"/>
      <c r="S44" s="2" t="n"/>
      <c r="T44" s="2" t="n"/>
    </row>
    <row r="45" ht="34" customHeight="1">
      <c r="A45" s="27" t="n"/>
      <c r="B45" s="27" t="n"/>
      <c r="C45" s="27" t="n"/>
      <c r="D45" s="27" t="n"/>
      <c r="E45" s="126" t="n"/>
      <c r="F45" s="27" t="n"/>
      <c r="G45" s="27" t="n"/>
      <c r="H45" s="27" t="n"/>
      <c r="I45" s="27" t="n"/>
      <c r="J45" s="3" t="inlineStr">
        <is>
          <t>G038</t>
        </is>
      </c>
      <c r="K45" s="14">
        <f>IF(COUNTBLANK(A45)=1,"",IF(NOT(AND(A45&lt;&gt;"",C45&lt;&gt;"Cancelled",C45&lt;&gt;"Returned",C45&lt;&gt;"Skip")),"",IF(COUNTBLANK(C45)=1,"Choose order status",IF(COUNTBLANK(B45)=1,"Choose a gift",IF(C45="Return pending","Resolve return",IF(AND(C45="Ordered",COUNTBLANK(E45)=1),"Add delivery date",IF(AND(C45="Ordered",ISNUMBER(E45),E45&lt;TODAY()),"Chase delivery",IF(AND(OR(C45="Delivered",C45="Collected"),COUNTBLANK(D45)=1),"Choose wrap status",""))))))))</f>
        <v/>
      </c>
      <c r="L45" s="2" t="n"/>
      <c r="M45" s="2" t="n"/>
      <c r="N45" s="2" t="n"/>
      <c r="O45" s="2" t="n"/>
      <c r="P45" s="2" t="n"/>
      <c r="Q45" s="2" t="n"/>
      <c r="R45" s="2" t="n"/>
      <c r="S45" s="2" t="n"/>
      <c r="T45" s="2" t="n"/>
    </row>
    <row r="46" ht="34" customHeight="1">
      <c r="A46" s="27" t="n"/>
      <c r="B46" s="27" t="n"/>
      <c r="C46" s="27" t="n"/>
      <c r="D46" s="27" t="n"/>
      <c r="E46" s="126" t="n"/>
      <c r="F46" s="27" t="n"/>
      <c r="G46" s="27" t="n"/>
      <c r="H46" s="27" t="n"/>
      <c r="I46" s="27" t="n"/>
      <c r="J46" s="3" t="inlineStr">
        <is>
          <t>G039</t>
        </is>
      </c>
      <c r="K46" s="14">
        <f>IF(COUNTBLANK(A46)=1,"",IF(NOT(AND(A46&lt;&gt;"",C46&lt;&gt;"Cancelled",C46&lt;&gt;"Returned",C46&lt;&gt;"Skip")),"",IF(COUNTBLANK(C46)=1,"Choose order status",IF(COUNTBLANK(B46)=1,"Choose a gift",IF(C46="Return pending","Resolve return",IF(AND(C46="Ordered",COUNTBLANK(E46)=1),"Add delivery date",IF(AND(C46="Ordered",ISNUMBER(E46),E46&lt;TODAY()),"Chase delivery",IF(AND(OR(C46="Delivered",C46="Collected"),COUNTBLANK(D46)=1),"Choose wrap status",""))))))))</f>
        <v/>
      </c>
      <c r="L46" s="2" t="n"/>
      <c r="M46" s="2" t="n"/>
      <c r="N46" s="2" t="n"/>
      <c r="O46" s="2" t="n"/>
      <c r="P46" s="2" t="n"/>
      <c r="Q46" s="2" t="n"/>
      <c r="R46" s="2" t="n"/>
      <c r="S46" s="2" t="n"/>
      <c r="T46" s="2" t="n"/>
    </row>
    <row r="47" ht="34" customHeight="1">
      <c r="A47" s="27" t="n"/>
      <c r="B47" s="27" t="n"/>
      <c r="C47" s="27" t="n"/>
      <c r="D47" s="27" t="n"/>
      <c r="E47" s="126" t="n"/>
      <c r="F47" s="27" t="n"/>
      <c r="G47" s="27" t="n"/>
      <c r="H47" s="27" t="n"/>
      <c r="I47" s="27" t="n"/>
      <c r="J47" s="3" t="inlineStr">
        <is>
          <t>G040</t>
        </is>
      </c>
      <c r="K47" s="14">
        <f>IF(COUNTBLANK(A47)=1,"",IF(NOT(AND(A47&lt;&gt;"",C47&lt;&gt;"Cancelled",C47&lt;&gt;"Returned",C47&lt;&gt;"Skip")),"",IF(COUNTBLANK(C47)=1,"Choose order status",IF(COUNTBLANK(B47)=1,"Choose a gift",IF(C47="Return pending","Resolve return",IF(AND(C47="Ordered",COUNTBLANK(E47)=1),"Add delivery date",IF(AND(C47="Ordered",ISNUMBER(E47),E47&lt;TODAY()),"Chase delivery",IF(AND(OR(C47="Delivered",C47="Collected"),COUNTBLANK(D47)=1),"Choose wrap status",""))))))))</f>
        <v/>
      </c>
      <c r="L47" s="2" t="n"/>
      <c r="M47" s="2" t="n"/>
      <c r="N47" s="2" t="n"/>
      <c r="O47" s="2" t="n"/>
      <c r="P47" s="2" t="n"/>
      <c r="Q47" s="2" t="n"/>
      <c r="R47" s="2" t="n"/>
      <c r="S47" s="2" t="n"/>
      <c r="T47" s="2" t="n"/>
    </row>
    <row r="48" ht="34" customHeight="1">
      <c r="A48" s="27" t="n"/>
      <c r="B48" s="27" t="n"/>
      <c r="C48" s="27" t="n"/>
      <c r="D48" s="27" t="n"/>
      <c r="E48" s="126" t="n"/>
      <c r="F48" s="27" t="n"/>
      <c r="G48" s="27" t="n"/>
      <c r="H48" s="27" t="n"/>
      <c r="I48" s="27" t="n"/>
      <c r="J48" s="3" t="inlineStr">
        <is>
          <t>G041</t>
        </is>
      </c>
      <c r="K48" s="14">
        <f>IF(COUNTBLANK(A48)=1,"",IF(NOT(AND(A48&lt;&gt;"",C48&lt;&gt;"Cancelled",C48&lt;&gt;"Returned",C48&lt;&gt;"Skip")),"",IF(COUNTBLANK(C48)=1,"Choose order status",IF(COUNTBLANK(B48)=1,"Choose a gift",IF(C48="Return pending","Resolve return",IF(AND(C48="Ordered",COUNTBLANK(E48)=1),"Add delivery date",IF(AND(C48="Ordered",ISNUMBER(E48),E48&lt;TODAY()),"Chase delivery",IF(AND(OR(C48="Delivered",C48="Collected"),COUNTBLANK(D48)=1),"Choose wrap status",""))))))))</f>
        <v/>
      </c>
      <c r="L48" s="2" t="n"/>
      <c r="M48" s="2" t="n"/>
      <c r="N48" s="2" t="n"/>
      <c r="O48" s="2" t="n"/>
      <c r="P48" s="2" t="n"/>
      <c r="Q48" s="2" t="n"/>
      <c r="R48" s="2" t="n"/>
      <c r="S48" s="2" t="n"/>
      <c r="T48" s="2" t="n"/>
    </row>
    <row r="49" ht="34" customHeight="1">
      <c r="A49" s="27" t="n"/>
      <c r="B49" s="27" t="n"/>
      <c r="C49" s="27" t="n"/>
      <c r="D49" s="27" t="n"/>
      <c r="E49" s="126" t="n"/>
      <c r="F49" s="27" t="n"/>
      <c r="G49" s="27" t="n"/>
      <c r="H49" s="27" t="n"/>
      <c r="I49" s="27" t="n"/>
      <c r="J49" s="3" t="inlineStr">
        <is>
          <t>G042</t>
        </is>
      </c>
      <c r="K49" s="14">
        <f>IF(COUNTBLANK(A49)=1,"",IF(NOT(AND(A49&lt;&gt;"",C49&lt;&gt;"Cancelled",C49&lt;&gt;"Returned",C49&lt;&gt;"Skip")),"",IF(COUNTBLANK(C49)=1,"Choose order status",IF(COUNTBLANK(B49)=1,"Choose a gift",IF(C49="Return pending","Resolve return",IF(AND(C49="Ordered",COUNTBLANK(E49)=1),"Add delivery date",IF(AND(C49="Ordered",ISNUMBER(E49),E49&lt;TODAY()),"Chase delivery",IF(AND(OR(C49="Delivered",C49="Collected"),COUNTBLANK(D49)=1),"Choose wrap status",""))))))))</f>
        <v/>
      </c>
      <c r="L49" s="2" t="n"/>
      <c r="M49" s="2" t="n"/>
      <c r="N49" s="2" t="n"/>
      <c r="O49" s="2" t="n"/>
      <c r="P49" s="2" t="n"/>
      <c r="Q49" s="2" t="n"/>
      <c r="R49" s="2" t="n"/>
      <c r="S49" s="2" t="n"/>
      <c r="T49" s="2" t="n"/>
    </row>
    <row r="50" ht="34" customHeight="1">
      <c r="A50" s="27" t="n"/>
      <c r="B50" s="27" t="n"/>
      <c r="C50" s="27" t="n"/>
      <c r="D50" s="27" t="n"/>
      <c r="E50" s="126" t="n"/>
      <c r="F50" s="27" t="n"/>
      <c r="G50" s="27" t="n"/>
      <c r="H50" s="27" t="n"/>
      <c r="I50" s="27" t="n"/>
      <c r="J50" s="3" t="inlineStr">
        <is>
          <t>G043</t>
        </is>
      </c>
      <c r="K50" s="14">
        <f>IF(COUNTBLANK(A50)=1,"",IF(NOT(AND(A50&lt;&gt;"",C50&lt;&gt;"Cancelled",C50&lt;&gt;"Returned",C50&lt;&gt;"Skip")),"",IF(COUNTBLANK(C50)=1,"Choose order status",IF(COUNTBLANK(B50)=1,"Choose a gift",IF(C50="Return pending","Resolve return",IF(AND(C50="Ordered",COUNTBLANK(E50)=1),"Add delivery date",IF(AND(C50="Ordered",ISNUMBER(E50),E50&lt;TODAY()),"Chase delivery",IF(AND(OR(C50="Delivered",C50="Collected"),COUNTBLANK(D50)=1),"Choose wrap status",""))))))))</f>
        <v/>
      </c>
      <c r="L50" s="2" t="n"/>
      <c r="M50" s="2" t="n"/>
      <c r="N50" s="2" t="n"/>
      <c r="O50" s="2" t="n"/>
      <c r="P50" s="2" t="n"/>
      <c r="Q50" s="2" t="n"/>
      <c r="R50" s="2" t="n"/>
      <c r="S50" s="2" t="n"/>
      <c r="T50" s="2" t="n"/>
    </row>
    <row r="51" ht="34" customHeight="1">
      <c r="A51" s="27" t="n"/>
      <c r="B51" s="27" t="n"/>
      <c r="C51" s="27" t="n"/>
      <c r="D51" s="27" t="n"/>
      <c r="E51" s="126" t="n"/>
      <c r="F51" s="27" t="n"/>
      <c r="G51" s="27" t="n"/>
      <c r="H51" s="27" t="n"/>
      <c r="I51" s="27" t="n"/>
      <c r="J51" s="3" t="inlineStr">
        <is>
          <t>G044</t>
        </is>
      </c>
      <c r="K51" s="14">
        <f>IF(COUNTBLANK(A51)=1,"",IF(NOT(AND(A51&lt;&gt;"",C51&lt;&gt;"Cancelled",C51&lt;&gt;"Returned",C51&lt;&gt;"Skip")),"",IF(COUNTBLANK(C51)=1,"Choose order status",IF(COUNTBLANK(B51)=1,"Choose a gift",IF(C51="Return pending","Resolve return",IF(AND(C51="Ordered",COUNTBLANK(E51)=1),"Add delivery date",IF(AND(C51="Ordered",ISNUMBER(E51),E51&lt;TODAY()),"Chase delivery",IF(AND(OR(C51="Delivered",C51="Collected"),COUNTBLANK(D51)=1),"Choose wrap status",""))))))))</f>
        <v/>
      </c>
      <c r="L51" s="2" t="n"/>
      <c r="M51" s="2" t="n"/>
      <c r="N51" s="2" t="n"/>
      <c r="O51" s="2" t="n"/>
      <c r="P51" s="2" t="n"/>
      <c r="Q51" s="2" t="n"/>
      <c r="R51" s="2" t="n"/>
      <c r="S51" s="2" t="n"/>
      <c r="T51" s="2" t="n"/>
    </row>
    <row r="52" ht="34" customHeight="1">
      <c r="A52" s="27" t="n"/>
      <c r="B52" s="27" t="n"/>
      <c r="C52" s="27" t="n"/>
      <c r="D52" s="27" t="n"/>
      <c r="E52" s="126" t="n"/>
      <c r="F52" s="27" t="n"/>
      <c r="G52" s="27" t="n"/>
      <c r="H52" s="27" t="n"/>
      <c r="I52" s="27" t="n"/>
      <c r="J52" s="3" t="inlineStr">
        <is>
          <t>G045</t>
        </is>
      </c>
      <c r="K52" s="14">
        <f>IF(COUNTBLANK(A52)=1,"",IF(NOT(AND(A52&lt;&gt;"",C52&lt;&gt;"Cancelled",C52&lt;&gt;"Returned",C52&lt;&gt;"Skip")),"",IF(COUNTBLANK(C52)=1,"Choose order status",IF(COUNTBLANK(B52)=1,"Choose a gift",IF(C52="Return pending","Resolve return",IF(AND(C52="Ordered",COUNTBLANK(E52)=1),"Add delivery date",IF(AND(C52="Ordered",ISNUMBER(E52),E52&lt;TODAY()),"Chase delivery",IF(AND(OR(C52="Delivered",C52="Collected"),COUNTBLANK(D52)=1),"Choose wrap status",""))))))))</f>
        <v/>
      </c>
      <c r="L52" s="2" t="n"/>
      <c r="M52" s="2" t="n"/>
      <c r="N52" s="2" t="n"/>
      <c r="O52" s="2" t="n"/>
      <c r="P52" s="2" t="n"/>
      <c r="Q52" s="2" t="n"/>
      <c r="R52" s="2" t="n"/>
      <c r="S52" s="2" t="n"/>
      <c r="T52" s="2" t="n"/>
    </row>
    <row r="53" ht="34" customHeight="1">
      <c r="A53" s="27" t="n"/>
      <c r="B53" s="27" t="n"/>
      <c r="C53" s="27" t="n"/>
      <c r="D53" s="27" t="n"/>
      <c r="E53" s="126" t="n"/>
      <c r="F53" s="27" t="n"/>
      <c r="G53" s="27" t="n"/>
      <c r="H53" s="27" t="n"/>
      <c r="I53" s="27" t="n"/>
      <c r="J53" s="3" t="inlineStr">
        <is>
          <t>G046</t>
        </is>
      </c>
      <c r="K53" s="14">
        <f>IF(COUNTBLANK(A53)=1,"",IF(NOT(AND(A53&lt;&gt;"",C53&lt;&gt;"Cancelled",C53&lt;&gt;"Returned",C53&lt;&gt;"Skip")),"",IF(COUNTBLANK(C53)=1,"Choose order status",IF(COUNTBLANK(B53)=1,"Choose a gift",IF(C53="Return pending","Resolve return",IF(AND(C53="Ordered",COUNTBLANK(E53)=1),"Add delivery date",IF(AND(C53="Ordered",ISNUMBER(E53),E53&lt;TODAY()),"Chase delivery",IF(AND(OR(C53="Delivered",C53="Collected"),COUNTBLANK(D53)=1),"Choose wrap status",""))))))))</f>
        <v/>
      </c>
      <c r="L53" s="2" t="n"/>
      <c r="M53" s="2" t="n"/>
      <c r="N53" s="2" t="n"/>
      <c r="O53" s="2" t="n"/>
      <c r="P53" s="2" t="n"/>
      <c r="Q53" s="2" t="n"/>
      <c r="R53" s="2" t="n"/>
      <c r="S53" s="2" t="n"/>
      <c r="T53" s="2" t="n"/>
    </row>
    <row r="54" ht="34" customHeight="1">
      <c r="A54" s="27" t="n"/>
      <c r="B54" s="27" t="n"/>
      <c r="C54" s="27" t="n"/>
      <c r="D54" s="27" t="n"/>
      <c r="E54" s="126" t="n"/>
      <c r="F54" s="27" t="n"/>
      <c r="G54" s="27" t="n"/>
      <c r="H54" s="27" t="n"/>
      <c r="I54" s="27" t="n"/>
      <c r="J54" s="3" t="inlineStr">
        <is>
          <t>G047</t>
        </is>
      </c>
      <c r="K54" s="14">
        <f>IF(COUNTBLANK(A54)=1,"",IF(NOT(AND(A54&lt;&gt;"",C54&lt;&gt;"Cancelled",C54&lt;&gt;"Returned",C54&lt;&gt;"Skip")),"",IF(COUNTBLANK(C54)=1,"Choose order status",IF(COUNTBLANK(B54)=1,"Choose a gift",IF(C54="Return pending","Resolve return",IF(AND(C54="Ordered",COUNTBLANK(E54)=1),"Add delivery date",IF(AND(C54="Ordered",ISNUMBER(E54),E54&lt;TODAY()),"Chase delivery",IF(AND(OR(C54="Delivered",C54="Collected"),COUNTBLANK(D54)=1),"Choose wrap status",""))))))))</f>
        <v/>
      </c>
      <c r="L54" s="2" t="n"/>
      <c r="M54" s="2" t="n"/>
      <c r="N54" s="2" t="n"/>
      <c r="O54" s="2" t="n"/>
      <c r="P54" s="2" t="n"/>
      <c r="Q54" s="2" t="n"/>
      <c r="R54" s="2" t="n"/>
      <c r="S54" s="2" t="n"/>
      <c r="T54" s="2" t="n"/>
    </row>
    <row r="55" ht="34" customHeight="1">
      <c r="A55" s="27" t="n"/>
      <c r="B55" s="27" t="n"/>
      <c r="C55" s="27" t="n"/>
      <c r="D55" s="27" t="n"/>
      <c r="E55" s="126" t="n"/>
      <c r="F55" s="27" t="n"/>
      <c r="G55" s="27" t="n"/>
      <c r="H55" s="27" t="n"/>
      <c r="I55" s="27" t="n"/>
      <c r="J55" s="3" t="inlineStr">
        <is>
          <t>G048</t>
        </is>
      </c>
      <c r="K55" s="14">
        <f>IF(COUNTBLANK(A55)=1,"",IF(NOT(AND(A55&lt;&gt;"",C55&lt;&gt;"Cancelled",C55&lt;&gt;"Returned",C55&lt;&gt;"Skip")),"",IF(COUNTBLANK(C55)=1,"Choose order status",IF(COUNTBLANK(B55)=1,"Choose a gift",IF(C55="Return pending","Resolve return",IF(AND(C55="Ordered",COUNTBLANK(E55)=1),"Add delivery date",IF(AND(C55="Ordered",ISNUMBER(E55),E55&lt;TODAY()),"Chase delivery",IF(AND(OR(C55="Delivered",C55="Collected"),COUNTBLANK(D55)=1),"Choose wrap status",""))))))))</f>
        <v/>
      </c>
      <c r="L55" s="2" t="n"/>
      <c r="M55" s="2" t="n"/>
      <c r="N55" s="2" t="n"/>
      <c r="O55" s="2" t="n"/>
      <c r="P55" s="2" t="n"/>
      <c r="Q55" s="2" t="n"/>
      <c r="R55" s="2" t="n"/>
      <c r="S55" s="2" t="n"/>
      <c r="T55" s="2" t="n"/>
    </row>
    <row r="56" ht="34" customHeight="1">
      <c r="A56" s="27" t="n"/>
      <c r="B56" s="27" t="n"/>
      <c r="C56" s="27" t="n"/>
      <c r="D56" s="27" t="n"/>
      <c r="E56" s="126" t="n"/>
      <c r="F56" s="27" t="n"/>
      <c r="G56" s="27" t="n"/>
      <c r="H56" s="27" t="n"/>
      <c r="I56" s="27" t="n"/>
      <c r="J56" s="3" t="inlineStr">
        <is>
          <t>G049</t>
        </is>
      </c>
      <c r="K56" s="14">
        <f>IF(COUNTBLANK(A56)=1,"",IF(NOT(AND(A56&lt;&gt;"",C56&lt;&gt;"Cancelled",C56&lt;&gt;"Returned",C56&lt;&gt;"Skip")),"",IF(COUNTBLANK(C56)=1,"Choose order status",IF(COUNTBLANK(B56)=1,"Choose a gift",IF(C56="Return pending","Resolve return",IF(AND(C56="Ordered",COUNTBLANK(E56)=1),"Add delivery date",IF(AND(C56="Ordered",ISNUMBER(E56),E56&lt;TODAY()),"Chase delivery",IF(AND(OR(C56="Delivered",C56="Collected"),COUNTBLANK(D56)=1),"Choose wrap status",""))))))))</f>
        <v/>
      </c>
      <c r="L56" s="2" t="n"/>
      <c r="M56" s="2" t="n"/>
      <c r="N56" s="2" t="n"/>
      <c r="O56" s="2" t="n"/>
      <c r="P56" s="2" t="n"/>
      <c r="Q56" s="2" t="n"/>
      <c r="R56" s="2" t="n"/>
      <c r="S56" s="2" t="n"/>
      <c r="T56" s="2" t="n"/>
    </row>
    <row r="57" ht="34" customHeight="1">
      <c r="A57" s="27" t="n"/>
      <c r="B57" s="27" t="n"/>
      <c r="C57" s="27" t="n"/>
      <c r="D57" s="27" t="n"/>
      <c r="E57" s="126" t="n"/>
      <c r="F57" s="27" t="n"/>
      <c r="G57" s="27" t="n"/>
      <c r="H57" s="27" t="n"/>
      <c r="I57" s="27" t="n"/>
      <c r="J57" s="3" t="inlineStr">
        <is>
          <t>G050</t>
        </is>
      </c>
      <c r="K57" s="14">
        <f>IF(COUNTBLANK(A57)=1,"",IF(NOT(AND(A57&lt;&gt;"",C57&lt;&gt;"Cancelled",C57&lt;&gt;"Returned",C57&lt;&gt;"Skip")),"",IF(COUNTBLANK(C57)=1,"Choose order status",IF(COUNTBLANK(B57)=1,"Choose a gift",IF(C57="Return pending","Resolve return",IF(AND(C57="Ordered",COUNTBLANK(E57)=1),"Add delivery date",IF(AND(C57="Ordered",ISNUMBER(E57),E57&lt;TODAY()),"Chase delivery",IF(AND(OR(C57="Delivered",C57="Collected"),COUNTBLANK(D57)=1),"Choose wrap status",""))))))))</f>
        <v/>
      </c>
      <c r="L57" s="2" t="n"/>
      <c r="M57" s="2" t="n"/>
      <c r="N57" s="2" t="n"/>
      <c r="O57" s="2" t="n"/>
      <c r="P57" s="2" t="n"/>
      <c r="Q57" s="2" t="n"/>
      <c r="R57" s="2" t="n"/>
      <c r="S57" s="2" t="n"/>
      <c r="T57" s="2" t="n"/>
    </row>
    <row r="58" ht="34" customHeight="1">
      <c r="A58" s="27" t="n"/>
      <c r="B58" s="27" t="n"/>
      <c r="C58" s="27" t="n"/>
      <c r="D58" s="27" t="n"/>
      <c r="E58" s="126" t="n"/>
      <c r="F58" s="27" t="n"/>
      <c r="G58" s="27" t="n"/>
      <c r="H58" s="27" t="n"/>
      <c r="I58" s="27" t="n"/>
      <c r="J58" s="3" t="inlineStr">
        <is>
          <t>G051</t>
        </is>
      </c>
      <c r="K58" s="14">
        <f>IF(COUNTBLANK(A58)=1,"",IF(NOT(AND(A58&lt;&gt;"",C58&lt;&gt;"Cancelled",C58&lt;&gt;"Returned",C58&lt;&gt;"Skip")),"",IF(COUNTBLANK(C58)=1,"Choose order status",IF(COUNTBLANK(B58)=1,"Choose a gift",IF(C58="Return pending","Resolve return",IF(AND(C58="Ordered",COUNTBLANK(E58)=1),"Add delivery date",IF(AND(C58="Ordered",ISNUMBER(E58),E58&lt;TODAY()),"Chase delivery",IF(AND(OR(C58="Delivered",C58="Collected"),COUNTBLANK(D58)=1),"Choose wrap status",""))))))))</f>
        <v/>
      </c>
      <c r="L58" s="2" t="n"/>
      <c r="M58" s="2" t="n"/>
      <c r="N58" s="2" t="n"/>
      <c r="O58" s="2" t="n"/>
      <c r="P58" s="2" t="n"/>
      <c r="Q58" s="2" t="n"/>
      <c r="R58" s="2" t="n"/>
      <c r="S58" s="2" t="n"/>
      <c r="T58" s="2" t="n"/>
    </row>
    <row r="59" ht="34" customHeight="1">
      <c r="A59" s="27" t="n"/>
      <c r="B59" s="27" t="n"/>
      <c r="C59" s="27" t="n"/>
      <c r="D59" s="27" t="n"/>
      <c r="E59" s="126" t="n"/>
      <c r="F59" s="27" t="n"/>
      <c r="G59" s="27" t="n"/>
      <c r="H59" s="27" t="n"/>
      <c r="I59" s="27" t="n"/>
      <c r="J59" s="3" t="inlineStr">
        <is>
          <t>G052</t>
        </is>
      </c>
      <c r="K59" s="14">
        <f>IF(COUNTBLANK(A59)=1,"",IF(NOT(AND(A59&lt;&gt;"",C59&lt;&gt;"Cancelled",C59&lt;&gt;"Returned",C59&lt;&gt;"Skip")),"",IF(COUNTBLANK(C59)=1,"Choose order status",IF(COUNTBLANK(B59)=1,"Choose a gift",IF(C59="Return pending","Resolve return",IF(AND(C59="Ordered",COUNTBLANK(E59)=1),"Add delivery date",IF(AND(C59="Ordered",ISNUMBER(E59),E59&lt;TODAY()),"Chase delivery",IF(AND(OR(C59="Delivered",C59="Collected"),COUNTBLANK(D59)=1),"Choose wrap status",""))))))))</f>
        <v/>
      </c>
      <c r="L59" s="2" t="n"/>
      <c r="M59" s="2" t="n"/>
      <c r="N59" s="2" t="n"/>
      <c r="O59" s="2" t="n"/>
      <c r="P59" s="2" t="n"/>
      <c r="Q59" s="2" t="n"/>
      <c r="R59" s="2" t="n"/>
      <c r="S59" s="2" t="n"/>
      <c r="T59" s="2" t="n"/>
    </row>
    <row r="60" ht="34" customHeight="1">
      <c r="A60" s="27" t="n"/>
      <c r="B60" s="27" t="n"/>
      <c r="C60" s="27" t="n"/>
      <c r="D60" s="27" t="n"/>
      <c r="E60" s="126" t="n"/>
      <c r="F60" s="27" t="n"/>
      <c r="G60" s="27" t="n"/>
      <c r="H60" s="27" t="n"/>
      <c r="I60" s="27" t="n"/>
      <c r="J60" s="3" t="inlineStr">
        <is>
          <t>G053</t>
        </is>
      </c>
      <c r="K60" s="14">
        <f>IF(COUNTBLANK(A60)=1,"",IF(NOT(AND(A60&lt;&gt;"",C60&lt;&gt;"Cancelled",C60&lt;&gt;"Returned",C60&lt;&gt;"Skip")),"",IF(COUNTBLANK(C60)=1,"Choose order status",IF(COUNTBLANK(B60)=1,"Choose a gift",IF(C60="Return pending","Resolve return",IF(AND(C60="Ordered",COUNTBLANK(E60)=1),"Add delivery date",IF(AND(C60="Ordered",ISNUMBER(E60),E60&lt;TODAY()),"Chase delivery",IF(AND(OR(C60="Delivered",C60="Collected"),COUNTBLANK(D60)=1),"Choose wrap status",""))))))))</f>
        <v/>
      </c>
      <c r="L60" s="2" t="n"/>
      <c r="M60" s="2" t="n"/>
      <c r="N60" s="2" t="n"/>
      <c r="O60" s="2" t="n"/>
      <c r="P60" s="2" t="n"/>
      <c r="Q60" s="2" t="n"/>
      <c r="R60" s="2" t="n"/>
      <c r="S60" s="2" t="n"/>
      <c r="T60" s="2" t="n"/>
    </row>
    <row r="61" ht="34" customHeight="1">
      <c r="A61" s="27" t="n"/>
      <c r="B61" s="27" t="n"/>
      <c r="C61" s="27" t="n"/>
      <c r="D61" s="27" t="n"/>
      <c r="E61" s="126" t="n"/>
      <c r="F61" s="27" t="n"/>
      <c r="G61" s="27" t="n"/>
      <c r="H61" s="27" t="n"/>
      <c r="I61" s="27" t="n"/>
      <c r="J61" s="3" t="inlineStr">
        <is>
          <t>G054</t>
        </is>
      </c>
      <c r="K61" s="14">
        <f>IF(COUNTBLANK(A61)=1,"",IF(NOT(AND(A61&lt;&gt;"",C61&lt;&gt;"Cancelled",C61&lt;&gt;"Returned",C61&lt;&gt;"Skip")),"",IF(COUNTBLANK(C61)=1,"Choose order status",IF(COUNTBLANK(B61)=1,"Choose a gift",IF(C61="Return pending","Resolve return",IF(AND(C61="Ordered",COUNTBLANK(E61)=1),"Add delivery date",IF(AND(C61="Ordered",ISNUMBER(E61),E61&lt;TODAY()),"Chase delivery",IF(AND(OR(C61="Delivered",C61="Collected"),COUNTBLANK(D61)=1),"Choose wrap status",""))))))))</f>
        <v/>
      </c>
      <c r="L61" s="2" t="n"/>
      <c r="M61" s="2" t="n"/>
      <c r="N61" s="2" t="n"/>
      <c r="O61" s="2" t="n"/>
      <c r="P61" s="2" t="n"/>
      <c r="Q61" s="2" t="n"/>
      <c r="R61" s="2" t="n"/>
      <c r="S61" s="2" t="n"/>
      <c r="T61" s="2" t="n"/>
    </row>
    <row r="62" ht="34" customHeight="1">
      <c r="A62" s="27" t="n"/>
      <c r="B62" s="27" t="n"/>
      <c r="C62" s="27" t="n"/>
      <c r="D62" s="27" t="n"/>
      <c r="E62" s="126" t="n"/>
      <c r="F62" s="27" t="n"/>
      <c r="G62" s="27" t="n"/>
      <c r="H62" s="27" t="n"/>
      <c r="I62" s="27" t="n"/>
      <c r="J62" s="3" t="inlineStr">
        <is>
          <t>G055</t>
        </is>
      </c>
      <c r="K62" s="14">
        <f>IF(COUNTBLANK(A62)=1,"",IF(NOT(AND(A62&lt;&gt;"",C62&lt;&gt;"Cancelled",C62&lt;&gt;"Returned",C62&lt;&gt;"Skip")),"",IF(COUNTBLANK(C62)=1,"Choose order status",IF(COUNTBLANK(B62)=1,"Choose a gift",IF(C62="Return pending","Resolve return",IF(AND(C62="Ordered",COUNTBLANK(E62)=1),"Add delivery date",IF(AND(C62="Ordered",ISNUMBER(E62),E62&lt;TODAY()),"Chase delivery",IF(AND(OR(C62="Delivered",C62="Collected"),COUNTBLANK(D62)=1),"Choose wrap status",""))))))))</f>
        <v/>
      </c>
      <c r="L62" s="2" t="n"/>
      <c r="M62" s="2" t="n"/>
      <c r="N62" s="2" t="n"/>
      <c r="O62" s="2" t="n"/>
      <c r="P62" s="2" t="n"/>
      <c r="Q62" s="2" t="n"/>
      <c r="R62" s="2" t="n"/>
      <c r="S62" s="2" t="n"/>
      <c r="T62" s="2" t="n"/>
    </row>
    <row r="63" ht="34" customHeight="1">
      <c r="A63" s="27" t="n"/>
      <c r="B63" s="27" t="n"/>
      <c r="C63" s="27" t="n"/>
      <c r="D63" s="27" t="n"/>
      <c r="E63" s="126" t="n"/>
      <c r="F63" s="27" t="n"/>
      <c r="G63" s="27" t="n"/>
      <c r="H63" s="27" t="n"/>
      <c r="I63" s="27" t="n"/>
      <c r="J63" s="3" t="inlineStr">
        <is>
          <t>G056</t>
        </is>
      </c>
      <c r="K63" s="14">
        <f>IF(COUNTBLANK(A63)=1,"",IF(NOT(AND(A63&lt;&gt;"",C63&lt;&gt;"Cancelled",C63&lt;&gt;"Returned",C63&lt;&gt;"Skip")),"",IF(COUNTBLANK(C63)=1,"Choose order status",IF(COUNTBLANK(B63)=1,"Choose a gift",IF(C63="Return pending","Resolve return",IF(AND(C63="Ordered",COUNTBLANK(E63)=1),"Add delivery date",IF(AND(C63="Ordered",ISNUMBER(E63),E63&lt;TODAY()),"Chase delivery",IF(AND(OR(C63="Delivered",C63="Collected"),COUNTBLANK(D63)=1),"Choose wrap status",""))))))))</f>
        <v/>
      </c>
      <c r="L63" s="2" t="n"/>
      <c r="M63" s="2" t="n"/>
      <c r="N63" s="2" t="n"/>
      <c r="O63" s="2" t="n"/>
      <c r="P63" s="2" t="n"/>
      <c r="Q63" s="2" t="n"/>
      <c r="R63" s="2" t="n"/>
      <c r="S63" s="2" t="n"/>
      <c r="T63" s="2" t="n"/>
    </row>
    <row r="64" ht="34" customHeight="1">
      <c r="A64" s="27" t="n"/>
      <c r="B64" s="27" t="n"/>
      <c r="C64" s="27" t="n"/>
      <c r="D64" s="27" t="n"/>
      <c r="E64" s="126" t="n"/>
      <c r="F64" s="27" t="n"/>
      <c r="G64" s="27" t="n"/>
      <c r="H64" s="27" t="n"/>
      <c r="I64" s="27" t="n"/>
      <c r="J64" s="3" t="inlineStr">
        <is>
          <t>G057</t>
        </is>
      </c>
      <c r="K64" s="14">
        <f>IF(COUNTBLANK(A64)=1,"",IF(NOT(AND(A64&lt;&gt;"",C64&lt;&gt;"Cancelled",C64&lt;&gt;"Returned",C64&lt;&gt;"Skip")),"",IF(COUNTBLANK(C64)=1,"Choose order status",IF(COUNTBLANK(B64)=1,"Choose a gift",IF(C64="Return pending","Resolve return",IF(AND(C64="Ordered",COUNTBLANK(E64)=1),"Add delivery date",IF(AND(C64="Ordered",ISNUMBER(E64),E64&lt;TODAY()),"Chase delivery",IF(AND(OR(C64="Delivered",C64="Collected"),COUNTBLANK(D64)=1),"Choose wrap status",""))))))))</f>
        <v/>
      </c>
      <c r="L64" s="2" t="n"/>
      <c r="M64" s="2" t="n"/>
      <c r="N64" s="2" t="n"/>
      <c r="O64" s="2" t="n"/>
      <c r="P64" s="2" t="n"/>
      <c r="Q64" s="2" t="n"/>
      <c r="R64" s="2" t="n"/>
      <c r="S64" s="2" t="n"/>
      <c r="T64" s="2" t="n"/>
    </row>
    <row r="65" ht="34" customHeight="1">
      <c r="A65" s="27" t="n"/>
      <c r="B65" s="27" t="n"/>
      <c r="C65" s="27" t="n"/>
      <c r="D65" s="27" t="n"/>
      <c r="E65" s="126" t="n"/>
      <c r="F65" s="27" t="n"/>
      <c r="G65" s="27" t="n"/>
      <c r="H65" s="27" t="n"/>
      <c r="I65" s="27" t="n"/>
      <c r="J65" s="3" t="inlineStr">
        <is>
          <t>G058</t>
        </is>
      </c>
      <c r="K65" s="14">
        <f>IF(COUNTBLANK(A65)=1,"",IF(NOT(AND(A65&lt;&gt;"",C65&lt;&gt;"Cancelled",C65&lt;&gt;"Returned",C65&lt;&gt;"Skip")),"",IF(COUNTBLANK(C65)=1,"Choose order status",IF(COUNTBLANK(B65)=1,"Choose a gift",IF(C65="Return pending","Resolve return",IF(AND(C65="Ordered",COUNTBLANK(E65)=1),"Add delivery date",IF(AND(C65="Ordered",ISNUMBER(E65),E65&lt;TODAY()),"Chase delivery",IF(AND(OR(C65="Delivered",C65="Collected"),COUNTBLANK(D65)=1),"Choose wrap status",""))))))))</f>
        <v/>
      </c>
      <c r="L65" s="2" t="n"/>
      <c r="M65" s="2" t="n"/>
      <c r="N65" s="2" t="n"/>
      <c r="O65" s="2" t="n"/>
      <c r="P65" s="2" t="n"/>
      <c r="Q65" s="2" t="n"/>
      <c r="R65" s="2" t="n"/>
      <c r="S65" s="2" t="n"/>
      <c r="T65" s="2" t="n"/>
    </row>
    <row r="66" ht="34" customHeight="1">
      <c r="A66" s="27" t="n"/>
      <c r="B66" s="27" t="n"/>
      <c r="C66" s="27" t="n"/>
      <c r="D66" s="27" t="n"/>
      <c r="E66" s="126" t="n"/>
      <c r="F66" s="27" t="n"/>
      <c r="G66" s="27" t="n"/>
      <c r="H66" s="27" t="n"/>
      <c r="I66" s="27" t="n"/>
      <c r="J66" s="3" t="inlineStr">
        <is>
          <t>G059</t>
        </is>
      </c>
      <c r="K66" s="14">
        <f>IF(COUNTBLANK(A66)=1,"",IF(NOT(AND(A66&lt;&gt;"",C66&lt;&gt;"Cancelled",C66&lt;&gt;"Returned",C66&lt;&gt;"Skip")),"",IF(COUNTBLANK(C66)=1,"Choose order status",IF(COUNTBLANK(B66)=1,"Choose a gift",IF(C66="Return pending","Resolve return",IF(AND(C66="Ordered",COUNTBLANK(E66)=1),"Add delivery date",IF(AND(C66="Ordered",ISNUMBER(E66),E66&lt;TODAY()),"Chase delivery",IF(AND(OR(C66="Delivered",C66="Collected"),COUNTBLANK(D66)=1),"Choose wrap status",""))))))))</f>
        <v/>
      </c>
      <c r="L66" s="2" t="n"/>
      <c r="M66" s="2" t="n"/>
      <c r="N66" s="2" t="n"/>
      <c r="O66" s="2" t="n"/>
      <c r="P66" s="2" t="n"/>
      <c r="Q66" s="2" t="n"/>
      <c r="R66" s="2" t="n"/>
      <c r="S66" s="2" t="n"/>
      <c r="T66" s="2" t="n"/>
    </row>
    <row r="67" ht="34" customHeight="1">
      <c r="A67" s="27" t="n"/>
      <c r="B67" s="27" t="n"/>
      <c r="C67" s="27" t="n"/>
      <c r="D67" s="27" t="n"/>
      <c r="E67" s="126" t="n"/>
      <c r="F67" s="27" t="n"/>
      <c r="G67" s="27" t="n"/>
      <c r="H67" s="27" t="n"/>
      <c r="I67" s="27" t="n"/>
      <c r="J67" s="3" t="inlineStr">
        <is>
          <t>G060</t>
        </is>
      </c>
      <c r="K67" s="14">
        <f>IF(COUNTBLANK(A67)=1,"",IF(NOT(AND(A67&lt;&gt;"",C67&lt;&gt;"Cancelled",C67&lt;&gt;"Returned",C67&lt;&gt;"Skip")),"",IF(COUNTBLANK(C67)=1,"Choose order status",IF(COUNTBLANK(B67)=1,"Choose a gift",IF(C67="Return pending","Resolve return",IF(AND(C67="Ordered",COUNTBLANK(E67)=1),"Add delivery date",IF(AND(C67="Ordered",ISNUMBER(E67),E67&lt;TODAY()),"Chase delivery",IF(AND(OR(C67="Delivered",C67="Collected"),COUNTBLANK(D67)=1),"Choose wrap status",""))))))))</f>
        <v/>
      </c>
      <c r="L67" s="2" t="n"/>
      <c r="M67" s="2" t="n"/>
      <c r="N67" s="2" t="n"/>
      <c r="O67" s="2" t="n"/>
      <c r="P67" s="2" t="n"/>
      <c r="Q67" s="2" t="n"/>
      <c r="R67" s="2" t="n"/>
      <c r="S67" s="2" t="n"/>
      <c r="T67" s="2" t="n"/>
    </row>
    <row r="68" ht="34" customHeight="1">
      <c r="A68" s="27" t="n"/>
      <c r="B68" s="27" t="n"/>
      <c r="C68" s="27" t="n"/>
      <c r="D68" s="27" t="n"/>
      <c r="E68" s="126" t="n"/>
      <c r="F68" s="27" t="n"/>
      <c r="G68" s="27" t="n"/>
      <c r="H68" s="27" t="n"/>
      <c r="I68" s="27" t="n"/>
      <c r="J68" s="3" t="inlineStr">
        <is>
          <t>G061</t>
        </is>
      </c>
      <c r="K68" s="14">
        <f>IF(COUNTBLANK(A68)=1,"",IF(NOT(AND(A68&lt;&gt;"",C68&lt;&gt;"Cancelled",C68&lt;&gt;"Returned",C68&lt;&gt;"Skip")),"",IF(COUNTBLANK(C68)=1,"Choose order status",IF(COUNTBLANK(B68)=1,"Choose a gift",IF(C68="Return pending","Resolve return",IF(AND(C68="Ordered",COUNTBLANK(E68)=1),"Add delivery date",IF(AND(C68="Ordered",ISNUMBER(E68),E68&lt;TODAY()),"Chase delivery",IF(AND(OR(C68="Delivered",C68="Collected"),COUNTBLANK(D68)=1),"Choose wrap status",""))))))))</f>
        <v/>
      </c>
      <c r="L68" s="2" t="n"/>
      <c r="M68" s="2" t="n"/>
      <c r="N68" s="2" t="n"/>
      <c r="O68" s="2" t="n"/>
      <c r="P68" s="2" t="n"/>
      <c r="Q68" s="2" t="n"/>
      <c r="R68" s="2" t="n"/>
      <c r="S68" s="2" t="n"/>
      <c r="T68" s="2" t="n"/>
    </row>
    <row r="69" ht="34" customHeight="1">
      <c r="A69" s="27" t="n"/>
      <c r="B69" s="27" t="n"/>
      <c r="C69" s="27" t="n"/>
      <c r="D69" s="27" t="n"/>
      <c r="E69" s="126" t="n"/>
      <c r="F69" s="27" t="n"/>
      <c r="G69" s="27" t="n"/>
      <c r="H69" s="27" t="n"/>
      <c r="I69" s="27" t="n"/>
      <c r="J69" s="3" t="inlineStr">
        <is>
          <t>G062</t>
        </is>
      </c>
      <c r="K69" s="14">
        <f>IF(COUNTBLANK(A69)=1,"",IF(NOT(AND(A69&lt;&gt;"",C69&lt;&gt;"Cancelled",C69&lt;&gt;"Returned",C69&lt;&gt;"Skip")),"",IF(COUNTBLANK(C69)=1,"Choose order status",IF(COUNTBLANK(B69)=1,"Choose a gift",IF(C69="Return pending","Resolve return",IF(AND(C69="Ordered",COUNTBLANK(E69)=1),"Add delivery date",IF(AND(C69="Ordered",ISNUMBER(E69),E69&lt;TODAY()),"Chase delivery",IF(AND(OR(C69="Delivered",C69="Collected"),COUNTBLANK(D69)=1),"Choose wrap status",""))))))))</f>
        <v/>
      </c>
      <c r="L69" s="2" t="n"/>
      <c r="M69" s="2" t="n"/>
      <c r="N69" s="2" t="n"/>
      <c r="O69" s="2" t="n"/>
      <c r="P69" s="2" t="n"/>
      <c r="Q69" s="2" t="n"/>
      <c r="R69" s="2" t="n"/>
      <c r="S69" s="2" t="n"/>
      <c r="T69" s="2" t="n"/>
    </row>
    <row r="70" ht="34" customHeight="1">
      <c r="A70" s="27" t="n"/>
      <c r="B70" s="27" t="n"/>
      <c r="C70" s="27" t="n"/>
      <c r="D70" s="27" t="n"/>
      <c r="E70" s="126" t="n"/>
      <c r="F70" s="27" t="n"/>
      <c r="G70" s="27" t="n"/>
      <c r="H70" s="27" t="n"/>
      <c r="I70" s="27" t="n"/>
      <c r="J70" s="3" t="inlineStr">
        <is>
          <t>G063</t>
        </is>
      </c>
      <c r="K70" s="14">
        <f>IF(COUNTBLANK(A70)=1,"",IF(NOT(AND(A70&lt;&gt;"",C70&lt;&gt;"Cancelled",C70&lt;&gt;"Returned",C70&lt;&gt;"Skip")),"",IF(COUNTBLANK(C70)=1,"Choose order status",IF(COUNTBLANK(B70)=1,"Choose a gift",IF(C70="Return pending","Resolve return",IF(AND(C70="Ordered",COUNTBLANK(E70)=1),"Add delivery date",IF(AND(C70="Ordered",ISNUMBER(E70),E70&lt;TODAY()),"Chase delivery",IF(AND(OR(C70="Delivered",C70="Collected"),COUNTBLANK(D70)=1),"Choose wrap status",""))))))))</f>
        <v/>
      </c>
      <c r="L70" s="2" t="n"/>
      <c r="M70" s="2" t="n"/>
      <c r="N70" s="2" t="n"/>
      <c r="O70" s="2" t="n"/>
      <c r="P70" s="2" t="n"/>
      <c r="Q70" s="2" t="n"/>
      <c r="R70" s="2" t="n"/>
      <c r="S70" s="2" t="n"/>
      <c r="T70" s="2" t="n"/>
    </row>
    <row r="71" ht="34" customHeight="1">
      <c r="A71" s="27" t="n"/>
      <c r="B71" s="27" t="n"/>
      <c r="C71" s="27" t="n"/>
      <c r="D71" s="27" t="n"/>
      <c r="E71" s="126" t="n"/>
      <c r="F71" s="27" t="n"/>
      <c r="G71" s="27" t="n"/>
      <c r="H71" s="27" t="n"/>
      <c r="I71" s="27" t="n"/>
      <c r="J71" s="3" t="inlineStr">
        <is>
          <t>G064</t>
        </is>
      </c>
      <c r="K71" s="14">
        <f>IF(COUNTBLANK(A71)=1,"",IF(NOT(AND(A71&lt;&gt;"",C71&lt;&gt;"Cancelled",C71&lt;&gt;"Returned",C71&lt;&gt;"Skip")),"",IF(COUNTBLANK(C71)=1,"Choose order status",IF(COUNTBLANK(B71)=1,"Choose a gift",IF(C71="Return pending","Resolve return",IF(AND(C71="Ordered",COUNTBLANK(E71)=1),"Add delivery date",IF(AND(C71="Ordered",ISNUMBER(E71),E71&lt;TODAY()),"Chase delivery",IF(AND(OR(C71="Delivered",C71="Collected"),COUNTBLANK(D71)=1),"Choose wrap status",""))))))))</f>
        <v/>
      </c>
      <c r="L71" s="2" t="n"/>
      <c r="M71" s="2" t="n"/>
      <c r="N71" s="2" t="n"/>
      <c r="O71" s="2" t="n"/>
      <c r="P71" s="2" t="n"/>
      <c r="Q71" s="2" t="n"/>
      <c r="R71" s="2" t="n"/>
      <c r="S71" s="2" t="n"/>
      <c r="T71" s="2" t="n"/>
    </row>
    <row r="72" ht="34" customHeight="1">
      <c r="A72" s="27" t="n"/>
      <c r="B72" s="27" t="n"/>
      <c r="C72" s="27" t="n"/>
      <c r="D72" s="27" t="n"/>
      <c r="E72" s="126" t="n"/>
      <c r="F72" s="27" t="n"/>
      <c r="G72" s="27" t="n"/>
      <c r="H72" s="27" t="n"/>
      <c r="I72" s="27" t="n"/>
      <c r="J72" s="3" t="inlineStr">
        <is>
          <t>G065</t>
        </is>
      </c>
      <c r="K72" s="14">
        <f>IF(COUNTBLANK(A72)=1,"",IF(NOT(AND(A72&lt;&gt;"",C72&lt;&gt;"Cancelled",C72&lt;&gt;"Returned",C72&lt;&gt;"Skip")),"",IF(COUNTBLANK(C72)=1,"Choose order status",IF(COUNTBLANK(B72)=1,"Choose a gift",IF(C72="Return pending","Resolve return",IF(AND(C72="Ordered",COUNTBLANK(E72)=1),"Add delivery date",IF(AND(C72="Ordered",ISNUMBER(E72),E72&lt;TODAY()),"Chase delivery",IF(AND(OR(C72="Delivered",C72="Collected"),COUNTBLANK(D72)=1),"Choose wrap status",""))))))))</f>
        <v/>
      </c>
      <c r="L72" s="2" t="n"/>
      <c r="M72" s="2" t="n"/>
      <c r="N72" s="2" t="n"/>
      <c r="O72" s="2" t="n"/>
      <c r="P72" s="2" t="n"/>
      <c r="Q72" s="2" t="n"/>
      <c r="R72" s="2" t="n"/>
      <c r="S72" s="2" t="n"/>
      <c r="T72" s="2" t="n"/>
    </row>
    <row r="73" ht="34" customHeight="1">
      <c r="A73" s="27" t="n"/>
      <c r="B73" s="27" t="n"/>
      <c r="C73" s="27" t="n"/>
      <c r="D73" s="27" t="n"/>
      <c r="E73" s="126" t="n"/>
      <c r="F73" s="27" t="n"/>
      <c r="G73" s="27" t="n"/>
      <c r="H73" s="27" t="n"/>
      <c r="I73" s="27" t="n"/>
      <c r="J73" s="3" t="inlineStr">
        <is>
          <t>G066</t>
        </is>
      </c>
      <c r="K73" s="14">
        <f>IF(COUNTBLANK(A73)=1,"",IF(NOT(AND(A73&lt;&gt;"",C73&lt;&gt;"Cancelled",C73&lt;&gt;"Returned",C73&lt;&gt;"Skip")),"",IF(COUNTBLANK(C73)=1,"Choose order status",IF(COUNTBLANK(B73)=1,"Choose a gift",IF(C73="Return pending","Resolve return",IF(AND(C73="Ordered",COUNTBLANK(E73)=1),"Add delivery date",IF(AND(C73="Ordered",ISNUMBER(E73),E73&lt;TODAY()),"Chase delivery",IF(AND(OR(C73="Delivered",C73="Collected"),COUNTBLANK(D73)=1),"Choose wrap status",""))))))))</f>
        <v/>
      </c>
      <c r="L73" s="2" t="n"/>
      <c r="M73" s="2" t="n"/>
      <c r="N73" s="2" t="n"/>
      <c r="O73" s="2" t="n"/>
      <c r="P73" s="2" t="n"/>
      <c r="Q73" s="2" t="n"/>
      <c r="R73" s="2" t="n"/>
      <c r="S73" s="2" t="n"/>
      <c r="T73" s="2" t="n"/>
    </row>
    <row r="74" ht="34" customHeight="1">
      <c r="A74" s="27" t="n"/>
      <c r="B74" s="27" t="n"/>
      <c r="C74" s="27" t="n"/>
      <c r="D74" s="27" t="n"/>
      <c r="E74" s="126" t="n"/>
      <c r="F74" s="27" t="n"/>
      <c r="G74" s="27" t="n"/>
      <c r="H74" s="27" t="n"/>
      <c r="I74" s="27" t="n"/>
      <c r="J74" s="3" t="inlineStr">
        <is>
          <t>G067</t>
        </is>
      </c>
      <c r="K74" s="14">
        <f>IF(COUNTBLANK(A74)=1,"",IF(NOT(AND(A74&lt;&gt;"",C74&lt;&gt;"Cancelled",C74&lt;&gt;"Returned",C74&lt;&gt;"Skip")),"",IF(COUNTBLANK(C74)=1,"Choose order status",IF(COUNTBLANK(B74)=1,"Choose a gift",IF(C74="Return pending","Resolve return",IF(AND(C74="Ordered",COUNTBLANK(E74)=1),"Add delivery date",IF(AND(C74="Ordered",ISNUMBER(E74),E74&lt;TODAY()),"Chase delivery",IF(AND(OR(C74="Delivered",C74="Collected"),COUNTBLANK(D74)=1),"Choose wrap status",""))))))))</f>
        <v/>
      </c>
      <c r="L74" s="2" t="n"/>
      <c r="M74" s="2" t="n"/>
      <c r="N74" s="2" t="n"/>
      <c r="O74" s="2" t="n"/>
      <c r="P74" s="2" t="n"/>
      <c r="Q74" s="2" t="n"/>
      <c r="R74" s="2" t="n"/>
      <c r="S74" s="2" t="n"/>
      <c r="T74" s="2" t="n"/>
    </row>
    <row r="75" ht="34" customHeight="1">
      <c r="A75" s="27" t="n"/>
      <c r="B75" s="27" t="n"/>
      <c r="C75" s="27" t="n"/>
      <c r="D75" s="27" t="n"/>
      <c r="E75" s="126" t="n"/>
      <c r="F75" s="27" t="n"/>
      <c r="G75" s="27" t="n"/>
      <c r="H75" s="27" t="n"/>
      <c r="I75" s="27" t="n"/>
      <c r="J75" s="3" t="inlineStr">
        <is>
          <t>G068</t>
        </is>
      </c>
      <c r="K75" s="14">
        <f>IF(COUNTBLANK(A75)=1,"",IF(NOT(AND(A75&lt;&gt;"",C75&lt;&gt;"Cancelled",C75&lt;&gt;"Returned",C75&lt;&gt;"Skip")),"",IF(COUNTBLANK(C75)=1,"Choose order status",IF(COUNTBLANK(B75)=1,"Choose a gift",IF(C75="Return pending","Resolve return",IF(AND(C75="Ordered",COUNTBLANK(E75)=1),"Add delivery date",IF(AND(C75="Ordered",ISNUMBER(E75),E75&lt;TODAY()),"Chase delivery",IF(AND(OR(C75="Delivered",C75="Collected"),COUNTBLANK(D75)=1),"Choose wrap status",""))))))))</f>
        <v/>
      </c>
      <c r="L75" s="2" t="n"/>
      <c r="M75" s="2" t="n"/>
      <c r="N75" s="2" t="n"/>
      <c r="O75" s="2" t="n"/>
      <c r="P75" s="2" t="n"/>
      <c r="Q75" s="2" t="n"/>
      <c r="R75" s="2" t="n"/>
      <c r="S75" s="2" t="n"/>
      <c r="T75" s="2" t="n"/>
    </row>
    <row r="76" ht="34" customHeight="1">
      <c r="A76" s="27" t="n"/>
      <c r="B76" s="27" t="n"/>
      <c r="C76" s="27" t="n"/>
      <c r="D76" s="27" t="n"/>
      <c r="E76" s="126" t="n"/>
      <c r="F76" s="27" t="n"/>
      <c r="G76" s="27" t="n"/>
      <c r="H76" s="27" t="n"/>
      <c r="I76" s="27" t="n"/>
      <c r="J76" s="3" t="inlineStr">
        <is>
          <t>G069</t>
        </is>
      </c>
      <c r="K76" s="14">
        <f>IF(COUNTBLANK(A76)=1,"",IF(NOT(AND(A76&lt;&gt;"",C76&lt;&gt;"Cancelled",C76&lt;&gt;"Returned",C76&lt;&gt;"Skip")),"",IF(COUNTBLANK(C76)=1,"Choose order status",IF(COUNTBLANK(B76)=1,"Choose a gift",IF(C76="Return pending","Resolve return",IF(AND(C76="Ordered",COUNTBLANK(E76)=1),"Add delivery date",IF(AND(C76="Ordered",ISNUMBER(E76),E76&lt;TODAY()),"Chase delivery",IF(AND(OR(C76="Delivered",C76="Collected"),COUNTBLANK(D76)=1),"Choose wrap status",""))))))))</f>
        <v/>
      </c>
      <c r="L76" s="2" t="n"/>
      <c r="M76" s="2" t="n"/>
      <c r="N76" s="2" t="n"/>
      <c r="O76" s="2" t="n"/>
      <c r="P76" s="2" t="n"/>
      <c r="Q76" s="2" t="n"/>
      <c r="R76" s="2" t="n"/>
      <c r="S76" s="2" t="n"/>
      <c r="T76" s="2" t="n"/>
    </row>
    <row r="77" ht="34" customHeight="1">
      <c r="A77" s="27" t="n"/>
      <c r="B77" s="27" t="n"/>
      <c r="C77" s="27" t="n"/>
      <c r="D77" s="27" t="n"/>
      <c r="E77" s="126" t="n"/>
      <c r="F77" s="27" t="n"/>
      <c r="G77" s="27" t="n"/>
      <c r="H77" s="27" t="n"/>
      <c r="I77" s="27" t="n"/>
      <c r="J77" s="3" t="inlineStr">
        <is>
          <t>G070</t>
        </is>
      </c>
      <c r="K77" s="14">
        <f>IF(COUNTBLANK(A77)=1,"",IF(NOT(AND(A77&lt;&gt;"",C77&lt;&gt;"Cancelled",C77&lt;&gt;"Returned",C77&lt;&gt;"Skip")),"",IF(COUNTBLANK(C77)=1,"Choose order status",IF(COUNTBLANK(B77)=1,"Choose a gift",IF(C77="Return pending","Resolve return",IF(AND(C77="Ordered",COUNTBLANK(E77)=1),"Add delivery date",IF(AND(C77="Ordered",ISNUMBER(E77),E77&lt;TODAY()),"Chase delivery",IF(AND(OR(C77="Delivered",C77="Collected"),COUNTBLANK(D77)=1),"Choose wrap status",""))))))))</f>
        <v/>
      </c>
      <c r="L77" s="2" t="n"/>
      <c r="M77" s="2" t="n"/>
      <c r="N77" s="2" t="n"/>
      <c r="O77" s="2" t="n"/>
      <c r="P77" s="2" t="n"/>
      <c r="Q77" s="2" t="n"/>
      <c r="R77" s="2" t="n"/>
      <c r="S77" s="2" t="n"/>
      <c r="T77" s="2" t="n"/>
    </row>
    <row r="78" ht="34" customHeight="1">
      <c r="A78" s="27" t="n"/>
      <c r="B78" s="27" t="n"/>
      <c r="C78" s="27" t="n"/>
      <c r="D78" s="27" t="n"/>
      <c r="E78" s="126" t="n"/>
      <c r="F78" s="27" t="n"/>
      <c r="G78" s="27" t="n"/>
      <c r="H78" s="27" t="n"/>
      <c r="I78" s="27" t="n"/>
      <c r="J78" s="3" t="inlineStr">
        <is>
          <t>G071</t>
        </is>
      </c>
      <c r="K78" s="14">
        <f>IF(COUNTBLANK(A78)=1,"",IF(NOT(AND(A78&lt;&gt;"",C78&lt;&gt;"Cancelled",C78&lt;&gt;"Returned",C78&lt;&gt;"Skip")),"",IF(COUNTBLANK(C78)=1,"Choose order status",IF(COUNTBLANK(B78)=1,"Choose a gift",IF(C78="Return pending","Resolve return",IF(AND(C78="Ordered",COUNTBLANK(E78)=1),"Add delivery date",IF(AND(C78="Ordered",ISNUMBER(E78),E78&lt;TODAY()),"Chase delivery",IF(AND(OR(C78="Delivered",C78="Collected"),COUNTBLANK(D78)=1),"Choose wrap status",""))))))))</f>
        <v/>
      </c>
      <c r="L78" s="2" t="n"/>
      <c r="M78" s="2" t="n"/>
      <c r="N78" s="2" t="n"/>
      <c r="O78" s="2" t="n"/>
      <c r="P78" s="2" t="n"/>
      <c r="Q78" s="2" t="n"/>
      <c r="R78" s="2" t="n"/>
      <c r="S78" s="2" t="n"/>
      <c r="T78" s="2" t="n"/>
    </row>
    <row r="79" ht="34" customHeight="1">
      <c r="A79" s="27" t="n"/>
      <c r="B79" s="27" t="n"/>
      <c r="C79" s="27" t="n"/>
      <c r="D79" s="27" t="n"/>
      <c r="E79" s="126" t="n"/>
      <c r="F79" s="27" t="n"/>
      <c r="G79" s="27" t="n"/>
      <c r="H79" s="27" t="n"/>
      <c r="I79" s="27" t="n"/>
      <c r="J79" s="3" t="inlineStr">
        <is>
          <t>G072</t>
        </is>
      </c>
      <c r="K79" s="14">
        <f>IF(COUNTBLANK(A79)=1,"",IF(NOT(AND(A79&lt;&gt;"",C79&lt;&gt;"Cancelled",C79&lt;&gt;"Returned",C79&lt;&gt;"Skip")),"",IF(COUNTBLANK(C79)=1,"Choose order status",IF(COUNTBLANK(B79)=1,"Choose a gift",IF(C79="Return pending","Resolve return",IF(AND(C79="Ordered",COUNTBLANK(E79)=1),"Add delivery date",IF(AND(C79="Ordered",ISNUMBER(E79),E79&lt;TODAY()),"Chase delivery",IF(AND(OR(C79="Delivered",C79="Collected"),COUNTBLANK(D79)=1),"Choose wrap status",""))))))))</f>
        <v/>
      </c>
      <c r="L79" s="2" t="n"/>
      <c r="M79" s="2" t="n"/>
      <c r="N79" s="2" t="n"/>
      <c r="O79" s="2" t="n"/>
      <c r="P79" s="2" t="n"/>
      <c r="Q79" s="2" t="n"/>
      <c r="R79" s="2" t="n"/>
      <c r="S79" s="2" t="n"/>
      <c r="T79" s="2" t="n"/>
    </row>
    <row r="80" ht="34" customHeight="1">
      <c r="A80" s="27" t="n"/>
      <c r="B80" s="27" t="n"/>
      <c r="C80" s="27" t="n"/>
      <c r="D80" s="27" t="n"/>
      <c r="E80" s="126" t="n"/>
      <c r="F80" s="27" t="n"/>
      <c r="G80" s="27" t="n"/>
      <c r="H80" s="27" t="n"/>
      <c r="I80" s="27" t="n"/>
      <c r="J80" s="3" t="inlineStr">
        <is>
          <t>G073</t>
        </is>
      </c>
      <c r="K80" s="14">
        <f>IF(COUNTBLANK(A80)=1,"",IF(NOT(AND(A80&lt;&gt;"",C80&lt;&gt;"Cancelled",C80&lt;&gt;"Returned",C80&lt;&gt;"Skip")),"",IF(COUNTBLANK(C80)=1,"Choose order status",IF(COUNTBLANK(B80)=1,"Choose a gift",IF(C80="Return pending","Resolve return",IF(AND(C80="Ordered",COUNTBLANK(E80)=1),"Add delivery date",IF(AND(C80="Ordered",ISNUMBER(E80),E80&lt;TODAY()),"Chase delivery",IF(AND(OR(C80="Delivered",C80="Collected"),COUNTBLANK(D80)=1),"Choose wrap status",""))))))))</f>
        <v/>
      </c>
      <c r="L80" s="2" t="n"/>
      <c r="M80" s="2" t="n"/>
      <c r="N80" s="2" t="n"/>
      <c r="O80" s="2" t="n"/>
      <c r="P80" s="2" t="n"/>
      <c r="Q80" s="2" t="n"/>
      <c r="R80" s="2" t="n"/>
      <c r="S80" s="2" t="n"/>
      <c r="T80" s="2" t="n"/>
    </row>
    <row r="81" ht="34" customHeight="1">
      <c r="A81" s="27" t="n"/>
      <c r="B81" s="27" t="n"/>
      <c r="C81" s="27" t="n"/>
      <c r="D81" s="27" t="n"/>
      <c r="E81" s="126" t="n"/>
      <c r="F81" s="27" t="n"/>
      <c r="G81" s="27" t="n"/>
      <c r="H81" s="27" t="n"/>
      <c r="I81" s="27" t="n"/>
      <c r="J81" s="3" t="inlineStr">
        <is>
          <t>G074</t>
        </is>
      </c>
      <c r="K81" s="14">
        <f>IF(COUNTBLANK(A81)=1,"",IF(NOT(AND(A81&lt;&gt;"",C81&lt;&gt;"Cancelled",C81&lt;&gt;"Returned",C81&lt;&gt;"Skip")),"",IF(COUNTBLANK(C81)=1,"Choose order status",IF(COUNTBLANK(B81)=1,"Choose a gift",IF(C81="Return pending","Resolve return",IF(AND(C81="Ordered",COUNTBLANK(E81)=1),"Add delivery date",IF(AND(C81="Ordered",ISNUMBER(E81),E81&lt;TODAY()),"Chase delivery",IF(AND(OR(C81="Delivered",C81="Collected"),COUNTBLANK(D81)=1),"Choose wrap status",""))))))))</f>
        <v/>
      </c>
      <c r="L81" s="2" t="n"/>
      <c r="M81" s="2" t="n"/>
      <c r="N81" s="2" t="n"/>
      <c r="O81" s="2" t="n"/>
      <c r="P81" s="2" t="n"/>
      <c r="Q81" s="2" t="n"/>
      <c r="R81" s="2" t="n"/>
      <c r="S81" s="2" t="n"/>
      <c r="T81" s="2" t="n"/>
    </row>
    <row r="82" ht="34" customHeight="1">
      <c r="A82" s="27" t="n"/>
      <c r="B82" s="27" t="n"/>
      <c r="C82" s="27" t="n"/>
      <c r="D82" s="27" t="n"/>
      <c r="E82" s="126" t="n"/>
      <c r="F82" s="27" t="n"/>
      <c r="G82" s="27" t="n"/>
      <c r="H82" s="27" t="n"/>
      <c r="I82" s="27" t="n"/>
      <c r="J82" s="3" t="inlineStr">
        <is>
          <t>G075</t>
        </is>
      </c>
      <c r="K82" s="14">
        <f>IF(COUNTBLANK(A82)=1,"",IF(NOT(AND(A82&lt;&gt;"",C82&lt;&gt;"Cancelled",C82&lt;&gt;"Returned",C82&lt;&gt;"Skip")),"",IF(COUNTBLANK(C82)=1,"Choose order status",IF(COUNTBLANK(B82)=1,"Choose a gift",IF(C82="Return pending","Resolve return",IF(AND(C82="Ordered",COUNTBLANK(E82)=1),"Add delivery date",IF(AND(C82="Ordered",ISNUMBER(E82),E82&lt;TODAY()),"Chase delivery",IF(AND(OR(C82="Delivered",C82="Collected"),COUNTBLANK(D82)=1),"Choose wrap status",""))))))))</f>
        <v/>
      </c>
      <c r="L82" s="2" t="n"/>
      <c r="M82" s="2" t="n"/>
      <c r="N82" s="2" t="n"/>
      <c r="O82" s="2" t="n"/>
      <c r="P82" s="2" t="n"/>
      <c r="Q82" s="2" t="n"/>
      <c r="R82" s="2" t="n"/>
      <c r="S82" s="2" t="n"/>
      <c r="T82" s="2" t="n"/>
    </row>
    <row r="83" ht="34" customHeight="1">
      <c r="A83" s="27" t="n"/>
      <c r="B83" s="27" t="n"/>
      <c r="C83" s="27" t="n"/>
      <c r="D83" s="27" t="n"/>
      <c r="E83" s="126" t="n"/>
      <c r="F83" s="27" t="n"/>
      <c r="G83" s="27" t="n"/>
      <c r="H83" s="27" t="n"/>
      <c r="I83" s="27" t="n"/>
      <c r="J83" s="3" t="inlineStr">
        <is>
          <t>G076</t>
        </is>
      </c>
      <c r="K83" s="14">
        <f>IF(COUNTBLANK(A83)=1,"",IF(NOT(AND(A83&lt;&gt;"",C83&lt;&gt;"Cancelled",C83&lt;&gt;"Returned",C83&lt;&gt;"Skip")),"",IF(COUNTBLANK(C83)=1,"Choose order status",IF(COUNTBLANK(B83)=1,"Choose a gift",IF(C83="Return pending","Resolve return",IF(AND(C83="Ordered",COUNTBLANK(E83)=1),"Add delivery date",IF(AND(C83="Ordered",ISNUMBER(E83),E83&lt;TODAY()),"Chase delivery",IF(AND(OR(C83="Delivered",C83="Collected"),COUNTBLANK(D83)=1),"Choose wrap status",""))))))))</f>
        <v/>
      </c>
      <c r="L83" s="2" t="n"/>
      <c r="M83" s="2" t="n"/>
      <c r="N83" s="2" t="n"/>
      <c r="O83" s="2" t="n"/>
      <c r="P83" s="2" t="n"/>
      <c r="Q83" s="2" t="n"/>
      <c r="R83" s="2" t="n"/>
      <c r="S83" s="2" t="n"/>
      <c r="T83" s="2" t="n"/>
    </row>
    <row r="84" ht="34" customHeight="1">
      <c r="A84" s="27" t="n"/>
      <c r="B84" s="27" t="n"/>
      <c r="C84" s="27" t="n"/>
      <c r="D84" s="27" t="n"/>
      <c r="E84" s="126" t="n"/>
      <c r="F84" s="27" t="n"/>
      <c r="G84" s="27" t="n"/>
      <c r="H84" s="27" t="n"/>
      <c r="I84" s="27" t="n"/>
      <c r="J84" s="3" t="inlineStr">
        <is>
          <t>G077</t>
        </is>
      </c>
      <c r="K84" s="14">
        <f>IF(COUNTBLANK(A84)=1,"",IF(NOT(AND(A84&lt;&gt;"",C84&lt;&gt;"Cancelled",C84&lt;&gt;"Returned",C84&lt;&gt;"Skip")),"",IF(COUNTBLANK(C84)=1,"Choose order status",IF(COUNTBLANK(B84)=1,"Choose a gift",IF(C84="Return pending","Resolve return",IF(AND(C84="Ordered",COUNTBLANK(E84)=1),"Add delivery date",IF(AND(C84="Ordered",ISNUMBER(E84),E84&lt;TODAY()),"Chase delivery",IF(AND(OR(C84="Delivered",C84="Collected"),COUNTBLANK(D84)=1),"Choose wrap status",""))))))))</f>
        <v/>
      </c>
      <c r="L84" s="2" t="n"/>
      <c r="M84" s="2" t="n"/>
      <c r="N84" s="2" t="n"/>
      <c r="O84" s="2" t="n"/>
      <c r="P84" s="2" t="n"/>
      <c r="Q84" s="2" t="n"/>
      <c r="R84" s="2" t="n"/>
      <c r="S84" s="2" t="n"/>
      <c r="T84" s="2" t="n"/>
    </row>
    <row r="85" ht="34" customHeight="1">
      <c r="A85" s="27" t="n"/>
      <c r="B85" s="27" t="n"/>
      <c r="C85" s="27" t="n"/>
      <c r="D85" s="27" t="n"/>
      <c r="E85" s="126" t="n"/>
      <c r="F85" s="27" t="n"/>
      <c r="G85" s="27" t="n"/>
      <c r="H85" s="27" t="n"/>
      <c r="I85" s="27" t="n"/>
      <c r="J85" s="3" t="inlineStr">
        <is>
          <t>G078</t>
        </is>
      </c>
      <c r="K85" s="14">
        <f>IF(COUNTBLANK(A85)=1,"",IF(NOT(AND(A85&lt;&gt;"",C85&lt;&gt;"Cancelled",C85&lt;&gt;"Returned",C85&lt;&gt;"Skip")),"",IF(COUNTBLANK(C85)=1,"Choose order status",IF(COUNTBLANK(B85)=1,"Choose a gift",IF(C85="Return pending","Resolve return",IF(AND(C85="Ordered",COUNTBLANK(E85)=1),"Add delivery date",IF(AND(C85="Ordered",ISNUMBER(E85),E85&lt;TODAY()),"Chase delivery",IF(AND(OR(C85="Delivered",C85="Collected"),COUNTBLANK(D85)=1),"Choose wrap status",""))))))))</f>
        <v/>
      </c>
      <c r="L85" s="2" t="n"/>
      <c r="M85" s="2" t="n"/>
      <c r="N85" s="2" t="n"/>
      <c r="O85" s="2" t="n"/>
      <c r="P85" s="2" t="n"/>
      <c r="Q85" s="2" t="n"/>
      <c r="R85" s="2" t="n"/>
      <c r="S85" s="2" t="n"/>
      <c r="T85" s="2" t="n"/>
    </row>
    <row r="86" ht="34" customHeight="1">
      <c r="A86" s="27" t="n"/>
      <c r="B86" s="27" t="n"/>
      <c r="C86" s="27" t="n"/>
      <c r="D86" s="27" t="n"/>
      <c r="E86" s="126" t="n"/>
      <c r="F86" s="27" t="n"/>
      <c r="G86" s="27" t="n"/>
      <c r="H86" s="27" t="n"/>
      <c r="I86" s="27" t="n"/>
      <c r="J86" s="3" t="inlineStr">
        <is>
          <t>G079</t>
        </is>
      </c>
      <c r="K86" s="14">
        <f>IF(COUNTBLANK(A86)=1,"",IF(NOT(AND(A86&lt;&gt;"",C86&lt;&gt;"Cancelled",C86&lt;&gt;"Returned",C86&lt;&gt;"Skip")),"",IF(COUNTBLANK(C86)=1,"Choose order status",IF(COUNTBLANK(B86)=1,"Choose a gift",IF(C86="Return pending","Resolve return",IF(AND(C86="Ordered",COUNTBLANK(E86)=1),"Add delivery date",IF(AND(C86="Ordered",ISNUMBER(E86),E86&lt;TODAY()),"Chase delivery",IF(AND(OR(C86="Delivered",C86="Collected"),COUNTBLANK(D86)=1),"Choose wrap status",""))))))))</f>
        <v/>
      </c>
      <c r="L86" s="2" t="n"/>
      <c r="M86" s="2" t="n"/>
      <c r="N86" s="2" t="n"/>
      <c r="O86" s="2" t="n"/>
      <c r="P86" s="2" t="n"/>
      <c r="Q86" s="2" t="n"/>
      <c r="R86" s="2" t="n"/>
      <c r="S86" s="2" t="n"/>
      <c r="T86" s="2" t="n"/>
    </row>
    <row r="87" ht="34" customHeight="1">
      <c r="A87" s="27" t="n"/>
      <c r="B87" s="27" t="n"/>
      <c r="C87" s="27" t="n"/>
      <c r="D87" s="27" t="n"/>
      <c r="E87" s="126" t="n"/>
      <c r="F87" s="27" t="n"/>
      <c r="G87" s="27" t="n"/>
      <c r="H87" s="27" t="n"/>
      <c r="I87" s="27" t="n"/>
      <c r="J87" s="3" t="inlineStr">
        <is>
          <t>G080</t>
        </is>
      </c>
      <c r="K87" s="14">
        <f>IF(COUNTBLANK(A87)=1,"",IF(NOT(AND(A87&lt;&gt;"",C87&lt;&gt;"Cancelled",C87&lt;&gt;"Returned",C87&lt;&gt;"Skip")),"",IF(COUNTBLANK(C87)=1,"Choose order status",IF(COUNTBLANK(B87)=1,"Choose a gift",IF(C87="Return pending","Resolve return",IF(AND(C87="Ordered",COUNTBLANK(E87)=1),"Add delivery date",IF(AND(C87="Ordered",ISNUMBER(E87),E87&lt;TODAY()),"Chase delivery",IF(AND(OR(C87="Delivered",C87="Collected"),COUNTBLANK(D87)=1),"Choose wrap status",""))))))))</f>
        <v/>
      </c>
      <c r="L87" s="2" t="n"/>
      <c r="M87" s="2" t="n"/>
      <c r="N87" s="2" t="n"/>
      <c r="O87" s="2" t="n"/>
      <c r="P87" s="2" t="n"/>
      <c r="Q87" s="2" t="n"/>
      <c r="R87" s="2" t="n"/>
      <c r="S87" s="2" t="n"/>
      <c r="T87" s="2" t="n"/>
    </row>
    <row r="88" ht="34" customHeight="1">
      <c r="A88" s="27" t="n"/>
      <c r="B88" s="27" t="n"/>
      <c r="C88" s="27" t="n"/>
      <c r="D88" s="27" t="n"/>
      <c r="E88" s="126" t="n"/>
      <c r="F88" s="27" t="n"/>
      <c r="G88" s="27" t="n"/>
      <c r="H88" s="27" t="n"/>
      <c r="I88" s="27" t="n"/>
      <c r="J88" s="3" t="inlineStr">
        <is>
          <t>G081</t>
        </is>
      </c>
      <c r="K88" s="14">
        <f>IF(COUNTBLANK(A88)=1,"",IF(NOT(AND(A88&lt;&gt;"",C88&lt;&gt;"Cancelled",C88&lt;&gt;"Returned",C88&lt;&gt;"Skip")),"",IF(COUNTBLANK(C88)=1,"Choose order status",IF(COUNTBLANK(B88)=1,"Choose a gift",IF(C88="Return pending","Resolve return",IF(AND(C88="Ordered",COUNTBLANK(E88)=1),"Add delivery date",IF(AND(C88="Ordered",ISNUMBER(E88),E88&lt;TODAY()),"Chase delivery",IF(AND(OR(C88="Delivered",C88="Collected"),COUNTBLANK(D88)=1),"Choose wrap status",""))))))))</f>
        <v/>
      </c>
      <c r="L88" s="2" t="n"/>
      <c r="M88" s="2" t="n"/>
      <c r="N88" s="2" t="n"/>
      <c r="O88" s="2" t="n"/>
      <c r="P88" s="2" t="n"/>
      <c r="Q88" s="2" t="n"/>
      <c r="R88" s="2" t="n"/>
      <c r="S88" s="2" t="n"/>
      <c r="T88" s="2" t="n"/>
    </row>
    <row r="89" ht="34" customHeight="1">
      <c r="A89" s="27" t="n"/>
      <c r="B89" s="27" t="n"/>
      <c r="C89" s="27" t="n"/>
      <c r="D89" s="27" t="n"/>
      <c r="E89" s="126" t="n"/>
      <c r="F89" s="27" t="n"/>
      <c r="G89" s="27" t="n"/>
      <c r="H89" s="27" t="n"/>
      <c r="I89" s="27" t="n"/>
      <c r="J89" s="3" t="inlineStr">
        <is>
          <t>G082</t>
        </is>
      </c>
      <c r="K89" s="14">
        <f>IF(COUNTBLANK(A89)=1,"",IF(NOT(AND(A89&lt;&gt;"",C89&lt;&gt;"Cancelled",C89&lt;&gt;"Returned",C89&lt;&gt;"Skip")),"",IF(COUNTBLANK(C89)=1,"Choose order status",IF(COUNTBLANK(B89)=1,"Choose a gift",IF(C89="Return pending","Resolve return",IF(AND(C89="Ordered",COUNTBLANK(E89)=1),"Add delivery date",IF(AND(C89="Ordered",ISNUMBER(E89),E89&lt;TODAY()),"Chase delivery",IF(AND(OR(C89="Delivered",C89="Collected"),COUNTBLANK(D89)=1),"Choose wrap status",""))))))))</f>
        <v/>
      </c>
      <c r="L89" s="2" t="n"/>
      <c r="M89" s="2" t="n"/>
      <c r="N89" s="2" t="n"/>
      <c r="O89" s="2" t="n"/>
      <c r="P89" s="2" t="n"/>
      <c r="Q89" s="2" t="n"/>
      <c r="R89" s="2" t="n"/>
      <c r="S89" s="2" t="n"/>
      <c r="T89" s="2" t="n"/>
    </row>
    <row r="90" ht="34" customHeight="1">
      <c r="A90" s="27" t="n"/>
      <c r="B90" s="27" t="n"/>
      <c r="C90" s="27" t="n"/>
      <c r="D90" s="27" t="n"/>
      <c r="E90" s="126" t="n"/>
      <c r="F90" s="27" t="n"/>
      <c r="G90" s="27" t="n"/>
      <c r="H90" s="27" t="n"/>
      <c r="I90" s="27" t="n"/>
      <c r="J90" s="3" t="inlineStr">
        <is>
          <t>G083</t>
        </is>
      </c>
      <c r="K90" s="14">
        <f>IF(COUNTBLANK(A90)=1,"",IF(NOT(AND(A90&lt;&gt;"",C90&lt;&gt;"Cancelled",C90&lt;&gt;"Returned",C90&lt;&gt;"Skip")),"",IF(COUNTBLANK(C90)=1,"Choose order status",IF(COUNTBLANK(B90)=1,"Choose a gift",IF(C90="Return pending","Resolve return",IF(AND(C90="Ordered",COUNTBLANK(E90)=1),"Add delivery date",IF(AND(C90="Ordered",ISNUMBER(E90),E90&lt;TODAY()),"Chase delivery",IF(AND(OR(C90="Delivered",C90="Collected"),COUNTBLANK(D90)=1),"Choose wrap status",""))))))))</f>
        <v/>
      </c>
      <c r="L90" s="2" t="n"/>
      <c r="M90" s="2" t="n"/>
      <c r="N90" s="2" t="n"/>
      <c r="O90" s="2" t="n"/>
      <c r="P90" s="2" t="n"/>
      <c r="Q90" s="2" t="n"/>
      <c r="R90" s="2" t="n"/>
      <c r="S90" s="2" t="n"/>
      <c r="T90" s="2" t="n"/>
    </row>
    <row r="91" ht="34" customHeight="1">
      <c r="A91" s="27" t="n"/>
      <c r="B91" s="27" t="n"/>
      <c r="C91" s="27" t="n"/>
      <c r="D91" s="27" t="n"/>
      <c r="E91" s="126" t="n"/>
      <c r="F91" s="27" t="n"/>
      <c r="G91" s="27" t="n"/>
      <c r="H91" s="27" t="n"/>
      <c r="I91" s="27" t="n"/>
      <c r="J91" s="3" t="inlineStr">
        <is>
          <t>G084</t>
        </is>
      </c>
      <c r="K91" s="14">
        <f>IF(COUNTBLANK(A91)=1,"",IF(NOT(AND(A91&lt;&gt;"",C91&lt;&gt;"Cancelled",C91&lt;&gt;"Returned",C91&lt;&gt;"Skip")),"",IF(COUNTBLANK(C91)=1,"Choose order status",IF(COUNTBLANK(B91)=1,"Choose a gift",IF(C91="Return pending","Resolve return",IF(AND(C91="Ordered",COUNTBLANK(E91)=1),"Add delivery date",IF(AND(C91="Ordered",ISNUMBER(E91),E91&lt;TODAY()),"Chase delivery",IF(AND(OR(C91="Delivered",C91="Collected"),COUNTBLANK(D91)=1),"Choose wrap status",""))))))))</f>
        <v/>
      </c>
      <c r="L91" s="2" t="n"/>
      <c r="M91" s="2" t="n"/>
      <c r="N91" s="2" t="n"/>
      <c r="O91" s="2" t="n"/>
      <c r="P91" s="2" t="n"/>
      <c r="Q91" s="2" t="n"/>
      <c r="R91" s="2" t="n"/>
      <c r="S91" s="2" t="n"/>
      <c r="T91" s="2" t="n"/>
    </row>
    <row r="92" ht="34" customHeight="1">
      <c r="A92" s="27" t="n"/>
      <c r="B92" s="27" t="n"/>
      <c r="C92" s="27" t="n"/>
      <c r="D92" s="27" t="n"/>
      <c r="E92" s="126" t="n"/>
      <c r="F92" s="27" t="n"/>
      <c r="G92" s="27" t="n"/>
      <c r="H92" s="27" t="n"/>
      <c r="I92" s="27" t="n"/>
      <c r="J92" s="3" t="inlineStr">
        <is>
          <t>G085</t>
        </is>
      </c>
      <c r="K92" s="14">
        <f>IF(COUNTBLANK(A92)=1,"",IF(NOT(AND(A92&lt;&gt;"",C92&lt;&gt;"Cancelled",C92&lt;&gt;"Returned",C92&lt;&gt;"Skip")),"",IF(COUNTBLANK(C92)=1,"Choose order status",IF(COUNTBLANK(B92)=1,"Choose a gift",IF(C92="Return pending","Resolve return",IF(AND(C92="Ordered",COUNTBLANK(E92)=1),"Add delivery date",IF(AND(C92="Ordered",ISNUMBER(E92),E92&lt;TODAY()),"Chase delivery",IF(AND(OR(C92="Delivered",C92="Collected"),COUNTBLANK(D92)=1),"Choose wrap status",""))))))))</f>
        <v/>
      </c>
      <c r="L92" s="2" t="n"/>
      <c r="M92" s="2" t="n"/>
      <c r="N92" s="2" t="n"/>
      <c r="O92" s="2" t="n"/>
      <c r="P92" s="2" t="n"/>
      <c r="Q92" s="2" t="n"/>
      <c r="R92" s="2" t="n"/>
      <c r="S92" s="2" t="n"/>
      <c r="T92" s="2" t="n"/>
    </row>
    <row r="93" ht="34" customHeight="1">
      <c r="A93" s="27" t="n"/>
      <c r="B93" s="27" t="n"/>
      <c r="C93" s="27" t="n"/>
      <c r="D93" s="27" t="n"/>
      <c r="E93" s="126" t="n"/>
      <c r="F93" s="27" t="n"/>
      <c r="G93" s="27" t="n"/>
      <c r="H93" s="27" t="n"/>
      <c r="I93" s="27" t="n"/>
      <c r="J93" s="3" t="inlineStr">
        <is>
          <t>G086</t>
        </is>
      </c>
      <c r="K93" s="14">
        <f>IF(COUNTBLANK(A93)=1,"",IF(NOT(AND(A93&lt;&gt;"",C93&lt;&gt;"Cancelled",C93&lt;&gt;"Returned",C93&lt;&gt;"Skip")),"",IF(COUNTBLANK(C93)=1,"Choose order status",IF(COUNTBLANK(B93)=1,"Choose a gift",IF(C93="Return pending","Resolve return",IF(AND(C93="Ordered",COUNTBLANK(E93)=1),"Add delivery date",IF(AND(C93="Ordered",ISNUMBER(E93),E93&lt;TODAY()),"Chase delivery",IF(AND(OR(C93="Delivered",C93="Collected"),COUNTBLANK(D93)=1),"Choose wrap status",""))))))))</f>
        <v/>
      </c>
      <c r="L93" s="2" t="n"/>
      <c r="M93" s="2" t="n"/>
      <c r="N93" s="2" t="n"/>
      <c r="O93" s="2" t="n"/>
      <c r="P93" s="2" t="n"/>
      <c r="Q93" s="2" t="n"/>
      <c r="R93" s="2" t="n"/>
      <c r="S93" s="2" t="n"/>
      <c r="T93" s="2" t="n"/>
    </row>
    <row r="94" ht="34" customHeight="1">
      <c r="A94" s="27" t="n"/>
      <c r="B94" s="27" t="n"/>
      <c r="C94" s="27" t="n"/>
      <c r="D94" s="27" t="n"/>
      <c r="E94" s="126" t="n"/>
      <c r="F94" s="27" t="n"/>
      <c r="G94" s="27" t="n"/>
      <c r="H94" s="27" t="n"/>
      <c r="I94" s="27" t="n"/>
      <c r="J94" s="3" t="inlineStr">
        <is>
          <t>G087</t>
        </is>
      </c>
      <c r="K94" s="14">
        <f>IF(COUNTBLANK(A94)=1,"",IF(NOT(AND(A94&lt;&gt;"",C94&lt;&gt;"Cancelled",C94&lt;&gt;"Returned",C94&lt;&gt;"Skip")),"",IF(COUNTBLANK(C94)=1,"Choose order status",IF(COUNTBLANK(B94)=1,"Choose a gift",IF(C94="Return pending","Resolve return",IF(AND(C94="Ordered",COUNTBLANK(E94)=1),"Add delivery date",IF(AND(C94="Ordered",ISNUMBER(E94),E94&lt;TODAY()),"Chase delivery",IF(AND(OR(C94="Delivered",C94="Collected"),COUNTBLANK(D94)=1),"Choose wrap status",""))))))))</f>
        <v/>
      </c>
      <c r="L94" s="2" t="n"/>
      <c r="M94" s="2" t="n"/>
      <c r="N94" s="2" t="n"/>
      <c r="O94" s="2" t="n"/>
      <c r="P94" s="2" t="n"/>
      <c r="Q94" s="2" t="n"/>
      <c r="R94" s="2" t="n"/>
      <c r="S94" s="2" t="n"/>
      <c r="T94" s="2" t="n"/>
    </row>
    <row r="95" ht="34" customHeight="1">
      <c r="A95" s="27" t="n"/>
      <c r="B95" s="27" t="n"/>
      <c r="C95" s="27" t="n"/>
      <c r="D95" s="27" t="n"/>
      <c r="E95" s="126" t="n"/>
      <c r="F95" s="27" t="n"/>
      <c r="G95" s="27" t="n"/>
      <c r="H95" s="27" t="n"/>
      <c r="I95" s="27" t="n"/>
      <c r="J95" s="3" t="inlineStr">
        <is>
          <t>G088</t>
        </is>
      </c>
      <c r="K95" s="14">
        <f>IF(COUNTBLANK(A95)=1,"",IF(NOT(AND(A95&lt;&gt;"",C95&lt;&gt;"Cancelled",C95&lt;&gt;"Returned",C95&lt;&gt;"Skip")),"",IF(COUNTBLANK(C95)=1,"Choose order status",IF(COUNTBLANK(B95)=1,"Choose a gift",IF(C95="Return pending","Resolve return",IF(AND(C95="Ordered",COUNTBLANK(E95)=1),"Add delivery date",IF(AND(C95="Ordered",ISNUMBER(E95),E95&lt;TODAY()),"Chase delivery",IF(AND(OR(C95="Delivered",C95="Collected"),COUNTBLANK(D95)=1),"Choose wrap status",""))))))))</f>
        <v/>
      </c>
      <c r="L95" s="2" t="n"/>
      <c r="M95" s="2" t="n"/>
      <c r="N95" s="2" t="n"/>
      <c r="O95" s="2" t="n"/>
      <c r="P95" s="2" t="n"/>
      <c r="Q95" s="2" t="n"/>
      <c r="R95" s="2" t="n"/>
      <c r="S95" s="2" t="n"/>
      <c r="T95" s="2" t="n"/>
    </row>
    <row r="96" ht="34" customHeight="1">
      <c r="A96" s="27" t="n"/>
      <c r="B96" s="27" t="n"/>
      <c r="C96" s="27" t="n"/>
      <c r="D96" s="27" t="n"/>
      <c r="E96" s="126" t="n"/>
      <c r="F96" s="27" t="n"/>
      <c r="G96" s="27" t="n"/>
      <c r="H96" s="27" t="n"/>
      <c r="I96" s="27" t="n"/>
      <c r="J96" s="3" t="inlineStr">
        <is>
          <t>G089</t>
        </is>
      </c>
      <c r="K96" s="14">
        <f>IF(COUNTBLANK(A96)=1,"",IF(NOT(AND(A96&lt;&gt;"",C96&lt;&gt;"Cancelled",C96&lt;&gt;"Returned",C96&lt;&gt;"Skip")),"",IF(COUNTBLANK(C96)=1,"Choose order status",IF(COUNTBLANK(B96)=1,"Choose a gift",IF(C96="Return pending","Resolve return",IF(AND(C96="Ordered",COUNTBLANK(E96)=1),"Add delivery date",IF(AND(C96="Ordered",ISNUMBER(E96),E96&lt;TODAY()),"Chase delivery",IF(AND(OR(C96="Delivered",C96="Collected"),COUNTBLANK(D96)=1),"Choose wrap status",""))))))))</f>
        <v/>
      </c>
      <c r="L96" s="2" t="n"/>
      <c r="M96" s="2" t="n"/>
      <c r="N96" s="2" t="n"/>
      <c r="O96" s="2" t="n"/>
      <c r="P96" s="2" t="n"/>
      <c r="Q96" s="2" t="n"/>
      <c r="R96" s="2" t="n"/>
      <c r="S96" s="2" t="n"/>
      <c r="T96" s="2" t="n"/>
    </row>
    <row r="97" ht="34" customHeight="1">
      <c r="A97" s="27" t="n"/>
      <c r="B97" s="27" t="n"/>
      <c r="C97" s="27" t="n"/>
      <c r="D97" s="27" t="n"/>
      <c r="E97" s="126" t="n"/>
      <c r="F97" s="27" t="n"/>
      <c r="G97" s="27" t="n"/>
      <c r="H97" s="27" t="n"/>
      <c r="I97" s="27" t="n"/>
      <c r="J97" s="3" t="inlineStr">
        <is>
          <t>G090</t>
        </is>
      </c>
      <c r="K97" s="14">
        <f>IF(COUNTBLANK(A97)=1,"",IF(NOT(AND(A97&lt;&gt;"",C97&lt;&gt;"Cancelled",C97&lt;&gt;"Returned",C97&lt;&gt;"Skip")),"",IF(COUNTBLANK(C97)=1,"Choose order status",IF(COUNTBLANK(B97)=1,"Choose a gift",IF(C97="Return pending","Resolve return",IF(AND(C97="Ordered",COUNTBLANK(E97)=1),"Add delivery date",IF(AND(C97="Ordered",ISNUMBER(E97),E97&lt;TODAY()),"Chase delivery",IF(AND(OR(C97="Delivered",C97="Collected"),COUNTBLANK(D97)=1),"Choose wrap status",""))))))))</f>
        <v/>
      </c>
      <c r="L97" s="2" t="n"/>
      <c r="M97" s="2" t="n"/>
      <c r="N97" s="2" t="n"/>
      <c r="O97" s="2" t="n"/>
      <c r="P97" s="2" t="n"/>
      <c r="Q97" s="2" t="n"/>
      <c r="R97" s="2" t="n"/>
      <c r="S97" s="2" t="n"/>
      <c r="T97" s="2" t="n"/>
    </row>
    <row r="98" ht="34" customHeight="1">
      <c r="A98" s="27" t="n"/>
      <c r="B98" s="27" t="n"/>
      <c r="C98" s="27" t="n"/>
      <c r="D98" s="27" t="n"/>
      <c r="E98" s="126" t="n"/>
      <c r="F98" s="27" t="n"/>
      <c r="G98" s="27" t="n"/>
      <c r="H98" s="27" t="n"/>
      <c r="I98" s="27" t="n"/>
      <c r="J98" s="3" t="inlineStr">
        <is>
          <t>G091</t>
        </is>
      </c>
      <c r="K98" s="14">
        <f>IF(COUNTBLANK(A98)=1,"",IF(NOT(AND(A98&lt;&gt;"",C98&lt;&gt;"Cancelled",C98&lt;&gt;"Returned",C98&lt;&gt;"Skip")),"",IF(COUNTBLANK(C98)=1,"Choose order status",IF(COUNTBLANK(B98)=1,"Choose a gift",IF(C98="Return pending","Resolve return",IF(AND(C98="Ordered",COUNTBLANK(E98)=1),"Add delivery date",IF(AND(C98="Ordered",ISNUMBER(E98),E98&lt;TODAY()),"Chase delivery",IF(AND(OR(C98="Delivered",C98="Collected"),COUNTBLANK(D98)=1),"Choose wrap status",""))))))))</f>
        <v/>
      </c>
      <c r="L98" s="2" t="n"/>
      <c r="M98" s="2" t="n"/>
      <c r="N98" s="2" t="n"/>
      <c r="O98" s="2" t="n"/>
      <c r="P98" s="2" t="n"/>
      <c r="Q98" s="2" t="n"/>
      <c r="R98" s="2" t="n"/>
      <c r="S98" s="2" t="n"/>
      <c r="T98" s="2" t="n"/>
    </row>
    <row r="99" ht="34" customHeight="1">
      <c r="A99" s="27" t="n"/>
      <c r="B99" s="27" t="n"/>
      <c r="C99" s="27" t="n"/>
      <c r="D99" s="27" t="n"/>
      <c r="E99" s="126" t="n"/>
      <c r="F99" s="27" t="n"/>
      <c r="G99" s="27" t="n"/>
      <c r="H99" s="27" t="n"/>
      <c r="I99" s="27" t="n"/>
      <c r="J99" s="3" t="inlineStr">
        <is>
          <t>G092</t>
        </is>
      </c>
      <c r="K99" s="14">
        <f>IF(COUNTBLANK(A99)=1,"",IF(NOT(AND(A99&lt;&gt;"",C99&lt;&gt;"Cancelled",C99&lt;&gt;"Returned",C99&lt;&gt;"Skip")),"",IF(COUNTBLANK(C99)=1,"Choose order status",IF(COUNTBLANK(B99)=1,"Choose a gift",IF(C99="Return pending","Resolve return",IF(AND(C99="Ordered",COUNTBLANK(E99)=1),"Add delivery date",IF(AND(C99="Ordered",ISNUMBER(E99),E99&lt;TODAY()),"Chase delivery",IF(AND(OR(C99="Delivered",C99="Collected"),COUNTBLANK(D99)=1),"Choose wrap status",""))))))))</f>
        <v/>
      </c>
      <c r="L99" s="2" t="n"/>
      <c r="M99" s="2" t="n"/>
      <c r="N99" s="2" t="n"/>
      <c r="O99" s="2" t="n"/>
      <c r="P99" s="2" t="n"/>
      <c r="Q99" s="2" t="n"/>
      <c r="R99" s="2" t="n"/>
      <c r="S99" s="2" t="n"/>
      <c r="T99" s="2" t="n"/>
    </row>
    <row r="100" ht="34" customHeight="1">
      <c r="A100" s="27" t="n"/>
      <c r="B100" s="27" t="n"/>
      <c r="C100" s="27" t="n"/>
      <c r="D100" s="27" t="n"/>
      <c r="E100" s="126" t="n"/>
      <c r="F100" s="27" t="n"/>
      <c r="G100" s="27" t="n"/>
      <c r="H100" s="27" t="n"/>
      <c r="I100" s="27" t="n"/>
      <c r="J100" s="3" t="inlineStr">
        <is>
          <t>G093</t>
        </is>
      </c>
      <c r="K100" s="14">
        <f>IF(COUNTBLANK(A100)=1,"",IF(NOT(AND(A100&lt;&gt;"",C100&lt;&gt;"Cancelled",C100&lt;&gt;"Returned",C100&lt;&gt;"Skip")),"",IF(COUNTBLANK(C100)=1,"Choose order status",IF(COUNTBLANK(B100)=1,"Choose a gift",IF(C100="Return pending","Resolve return",IF(AND(C100="Ordered",COUNTBLANK(E100)=1),"Add delivery date",IF(AND(C100="Ordered",ISNUMBER(E100),E100&lt;TODAY()),"Chase delivery",IF(AND(OR(C100="Delivered",C100="Collected"),COUNTBLANK(D100)=1),"Choose wrap status",""))))))))</f>
        <v/>
      </c>
      <c r="L100" s="2" t="n"/>
      <c r="M100" s="2" t="n"/>
      <c r="N100" s="2" t="n"/>
      <c r="O100" s="2" t="n"/>
      <c r="P100" s="2" t="n"/>
      <c r="Q100" s="2" t="n"/>
      <c r="R100" s="2" t="n"/>
      <c r="S100" s="2" t="n"/>
      <c r="T100" s="2" t="n"/>
    </row>
    <row r="101" ht="34" customHeight="1">
      <c r="A101" s="27" t="n"/>
      <c r="B101" s="27" t="n"/>
      <c r="C101" s="27" t="n"/>
      <c r="D101" s="27" t="n"/>
      <c r="E101" s="126" t="n"/>
      <c r="F101" s="27" t="n"/>
      <c r="G101" s="27" t="n"/>
      <c r="H101" s="27" t="n"/>
      <c r="I101" s="27" t="n"/>
      <c r="J101" s="3" t="inlineStr">
        <is>
          <t>G094</t>
        </is>
      </c>
      <c r="K101" s="14">
        <f>IF(COUNTBLANK(A101)=1,"",IF(NOT(AND(A101&lt;&gt;"",C101&lt;&gt;"Cancelled",C101&lt;&gt;"Returned",C101&lt;&gt;"Skip")),"",IF(COUNTBLANK(C101)=1,"Choose order status",IF(COUNTBLANK(B101)=1,"Choose a gift",IF(C101="Return pending","Resolve return",IF(AND(C101="Ordered",COUNTBLANK(E101)=1),"Add delivery date",IF(AND(C101="Ordered",ISNUMBER(E101),E101&lt;TODAY()),"Chase delivery",IF(AND(OR(C101="Delivered",C101="Collected"),COUNTBLANK(D101)=1),"Choose wrap status",""))))))))</f>
        <v/>
      </c>
      <c r="L101" s="2" t="n"/>
      <c r="M101" s="2" t="n"/>
      <c r="N101" s="2" t="n"/>
      <c r="O101" s="2" t="n"/>
      <c r="P101" s="2" t="n"/>
      <c r="Q101" s="2" t="n"/>
      <c r="R101" s="2" t="n"/>
      <c r="S101" s="2" t="n"/>
      <c r="T101" s="2" t="n"/>
    </row>
    <row r="102" ht="34" customHeight="1">
      <c r="A102" s="27" t="n"/>
      <c r="B102" s="27" t="n"/>
      <c r="C102" s="27" t="n"/>
      <c r="D102" s="27" t="n"/>
      <c r="E102" s="126" t="n"/>
      <c r="F102" s="27" t="n"/>
      <c r="G102" s="27" t="n"/>
      <c r="H102" s="27" t="n"/>
      <c r="I102" s="27" t="n"/>
      <c r="J102" s="3" t="inlineStr">
        <is>
          <t>G095</t>
        </is>
      </c>
      <c r="K102" s="14">
        <f>IF(COUNTBLANK(A102)=1,"",IF(NOT(AND(A102&lt;&gt;"",C102&lt;&gt;"Cancelled",C102&lt;&gt;"Returned",C102&lt;&gt;"Skip")),"",IF(COUNTBLANK(C102)=1,"Choose order status",IF(COUNTBLANK(B102)=1,"Choose a gift",IF(C102="Return pending","Resolve return",IF(AND(C102="Ordered",COUNTBLANK(E102)=1),"Add delivery date",IF(AND(C102="Ordered",ISNUMBER(E102),E102&lt;TODAY()),"Chase delivery",IF(AND(OR(C102="Delivered",C102="Collected"),COUNTBLANK(D102)=1),"Choose wrap status",""))))))))</f>
        <v/>
      </c>
      <c r="L102" s="2" t="n"/>
      <c r="M102" s="2" t="n"/>
      <c r="N102" s="2" t="n"/>
      <c r="O102" s="2" t="n"/>
      <c r="P102" s="2" t="n"/>
      <c r="Q102" s="2" t="n"/>
      <c r="R102" s="2" t="n"/>
      <c r="S102" s="2" t="n"/>
      <c r="T102" s="2" t="n"/>
    </row>
    <row r="103" ht="34" customHeight="1">
      <c r="A103" s="27" t="n"/>
      <c r="B103" s="27" t="n"/>
      <c r="C103" s="27" t="n"/>
      <c r="D103" s="27" t="n"/>
      <c r="E103" s="126" t="n"/>
      <c r="F103" s="27" t="n"/>
      <c r="G103" s="27" t="n"/>
      <c r="H103" s="27" t="n"/>
      <c r="I103" s="27" t="n"/>
      <c r="J103" s="3" t="inlineStr">
        <is>
          <t>G096</t>
        </is>
      </c>
      <c r="K103" s="14">
        <f>IF(COUNTBLANK(A103)=1,"",IF(NOT(AND(A103&lt;&gt;"",C103&lt;&gt;"Cancelled",C103&lt;&gt;"Returned",C103&lt;&gt;"Skip")),"",IF(COUNTBLANK(C103)=1,"Choose order status",IF(COUNTBLANK(B103)=1,"Choose a gift",IF(C103="Return pending","Resolve return",IF(AND(C103="Ordered",COUNTBLANK(E103)=1),"Add delivery date",IF(AND(C103="Ordered",ISNUMBER(E103),E103&lt;TODAY()),"Chase delivery",IF(AND(OR(C103="Delivered",C103="Collected"),COUNTBLANK(D103)=1),"Choose wrap status",""))))))))</f>
        <v/>
      </c>
      <c r="L103" s="2" t="n"/>
      <c r="M103" s="2" t="n"/>
      <c r="N103" s="2" t="n"/>
      <c r="O103" s="2" t="n"/>
      <c r="P103" s="2" t="n"/>
      <c r="Q103" s="2" t="n"/>
      <c r="R103" s="2" t="n"/>
      <c r="S103" s="2" t="n"/>
      <c r="T103" s="2" t="n"/>
    </row>
    <row r="104" ht="34" customHeight="1">
      <c r="A104" s="27" t="n"/>
      <c r="B104" s="27" t="n"/>
      <c r="C104" s="27" t="n"/>
      <c r="D104" s="27" t="n"/>
      <c r="E104" s="126" t="n"/>
      <c r="F104" s="27" t="n"/>
      <c r="G104" s="27" t="n"/>
      <c r="H104" s="27" t="n"/>
      <c r="I104" s="27" t="n"/>
      <c r="J104" s="3" t="inlineStr">
        <is>
          <t>G097</t>
        </is>
      </c>
      <c r="K104" s="14">
        <f>IF(COUNTBLANK(A104)=1,"",IF(NOT(AND(A104&lt;&gt;"",C104&lt;&gt;"Cancelled",C104&lt;&gt;"Returned",C104&lt;&gt;"Skip")),"",IF(COUNTBLANK(C104)=1,"Choose order status",IF(COUNTBLANK(B104)=1,"Choose a gift",IF(C104="Return pending","Resolve return",IF(AND(C104="Ordered",COUNTBLANK(E104)=1),"Add delivery date",IF(AND(C104="Ordered",ISNUMBER(E104),E104&lt;TODAY()),"Chase delivery",IF(AND(OR(C104="Delivered",C104="Collected"),COUNTBLANK(D104)=1),"Choose wrap status",""))))))))</f>
        <v/>
      </c>
      <c r="L104" s="2" t="n"/>
      <c r="M104" s="2" t="n"/>
      <c r="N104" s="2" t="n"/>
      <c r="O104" s="2" t="n"/>
      <c r="P104" s="2" t="n"/>
      <c r="Q104" s="2" t="n"/>
      <c r="R104" s="2" t="n"/>
      <c r="S104" s="2" t="n"/>
      <c r="T104" s="2" t="n"/>
    </row>
    <row r="105" ht="34" customHeight="1">
      <c r="A105" s="27" t="n"/>
      <c r="B105" s="27" t="n"/>
      <c r="C105" s="27" t="n"/>
      <c r="D105" s="27" t="n"/>
      <c r="E105" s="126" t="n"/>
      <c r="F105" s="27" t="n"/>
      <c r="G105" s="27" t="n"/>
      <c r="H105" s="27" t="n"/>
      <c r="I105" s="27" t="n"/>
      <c r="J105" s="3" t="inlineStr">
        <is>
          <t>G098</t>
        </is>
      </c>
      <c r="K105" s="14">
        <f>IF(COUNTBLANK(A105)=1,"",IF(NOT(AND(A105&lt;&gt;"",C105&lt;&gt;"Cancelled",C105&lt;&gt;"Returned",C105&lt;&gt;"Skip")),"",IF(COUNTBLANK(C105)=1,"Choose order status",IF(COUNTBLANK(B105)=1,"Choose a gift",IF(C105="Return pending","Resolve return",IF(AND(C105="Ordered",COUNTBLANK(E105)=1),"Add delivery date",IF(AND(C105="Ordered",ISNUMBER(E105),E105&lt;TODAY()),"Chase delivery",IF(AND(OR(C105="Delivered",C105="Collected"),COUNTBLANK(D105)=1),"Choose wrap status",""))))))))</f>
        <v/>
      </c>
      <c r="L105" s="2" t="n"/>
      <c r="M105" s="2" t="n"/>
      <c r="N105" s="2" t="n"/>
      <c r="O105" s="2" t="n"/>
      <c r="P105" s="2" t="n"/>
      <c r="Q105" s="2" t="n"/>
      <c r="R105" s="2" t="n"/>
      <c r="S105" s="2" t="n"/>
      <c r="T105" s="2" t="n"/>
    </row>
    <row r="106" ht="34" customHeight="1">
      <c r="A106" s="27" t="n"/>
      <c r="B106" s="27" t="n"/>
      <c r="C106" s="27" t="n"/>
      <c r="D106" s="27" t="n"/>
      <c r="E106" s="126" t="n"/>
      <c r="F106" s="27" t="n"/>
      <c r="G106" s="27" t="n"/>
      <c r="H106" s="27" t="n"/>
      <c r="I106" s="27" t="n"/>
      <c r="J106" s="3" t="inlineStr">
        <is>
          <t>G099</t>
        </is>
      </c>
      <c r="K106" s="14">
        <f>IF(COUNTBLANK(A106)=1,"",IF(NOT(AND(A106&lt;&gt;"",C106&lt;&gt;"Cancelled",C106&lt;&gt;"Returned",C106&lt;&gt;"Skip")),"",IF(COUNTBLANK(C106)=1,"Choose order status",IF(COUNTBLANK(B106)=1,"Choose a gift",IF(C106="Return pending","Resolve return",IF(AND(C106="Ordered",COUNTBLANK(E106)=1),"Add delivery date",IF(AND(C106="Ordered",ISNUMBER(E106),E106&lt;TODAY()),"Chase delivery",IF(AND(OR(C106="Delivered",C106="Collected"),COUNTBLANK(D106)=1),"Choose wrap status",""))))))))</f>
        <v/>
      </c>
      <c r="L106" s="2" t="n"/>
      <c r="M106" s="2" t="n"/>
      <c r="N106" s="2" t="n"/>
      <c r="O106" s="2" t="n"/>
      <c r="P106" s="2" t="n"/>
      <c r="Q106" s="2" t="n"/>
      <c r="R106" s="2" t="n"/>
      <c r="S106" s="2" t="n"/>
      <c r="T106" s="2" t="n"/>
    </row>
    <row r="107" ht="34" customHeight="1">
      <c r="A107" s="27" t="n"/>
      <c r="B107" s="27" t="n"/>
      <c r="C107" s="27" t="n"/>
      <c r="D107" s="27" t="n"/>
      <c r="E107" s="126" t="n"/>
      <c r="F107" s="27" t="n"/>
      <c r="G107" s="27" t="n"/>
      <c r="H107" s="27" t="n"/>
      <c r="I107" s="27" t="n"/>
      <c r="J107" s="3" t="inlineStr">
        <is>
          <t>G100</t>
        </is>
      </c>
      <c r="K107" s="14">
        <f>IF(COUNTBLANK(A107)=1,"",IF(NOT(AND(A107&lt;&gt;"",C107&lt;&gt;"Cancelled",C107&lt;&gt;"Returned",C107&lt;&gt;"Skip")),"",IF(COUNTBLANK(C107)=1,"Choose order status",IF(COUNTBLANK(B107)=1,"Choose a gift",IF(C107="Return pending","Resolve return",IF(AND(C107="Ordered",COUNTBLANK(E107)=1),"Add delivery date",IF(AND(C107="Ordered",ISNUMBER(E107),E107&lt;TODAY()),"Chase delivery",IF(AND(OR(C107="Delivered",C107="Collected"),COUNTBLANK(D107)=1),"Choose wrap status",""))))))))</f>
        <v/>
      </c>
      <c r="L107" s="2" t="n"/>
      <c r="M107" s="2" t="n"/>
      <c r="N107" s="2" t="n"/>
      <c r="O107" s="2" t="n"/>
      <c r="P107" s="2" t="n"/>
      <c r="Q107" s="2" t="n"/>
      <c r="R107" s="2" t="n"/>
      <c r="S107" s="2" t="n"/>
      <c r="T107" s="2" t="n"/>
    </row>
    <row r="108" ht="34" customHeight="1">
      <c r="A108" s="27" t="n"/>
      <c r="B108" s="27" t="n"/>
      <c r="C108" s="27" t="n"/>
      <c r="D108" s="27" t="n"/>
      <c r="E108" s="126" t="n"/>
      <c r="F108" s="27" t="n"/>
      <c r="G108" s="27" t="n"/>
      <c r="H108" s="27" t="n"/>
      <c r="I108" s="27" t="n"/>
      <c r="J108" s="3" t="inlineStr">
        <is>
          <t>G101</t>
        </is>
      </c>
      <c r="K108" s="14">
        <f>IF(COUNTBLANK(A108)=1,"",IF(NOT(AND(A108&lt;&gt;"",C108&lt;&gt;"Cancelled",C108&lt;&gt;"Returned",C108&lt;&gt;"Skip")),"",IF(COUNTBLANK(C108)=1,"Choose order status",IF(COUNTBLANK(B108)=1,"Choose a gift",IF(C108="Return pending","Resolve return",IF(AND(C108="Ordered",COUNTBLANK(E108)=1),"Add delivery date",IF(AND(C108="Ordered",ISNUMBER(E108),E108&lt;TODAY()),"Chase delivery",IF(AND(OR(C108="Delivered",C108="Collected"),COUNTBLANK(D108)=1),"Choose wrap status",""))))))))</f>
        <v/>
      </c>
      <c r="L108" s="2" t="n"/>
      <c r="M108" s="2" t="n"/>
      <c r="N108" s="2" t="n"/>
      <c r="O108" s="2" t="n"/>
      <c r="P108" s="2" t="n"/>
      <c r="Q108" s="2" t="n"/>
      <c r="R108" s="2" t="n"/>
      <c r="S108" s="2" t="n"/>
      <c r="T108" s="2" t="n"/>
    </row>
    <row r="109" ht="34" customHeight="1">
      <c r="A109" s="27" t="n"/>
      <c r="B109" s="27" t="n"/>
      <c r="C109" s="27" t="n"/>
      <c r="D109" s="27" t="n"/>
      <c r="E109" s="126" t="n"/>
      <c r="F109" s="27" t="n"/>
      <c r="G109" s="27" t="n"/>
      <c r="H109" s="27" t="n"/>
      <c r="I109" s="27" t="n"/>
      <c r="J109" s="3" t="inlineStr">
        <is>
          <t>G102</t>
        </is>
      </c>
      <c r="K109" s="14">
        <f>IF(COUNTBLANK(A109)=1,"",IF(NOT(AND(A109&lt;&gt;"",C109&lt;&gt;"Cancelled",C109&lt;&gt;"Returned",C109&lt;&gt;"Skip")),"",IF(COUNTBLANK(C109)=1,"Choose order status",IF(COUNTBLANK(B109)=1,"Choose a gift",IF(C109="Return pending","Resolve return",IF(AND(C109="Ordered",COUNTBLANK(E109)=1),"Add delivery date",IF(AND(C109="Ordered",ISNUMBER(E109),E109&lt;TODAY()),"Chase delivery",IF(AND(OR(C109="Delivered",C109="Collected"),COUNTBLANK(D109)=1),"Choose wrap status",""))))))))</f>
        <v/>
      </c>
      <c r="L109" s="2" t="n"/>
      <c r="M109" s="2" t="n"/>
      <c r="N109" s="2" t="n"/>
      <c r="O109" s="2" t="n"/>
      <c r="P109" s="2" t="n"/>
      <c r="Q109" s="2" t="n"/>
      <c r="R109" s="2" t="n"/>
      <c r="S109" s="2" t="n"/>
      <c r="T109" s="2" t="n"/>
    </row>
    <row r="110" ht="34" customHeight="1">
      <c r="A110" s="27" t="n"/>
      <c r="B110" s="27" t="n"/>
      <c r="C110" s="27" t="n"/>
      <c r="D110" s="27" t="n"/>
      <c r="E110" s="126" t="n"/>
      <c r="F110" s="27" t="n"/>
      <c r="G110" s="27" t="n"/>
      <c r="H110" s="27" t="n"/>
      <c r="I110" s="27" t="n"/>
      <c r="J110" s="3" t="inlineStr">
        <is>
          <t>G103</t>
        </is>
      </c>
      <c r="K110" s="14">
        <f>IF(COUNTBLANK(A110)=1,"",IF(NOT(AND(A110&lt;&gt;"",C110&lt;&gt;"Cancelled",C110&lt;&gt;"Returned",C110&lt;&gt;"Skip")),"",IF(COUNTBLANK(C110)=1,"Choose order status",IF(COUNTBLANK(B110)=1,"Choose a gift",IF(C110="Return pending","Resolve return",IF(AND(C110="Ordered",COUNTBLANK(E110)=1),"Add delivery date",IF(AND(C110="Ordered",ISNUMBER(E110),E110&lt;TODAY()),"Chase delivery",IF(AND(OR(C110="Delivered",C110="Collected"),COUNTBLANK(D110)=1),"Choose wrap status",""))))))))</f>
        <v/>
      </c>
      <c r="L110" s="2" t="n"/>
      <c r="M110" s="2" t="n"/>
      <c r="N110" s="2" t="n"/>
      <c r="O110" s="2" t="n"/>
      <c r="P110" s="2" t="n"/>
      <c r="Q110" s="2" t="n"/>
      <c r="R110" s="2" t="n"/>
      <c r="S110" s="2" t="n"/>
      <c r="T110" s="2" t="n"/>
    </row>
    <row r="111" ht="34" customHeight="1">
      <c r="A111" s="27" t="n"/>
      <c r="B111" s="27" t="n"/>
      <c r="C111" s="27" t="n"/>
      <c r="D111" s="27" t="n"/>
      <c r="E111" s="126" t="n"/>
      <c r="F111" s="27" t="n"/>
      <c r="G111" s="27" t="n"/>
      <c r="H111" s="27" t="n"/>
      <c r="I111" s="27" t="n"/>
      <c r="J111" s="3" t="inlineStr">
        <is>
          <t>G104</t>
        </is>
      </c>
      <c r="K111" s="14">
        <f>IF(COUNTBLANK(A111)=1,"",IF(NOT(AND(A111&lt;&gt;"",C111&lt;&gt;"Cancelled",C111&lt;&gt;"Returned",C111&lt;&gt;"Skip")),"",IF(COUNTBLANK(C111)=1,"Choose order status",IF(COUNTBLANK(B111)=1,"Choose a gift",IF(C111="Return pending","Resolve return",IF(AND(C111="Ordered",COUNTBLANK(E111)=1),"Add delivery date",IF(AND(C111="Ordered",ISNUMBER(E111),E111&lt;TODAY()),"Chase delivery",IF(AND(OR(C111="Delivered",C111="Collected"),COUNTBLANK(D111)=1),"Choose wrap status",""))))))))</f>
        <v/>
      </c>
      <c r="L111" s="2" t="n"/>
      <c r="M111" s="2" t="n"/>
      <c r="N111" s="2" t="n"/>
      <c r="O111" s="2" t="n"/>
      <c r="P111" s="2" t="n"/>
      <c r="Q111" s="2" t="n"/>
      <c r="R111" s="2" t="n"/>
      <c r="S111" s="2" t="n"/>
      <c r="T111" s="2" t="n"/>
    </row>
    <row r="112" ht="34" customHeight="1">
      <c r="A112" s="27" t="n"/>
      <c r="B112" s="27" t="n"/>
      <c r="C112" s="27" t="n"/>
      <c r="D112" s="27" t="n"/>
      <c r="E112" s="126" t="n"/>
      <c r="F112" s="27" t="n"/>
      <c r="G112" s="27" t="n"/>
      <c r="H112" s="27" t="n"/>
      <c r="I112" s="27" t="n"/>
      <c r="J112" s="3" t="inlineStr">
        <is>
          <t>G105</t>
        </is>
      </c>
      <c r="K112" s="14">
        <f>IF(COUNTBLANK(A112)=1,"",IF(NOT(AND(A112&lt;&gt;"",C112&lt;&gt;"Cancelled",C112&lt;&gt;"Returned",C112&lt;&gt;"Skip")),"",IF(COUNTBLANK(C112)=1,"Choose order status",IF(COUNTBLANK(B112)=1,"Choose a gift",IF(C112="Return pending","Resolve return",IF(AND(C112="Ordered",COUNTBLANK(E112)=1),"Add delivery date",IF(AND(C112="Ordered",ISNUMBER(E112),E112&lt;TODAY()),"Chase delivery",IF(AND(OR(C112="Delivered",C112="Collected"),COUNTBLANK(D112)=1),"Choose wrap status",""))))))))</f>
        <v/>
      </c>
      <c r="L112" s="2" t="n"/>
      <c r="M112" s="2" t="n"/>
      <c r="N112" s="2" t="n"/>
      <c r="O112" s="2" t="n"/>
      <c r="P112" s="2" t="n"/>
      <c r="Q112" s="2" t="n"/>
      <c r="R112" s="2" t="n"/>
      <c r="S112" s="2" t="n"/>
      <c r="T112" s="2" t="n"/>
    </row>
    <row r="113" ht="34" customHeight="1">
      <c r="A113" s="27" t="n"/>
      <c r="B113" s="27" t="n"/>
      <c r="C113" s="27" t="n"/>
      <c r="D113" s="27" t="n"/>
      <c r="E113" s="126" t="n"/>
      <c r="F113" s="27" t="n"/>
      <c r="G113" s="27" t="n"/>
      <c r="H113" s="27" t="n"/>
      <c r="I113" s="27" t="n"/>
      <c r="J113" s="3" t="inlineStr">
        <is>
          <t>G106</t>
        </is>
      </c>
      <c r="K113" s="14">
        <f>IF(COUNTBLANK(A113)=1,"",IF(NOT(AND(A113&lt;&gt;"",C113&lt;&gt;"Cancelled",C113&lt;&gt;"Returned",C113&lt;&gt;"Skip")),"",IF(COUNTBLANK(C113)=1,"Choose order status",IF(COUNTBLANK(B113)=1,"Choose a gift",IF(C113="Return pending","Resolve return",IF(AND(C113="Ordered",COUNTBLANK(E113)=1),"Add delivery date",IF(AND(C113="Ordered",ISNUMBER(E113),E113&lt;TODAY()),"Chase delivery",IF(AND(OR(C113="Delivered",C113="Collected"),COUNTBLANK(D113)=1),"Choose wrap status",""))))))))</f>
        <v/>
      </c>
      <c r="L113" s="2" t="n"/>
      <c r="M113" s="2" t="n"/>
      <c r="N113" s="2" t="n"/>
      <c r="O113" s="2" t="n"/>
      <c r="P113" s="2" t="n"/>
      <c r="Q113" s="2" t="n"/>
      <c r="R113" s="2" t="n"/>
      <c r="S113" s="2" t="n"/>
      <c r="T113" s="2" t="n"/>
    </row>
    <row r="114" ht="34" customHeight="1">
      <c r="A114" s="27" t="n"/>
      <c r="B114" s="27" t="n"/>
      <c r="C114" s="27" t="n"/>
      <c r="D114" s="27" t="n"/>
      <c r="E114" s="126" t="n"/>
      <c r="F114" s="27" t="n"/>
      <c r="G114" s="27" t="n"/>
      <c r="H114" s="27" t="n"/>
      <c r="I114" s="27" t="n"/>
      <c r="J114" s="3" t="inlineStr">
        <is>
          <t>G107</t>
        </is>
      </c>
      <c r="K114" s="14">
        <f>IF(COUNTBLANK(A114)=1,"",IF(NOT(AND(A114&lt;&gt;"",C114&lt;&gt;"Cancelled",C114&lt;&gt;"Returned",C114&lt;&gt;"Skip")),"",IF(COUNTBLANK(C114)=1,"Choose order status",IF(COUNTBLANK(B114)=1,"Choose a gift",IF(C114="Return pending","Resolve return",IF(AND(C114="Ordered",COUNTBLANK(E114)=1),"Add delivery date",IF(AND(C114="Ordered",ISNUMBER(E114),E114&lt;TODAY()),"Chase delivery",IF(AND(OR(C114="Delivered",C114="Collected"),COUNTBLANK(D114)=1),"Choose wrap status",""))))))))</f>
        <v/>
      </c>
      <c r="L114" s="2" t="n"/>
      <c r="M114" s="2" t="n"/>
      <c r="N114" s="2" t="n"/>
      <c r="O114" s="2" t="n"/>
      <c r="P114" s="2" t="n"/>
      <c r="Q114" s="2" t="n"/>
      <c r="R114" s="2" t="n"/>
      <c r="S114" s="2" t="n"/>
      <c r="T114" s="2" t="n"/>
    </row>
    <row r="115" ht="34" customHeight="1">
      <c r="A115" s="27" t="n"/>
      <c r="B115" s="27" t="n"/>
      <c r="C115" s="27" t="n"/>
      <c r="D115" s="27" t="n"/>
      <c r="E115" s="126" t="n"/>
      <c r="F115" s="27" t="n"/>
      <c r="G115" s="27" t="n"/>
      <c r="H115" s="27" t="n"/>
      <c r="I115" s="27" t="n"/>
      <c r="J115" s="3" t="inlineStr">
        <is>
          <t>G108</t>
        </is>
      </c>
      <c r="K115" s="14">
        <f>IF(COUNTBLANK(A115)=1,"",IF(NOT(AND(A115&lt;&gt;"",C115&lt;&gt;"Cancelled",C115&lt;&gt;"Returned",C115&lt;&gt;"Skip")),"",IF(COUNTBLANK(C115)=1,"Choose order status",IF(COUNTBLANK(B115)=1,"Choose a gift",IF(C115="Return pending","Resolve return",IF(AND(C115="Ordered",COUNTBLANK(E115)=1),"Add delivery date",IF(AND(C115="Ordered",ISNUMBER(E115),E115&lt;TODAY()),"Chase delivery",IF(AND(OR(C115="Delivered",C115="Collected"),COUNTBLANK(D115)=1),"Choose wrap status",""))))))))</f>
        <v/>
      </c>
      <c r="L115" s="2" t="n"/>
      <c r="M115" s="2" t="n"/>
      <c r="N115" s="2" t="n"/>
      <c r="O115" s="2" t="n"/>
      <c r="P115" s="2" t="n"/>
      <c r="Q115" s="2" t="n"/>
      <c r="R115" s="2" t="n"/>
      <c r="S115" s="2" t="n"/>
      <c r="T115" s="2" t="n"/>
    </row>
    <row r="116" ht="34" customHeight="1">
      <c r="A116" s="27" t="n"/>
      <c r="B116" s="27" t="n"/>
      <c r="C116" s="27" t="n"/>
      <c r="D116" s="27" t="n"/>
      <c r="E116" s="126" t="n"/>
      <c r="F116" s="27" t="n"/>
      <c r="G116" s="27" t="n"/>
      <c r="H116" s="27" t="n"/>
      <c r="I116" s="27" t="n"/>
      <c r="J116" s="3" t="inlineStr">
        <is>
          <t>G109</t>
        </is>
      </c>
      <c r="K116" s="14">
        <f>IF(COUNTBLANK(A116)=1,"",IF(NOT(AND(A116&lt;&gt;"",C116&lt;&gt;"Cancelled",C116&lt;&gt;"Returned",C116&lt;&gt;"Skip")),"",IF(COUNTBLANK(C116)=1,"Choose order status",IF(COUNTBLANK(B116)=1,"Choose a gift",IF(C116="Return pending","Resolve return",IF(AND(C116="Ordered",COUNTBLANK(E116)=1),"Add delivery date",IF(AND(C116="Ordered",ISNUMBER(E116),E116&lt;TODAY()),"Chase delivery",IF(AND(OR(C116="Delivered",C116="Collected"),COUNTBLANK(D116)=1),"Choose wrap status",""))))))))</f>
        <v/>
      </c>
      <c r="L116" s="2" t="n"/>
      <c r="M116" s="2" t="n"/>
      <c r="N116" s="2" t="n"/>
      <c r="O116" s="2" t="n"/>
      <c r="P116" s="2" t="n"/>
      <c r="Q116" s="2" t="n"/>
      <c r="R116" s="2" t="n"/>
      <c r="S116" s="2" t="n"/>
      <c r="T116" s="2" t="n"/>
    </row>
    <row r="117" ht="34" customHeight="1">
      <c r="A117" s="27" t="n"/>
      <c r="B117" s="27" t="n"/>
      <c r="C117" s="27" t="n"/>
      <c r="D117" s="27" t="n"/>
      <c r="E117" s="126" t="n"/>
      <c r="F117" s="27" t="n"/>
      <c r="G117" s="27" t="n"/>
      <c r="H117" s="27" t="n"/>
      <c r="I117" s="27" t="n"/>
      <c r="J117" s="3" t="inlineStr">
        <is>
          <t>G110</t>
        </is>
      </c>
      <c r="K117" s="14">
        <f>IF(COUNTBLANK(A117)=1,"",IF(NOT(AND(A117&lt;&gt;"",C117&lt;&gt;"Cancelled",C117&lt;&gt;"Returned",C117&lt;&gt;"Skip")),"",IF(COUNTBLANK(C117)=1,"Choose order status",IF(COUNTBLANK(B117)=1,"Choose a gift",IF(C117="Return pending","Resolve return",IF(AND(C117="Ordered",COUNTBLANK(E117)=1),"Add delivery date",IF(AND(C117="Ordered",ISNUMBER(E117),E117&lt;TODAY()),"Chase delivery",IF(AND(OR(C117="Delivered",C117="Collected"),COUNTBLANK(D117)=1),"Choose wrap status",""))))))))</f>
        <v/>
      </c>
      <c r="L117" s="2" t="n"/>
      <c r="M117" s="2" t="n"/>
      <c r="N117" s="2" t="n"/>
      <c r="O117" s="2" t="n"/>
      <c r="P117" s="2" t="n"/>
      <c r="Q117" s="2" t="n"/>
      <c r="R117" s="2" t="n"/>
      <c r="S117" s="2" t="n"/>
      <c r="T117" s="2" t="n"/>
    </row>
    <row r="118" ht="34" customHeight="1">
      <c r="A118" s="27" t="n"/>
      <c r="B118" s="27" t="n"/>
      <c r="C118" s="27" t="n"/>
      <c r="D118" s="27" t="n"/>
      <c r="E118" s="126" t="n"/>
      <c r="F118" s="27" t="n"/>
      <c r="G118" s="27" t="n"/>
      <c r="H118" s="27" t="n"/>
      <c r="I118" s="27" t="n"/>
      <c r="J118" s="3" t="inlineStr">
        <is>
          <t>G111</t>
        </is>
      </c>
      <c r="K118" s="14">
        <f>IF(COUNTBLANK(A118)=1,"",IF(NOT(AND(A118&lt;&gt;"",C118&lt;&gt;"Cancelled",C118&lt;&gt;"Returned",C118&lt;&gt;"Skip")),"",IF(COUNTBLANK(C118)=1,"Choose order status",IF(COUNTBLANK(B118)=1,"Choose a gift",IF(C118="Return pending","Resolve return",IF(AND(C118="Ordered",COUNTBLANK(E118)=1),"Add delivery date",IF(AND(C118="Ordered",ISNUMBER(E118),E118&lt;TODAY()),"Chase delivery",IF(AND(OR(C118="Delivered",C118="Collected"),COUNTBLANK(D118)=1),"Choose wrap status",""))))))))</f>
        <v/>
      </c>
      <c r="L118" s="2" t="n"/>
      <c r="M118" s="2" t="n"/>
      <c r="N118" s="2" t="n"/>
      <c r="O118" s="2" t="n"/>
      <c r="P118" s="2" t="n"/>
      <c r="Q118" s="2" t="n"/>
      <c r="R118" s="2" t="n"/>
      <c r="S118" s="2" t="n"/>
      <c r="T118" s="2" t="n"/>
    </row>
    <row r="119" ht="34" customHeight="1">
      <c r="A119" s="27" t="n"/>
      <c r="B119" s="27" t="n"/>
      <c r="C119" s="27" t="n"/>
      <c r="D119" s="27" t="n"/>
      <c r="E119" s="126" t="n"/>
      <c r="F119" s="27" t="n"/>
      <c r="G119" s="27" t="n"/>
      <c r="H119" s="27" t="n"/>
      <c r="I119" s="27" t="n"/>
      <c r="J119" s="3" t="inlineStr">
        <is>
          <t>G112</t>
        </is>
      </c>
      <c r="K119" s="14">
        <f>IF(COUNTBLANK(A119)=1,"",IF(NOT(AND(A119&lt;&gt;"",C119&lt;&gt;"Cancelled",C119&lt;&gt;"Returned",C119&lt;&gt;"Skip")),"",IF(COUNTBLANK(C119)=1,"Choose order status",IF(COUNTBLANK(B119)=1,"Choose a gift",IF(C119="Return pending","Resolve return",IF(AND(C119="Ordered",COUNTBLANK(E119)=1),"Add delivery date",IF(AND(C119="Ordered",ISNUMBER(E119),E119&lt;TODAY()),"Chase delivery",IF(AND(OR(C119="Delivered",C119="Collected"),COUNTBLANK(D119)=1),"Choose wrap status",""))))))))</f>
        <v/>
      </c>
      <c r="L119" s="2" t="n"/>
      <c r="M119" s="2" t="n"/>
      <c r="N119" s="2" t="n"/>
      <c r="O119" s="2" t="n"/>
      <c r="P119" s="2" t="n"/>
      <c r="Q119" s="2" t="n"/>
      <c r="R119" s="2" t="n"/>
      <c r="S119" s="2" t="n"/>
      <c r="T119" s="2" t="n"/>
    </row>
    <row r="120" ht="34" customHeight="1">
      <c r="A120" s="27" t="n"/>
      <c r="B120" s="27" t="n"/>
      <c r="C120" s="27" t="n"/>
      <c r="D120" s="27" t="n"/>
      <c r="E120" s="126" t="n"/>
      <c r="F120" s="27" t="n"/>
      <c r="G120" s="27" t="n"/>
      <c r="H120" s="27" t="n"/>
      <c r="I120" s="27" t="n"/>
      <c r="J120" s="3" t="inlineStr">
        <is>
          <t>G113</t>
        </is>
      </c>
      <c r="K120" s="14">
        <f>IF(COUNTBLANK(A120)=1,"",IF(NOT(AND(A120&lt;&gt;"",C120&lt;&gt;"Cancelled",C120&lt;&gt;"Returned",C120&lt;&gt;"Skip")),"",IF(COUNTBLANK(C120)=1,"Choose order status",IF(COUNTBLANK(B120)=1,"Choose a gift",IF(C120="Return pending","Resolve return",IF(AND(C120="Ordered",COUNTBLANK(E120)=1),"Add delivery date",IF(AND(C120="Ordered",ISNUMBER(E120),E120&lt;TODAY()),"Chase delivery",IF(AND(OR(C120="Delivered",C120="Collected"),COUNTBLANK(D120)=1),"Choose wrap status",""))))))))</f>
        <v/>
      </c>
      <c r="L120" s="2" t="n"/>
      <c r="M120" s="2" t="n"/>
      <c r="N120" s="2" t="n"/>
      <c r="O120" s="2" t="n"/>
      <c r="P120" s="2" t="n"/>
      <c r="Q120" s="2" t="n"/>
      <c r="R120" s="2" t="n"/>
      <c r="S120" s="2" t="n"/>
      <c r="T120" s="2" t="n"/>
    </row>
    <row r="121" ht="34" customHeight="1">
      <c r="A121" s="27" t="n"/>
      <c r="B121" s="27" t="n"/>
      <c r="C121" s="27" t="n"/>
      <c r="D121" s="27" t="n"/>
      <c r="E121" s="126" t="n"/>
      <c r="F121" s="27" t="n"/>
      <c r="G121" s="27" t="n"/>
      <c r="H121" s="27" t="n"/>
      <c r="I121" s="27" t="n"/>
      <c r="J121" s="3" t="inlineStr">
        <is>
          <t>G114</t>
        </is>
      </c>
      <c r="K121" s="14">
        <f>IF(COUNTBLANK(A121)=1,"",IF(NOT(AND(A121&lt;&gt;"",C121&lt;&gt;"Cancelled",C121&lt;&gt;"Returned",C121&lt;&gt;"Skip")),"",IF(COUNTBLANK(C121)=1,"Choose order status",IF(COUNTBLANK(B121)=1,"Choose a gift",IF(C121="Return pending","Resolve return",IF(AND(C121="Ordered",COUNTBLANK(E121)=1),"Add delivery date",IF(AND(C121="Ordered",ISNUMBER(E121),E121&lt;TODAY()),"Chase delivery",IF(AND(OR(C121="Delivered",C121="Collected"),COUNTBLANK(D121)=1),"Choose wrap status",""))))))))</f>
        <v/>
      </c>
      <c r="L121" s="2" t="n"/>
      <c r="M121" s="2" t="n"/>
      <c r="N121" s="2" t="n"/>
      <c r="O121" s="2" t="n"/>
      <c r="P121" s="2" t="n"/>
      <c r="Q121" s="2" t="n"/>
      <c r="R121" s="2" t="n"/>
      <c r="S121" s="2" t="n"/>
      <c r="T121" s="2" t="n"/>
    </row>
    <row r="122" ht="34" customHeight="1">
      <c r="A122" s="27" t="n"/>
      <c r="B122" s="27" t="n"/>
      <c r="C122" s="27" t="n"/>
      <c r="D122" s="27" t="n"/>
      <c r="E122" s="126" t="n"/>
      <c r="F122" s="27" t="n"/>
      <c r="G122" s="27" t="n"/>
      <c r="H122" s="27" t="n"/>
      <c r="I122" s="27" t="n"/>
      <c r="J122" s="3" t="inlineStr">
        <is>
          <t>G115</t>
        </is>
      </c>
      <c r="K122" s="14">
        <f>IF(COUNTBLANK(A122)=1,"",IF(NOT(AND(A122&lt;&gt;"",C122&lt;&gt;"Cancelled",C122&lt;&gt;"Returned",C122&lt;&gt;"Skip")),"",IF(COUNTBLANK(C122)=1,"Choose order status",IF(COUNTBLANK(B122)=1,"Choose a gift",IF(C122="Return pending","Resolve return",IF(AND(C122="Ordered",COUNTBLANK(E122)=1),"Add delivery date",IF(AND(C122="Ordered",ISNUMBER(E122),E122&lt;TODAY()),"Chase delivery",IF(AND(OR(C122="Delivered",C122="Collected"),COUNTBLANK(D122)=1),"Choose wrap status",""))))))))</f>
        <v/>
      </c>
      <c r="L122" s="2" t="n"/>
      <c r="M122" s="2" t="n"/>
      <c r="N122" s="2" t="n"/>
      <c r="O122" s="2" t="n"/>
      <c r="P122" s="2" t="n"/>
      <c r="Q122" s="2" t="n"/>
      <c r="R122" s="2" t="n"/>
      <c r="S122" s="2" t="n"/>
      <c r="T122" s="2" t="n"/>
    </row>
    <row r="123" ht="34" customHeight="1">
      <c r="A123" s="27" t="n"/>
      <c r="B123" s="27" t="n"/>
      <c r="C123" s="27" t="n"/>
      <c r="D123" s="27" t="n"/>
      <c r="E123" s="126" t="n"/>
      <c r="F123" s="27" t="n"/>
      <c r="G123" s="27" t="n"/>
      <c r="H123" s="27" t="n"/>
      <c r="I123" s="27" t="n"/>
      <c r="J123" s="3" t="inlineStr">
        <is>
          <t>G116</t>
        </is>
      </c>
      <c r="K123" s="14">
        <f>IF(COUNTBLANK(A123)=1,"",IF(NOT(AND(A123&lt;&gt;"",C123&lt;&gt;"Cancelled",C123&lt;&gt;"Returned",C123&lt;&gt;"Skip")),"",IF(COUNTBLANK(C123)=1,"Choose order status",IF(COUNTBLANK(B123)=1,"Choose a gift",IF(C123="Return pending","Resolve return",IF(AND(C123="Ordered",COUNTBLANK(E123)=1),"Add delivery date",IF(AND(C123="Ordered",ISNUMBER(E123),E123&lt;TODAY()),"Chase delivery",IF(AND(OR(C123="Delivered",C123="Collected"),COUNTBLANK(D123)=1),"Choose wrap status",""))))))))</f>
        <v/>
      </c>
      <c r="L123" s="2" t="n"/>
      <c r="M123" s="2" t="n"/>
      <c r="N123" s="2" t="n"/>
      <c r="O123" s="2" t="n"/>
      <c r="P123" s="2" t="n"/>
      <c r="Q123" s="2" t="n"/>
      <c r="R123" s="2" t="n"/>
      <c r="S123" s="2" t="n"/>
      <c r="T123" s="2" t="n"/>
    </row>
    <row r="124" ht="34" customHeight="1">
      <c r="A124" s="27" t="n"/>
      <c r="B124" s="27" t="n"/>
      <c r="C124" s="27" t="n"/>
      <c r="D124" s="27" t="n"/>
      <c r="E124" s="126" t="n"/>
      <c r="F124" s="27" t="n"/>
      <c r="G124" s="27" t="n"/>
      <c r="H124" s="27" t="n"/>
      <c r="I124" s="27" t="n"/>
      <c r="J124" s="3" t="inlineStr">
        <is>
          <t>G117</t>
        </is>
      </c>
      <c r="K124" s="14">
        <f>IF(COUNTBLANK(A124)=1,"",IF(NOT(AND(A124&lt;&gt;"",C124&lt;&gt;"Cancelled",C124&lt;&gt;"Returned",C124&lt;&gt;"Skip")),"",IF(COUNTBLANK(C124)=1,"Choose order status",IF(COUNTBLANK(B124)=1,"Choose a gift",IF(C124="Return pending","Resolve return",IF(AND(C124="Ordered",COUNTBLANK(E124)=1),"Add delivery date",IF(AND(C124="Ordered",ISNUMBER(E124),E124&lt;TODAY()),"Chase delivery",IF(AND(OR(C124="Delivered",C124="Collected"),COUNTBLANK(D124)=1),"Choose wrap status",""))))))))</f>
        <v/>
      </c>
      <c r="L124" s="2" t="n"/>
      <c r="M124" s="2" t="n"/>
      <c r="N124" s="2" t="n"/>
      <c r="O124" s="2" t="n"/>
      <c r="P124" s="2" t="n"/>
      <c r="Q124" s="2" t="n"/>
      <c r="R124" s="2" t="n"/>
      <c r="S124" s="2" t="n"/>
      <c r="T124" s="2" t="n"/>
    </row>
    <row r="125" ht="34" customHeight="1">
      <c r="A125" s="27" t="n"/>
      <c r="B125" s="27" t="n"/>
      <c r="C125" s="27" t="n"/>
      <c r="D125" s="27" t="n"/>
      <c r="E125" s="126" t="n"/>
      <c r="F125" s="27" t="n"/>
      <c r="G125" s="27" t="n"/>
      <c r="H125" s="27" t="n"/>
      <c r="I125" s="27" t="n"/>
      <c r="J125" s="3" t="inlineStr">
        <is>
          <t>G118</t>
        </is>
      </c>
      <c r="K125" s="14">
        <f>IF(COUNTBLANK(A125)=1,"",IF(NOT(AND(A125&lt;&gt;"",C125&lt;&gt;"Cancelled",C125&lt;&gt;"Returned",C125&lt;&gt;"Skip")),"",IF(COUNTBLANK(C125)=1,"Choose order status",IF(COUNTBLANK(B125)=1,"Choose a gift",IF(C125="Return pending","Resolve return",IF(AND(C125="Ordered",COUNTBLANK(E125)=1),"Add delivery date",IF(AND(C125="Ordered",ISNUMBER(E125),E125&lt;TODAY()),"Chase delivery",IF(AND(OR(C125="Delivered",C125="Collected"),COUNTBLANK(D125)=1),"Choose wrap status",""))))))))</f>
        <v/>
      </c>
      <c r="L125" s="2" t="n"/>
      <c r="M125" s="2" t="n"/>
      <c r="N125" s="2" t="n"/>
      <c r="O125" s="2" t="n"/>
      <c r="P125" s="2" t="n"/>
      <c r="Q125" s="2" t="n"/>
      <c r="R125" s="2" t="n"/>
      <c r="S125" s="2" t="n"/>
      <c r="T125" s="2" t="n"/>
    </row>
    <row r="126" ht="34" customHeight="1">
      <c r="A126" s="27" t="n"/>
      <c r="B126" s="27" t="n"/>
      <c r="C126" s="27" t="n"/>
      <c r="D126" s="27" t="n"/>
      <c r="E126" s="126" t="n"/>
      <c r="F126" s="27" t="n"/>
      <c r="G126" s="27" t="n"/>
      <c r="H126" s="27" t="n"/>
      <c r="I126" s="27" t="n"/>
      <c r="J126" s="3" t="inlineStr">
        <is>
          <t>G119</t>
        </is>
      </c>
      <c r="K126" s="14">
        <f>IF(COUNTBLANK(A126)=1,"",IF(NOT(AND(A126&lt;&gt;"",C126&lt;&gt;"Cancelled",C126&lt;&gt;"Returned",C126&lt;&gt;"Skip")),"",IF(COUNTBLANK(C126)=1,"Choose order status",IF(COUNTBLANK(B126)=1,"Choose a gift",IF(C126="Return pending","Resolve return",IF(AND(C126="Ordered",COUNTBLANK(E126)=1),"Add delivery date",IF(AND(C126="Ordered",ISNUMBER(E126),E126&lt;TODAY()),"Chase delivery",IF(AND(OR(C126="Delivered",C126="Collected"),COUNTBLANK(D126)=1),"Choose wrap status",""))))))))</f>
        <v/>
      </c>
      <c r="L126" s="2" t="n"/>
      <c r="M126" s="2" t="n"/>
      <c r="N126" s="2" t="n"/>
      <c r="O126" s="2" t="n"/>
      <c r="P126" s="2" t="n"/>
      <c r="Q126" s="2" t="n"/>
      <c r="R126" s="2" t="n"/>
      <c r="S126" s="2" t="n"/>
      <c r="T126" s="2" t="n"/>
    </row>
    <row r="127" ht="34" customHeight="1">
      <c r="A127" s="27" t="n"/>
      <c r="B127" s="27" t="n"/>
      <c r="C127" s="27" t="n"/>
      <c r="D127" s="27" t="n"/>
      <c r="E127" s="126" t="n"/>
      <c r="F127" s="27" t="n"/>
      <c r="G127" s="27" t="n"/>
      <c r="H127" s="27" t="n"/>
      <c r="I127" s="27" t="n"/>
      <c r="J127" s="3" t="inlineStr">
        <is>
          <t>G120</t>
        </is>
      </c>
      <c r="K127" s="14">
        <f>IF(COUNTBLANK(A127)=1,"",IF(NOT(AND(A127&lt;&gt;"",C127&lt;&gt;"Cancelled",C127&lt;&gt;"Returned",C127&lt;&gt;"Skip")),"",IF(COUNTBLANK(C127)=1,"Choose order status",IF(COUNTBLANK(B127)=1,"Choose a gift",IF(C127="Return pending","Resolve return",IF(AND(C127="Ordered",COUNTBLANK(E127)=1),"Add delivery date",IF(AND(C127="Ordered",ISNUMBER(E127),E127&lt;TODAY()),"Chase delivery",IF(AND(OR(C127="Delivered",C127="Collected"),COUNTBLANK(D127)=1),"Choose wrap status",""))))))))</f>
        <v/>
      </c>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K8:K127">
    <cfRule type="expression" priority="1" dxfId="0">
      <formula>LEN(K8)&gt;0</formula>
    </cfRule>
  </conditionalFormatting>
  <dataValidations count="4">
    <dataValidation sqref="C8:C127" showDropDown="0" showInputMessage="0" showErrorMessage="1" allowBlank="1" errorTitle="Choose from the list" error="Use one of the available choices." type="list" errorStyle="stop">
      <formula1>"Not chosen,Chosen,Ordered,Collected,Delivered,Return pending,Cancelled,Returned,Skip"</formula1>
    </dataValidation>
    <dataValidation sqref="D8:D127" showDropDown="0" showInputMessage="0" showErrorMessage="1" allowBlank="1" errorTitle="Choose from the list" error="Use one of the available choices." type="list" errorStyle="stop">
      <formula1>"To wrap,Wrapped,Given,Not needed"</formula1>
    </dataValidation>
    <dataValidation sqref="F8:F127" showDropDown="0" showInputMessage="0" showErrorMessage="1" allowBlank="1" errorTitle="Choose from the list" error="Use one of the available choices." type="list" errorStyle="stop">
      <formula1>INDIRECT("'Setup'!$D$6:$D$15")</formula1>
    </dataValidation>
    <dataValidation sqref="E8:E127" showDropDown="0" showInputMessage="0" showErrorMessage="1" allowBlank="1" errorTitle="Enter a date" error="Use a valid date, for example 20 December 2026." type="date" errorStyle="stop" operator="between">
      <formula1>DATE(2020,1,1)</formula1>
      <formula2>DATE(2100,12,31)</formula2>
    </dataValidation>
  </dataValidation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tabColor rgb="FFB58B4A"/>
    <outlinePr summaryBelow="1" summaryRight="1"/>
    <pageSetUpPr/>
  </sheetPr>
  <dimension ref="A1:U280"/>
  <sheetViews>
    <sheetView showGridLines="0" workbookViewId="0">
      <pane xSplit="1" ySplit="7" topLeftCell="B8" activePane="bottomRight" state="frozen"/>
      <selection activeCell="A1" sqref="A1"/>
    </sheetView>
  </sheetViews>
  <sheetFormatPr baseColWidth="8" defaultRowHeight="15"/>
  <cols>
    <col width="19.44000053405762" customWidth="1" min="1" max="1"/>
    <col width="12.77999973297119" customWidth="1" min="2" max="2"/>
    <col width="11.10999965667725" customWidth="1" min="3" max="3"/>
    <col width="11.10999965667725" customWidth="1" min="4" max="4"/>
    <col width="11.10999965667725" customWidth="1" min="5" max="5"/>
    <col width="13.89000034332275" customWidth="1" min="6" max="6"/>
    <col width="13.89000034332275" customWidth="1" min="7" max="7"/>
    <col width="15" customWidth="1" min="8" max="8"/>
    <col width="9.439999580383301" customWidth="1" min="9" max="9"/>
    <col width="13.10999965667725" customWidth="1" min="10" max="10"/>
    <col width="12.22000026702881" customWidth="1" min="11" max="11"/>
    <col width="23.32999992370605" customWidth="1" min="12" max="12"/>
    <col width="12.77999973297119" customWidth="1" min="13" max="13"/>
    <col width="12.22000026702881" customWidth="1" min="14" max="14"/>
    <col width="13.32999992370605" customWidth="1" min="15" max="15"/>
    <col width="13.89000034332275" customWidth="1" min="16" max="16"/>
    <col width="13.89000034332275" customWidth="1" min="17" max="17"/>
    <col width="12.77999973297119" customWidth="1" min="18" max="18"/>
    <col width="19.44000053405762" customWidth="1" min="19" max="19"/>
    <col width="9.439999580383301" customWidth="1" min="20" max="20"/>
    <col width="22" customWidth="1" min="21" max="21"/>
  </cols>
  <sheetData>
    <row r="1" ht="20" customHeight="1">
      <c r="A1" s="52" t="inlineStr">
        <is>
          <t>EASIER WITH BEE</t>
        </is>
      </c>
      <c r="B1" s="53" t="n"/>
      <c r="C1" s="53" t="n"/>
      <c r="D1" s="53" t="n"/>
      <c r="E1" s="53" t="n"/>
      <c r="F1" s="53" t="n"/>
      <c r="G1" s="53" t="n"/>
      <c r="H1" s="53" t="n"/>
      <c r="I1" s="53" t="n"/>
      <c r="J1" s="53" t="n"/>
      <c r="K1" s="53" t="n"/>
      <c r="L1" s="53" t="n"/>
      <c r="M1" s="53" t="n"/>
      <c r="N1" s="53" t="n"/>
      <c r="O1" s="53" t="n"/>
      <c r="P1" s="53" t="n"/>
      <c r="Q1" s="53" t="n"/>
      <c r="R1" s="53" t="n"/>
      <c r="S1" s="53" t="n"/>
      <c r="T1" s="53" t="n"/>
    </row>
    <row r="2" ht="27" customHeight="1">
      <c r="A2" s="59" t="inlineStr">
        <is>
          <t>Full money ledger, optional detail</t>
        </is>
      </c>
      <c r="I2" s="56" t="n"/>
      <c r="J2" s="56" t="n"/>
      <c r="K2" s="56" t="n"/>
      <c r="L2" s="56" t="n"/>
      <c r="M2" s="56" t="n"/>
      <c r="N2" s="56" t="n"/>
      <c r="O2" s="56" t="n"/>
      <c r="P2" s="56" t="n"/>
      <c r="Q2" s="56" t="n"/>
      <c r="R2" s="56" t="n"/>
      <c r="S2" s="56" t="n"/>
      <c r="T2" s="56" t="n"/>
    </row>
    <row r="3" ht="28" customHeight="1">
      <c r="A3" s="118" t="inlineStr">
        <is>
          <t>Use Money simple first. Record each cost on only one money tab. This optional ledger adds gift links, commitments, cancellations and refunds.</t>
        </is>
      </c>
      <c r="I3" s="56" t="n"/>
      <c r="J3" s="56" t="n"/>
      <c r="K3" s="56" t="n"/>
      <c r="L3" s="56" t="n"/>
      <c r="M3" s="56" t="n"/>
      <c r="N3" s="56" t="n"/>
      <c r="O3" s="56" t="n"/>
      <c r="P3" s="56" t="n"/>
      <c r="Q3" s="56" t="n"/>
      <c r="R3" s="56" t="n"/>
      <c r="S3" s="56" t="n"/>
      <c r="T3" s="56" t="n"/>
    </row>
    <row r="4" ht="5" customHeight="1">
      <c r="A4" s="119" t="n"/>
      <c r="B4" s="119" t="n"/>
      <c r="C4" s="119" t="n"/>
      <c r="D4" s="119" t="n"/>
      <c r="E4" s="119" t="n"/>
      <c r="F4" s="119" t="n"/>
      <c r="G4" s="119" t="n"/>
      <c r="H4" s="119" t="n"/>
      <c r="I4" s="64" t="n"/>
      <c r="J4" s="64" t="n"/>
      <c r="K4" s="64" t="n"/>
      <c r="L4" s="64" t="n"/>
      <c r="M4" s="64" t="n"/>
      <c r="N4" s="64" t="n"/>
      <c r="O4" s="64" t="n"/>
      <c r="P4" s="64" t="n"/>
      <c r="Q4" s="64" t="n"/>
      <c r="R4" s="64" t="n"/>
      <c r="S4" s="64" t="n"/>
      <c r="T4" s="64"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Expense</t>
        </is>
      </c>
      <c r="B7" s="69" t="inlineStr">
        <is>
          <t>Stage</t>
        </is>
      </c>
      <c r="C7" s="69" t="inlineStr">
        <is>
          <t>Planned £</t>
        </is>
      </c>
      <c r="D7" s="69" t="inlineStr">
        <is>
          <t>Agreed £</t>
        </is>
      </c>
      <c r="E7" s="69" t="inlineStr">
        <is>
          <t>Paid £</t>
        </is>
      </c>
      <c r="F7" s="69" t="inlineStr">
        <is>
          <t>Refund expected £</t>
        </is>
      </c>
      <c r="G7" s="69" t="inlineStr">
        <is>
          <t>Refund received £</t>
        </is>
      </c>
      <c r="H7" s="69" t="inlineStr">
        <is>
          <t>Category</t>
        </is>
      </c>
      <c r="I7" s="69" t="inlineStr">
        <is>
          <t>Gift ID</t>
        </is>
      </c>
      <c r="J7" s="69" t="inlineStr">
        <is>
          <t>Payment due</t>
        </is>
      </c>
      <c r="K7" s="69" t="inlineStr">
        <is>
          <t>Owner</t>
        </is>
      </c>
      <c r="L7" s="69" t="inlineStr">
        <is>
          <t>Notes</t>
        </is>
      </c>
      <c r="M7" s="69" t="inlineStr">
        <is>
          <t>Net spent £</t>
        </is>
      </c>
      <c r="N7" s="69" t="inlineStr">
        <is>
          <t>Still owe £</t>
        </is>
      </c>
      <c r="O7" s="69" t="inlineStr">
        <is>
          <t>Refund pending £</t>
        </is>
      </c>
      <c r="P7" s="69" t="inlineStr">
        <is>
          <t>Committed now £</t>
        </is>
      </c>
      <c r="Q7" s="69" t="inlineStr">
        <is>
          <t>Expected final £</t>
        </is>
      </c>
      <c r="R7" s="69" t="inlineStr">
        <is>
          <t>Active plan £</t>
        </is>
      </c>
      <c r="S7" s="69" t="inlineStr">
        <is>
          <t>Attention</t>
        </is>
      </c>
      <c r="T7" s="70" t="inlineStr">
        <is>
          <t>Cost ID</t>
        </is>
      </c>
      <c r="U7" t="inlineStr">
        <is>
          <t>Simple row check</t>
        </is>
      </c>
    </row>
    <row r="8" ht="34" customHeight="1">
      <c r="A8" s="27" t="n"/>
      <c r="B8" s="27" t="n"/>
      <c r="C8" s="127" t="n"/>
      <c r="D8" s="127" t="n"/>
      <c r="E8" s="127" t="n"/>
      <c r="F8" s="127" t="n"/>
      <c r="G8" s="127" t="n"/>
      <c r="H8" s="27" t="n"/>
      <c r="I8" s="27" t="n"/>
      <c r="J8" s="126" t="n"/>
      <c r="K8" s="27" t="n"/>
      <c r="L8" s="27" t="n"/>
      <c r="M8" s="128">
        <f>IF(COUNTA(A8:L8)=0,"",IF(OR(COUNT(C8:G8)&lt;&gt;COUNTA(C8:G8),MIN(C8:G8)&lt;0,G8&gt;E8,AND(F8&lt;&gt;"",F8&gt;E8)),"Check amounts",ROUND(E8-G8,2)))</f>
        <v/>
      </c>
      <c r="N8" s="128">
        <f>IF(COUNTA(A8:L8)=0,"",IF(OR(COUNT(C8:G8)&lt;&gt;COUNTA(C8:G8),MIN(C8:G8)&lt;0,G8&gt;E8,AND(F8&lt;&gt;"",F8&gt;E8)),"Check amounts",IF(OR(B8="Cancelled",B8="Returned",B8="Planned"),0,IF(OR(B8&lt;&gt;"Agreed",COUNTBLANK(D8)=1),"Add agreed cost",ROUND(MAX(0,D8-E8),2)))))</f>
        <v/>
      </c>
      <c r="O8" s="128">
        <f>IF(COUNTA(A8:L8)=0,"",IF(OR(COUNT(C8:G8)&lt;&gt;COUNTA(C8:G8),MIN(C8:G8)&lt;0,G8&gt;E8,AND(F8&lt;&gt;"",F8&gt;E8)),"Check amounts",ROUND(MAX(0,F8-G8),2)))</f>
        <v/>
      </c>
      <c r="P8" s="128">
        <f>IF(COUNTA(A8:L8)=0,"",IF(AND(ISNUMBER(M8),ISNUMBER(N8)),ROUND(M8+N8,2),"Check amounts"))</f>
        <v/>
      </c>
      <c r="Q8" s="128">
        <f>IF(COUNTA(A8:L8)=0,"",IF(AND(ISNUMBER(P8),ISNUMBER(O8)),ROUND(P8-O8,2),"Check amounts"))</f>
        <v/>
      </c>
      <c r="R8" s="128">
        <f>IF(COUNTA(A8:L8)=0,"",IF(OR(COUNT(C8:G8)&lt;&gt;COUNTA(C8:G8),MIN(C8:G8)&lt;0,G8&gt;E8,AND(F8&lt;&gt;"",F8&gt;E8)),"Check amounts",IF(OR(B8="Cancelled",B8="Returned"),0,IF(COUNTBLANK(C8)=1,"Add planned cost",C8))))</f>
        <v/>
      </c>
      <c r="S8" s="14">
        <f>IF(COUNTA(A8:L8)=0,"",IF(COUNTBLANK(A8)=1,"Name this expense",IF(OR(COUNT(C8:G8)&lt;&gt;COUNTA(C8:G8),MIN(C8:G8)&lt;0,G8&gt;E8,AND(F8&lt;&gt;"",F8&gt;E8)),"Check amounts",IF(AND(B8&lt;&gt;"Planned",B8&lt;&gt;"Agreed",B8&lt;&gt;"Cancelled",B8&lt;&gt;"Returned"),"Choose stage",IF(AND(B8="Agreed",COUNTBLANK(D8)=1),"Add agreed cost",IF(AND(B8="Planned",E8&gt;0),"Choose Agreed stage",IF(AND(F8&lt;&gt;"",F8&lt;G8),"Check expected refund",IF(COUNTBLANK(H8)=1,"Choose category",IF(AND(H8="Gifts",OR(COUNTBLANK(I8)=1,SUMPRODUCT(--('Gifts'!$J$8:$J$127=I8),--('Gifts'!$A$8:$A$127&lt;&gt;""))=0)),"Link a recorded gift",IF(AND(H8&lt;&gt;"Gifts",I8&lt;&gt;""),"Check gift category",IF(AND(B8&lt;&gt;"Cancelled",B8&lt;&gt;"Returned",COUNTBLANK(C8)=1),"Add planned cost",IF(AND(ISNUMBER(N8),N8&gt;0,COUNTBLANK(J8)=1),"Add payment date",IF(AND(ISNUMBER(N8),N8&gt;0,ISNUMBER(J8),J8&lt;TODAY()),"Payment overdue","")))))))))))))</f>
        <v/>
      </c>
      <c r="T8" s="3" t="inlineStr">
        <is>
          <t>M001</t>
        </is>
      </c>
      <c r="U8" s="117">
        <f>IF(COUNTA('Money simple'!A8:D8)=0,"",IF(COUNTBLANK('Money simple'!A8)=1,"Add cost name",IF(COUNT('Money simple'!B8:D8)&lt;&gt;3,"Complete amounts",IF(MIN('Money simple'!B8:D8)&lt;0,"Check amounts",""))))</f>
        <v/>
      </c>
    </row>
    <row r="9" ht="34" customHeight="1">
      <c r="A9" s="27" t="n"/>
      <c r="B9" s="27" t="n"/>
      <c r="C9" s="127" t="n"/>
      <c r="D9" s="127" t="n"/>
      <c r="E9" s="127" t="n"/>
      <c r="F9" s="127" t="n"/>
      <c r="G9" s="127" t="n"/>
      <c r="H9" s="27" t="n"/>
      <c r="I9" s="27" t="n"/>
      <c r="J9" s="126" t="n"/>
      <c r="K9" s="27" t="n"/>
      <c r="L9" s="27" t="n"/>
      <c r="M9" s="128">
        <f>IF(COUNTA(A9:L9)=0,"",IF(OR(COUNT(C9:G9)&lt;&gt;COUNTA(C9:G9),MIN(C9:G9)&lt;0,G9&gt;E9,AND(F9&lt;&gt;"",F9&gt;E9)),"Check amounts",ROUND(E9-G9,2)))</f>
        <v/>
      </c>
      <c r="N9" s="128">
        <f>IF(COUNTA(A9:L9)=0,"",IF(OR(COUNT(C9:G9)&lt;&gt;COUNTA(C9:G9),MIN(C9:G9)&lt;0,G9&gt;E9,AND(F9&lt;&gt;"",F9&gt;E9)),"Check amounts",IF(OR(B9="Cancelled",B9="Returned",B9="Planned"),0,IF(OR(B9&lt;&gt;"Agreed",COUNTBLANK(D9)=1),"Add agreed cost",ROUND(MAX(0,D9-E9),2)))))</f>
        <v/>
      </c>
      <c r="O9" s="128">
        <f>IF(COUNTA(A9:L9)=0,"",IF(OR(COUNT(C9:G9)&lt;&gt;COUNTA(C9:G9),MIN(C9:G9)&lt;0,G9&gt;E9,AND(F9&lt;&gt;"",F9&gt;E9)),"Check amounts",ROUND(MAX(0,F9-G9),2)))</f>
        <v/>
      </c>
      <c r="P9" s="128">
        <f>IF(COUNTA(A9:L9)=0,"",IF(AND(ISNUMBER(M9),ISNUMBER(N9)),ROUND(M9+N9,2),"Check amounts"))</f>
        <v/>
      </c>
      <c r="Q9" s="128">
        <f>IF(COUNTA(A9:L9)=0,"",IF(AND(ISNUMBER(P9),ISNUMBER(O9)),ROUND(P9-O9,2),"Check amounts"))</f>
        <v/>
      </c>
      <c r="R9" s="128">
        <f>IF(COUNTA(A9:L9)=0,"",IF(OR(COUNT(C9:G9)&lt;&gt;COUNTA(C9:G9),MIN(C9:G9)&lt;0,G9&gt;E9,AND(F9&lt;&gt;"",F9&gt;E9)),"Check amounts",IF(OR(B9="Cancelled",B9="Returned"),0,IF(COUNTBLANK(C9)=1,"Add planned cost",C9))))</f>
        <v/>
      </c>
      <c r="S9" s="14">
        <f>IF(COUNTA(A9:L9)=0,"",IF(COUNTBLANK(A9)=1,"Name this expense",IF(OR(COUNT(C9:G9)&lt;&gt;COUNTA(C9:G9),MIN(C9:G9)&lt;0,G9&gt;E9,AND(F9&lt;&gt;"",F9&gt;E9)),"Check amounts",IF(AND(B9&lt;&gt;"Planned",B9&lt;&gt;"Agreed",B9&lt;&gt;"Cancelled",B9&lt;&gt;"Returned"),"Choose stage",IF(AND(B9="Agreed",COUNTBLANK(D9)=1),"Add agreed cost",IF(AND(B9="Planned",E9&gt;0),"Choose Agreed stage",IF(AND(F9&lt;&gt;"",F9&lt;G9),"Check expected refund",IF(COUNTBLANK(H9)=1,"Choose category",IF(AND(H9="Gifts",OR(COUNTBLANK(I9)=1,SUMPRODUCT(--('Gifts'!$J$8:$J$127=I9),--('Gifts'!$A$8:$A$127&lt;&gt;""))=0)),"Link a recorded gift",IF(AND(H9&lt;&gt;"Gifts",I9&lt;&gt;""),"Check gift category",IF(AND(B9&lt;&gt;"Cancelled",B9&lt;&gt;"Returned",COUNTBLANK(C9)=1),"Add planned cost",IF(AND(ISNUMBER(N9),N9&gt;0,COUNTBLANK(J9)=1),"Add payment date",IF(AND(ISNUMBER(N9),N9&gt;0,ISNUMBER(J9),J9&lt;TODAY()),"Payment overdue","")))))))))))))</f>
        <v/>
      </c>
      <c r="T9" s="3" t="inlineStr">
        <is>
          <t>M002</t>
        </is>
      </c>
      <c r="U9" s="117">
        <f>IF(COUNTA('Money simple'!A9:D9)=0,"",IF(COUNTBLANK('Money simple'!A9)=1,"Add cost name",IF(COUNT('Money simple'!B9:D9)&lt;&gt;3,"Complete amounts",IF(MIN('Money simple'!B9:D9)&lt;0,"Check amounts",""))))</f>
        <v/>
      </c>
    </row>
    <row r="10" ht="34" customHeight="1">
      <c r="A10" s="27" t="n"/>
      <c r="B10" s="27" t="n"/>
      <c r="C10" s="127" t="n"/>
      <c r="D10" s="127" t="n"/>
      <c r="E10" s="127" t="n"/>
      <c r="F10" s="127" t="n"/>
      <c r="G10" s="127" t="n"/>
      <c r="H10" s="27" t="n"/>
      <c r="I10" s="27" t="n"/>
      <c r="J10" s="126" t="n"/>
      <c r="K10" s="27" t="n"/>
      <c r="L10" s="27" t="n"/>
      <c r="M10" s="128">
        <f>IF(COUNTA(A10:L10)=0,"",IF(OR(COUNT(C10:G10)&lt;&gt;COUNTA(C10:G10),MIN(C10:G10)&lt;0,G10&gt;E10,AND(F10&lt;&gt;"",F10&gt;E10)),"Check amounts",ROUND(E10-G10,2)))</f>
        <v/>
      </c>
      <c r="N10" s="128">
        <f>IF(COUNTA(A10:L10)=0,"",IF(OR(COUNT(C10:G10)&lt;&gt;COUNTA(C10:G10),MIN(C10:G10)&lt;0,G10&gt;E10,AND(F10&lt;&gt;"",F10&gt;E10)),"Check amounts",IF(OR(B10="Cancelled",B10="Returned",B10="Planned"),0,IF(OR(B10&lt;&gt;"Agreed",COUNTBLANK(D10)=1),"Add agreed cost",ROUND(MAX(0,D10-E10),2)))))</f>
        <v/>
      </c>
      <c r="O10" s="128">
        <f>IF(COUNTA(A10:L10)=0,"",IF(OR(COUNT(C10:G10)&lt;&gt;COUNTA(C10:G10),MIN(C10:G10)&lt;0,G10&gt;E10,AND(F10&lt;&gt;"",F10&gt;E10)),"Check amounts",ROUND(MAX(0,F10-G10),2)))</f>
        <v/>
      </c>
      <c r="P10" s="128">
        <f>IF(COUNTA(A10:L10)=0,"",IF(AND(ISNUMBER(M10),ISNUMBER(N10)),ROUND(M10+N10,2),"Check amounts"))</f>
        <v/>
      </c>
      <c r="Q10" s="128">
        <f>IF(COUNTA(A10:L10)=0,"",IF(AND(ISNUMBER(P10),ISNUMBER(O10)),ROUND(P10-O10,2),"Check amounts"))</f>
        <v/>
      </c>
      <c r="R10" s="128">
        <f>IF(COUNTA(A10:L10)=0,"",IF(OR(COUNT(C10:G10)&lt;&gt;COUNTA(C10:G10),MIN(C10:G10)&lt;0,G10&gt;E10,AND(F10&lt;&gt;"",F10&gt;E10)),"Check amounts",IF(OR(B10="Cancelled",B10="Returned"),0,IF(COUNTBLANK(C10)=1,"Add planned cost",C10))))</f>
        <v/>
      </c>
      <c r="S10" s="14">
        <f>IF(COUNTA(A10:L10)=0,"",IF(COUNTBLANK(A10)=1,"Name this expense",IF(OR(COUNT(C10:G10)&lt;&gt;COUNTA(C10:G10),MIN(C10:G10)&lt;0,G10&gt;E10,AND(F10&lt;&gt;"",F10&gt;E10)),"Check amounts",IF(AND(B10&lt;&gt;"Planned",B10&lt;&gt;"Agreed",B10&lt;&gt;"Cancelled",B10&lt;&gt;"Returned"),"Choose stage",IF(AND(B10="Agreed",COUNTBLANK(D10)=1),"Add agreed cost",IF(AND(B10="Planned",E10&gt;0),"Choose Agreed stage",IF(AND(F10&lt;&gt;"",F10&lt;G10),"Check expected refund",IF(COUNTBLANK(H10)=1,"Choose category",IF(AND(H10="Gifts",OR(COUNTBLANK(I10)=1,SUMPRODUCT(--('Gifts'!$J$8:$J$127=I10),--('Gifts'!$A$8:$A$127&lt;&gt;""))=0)),"Link a recorded gift",IF(AND(H10&lt;&gt;"Gifts",I10&lt;&gt;""),"Check gift category",IF(AND(B10&lt;&gt;"Cancelled",B10&lt;&gt;"Returned",COUNTBLANK(C10)=1),"Add planned cost",IF(AND(ISNUMBER(N10),N10&gt;0,COUNTBLANK(J10)=1),"Add payment date",IF(AND(ISNUMBER(N10),N10&gt;0,ISNUMBER(J10),J10&lt;TODAY()),"Payment overdue","")))))))))))))</f>
        <v/>
      </c>
      <c r="T10" s="3" t="inlineStr">
        <is>
          <t>M003</t>
        </is>
      </c>
      <c r="U10" s="117">
        <f>IF(COUNTA('Money simple'!A10:D10)=0,"",IF(COUNTBLANK('Money simple'!A10)=1,"Add cost name",IF(COUNT('Money simple'!B10:D10)&lt;&gt;3,"Complete amounts",IF(MIN('Money simple'!B10:D10)&lt;0,"Check amounts",""))))</f>
        <v/>
      </c>
    </row>
    <row r="11" ht="34" customHeight="1">
      <c r="A11" s="27" t="n"/>
      <c r="B11" s="27" t="n"/>
      <c r="C11" s="127" t="n"/>
      <c r="D11" s="127" t="n"/>
      <c r="E11" s="127" t="n"/>
      <c r="F11" s="127" t="n"/>
      <c r="G11" s="127" t="n"/>
      <c r="H11" s="27" t="n"/>
      <c r="I11" s="27" t="n"/>
      <c r="J11" s="126" t="n"/>
      <c r="K11" s="27" t="n"/>
      <c r="L11" s="27" t="n"/>
      <c r="M11" s="128">
        <f>IF(COUNTA(A11:L11)=0,"",IF(OR(COUNT(C11:G11)&lt;&gt;COUNTA(C11:G11),MIN(C11:G11)&lt;0,G11&gt;E11,AND(F11&lt;&gt;"",F11&gt;E11)),"Check amounts",ROUND(E11-G11,2)))</f>
        <v/>
      </c>
      <c r="N11" s="128">
        <f>IF(COUNTA(A11:L11)=0,"",IF(OR(COUNT(C11:G11)&lt;&gt;COUNTA(C11:G11),MIN(C11:G11)&lt;0,G11&gt;E11,AND(F11&lt;&gt;"",F11&gt;E11)),"Check amounts",IF(OR(B11="Cancelled",B11="Returned",B11="Planned"),0,IF(OR(B11&lt;&gt;"Agreed",COUNTBLANK(D11)=1),"Add agreed cost",ROUND(MAX(0,D11-E11),2)))))</f>
        <v/>
      </c>
      <c r="O11" s="128">
        <f>IF(COUNTA(A11:L11)=0,"",IF(OR(COUNT(C11:G11)&lt;&gt;COUNTA(C11:G11),MIN(C11:G11)&lt;0,G11&gt;E11,AND(F11&lt;&gt;"",F11&gt;E11)),"Check amounts",ROUND(MAX(0,F11-G11),2)))</f>
        <v/>
      </c>
      <c r="P11" s="128">
        <f>IF(COUNTA(A11:L11)=0,"",IF(AND(ISNUMBER(M11),ISNUMBER(N11)),ROUND(M11+N11,2),"Check amounts"))</f>
        <v/>
      </c>
      <c r="Q11" s="128">
        <f>IF(COUNTA(A11:L11)=0,"",IF(AND(ISNUMBER(P11),ISNUMBER(O11)),ROUND(P11-O11,2),"Check amounts"))</f>
        <v/>
      </c>
      <c r="R11" s="128">
        <f>IF(COUNTA(A11:L11)=0,"",IF(OR(COUNT(C11:G11)&lt;&gt;COUNTA(C11:G11),MIN(C11:G11)&lt;0,G11&gt;E11,AND(F11&lt;&gt;"",F11&gt;E11)),"Check amounts",IF(OR(B11="Cancelled",B11="Returned"),0,IF(COUNTBLANK(C11)=1,"Add planned cost",C11))))</f>
        <v/>
      </c>
      <c r="S11" s="14">
        <f>IF(COUNTA(A11:L11)=0,"",IF(COUNTBLANK(A11)=1,"Name this expense",IF(OR(COUNT(C11:G11)&lt;&gt;COUNTA(C11:G11),MIN(C11:G11)&lt;0,G11&gt;E11,AND(F11&lt;&gt;"",F11&gt;E11)),"Check amounts",IF(AND(B11&lt;&gt;"Planned",B11&lt;&gt;"Agreed",B11&lt;&gt;"Cancelled",B11&lt;&gt;"Returned"),"Choose stage",IF(AND(B11="Agreed",COUNTBLANK(D11)=1),"Add agreed cost",IF(AND(B11="Planned",E11&gt;0),"Choose Agreed stage",IF(AND(F11&lt;&gt;"",F11&lt;G11),"Check expected refund",IF(COUNTBLANK(H11)=1,"Choose category",IF(AND(H11="Gifts",OR(COUNTBLANK(I11)=1,SUMPRODUCT(--('Gifts'!$J$8:$J$127=I11),--('Gifts'!$A$8:$A$127&lt;&gt;""))=0)),"Link a recorded gift",IF(AND(H11&lt;&gt;"Gifts",I11&lt;&gt;""),"Check gift category",IF(AND(B11&lt;&gt;"Cancelled",B11&lt;&gt;"Returned",COUNTBLANK(C11)=1),"Add planned cost",IF(AND(ISNUMBER(N11),N11&gt;0,COUNTBLANK(J11)=1),"Add payment date",IF(AND(ISNUMBER(N11),N11&gt;0,ISNUMBER(J11),J11&lt;TODAY()),"Payment overdue","")))))))))))))</f>
        <v/>
      </c>
      <c r="T11" s="3" t="inlineStr">
        <is>
          <t>M004</t>
        </is>
      </c>
      <c r="U11" s="117">
        <f>IF(COUNTA('Money simple'!A11:D11)=0,"",IF(COUNTBLANK('Money simple'!A11)=1,"Add cost name",IF(COUNT('Money simple'!B11:D11)&lt;&gt;3,"Complete amounts",IF(MIN('Money simple'!B11:D11)&lt;0,"Check amounts",""))))</f>
        <v/>
      </c>
    </row>
    <row r="12" ht="34" customHeight="1">
      <c r="A12" s="27" t="n"/>
      <c r="B12" s="27" t="n"/>
      <c r="C12" s="127" t="n"/>
      <c r="D12" s="127" t="n"/>
      <c r="E12" s="127" t="n"/>
      <c r="F12" s="127" t="n"/>
      <c r="G12" s="127" t="n"/>
      <c r="H12" s="27" t="n"/>
      <c r="I12" s="27" t="n"/>
      <c r="J12" s="126" t="n"/>
      <c r="K12" s="27" t="n"/>
      <c r="L12" s="27" t="n"/>
      <c r="M12" s="128">
        <f>IF(COUNTA(A12:L12)=0,"",IF(OR(COUNT(C12:G12)&lt;&gt;COUNTA(C12:G12),MIN(C12:G12)&lt;0,G12&gt;E12,AND(F12&lt;&gt;"",F12&gt;E12)),"Check amounts",ROUND(E12-G12,2)))</f>
        <v/>
      </c>
      <c r="N12" s="128">
        <f>IF(COUNTA(A12:L12)=0,"",IF(OR(COUNT(C12:G12)&lt;&gt;COUNTA(C12:G12),MIN(C12:G12)&lt;0,G12&gt;E12,AND(F12&lt;&gt;"",F12&gt;E12)),"Check amounts",IF(OR(B12="Cancelled",B12="Returned",B12="Planned"),0,IF(OR(B12&lt;&gt;"Agreed",COUNTBLANK(D12)=1),"Add agreed cost",ROUND(MAX(0,D12-E12),2)))))</f>
        <v/>
      </c>
      <c r="O12" s="128">
        <f>IF(COUNTA(A12:L12)=0,"",IF(OR(COUNT(C12:G12)&lt;&gt;COUNTA(C12:G12),MIN(C12:G12)&lt;0,G12&gt;E12,AND(F12&lt;&gt;"",F12&gt;E12)),"Check amounts",ROUND(MAX(0,F12-G12),2)))</f>
        <v/>
      </c>
      <c r="P12" s="128">
        <f>IF(COUNTA(A12:L12)=0,"",IF(AND(ISNUMBER(M12),ISNUMBER(N12)),ROUND(M12+N12,2),"Check amounts"))</f>
        <v/>
      </c>
      <c r="Q12" s="128">
        <f>IF(COUNTA(A12:L12)=0,"",IF(AND(ISNUMBER(P12),ISNUMBER(O12)),ROUND(P12-O12,2),"Check amounts"))</f>
        <v/>
      </c>
      <c r="R12" s="128">
        <f>IF(COUNTA(A12:L12)=0,"",IF(OR(COUNT(C12:G12)&lt;&gt;COUNTA(C12:G12),MIN(C12:G12)&lt;0,G12&gt;E12,AND(F12&lt;&gt;"",F12&gt;E12)),"Check amounts",IF(OR(B12="Cancelled",B12="Returned"),0,IF(COUNTBLANK(C12)=1,"Add planned cost",C12))))</f>
        <v/>
      </c>
      <c r="S12" s="14">
        <f>IF(COUNTA(A12:L12)=0,"",IF(COUNTBLANK(A12)=1,"Name this expense",IF(OR(COUNT(C12:G12)&lt;&gt;COUNTA(C12:G12),MIN(C12:G12)&lt;0,G12&gt;E12,AND(F12&lt;&gt;"",F12&gt;E12)),"Check amounts",IF(AND(B12&lt;&gt;"Planned",B12&lt;&gt;"Agreed",B12&lt;&gt;"Cancelled",B12&lt;&gt;"Returned"),"Choose stage",IF(AND(B12="Agreed",COUNTBLANK(D12)=1),"Add agreed cost",IF(AND(B12="Planned",E12&gt;0),"Choose Agreed stage",IF(AND(F12&lt;&gt;"",F12&lt;G12),"Check expected refund",IF(COUNTBLANK(H12)=1,"Choose category",IF(AND(H12="Gifts",OR(COUNTBLANK(I12)=1,SUMPRODUCT(--('Gifts'!$J$8:$J$127=I12),--('Gifts'!$A$8:$A$127&lt;&gt;""))=0)),"Link a recorded gift",IF(AND(H12&lt;&gt;"Gifts",I12&lt;&gt;""),"Check gift category",IF(AND(B12&lt;&gt;"Cancelled",B12&lt;&gt;"Returned",COUNTBLANK(C12)=1),"Add planned cost",IF(AND(ISNUMBER(N12),N12&gt;0,COUNTBLANK(J12)=1),"Add payment date",IF(AND(ISNUMBER(N12),N12&gt;0,ISNUMBER(J12),J12&lt;TODAY()),"Payment overdue","")))))))))))))</f>
        <v/>
      </c>
      <c r="T12" s="3" t="inlineStr">
        <is>
          <t>M005</t>
        </is>
      </c>
      <c r="U12" s="117">
        <f>IF(COUNTA('Money simple'!A12:D12)=0,"",IF(COUNTBLANK('Money simple'!A12)=1,"Add cost name",IF(COUNT('Money simple'!B12:D12)&lt;&gt;3,"Complete amounts",IF(MIN('Money simple'!B12:D12)&lt;0,"Check amounts",""))))</f>
        <v/>
      </c>
    </row>
    <row r="13" ht="34" customHeight="1">
      <c r="A13" s="27" t="n"/>
      <c r="B13" s="27" t="n"/>
      <c r="C13" s="127" t="n"/>
      <c r="D13" s="127" t="n"/>
      <c r="E13" s="127" t="n"/>
      <c r="F13" s="127" t="n"/>
      <c r="G13" s="127" t="n"/>
      <c r="H13" s="27" t="n"/>
      <c r="I13" s="27" t="n"/>
      <c r="J13" s="126" t="n"/>
      <c r="K13" s="27" t="n"/>
      <c r="L13" s="27" t="n"/>
      <c r="M13" s="128">
        <f>IF(COUNTA(A13:L13)=0,"",IF(OR(COUNT(C13:G13)&lt;&gt;COUNTA(C13:G13),MIN(C13:G13)&lt;0,G13&gt;E13,AND(F13&lt;&gt;"",F13&gt;E13)),"Check amounts",ROUND(E13-G13,2)))</f>
        <v/>
      </c>
      <c r="N13" s="128">
        <f>IF(COUNTA(A13:L13)=0,"",IF(OR(COUNT(C13:G13)&lt;&gt;COUNTA(C13:G13),MIN(C13:G13)&lt;0,G13&gt;E13,AND(F13&lt;&gt;"",F13&gt;E13)),"Check amounts",IF(OR(B13="Cancelled",B13="Returned",B13="Planned"),0,IF(OR(B13&lt;&gt;"Agreed",COUNTBLANK(D13)=1),"Add agreed cost",ROUND(MAX(0,D13-E13),2)))))</f>
        <v/>
      </c>
      <c r="O13" s="128">
        <f>IF(COUNTA(A13:L13)=0,"",IF(OR(COUNT(C13:G13)&lt;&gt;COUNTA(C13:G13),MIN(C13:G13)&lt;0,G13&gt;E13,AND(F13&lt;&gt;"",F13&gt;E13)),"Check amounts",ROUND(MAX(0,F13-G13),2)))</f>
        <v/>
      </c>
      <c r="P13" s="128">
        <f>IF(COUNTA(A13:L13)=0,"",IF(AND(ISNUMBER(M13),ISNUMBER(N13)),ROUND(M13+N13,2),"Check amounts"))</f>
        <v/>
      </c>
      <c r="Q13" s="128">
        <f>IF(COUNTA(A13:L13)=0,"",IF(AND(ISNUMBER(P13),ISNUMBER(O13)),ROUND(P13-O13,2),"Check amounts"))</f>
        <v/>
      </c>
      <c r="R13" s="128">
        <f>IF(COUNTA(A13:L13)=0,"",IF(OR(COUNT(C13:G13)&lt;&gt;COUNTA(C13:G13),MIN(C13:G13)&lt;0,G13&gt;E13,AND(F13&lt;&gt;"",F13&gt;E13)),"Check amounts",IF(OR(B13="Cancelled",B13="Returned"),0,IF(COUNTBLANK(C13)=1,"Add planned cost",C13))))</f>
        <v/>
      </c>
      <c r="S13" s="14">
        <f>IF(COUNTA(A13:L13)=0,"",IF(COUNTBLANK(A13)=1,"Name this expense",IF(OR(COUNT(C13:G13)&lt;&gt;COUNTA(C13:G13),MIN(C13:G13)&lt;0,G13&gt;E13,AND(F13&lt;&gt;"",F13&gt;E13)),"Check amounts",IF(AND(B13&lt;&gt;"Planned",B13&lt;&gt;"Agreed",B13&lt;&gt;"Cancelled",B13&lt;&gt;"Returned"),"Choose stage",IF(AND(B13="Agreed",COUNTBLANK(D13)=1),"Add agreed cost",IF(AND(B13="Planned",E13&gt;0),"Choose Agreed stage",IF(AND(F13&lt;&gt;"",F13&lt;G13),"Check expected refund",IF(COUNTBLANK(H13)=1,"Choose category",IF(AND(H13="Gifts",OR(COUNTBLANK(I13)=1,SUMPRODUCT(--('Gifts'!$J$8:$J$127=I13),--('Gifts'!$A$8:$A$127&lt;&gt;""))=0)),"Link a recorded gift",IF(AND(H13&lt;&gt;"Gifts",I13&lt;&gt;""),"Check gift category",IF(AND(B13&lt;&gt;"Cancelled",B13&lt;&gt;"Returned",COUNTBLANK(C13)=1),"Add planned cost",IF(AND(ISNUMBER(N13),N13&gt;0,COUNTBLANK(J13)=1),"Add payment date",IF(AND(ISNUMBER(N13),N13&gt;0,ISNUMBER(J13),J13&lt;TODAY()),"Payment overdue","")))))))))))))</f>
        <v/>
      </c>
      <c r="T13" s="3" t="inlineStr">
        <is>
          <t>M006</t>
        </is>
      </c>
      <c r="U13" s="117">
        <f>IF(COUNTA('Money simple'!A13:D13)=0,"",IF(COUNTBLANK('Money simple'!A13)=1,"Add cost name",IF(COUNT('Money simple'!B13:D13)&lt;&gt;3,"Complete amounts",IF(MIN('Money simple'!B13:D13)&lt;0,"Check amounts",""))))</f>
        <v/>
      </c>
    </row>
    <row r="14" ht="34" customHeight="1">
      <c r="A14" s="27" t="n"/>
      <c r="B14" s="27" t="n"/>
      <c r="C14" s="127" t="n"/>
      <c r="D14" s="127" t="n"/>
      <c r="E14" s="127" t="n"/>
      <c r="F14" s="127" t="n"/>
      <c r="G14" s="127" t="n"/>
      <c r="H14" s="27" t="n"/>
      <c r="I14" s="27" t="n"/>
      <c r="J14" s="126" t="n"/>
      <c r="K14" s="27" t="n"/>
      <c r="L14" s="27" t="n"/>
      <c r="M14" s="128">
        <f>IF(COUNTA(A14:L14)=0,"",IF(OR(COUNT(C14:G14)&lt;&gt;COUNTA(C14:G14),MIN(C14:G14)&lt;0,G14&gt;E14,AND(F14&lt;&gt;"",F14&gt;E14)),"Check amounts",ROUND(E14-G14,2)))</f>
        <v/>
      </c>
      <c r="N14" s="128">
        <f>IF(COUNTA(A14:L14)=0,"",IF(OR(COUNT(C14:G14)&lt;&gt;COUNTA(C14:G14),MIN(C14:G14)&lt;0,G14&gt;E14,AND(F14&lt;&gt;"",F14&gt;E14)),"Check amounts",IF(OR(B14="Cancelled",B14="Returned",B14="Planned"),0,IF(OR(B14&lt;&gt;"Agreed",COUNTBLANK(D14)=1),"Add agreed cost",ROUND(MAX(0,D14-E14),2)))))</f>
        <v/>
      </c>
      <c r="O14" s="128">
        <f>IF(COUNTA(A14:L14)=0,"",IF(OR(COUNT(C14:G14)&lt;&gt;COUNTA(C14:G14),MIN(C14:G14)&lt;0,G14&gt;E14,AND(F14&lt;&gt;"",F14&gt;E14)),"Check amounts",ROUND(MAX(0,F14-G14),2)))</f>
        <v/>
      </c>
      <c r="P14" s="128">
        <f>IF(COUNTA(A14:L14)=0,"",IF(AND(ISNUMBER(M14),ISNUMBER(N14)),ROUND(M14+N14,2),"Check amounts"))</f>
        <v/>
      </c>
      <c r="Q14" s="128">
        <f>IF(COUNTA(A14:L14)=0,"",IF(AND(ISNUMBER(P14),ISNUMBER(O14)),ROUND(P14-O14,2),"Check amounts"))</f>
        <v/>
      </c>
      <c r="R14" s="128">
        <f>IF(COUNTA(A14:L14)=0,"",IF(OR(COUNT(C14:G14)&lt;&gt;COUNTA(C14:G14),MIN(C14:G14)&lt;0,G14&gt;E14,AND(F14&lt;&gt;"",F14&gt;E14)),"Check amounts",IF(OR(B14="Cancelled",B14="Returned"),0,IF(COUNTBLANK(C14)=1,"Add planned cost",C14))))</f>
        <v/>
      </c>
      <c r="S14" s="14">
        <f>IF(COUNTA(A14:L14)=0,"",IF(COUNTBLANK(A14)=1,"Name this expense",IF(OR(COUNT(C14:G14)&lt;&gt;COUNTA(C14:G14),MIN(C14:G14)&lt;0,G14&gt;E14,AND(F14&lt;&gt;"",F14&gt;E14)),"Check amounts",IF(AND(B14&lt;&gt;"Planned",B14&lt;&gt;"Agreed",B14&lt;&gt;"Cancelled",B14&lt;&gt;"Returned"),"Choose stage",IF(AND(B14="Agreed",COUNTBLANK(D14)=1),"Add agreed cost",IF(AND(B14="Planned",E14&gt;0),"Choose Agreed stage",IF(AND(F14&lt;&gt;"",F14&lt;G14),"Check expected refund",IF(COUNTBLANK(H14)=1,"Choose category",IF(AND(H14="Gifts",OR(COUNTBLANK(I14)=1,SUMPRODUCT(--('Gifts'!$J$8:$J$127=I14),--('Gifts'!$A$8:$A$127&lt;&gt;""))=0)),"Link a recorded gift",IF(AND(H14&lt;&gt;"Gifts",I14&lt;&gt;""),"Check gift category",IF(AND(B14&lt;&gt;"Cancelled",B14&lt;&gt;"Returned",COUNTBLANK(C14)=1),"Add planned cost",IF(AND(ISNUMBER(N14),N14&gt;0,COUNTBLANK(J14)=1),"Add payment date",IF(AND(ISNUMBER(N14),N14&gt;0,ISNUMBER(J14),J14&lt;TODAY()),"Payment overdue","")))))))))))))</f>
        <v/>
      </c>
      <c r="T14" s="3" t="inlineStr">
        <is>
          <t>M007</t>
        </is>
      </c>
      <c r="U14" s="117">
        <f>IF(COUNTA('Money simple'!A14:D14)=0,"",IF(COUNTBLANK('Money simple'!A14)=1,"Add cost name",IF(COUNT('Money simple'!B14:D14)&lt;&gt;3,"Complete amounts",IF(MIN('Money simple'!B14:D14)&lt;0,"Check amounts",""))))</f>
        <v/>
      </c>
    </row>
    <row r="15" ht="34" customHeight="1">
      <c r="A15" s="27" t="n"/>
      <c r="B15" s="27" t="n"/>
      <c r="C15" s="127" t="n"/>
      <c r="D15" s="127" t="n"/>
      <c r="E15" s="127" t="n"/>
      <c r="F15" s="127" t="n"/>
      <c r="G15" s="127" t="n"/>
      <c r="H15" s="27" t="n"/>
      <c r="I15" s="27" t="n"/>
      <c r="J15" s="126" t="n"/>
      <c r="K15" s="27" t="n"/>
      <c r="L15" s="27" t="n"/>
      <c r="M15" s="128">
        <f>IF(COUNTA(A15:L15)=0,"",IF(OR(COUNT(C15:G15)&lt;&gt;COUNTA(C15:G15),MIN(C15:G15)&lt;0,G15&gt;E15,AND(F15&lt;&gt;"",F15&gt;E15)),"Check amounts",ROUND(E15-G15,2)))</f>
        <v/>
      </c>
      <c r="N15" s="128">
        <f>IF(COUNTA(A15:L15)=0,"",IF(OR(COUNT(C15:G15)&lt;&gt;COUNTA(C15:G15),MIN(C15:G15)&lt;0,G15&gt;E15,AND(F15&lt;&gt;"",F15&gt;E15)),"Check amounts",IF(OR(B15="Cancelled",B15="Returned",B15="Planned"),0,IF(OR(B15&lt;&gt;"Agreed",COUNTBLANK(D15)=1),"Add agreed cost",ROUND(MAX(0,D15-E15),2)))))</f>
        <v/>
      </c>
      <c r="O15" s="128">
        <f>IF(COUNTA(A15:L15)=0,"",IF(OR(COUNT(C15:G15)&lt;&gt;COUNTA(C15:G15),MIN(C15:G15)&lt;0,G15&gt;E15,AND(F15&lt;&gt;"",F15&gt;E15)),"Check amounts",ROUND(MAX(0,F15-G15),2)))</f>
        <v/>
      </c>
      <c r="P15" s="128">
        <f>IF(COUNTA(A15:L15)=0,"",IF(AND(ISNUMBER(M15),ISNUMBER(N15)),ROUND(M15+N15,2),"Check amounts"))</f>
        <v/>
      </c>
      <c r="Q15" s="128">
        <f>IF(COUNTA(A15:L15)=0,"",IF(AND(ISNUMBER(P15),ISNUMBER(O15)),ROUND(P15-O15,2),"Check amounts"))</f>
        <v/>
      </c>
      <c r="R15" s="128">
        <f>IF(COUNTA(A15:L15)=0,"",IF(OR(COUNT(C15:G15)&lt;&gt;COUNTA(C15:G15),MIN(C15:G15)&lt;0,G15&gt;E15,AND(F15&lt;&gt;"",F15&gt;E15)),"Check amounts",IF(OR(B15="Cancelled",B15="Returned"),0,IF(COUNTBLANK(C15)=1,"Add planned cost",C15))))</f>
        <v/>
      </c>
      <c r="S15" s="14">
        <f>IF(COUNTA(A15:L15)=0,"",IF(COUNTBLANK(A15)=1,"Name this expense",IF(OR(COUNT(C15:G15)&lt;&gt;COUNTA(C15:G15),MIN(C15:G15)&lt;0,G15&gt;E15,AND(F15&lt;&gt;"",F15&gt;E15)),"Check amounts",IF(AND(B15&lt;&gt;"Planned",B15&lt;&gt;"Agreed",B15&lt;&gt;"Cancelled",B15&lt;&gt;"Returned"),"Choose stage",IF(AND(B15="Agreed",COUNTBLANK(D15)=1),"Add agreed cost",IF(AND(B15="Planned",E15&gt;0),"Choose Agreed stage",IF(AND(F15&lt;&gt;"",F15&lt;G15),"Check expected refund",IF(COUNTBLANK(H15)=1,"Choose category",IF(AND(H15="Gifts",OR(COUNTBLANK(I15)=1,SUMPRODUCT(--('Gifts'!$J$8:$J$127=I15),--('Gifts'!$A$8:$A$127&lt;&gt;""))=0)),"Link a recorded gift",IF(AND(H15&lt;&gt;"Gifts",I15&lt;&gt;""),"Check gift category",IF(AND(B15&lt;&gt;"Cancelled",B15&lt;&gt;"Returned",COUNTBLANK(C15)=1),"Add planned cost",IF(AND(ISNUMBER(N15),N15&gt;0,COUNTBLANK(J15)=1),"Add payment date",IF(AND(ISNUMBER(N15),N15&gt;0,ISNUMBER(J15),J15&lt;TODAY()),"Payment overdue","")))))))))))))</f>
        <v/>
      </c>
      <c r="T15" s="3" t="inlineStr">
        <is>
          <t>M008</t>
        </is>
      </c>
      <c r="U15" s="117">
        <f>IF(COUNTA('Money simple'!A15:D15)=0,"",IF(COUNTBLANK('Money simple'!A15)=1,"Add cost name",IF(COUNT('Money simple'!B15:D15)&lt;&gt;3,"Complete amounts",IF(MIN('Money simple'!B15:D15)&lt;0,"Check amounts",""))))</f>
        <v/>
      </c>
    </row>
    <row r="16" ht="34" customHeight="1">
      <c r="A16" s="27" t="n"/>
      <c r="B16" s="27" t="n"/>
      <c r="C16" s="127" t="n"/>
      <c r="D16" s="127" t="n"/>
      <c r="E16" s="127" t="n"/>
      <c r="F16" s="127" t="n"/>
      <c r="G16" s="127" t="n"/>
      <c r="H16" s="27" t="n"/>
      <c r="I16" s="27" t="n"/>
      <c r="J16" s="126" t="n"/>
      <c r="K16" s="27" t="n"/>
      <c r="L16" s="27" t="n"/>
      <c r="M16" s="128">
        <f>IF(COUNTA(A16:L16)=0,"",IF(OR(COUNT(C16:G16)&lt;&gt;COUNTA(C16:G16),MIN(C16:G16)&lt;0,G16&gt;E16,AND(F16&lt;&gt;"",F16&gt;E16)),"Check amounts",ROUND(E16-G16,2)))</f>
        <v/>
      </c>
      <c r="N16" s="128">
        <f>IF(COUNTA(A16:L16)=0,"",IF(OR(COUNT(C16:G16)&lt;&gt;COUNTA(C16:G16),MIN(C16:G16)&lt;0,G16&gt;E16,AND(F16&lt;&gt;"",F16&gt;E16)),"Check amounts",IF(OR(B16="Cancelled",B16="Returned",B16="Planned"),0,IF(OR(B16&lt;&gt;"Agreed",COUNTBLANK(D16)=1),"Add agreed cost",ROUND(MAX(0,D16-E16),2)))))</f>
        <v/>
      </c>
      <c r="O16" s="128">
        <f>IF(COUNTA(A16:L16)=0,"",IF(OR(COUNT(C16:G16)&lt;&gt;COUNTA(C16:G16),MIN(C16:G16)&lt;0,G16&gt;E16,AND(F16&lt;&gt;"",F16&gt;E16)),"Check amounts",ROUND(MAX(0,F16-G16),2)))</f>
        <v/>
      </c>
      <c r="P16" s="128">
        <f>IF(COUNTA(A16:L16)=0,"",IF(AND(ISNUMBER(M16),ISNUMBER(N16)),ROUND(M16+N16,2),"Check amounts"))</f>
        <v/>
      </c>
      <c r="Q16" s="128">
        <f>IF(COUNTA(A16:L16)=0,"",IF(AND(ISNUMBER(P16),ISNUMBER(O16)),ROUND(P16-O16,2),"Check amounts"))</f>
        <v/>
      </c>
      <c r="R16" s="128">
        <f>IF(COUNTA(A16:L16)=0,"",IF(OR(COUNT(C16:G16)&lt;&gt;COUNTA(C16:G16),MIN(C16:G16)&lt;0,G16&gt;E16,AND(F16&lt;&gt;"",F16&gt;E16)),"Check amounts",IF(OR(B16="Cancelled",B16="Returned"),0,IF(COUNTBLANK(C16)=1,"Add planned cost",C16))))</f>
        <v/>
      </c>
      <c r="S16" s="14">
        <f>IF(COUNTA(A16:L16)=0,"",IF(COUNTBLANK(A16)=1,"Name this expense",IF(OR(COUNT(C16:G16)&lt;&gt;COUNTA(C16:G16),MIN(C16:G16)&lt;0,G16&gt;E16,AND(F16&lt;&gt;"",F16&gt;E16)),"Check amounts",IF(AND(B16&lt;&gt;"Planned",B16&lt;&gt;"Agreed",B16&lt;&gt;"Cancelled",B16&lt;&gt;"Returned"),"Choose stage",IF(AND(B16="Agreed",COUNTBLANK(D16)=1),"Add agreed cost",IF(AND(B16="Planned",E16&gt;0),"Choose Agreed stage",IF(AND(F16&lt;&gt;"",F16&lt;G16),"Check expected refund",IF(COUNTBLANK(H16)=1,"Choose category",IF(AND(H16="Gifts",OR(COUNTBLANK(I16)=1,SUMPRODUCT(--('Gifts'!$J$8:$J$127=I16),--('Gifts'!$A$8:$A$127&lt;&gt;""))=0)),"Link a recorded gift",IF(AND(H16&lt;&gt;"Gifts",I16&lt;&gt;""),"Check gift category",IF(AND(B16&lt;&gt;"Cancelled",B16&lt;&gt;"Returned",COUNTBLANK(C16)=1),"Add planned cost",IF(AND(ISNUMBER(N16),N16&gt;0,COUNTBLANK(J16)=1),"Add payment date",IF(AND(ISNUMBER(N16),N16&gt;0,ISNUMBER(J16),J16&lt;TODAY()),"Payment overdue","")))))))))))))</f>
        <v/>
      </c>
      <c r="T16" s="3" t="inlineStr">
        <is>
          <t>M009</t>
        </is>
      </c>
      <c r="U16" s="117">
        <f>IF(COUNTA('Money simple'!A16:D16)=0,"",IF(COUNTBLANK('Money simple'!A16)=1,"Add cost name",IF(COUNT('Money simple'!B16:D16)&lt;&gt;3,"Complete amounts",IF(MIN('Money simple'!B16:D16)&lt;0,"Check amounts",""))))</f>
        <v/>
      </c>
    </row>
    <row r="17" ht="34" customHeight="1">
      <c r="A17" s="27" t="n"/>
      <c r="B17" s="27" t="n"/>
      <c r="C17" s="127" t="n"/>
      <c r="D17" s="127" t="n"/>
      <c r="E17" s="127" t="n"/>
      <c r="F17" s="127" t="n"/>
      <c r="G17" s="127" t="n"/>
      <c r="H17" s="27" t="n"/>
      <c r="I17" s="27" t="n"/>
      <c r="J17" s="126" t="n"/>
      <c r="K17" s="27" t="n"/>
      <c r="L17" s="27" t="n"/>
      <c r="M17" s="128">
        <f>IF(COUNTA(A17:L17)=0,"",IF(OR(COUNT(C17:G17)&lt;&gt;COUNTA(C17:G17),MIN(C17:G17)&lt;0,G17&gt;E17,AND(F17&lt;&gt;"",F17&gt;E17)),"Check amounts",ROUND(E17-G17,2)))</f>
        <v/>
      </c>
      <c r="N17" s="128">
        <f>IF(COUNTA(A17:L17)=0,"",IF(OR(COUNT(C17:G17)&lt;&gt;COUNTA(C17:G17),MIN(C17:G17)&lt;0,G17&gt;E17,AND(F17&lt;&gt;"",F17&gt;E17)),"Check amounts",IF(OR(B17="Cancelled",B17="Returned",B17="Planned"),0,IF(OR(B17&lt;&gt;"Agreed",COUNTBLANK(D17)=1),"Add agreed cost",ROUND(MAX(0,D17-E17),2)))))</f>
        <v/>
      </c>
      <c r="O17" s="128">
        <f>IF(COUNTA(A17:L17)=0,"",IF(OR(COUNT(C17:G17)&lt;&gt;COUNTA(C17:G17),MIN(C17:G17)&lt;0,G17&gt;E17,AND(F17&lt;&gt;"",F17&gt;E17)),"Check amounts",ROUND(MAX(0,F17-G17),2)))</f>
        <v/>
      </c>
      <c r="P17" s="128">
        <f>IF(COUNTA(A17:L17)=0,"",IF(AND(ISNUMBER(M17),ISNUMBER(N17)),ROUND(M17+N17,2),"Check amounts"))</f>
        <v/>
      </c>
      <c r="Q17" s="128">
        <f>IF(COUNTA(A17:L17)=0,"",IF(AND(ISNUMBER(P17),ISNUMBER(O17)),ROUND(P17-O17,2),"Check amounts"))</f>
        <v/>
      </c>
      <c r="R17" s="128">
        <f>IF(COUNTA(A17:L17)=0,"",IF(OR(COUNT(C17:G17)&lt;&gt;COUNTA(C17:G17),MIN(C17:G17)&lt;0,G17&gt;E17,AND(F17&lt;&gt;"",F17&gt;E17)),"Check amounts",IF(OR(B17="Cancelled",B17="Returned"),0,IF(COUNTBLANK(C17)=1,"Add planned cost",C17))))</f>
        <v/>
      </c>
      <c r="S17" s="14">
        <f>IF(COUNTA(A17:L17)=0,"",IF(COUNTBLANK(A17)=1,"Name this expense",IF(OR(COUNT(C17:G17)&lt;&gt;COUNTA(C17:G17),MIN(C17:G17)&lt;0,G17&gt;E17,AND(F17&lt;&gt;"",F17&gt;E17)),"Check amounts",IF(AND(B17&lt;&gt;"Planned",B17&lt;&gt;"Agreed",B17&lt;&gt;"Cancelled",B17&lt;&gt;"Returned"),"Choose stage",IF(AND(B17="Agreed",COUNTBLANK(D17)=1),"Add agreed cost",IF(AND(B17="Planned",E17&gt;0),"Choose Agreed stage",IF(AND(F17&lt;&gt;"",F17&lt;G17),"Check expected refund",IF(COUNTBLANK(H17)=1,"Choose category",IF(AND(H17="Gifts",OR(COUNTBLANK(I17)=1,SUMPRODUCT(--('Gifts'!$J$8:$J$127=I17),--('Gifts'!$A$8:$A$127&lt;&gt;""))=0)),"Link a recorded gift",IF(AND(H17&lt;&gt;"Gifts",I17&lt;&gt;""),"Check gift category",IF(AND(B17&lt;&gt;"Cancelled",B17&lt;&gt;"Returned",COUNTBLANK(C17)=1),"Add planned cost",IF(AND(ISNUMBER(N17),N17&gt;0,COUNTBLANK(J17)=1),"Add payment date",IF(AND(ISNUMBER(N17),N17&gt;0,ISNUMBER(J17),J17&lt;TODAY()),"Payment overdue","")))))))))))))</f>
        <v/>
      </c>
      <c r="T17" s="3" t="inlineStr">
        <is>
          <t>M010</t>
        </is>
      </c>
      <c r="U17" s="117">
        <f>IF(COUNTA('Money simple'!A17:D17)=0,"",IF(COUNTBLANK('Money simple'!A17)=1,"Add cost name",IF(COUNT('Money simple'!B17:D17)&lt;&gt;3,"Complete amounts",IF(MIN('Money simple'!B17:D17)&lt;0,"Check amounts",""))))</f>
        <v/>
      </c>
    </row>
    <row r="18" ht="34" customHeight="1">
      <c r="A18" s="27" t="n"/>
      <c r="B18" s="27" t="n"/>
      <c r="C18" s="127" t="n"/>
      <c r="D18" s="127" t="n"/>
      <c r="E18" s="127" t="n"/>
      <c r="F18" s="127" t="n"/>
      <c r="G18" s="127" t="n"/>
      <c r="H18" s="27" t="n"/>
      <c r="I18" s="27" t="n"/>
      <c r="J18" s="126" t="n"/>
      <c r="K18" s="27" t="n"/>
      <c r="L18" s="27" t="n"/>
      <c r="M18" s="128">
        <f>IF(COUNTA(A18:L18)=0,"",IF(OR(COUNT(C18:G18)&lt;&gt;COUNTA(C18:G18),MIN(C18:G18)&lt;0,G18&gt;E18,AND(F18&lt;&gt;"",F18&gt;E18)),"Check amounts",ROUND(E18-G18,2)))</f>
        <v/>
      </c>
      <c r="N18" s="128">
        <f>IF(COUNTA(A18:L18)=0,"",IF(OR(COUNT(C18:G18)&lt;&gt;COUNTA(C18:G18),MIN(C18:G18)&lt;0,G18&gt;E18,AND(F18&lt;&gt;"",F18&gt;E18)),"Check amounts",IF(OR(B18="Cancelled",B18="Returned",B18="Planned"),0,IF(OR(B18&lt;&gt;"Agreed",COUNTBLANK(D18)=1),"Add agreed cost",ROUND(MAX(0,D18-E18),2)))))</f>
        <v/>
      </c>
      <c r="O18" s="128">
        <f>IF(COUNTA(A18:L18)=0,"",IF(OR(COUNT(C18:G18)&lt;&gt;COUNTA(C18:G18),MIN(C18:G18)&lt;0,G18&gt;E18,AND(F18&lt;&gt;"",F18&gt;E18)),"Check amounts",ROUND(MAX(0,F18-G18),2)))</f>
        <v/>
      </c>
      <c r="P18" s="128">
        <f>IF(COUNTA(A18:L18)=0,"",IF(AND(ISNUMBER(M18),ISNUMBER(N18)),ROUND(M18+N18,2),"Check amounts"))</f>
        <v/>
      </c>
      <c r="Q18" s="128">
        <f>IF(COUNTA(A18:L18)=0,"",IF(AND(ISNUMBER(P18),ISNUMBER(O18)),ROUND(P18-O18,2),"Check amounts"))</f>
        <v/>
      </c>
      <c r="R18" s="128">
        <f>IF(COUNTA(A18:L18)=0,"",IF(OR(COUNT(C18:G18)&lt;&gt;COUNTA(C18:G18),MIN(C18:G18)&lt;0,G18&gt;E18,AND(F18&lt;&gt;"",F18&gt;E18)),"Check amounts",IF(OR(B18="Cancelled",B18="Returned"),0,IF(COUNTBLANK(C18)=1,"Add planned cost",C18))))</f>
        <v/>
      </c>
      <c r="S18" s="14">
        <f>IF(COUNTA(A18:L18)=0,"",IF(COUNTBLANK(A18)=1,"Name this expense",IF(OR(COUNT(C18:G18)&lt;&gt;COUNTA(C18:G18),MIN(C18:G18)&lt;0,G18&gt;E18,AND(F18&lt;&gt;"",F18&gt;E18)),"Check amounts",IF(AND(B18&lt;&gt;"Planned",B18&lt;&gt;"Agreed",B18&lt;&gt;"Cancelled",B18&lt;&gt;"Returned"),"Choose stage",IF(AND(B18="Agreed",COUNTBLANK(D18)=1),"Add agreed cost",IF(AND(B18="Planned",E18&gt;0),"Choose Agreed stage",IF(AND(F18&lt;&gt;"",F18&lt;G18),"Check expected refund",IF(COUNTBLANK(H18)=1,"Choose category",IF(AND(H18="Gifts",OR(COUNTBLANK(I18)=1,SUMPRODUCT(--('Gifts'!$J$8:$J$127=I18),--('Gifts'!$A$8:$A$127&lt;&gt;""))=0)),"Link a recorded gift",IF(AND(H18&lt;&gt;"Gifts",I18&lt;&gt;""),"Check gift category",IF(AND(B18&lt;&gt;"Cancelled",B18&lt;&gt;"Returned",COUNTBLANK(C18)=1),"Add planned cost",IF(AND(ISNUMBER(N18),N18&gt;0,COUNTBLANK(J18)=1),"Add payment date",IF(AND(ISNUMBER(N18),N18&gt;0,ISNUMBER(J18),J18&lt;TODAY()),"Payment overdue","")))))))))))))</f>
        <v/>
      </c>
      <c r="T18" s="3" t="inlineStr">
        <is>
          <t>M011</t>
        </is>
      </c>
      <c r="U18" s="117">
        <f>IF(COUNTA('Money simple'!A18:D18)=0,"",IF(COUNTBLANK('Money simple'!A18)=1,"Add cost name",IF(COUNT('Money simple'!B18:D18)&lt;&gt;3,"Complete amounts",IF(MIN('Money simple'!B18:D18)&lt;0,"Check amounts",""))))</f>
        <v/>
      </c>
    </row>
    <row r="19" ht="34" customHeight="1">
      <c r="A19" s="27" t="n"/>
      <c r="B19" s="27" t="n"/>
      <c r="C19" s="127" t="n"/>
      <c r="D19" s="127" t="n"/>
      <c r="E19" s="127" t="n"/>
      <c r="F19" s="127" t="n"/>
      <c r="G19" s="127" t="n"/>
      <c r="H19" s="27" t="n"/>
      <c r="I19" s="27" t="n"/>
      <c r="J19" s="126" t="n"/>
      <c r="K19" s="27" t="n"/>
      <c r="L19" s="27" t="n"/>
      <c r="M19" s="128">
        <f>IF(COUNTA(A19:L19)=0,"",IF(OR(COUNT(C19:G19)&lt;&gt;COUNTA(C19:G19),MIN(C19:G19)&lt;0,G19&gt;E19,AND(F19&lt;&gt;"",F19&gt;E19)),"Check amounts",ROUND(E19-G19,2)))</f>
        <v/>
      </c>
      <c r="N19" s="128">
        <f>IF(COUNTA(A19:L19)=0,"",IF(OR(COUNT(C19:G19)&lt;&gt;COUNTA(C19:G19),MIN(C19:G19)&lt;0,G19&gt;E19,AND(F19&lt;&gt;"",F19&gt;E19)),"Check amounts",IF(OR(B19="Cancelled",B19="Returned",B19="Planned"),0,IF(OR(B19&lt;&gt;"Agreed",COUNTBLANK(D19)=1),"Add agreed cost",ROUND(MAX(0,D19-E19),2)))))</f>
        <v/>
      </c>
      <c r="O19" s="128">
        <f>IF(COUNTA(A19:L19)=0,"",IF(OR(COUNT(C19:G19)&lt;&gt;COUNTA(C19:G19),MIN(C19:G19)&lt;0,G19&gt;E19,AND(F19&lt;&gt;"",F19&gt;E19)),"Check amounts",ROUND(MAX(0,F19-G19),2)))</f>
        <v/>
      </c>
      <c r="P19" s="128">
        <f>IF(COUNTA(A19:L19)=0,"",IF(AND(ISNUMBER(M19),ISNUMBER(N19)),ROUND(M19+N19,2),"Check amounts"))</f>
        <v/>
      </c>
      <c r="Q19" s="128">
        <f>IF(COUNTA(A19:L19)=0,"",IF(AND(ISNUMBER(P19),ISNUMBER(O19)),ROUND(P19-O19,2),"Check amounts"))</f>
        <v/>
      </c>
      <c r="R19" s="128">
        <f>IF(COUNTA(A19:L19)=0,"",IF(OR(COUNT(C19:G19)&lt;&gt;COUNTA(C19:G19),MIN(C19:G19)&lt;0,G19&gt;E19,AND(F19&lt;&gt;"",F19&gt;E19)),"Check amounts",IF(OR(B19="Cancelled",B19="Returned"),0,IF(COUNTBLANK(C19)=1,"Add planned cost",C19))))</f>
        <v/>
      </c>
      <c r="S19" s="14">
        <f>IF(COUNTA(A19:L19)=0,"",IF(COUNTBLANK(A19)=1,"Name this expense",IF(OR(COUNT(C19:G19)&lt;&gt;COUNTA(C19:G19),MIN(C19:G19)&lt;0,G19&gt;E19,AND(F19&lt;&gt;"",F19&gt;E19)),"Check amounts",IF(AND(B19&lt;&gt;"Planned",B19&lt;&gt;"Agreed",B19&lt;&gt;"Cancelled",B19&lt;&gt;"Returned"),"Choose stage",IF(AND(B19="Agreed",COUNTBLANK(D19)=1),"Add agreed cost",IF(AND(B19="Planned",E19&gt;0),"Choose Agreed stage",IF(AND(F19&lt;&gt;"",F19&lt;G19),"Check expected refund",IF(COUNTBLANK(H19)=1,"Choose category",IF(AND(H19="Gifts",OR(COUNTBLANK(I19)=1,SUMPRODUCT(--('Gifts'!$J$8:$J$127=I19),--('Gifts'!$A$8:$A$127&lt;&gt;""))=0)),"Link a recorded gift",IF(AND(H19&lt;&gt;"Gifts",I19&lt;&gt;""),"Check gift category",IF(AND(B19&lt;&gt;"Cancelled",B19&lt;&gt;"Returned",COUNTBLANK(C19)=1),"Add planned cost",IF(AND(ISNUMBER(N19),N19&gt;0,COUNTBLANK(J19)=1),"Add payment date",IF(AND(ISNUMBER(N19),N19&gt;0,ISNUMBER(J19),J19&lt;TODAY()),"Payment overdue","")))))))))))))</f>
        <v/>
      </c>
      <c r="T19" s="3" t="inlineStr">
        <is>
          <t>M012</t>
        </is>
      </c>
      <c r="U19" s="117">
        <f>IF(COUNTA('Money simple'!A19:D19)=0,"",IF(COUNTBLANK('Money simple'!A19)=1,"Add cost name",IF(COUNT('Money simple'!B19:D19)&lt;&gt;3,"Complete amounts",IF(MIN('Money simple'!B19:D19)&lt;0,"Check amounts",""))))</f>
        <v/>
      </c>
    </row>
    <row r="20" ht="34" customHeight="1">
      <c r="A20" s="27" t="n"/>
      <c r="B20" s="27" t="n"/>
      <c r="C20" s="127" t="n"/>
      <c r="D20" s="127" t="n"/>
      <c r="E20" s="127" t="n"/>
      <c r="F20" s="127" t="n"/>
      <c r="G20" s="127" t="n"/>
      <c r="H20" s="27" t="n"/>
      <c r="I20" s="27" t="n"/>
      <c r="J20" s="126" t="n"/>
      <c r="K20" s="27" t="n"/>
      <c r="L20" s="27" t="n"/>
      <c r="M20" s="128">
        <f>IF(COUNTA(A20:L20)=0,"",IF(OR(COUNT(C20:G20)&lt;&gt;COUNTA(C20:G20),MIN(C20:G20)&lt;0,G20&gt;E20,AND(F20&lt;&gt;"",F20&gt;E20)),"Check amounts",ROUND(E20-G20,2)))</f>
        <v/>
      </c>
      <c r="N20" s="128">
        <f>IF(COUNTA(A20:L20)=0,"",IF(OR(COUNT(C20:G20)&lt;&gt;COUNTA(C20:G20),MIN(C20:G20)&lt;0,G20&gt;E20,AND(F20&lt;&gt;"",F20&gt;E20)),"Check amounts",IF(OR(B20="Cancelled",B20="Returned",B20="Planned"),0,IF(OR(B20&lt;&gt;"Agreed",COUNTBLANK(D20)=1),"Add agreed cost",ROUND(MAX(0,D20-E20),2)))))</f>
        <v/>
      </c>
      <c r="O20" s="128">
        <f>IF(COUNTA(A20:L20)=0,"",IF(OR(COUNT(C20:G20)&lt;&gt;COUNTA(C20:G20),MIN(C20:G20)&lt;0,G20&gt;E20,AND(F20&lt;&gt;"",F20&gt;E20)),"Check amounts",ROUND(MAX(0,F20-G20),2)))</f>
        <v/>
      </c>
      <c r="P20" s="128">
        <f>IF(COUNTA(A20:L20)=0,"",IF(AND(ISNUMBER(M20),ISNUMBER(N20)),ROUND(M20+N20,2),"Check amounts"))</f>
        <v/>
      </c>
      <c r="Q20" s="128">
        <f>IF(COUNTA(A20:L20)=0,"",IF(AND(ISNUMBER(P20),ISNUMBER(O20)),ROUND(P20-O20,2),"Check amounts"))</f>
        <v/>
      </c>
      <c r="R20" s="128">
        <f>IF(COUNTA(A20:L20)=0,"",IF(OR(COUNT(C20:G20)&lt;&gt;COUNTA(C20:G20),MIN(C20:G20)&lt;0,G20&gt;E20,AND(F20&lt;&gt;"",F20&gt;E20)),"Check amounts",IF(OR(B20="Cancelled",B20="Returned"),0,IF(COUNTBLANK(C20)=1,"Add planned cost",C20))))</f>
        <v/>
      </c>
      <c r="S20" s="14">
        <f>IF(COUNTA(A20:L20)=0,"",IF(COUNTBLANK(A20)=1,"Name this expense",IF(OR(COUNT(C20:G20)&lt;&gt;COUNTA(C20:G20),MIN(C20:G20)&lt;0,G20&gt;E20,AND(F20&lt;&gt;"",F20&gt;E20)),"Check amounts",IF(AND(B20&lt;&gt;"Planned",B20&lt;&gt;"Agreed",B20&lt;&gt;"Cancelled",B20&lt;&gt;"Returned"),"Choose stage",IF(AND(B20="Agreed",COUNTBLANK(D20)=1),"Add agreed cost",IF(AND(B20="Planned",E20&gt;0),"Choose Agreed stage",IF(AND(F20&lt;&gt;"",F20&lt;G20),"Check expected refund",IF(COUNTBLANK(H20)=1,"Choose category",IF(AND(H20="Gifts",OR(COUNTBLANK(I20)=1,SUMPRODUCT(--('Gifts'!$J$8:$J$127=I20),--('Gifts'!$A$8:$A$127&lt;&gt;""))=0)),"Link a recorded gift",IF(AND(H20&lt;&gt;"Gifts",I20&lt;&gt;""),"Check gift category",IF(AND(B20&lt;&gt;"Cancelled",B20&lt;&gt;"Returned",COUNTBLANK(C20)=1),"Add planned cost",IF(AND(ISNUMBER(N20),N20&gt;0,COUNTBLANK(J20)=1),"Add payment date",IF(AND(ISNUMBER(N20),N20&gt;0,ISNUMBER(J20),J20&lt;TODAY()),"Payment overdue","")))))))))))))</f>
        <v/>
      </c>
      <c r="T20" s="3" t="inlineStr">
        <is>
          <t>M013</t>
        </is>
      </c>
      <c r="U20" s="117">
        <f>IF(COUNTA('Money simple'!A20:D20)=0,"",IF(COUNTBLANK('Money simple'!A20)=1,"Add cost name",IF(COUNT('Money simple'!B20:D20)&lt;&gt;3,"Complete amounts",IF(MIN('Money simple'!B20:D20)&lt;0,"Check amounts",""))))</f>
        <v/>
      </c>
    </row>
    <row r="21" ht="34" customHeight="1">
      <c r="A21" s="27" t="n"/>
      <c r="B21" s="27" t="n"/>
      <c r="C21" s="127" t="n"/>
      <c r="D21" s="127" t="n"/>
      <c r="E21" s="127" t="n"/>
      <c r="F21" s="127" t="n"/>
      <c r="G21" s="127" t="n"/>
      <c r="H21" s="27" t="n"/>
      <c r="I21" s="27" t="n"/>
      <c r="J21" s="126" t="n"/>
      <c r="K21" s="27" t="n"/>
      <c r="L21" s="27" t="n"/>
      <c r="M21" s="128">
        <f>IF(COUNTA(A21:L21)=0,"",IF(OR(COUNT(C21:G21)&lt;&gt;COUNTA(C21:G21),MIN(C21:G21)&lt;0,G21&gt;E21,AND(F21&lt;&gt;"",F21&gt;E21)),"Check amounts",ROUND(E21-G21,2)))</f>
        <v/>
      </c>
      <c r="N21" s="128">
        <f>IF(COUNTA(A21:L21)=0,"",IF(OR(COUNT(C21:G21)&lt;&gt;COUNTA(C21:G21),MIN(C21:G21)&lt;0,G21&gt;E21,AND(F21&lt;&gt;"",F21&gt;E21)),"Check amounts",IF(OR(B21="Cancelled",B21="Returned",B21="Planned"),0,IF(OR(B21&lt;&gt;"Agreed",COUNTBLANK(D21)=1),"Add agreed cost",ROUND(MAX(0,D21-E21),2)))))</f>
        <v/>
      </c>
      <c r="O21" s="128">
        <f>IF(COUNTA(A21:L21)=0,"",IF(OR(COUNT(C21:G21)&lt;&gt;COUNTA(C21:G21),MIN(C21:G21)&lt;0,G21&gt;E21,AND(F21&lt;&gt;"",F21&gt;E21)),"Check amounts",ROUND(MAX(0,F21-G21),2)))</f>
        <v/>
      </c>
      <c r="P21" s="128">
        <f>IF(COUNTA(A21:L21)=0,"",IF(AND(ISNUMBER(M21),ISNUMBER(N21)),ROUND(M21+N21,2),"Check amounts"))</f>
        <v/>
      </c>
      <c r="Q21" s="128">
        <f>IF(COUNTA(A21:L21)=0,"",IF(AND(ISNUMBER(P21),ISNUMBER(O21)),ROUND(P21-O21,2),"Check amounts"))</f>
        <v/>
      </c>
      <c r="R21" s="128">
        <f>IF(COUNTA(A21:L21)=0,"",IF(OR(COUNT(C21:G21)&lt;&gt;COUNTA(C21:G21),MIN(C21:G21)&lt;0,G21&gt;E21,AND(F21&lt;&gt;"",F21&gt;E21)),"Check amounts",IF(OR(B21="Cancelled",B21="Returned"),0,IF(COUNTBLANK(C21)=1,"Add planned cost",C21))))</f>
        <v/>
      </c>
      <c r="S21" s="14">
        <f>IF(COUNTA(A21:L21)=0,"",IF(COUNTBLANK(A21)=1,"Name this expense",IF(OR(COUNT(C21:G21)&lt;&gt;COUNTA(C21:G21),MIN(C21:G21)&lt;0,G21&gt;E21,AND(F21&lt;&gt;"",F21&gt;E21)),"Check amounts",IF(AND(B21&lt;&gt;"Planned",B21&lt;&gt;"Agreed",B21&lt;&gt;"Cancelled",B21&lt;&gt;"Returned"),"Choose stage",IF(AND(B21="Agreed",COUNTBLANK(D21)=1),"Add agreed cost",IF(AND(B21="Planned",E21&gt;0),"Choose Agreed stage",IF(AND(F21&lt;&gt;"",F21&lt;G21),"Check expected refund",IF(COUNTBLANK(H21)=1,"Choose category",IF(AND(H21="Gifts",OR(COUNTBLANK(I21)=1,SUMPRODUCT(--('Gifts'!$J$8:$J$127=I21),--('Gifts'!$A$8:$A$127&lt;&gt;""))=0)),"Link a recorded gift",IF(AND(H21&lt;&gt;"Gifts",I21&lt;&gt;""),"Check gift category",IF(AND(B21&lt;&gt;"Cancelled",B21&lt;&gt;"Returned",COUNTBLANK(C21)=1),"Add planned cost",IF(AND(ISNUMBER(N21),N21&gt;0,COUNTBLANK(J21)=1),"Add payment date",IF(AND(ISNUMBER(N21),N21&gt;0,ISNUMBER(J21),J21&lt;TODAY()),"Payment overdue","")))))))))))))</f>
        <v/>
      </c>
      <c r="T21" s="3" t="inlineStr">
        <is>
          <t>M014</t>
        </is>
      </c>
      <c r="U21" s="117">
        <f>IF(COUNTA('Money simple'!A21:D21)=0,"",IF(COUNTBLANK('Money simple'!A21)=1,"Add cost name",IF(COUNT('Money simple'!B21:D21)&lt;&gt;3,"Complete amounts",IF(MIN('Money simple'!B21:D21)&lt;0,"Check amounts",""))))</f>
        <v/>
      </c>
    </row>
    <row r="22" ht="34" customHeight="1">
      <c r="A22" s="27" t="n"/>
      <c r="B22" s="27" t="n"/>
      <c r="C22" s="127" t="n"/>
      <c r="D22" s="127" t="n"/>
      <c r="E22" s="127" t="n"/>
      <c r="F22" s="127" t="n"/>
      <c r="G22" s="127" t="n"/>
      <c r="H22" s="27" t="n"/>
      <c r="I22" s="27" t="n"/>
      <c r="J22" s="126" t="n"/>
      <c r="K22" s="27" t="n"/>
      <c r="L22" s="27" t="n"/>
      <c r="M22" s="128">
        <f>IF(COUNTA(A22:L22)=0,"",IF(OR(COUNT(C22:G22)&lt;&gt;COUNTA(C22:G22),MIN(C22:G22)&lt;0,G22&gt;E22,AND(F22&lt;&gt;"",F22&gt;E22)),"Check amounts",ROUND(E22-G22,2)))</f>
        <v/>
      </c>
      <c r="N22" s="128">
        <f>IF(COUNTA(A22:L22)=0,"",IF(OR(COUNT(C22:G22)&lt;&gt;COUNTA(C22:G22),MIN(C22:G22)&lt;0,G22&gt;E22,AND(F22&lt;&gt;"",F22&gt;E22)),"Check amounts",IF(OR(B22="Cancelled",B22="Returned",B22="Planned"),0,IF(OR(B22&lt;&gt;"Agreed",COUNTBLANK(D22)=1),"Add agreed cost",ROUND(MAX(0,D22-E22),2)))))</f>
        <v/>
      </c>
      <c r="O22" s="128">
        <f>IF(COUNTA(A22:L22)=0,"",IF(OR(COUNT(C22:G22)&lt;&gt;COUNTA(C22:G22),MIN(C22:G22)&lt;0,G22&gt;E22,AND(F22&lt;&gt;"",F22&gt;E22)),"Check amounts",ROUND(MAX(0,F22-G22),2)))</f>
        <v/>
      </c>
      <c r="P22" s="128">
        <f>IF(COUNTA(A22:L22)=0,"",IF(AND(ISNUMBER(M22),ISNUMBER(N22)),ROUND(M22+N22,2),"Check amounts"))</f>
        <v/>
      </c>
      <c r="Q22" s="128">
        <f>IF(COUNTA(A22:L22)=0,"",IF(AND(ISNUMBER(P22),ISNUMBER(O22)),ROUND(P22-O22,2),"Check amounts"))</f>
        <v/>
      </c>
      <c r="R22" s="128">
        <f>IF(COUNTA(A22:L22)=0,"",IF(OR(COUNT(C22:G22)&lt;&gt;COUNTA(C22:G22),MIN(C22:G22)&lt;0,G22&gt;E22,AND(F22&lt;&gt;"",F22&gt;E22)),"Check amounts",IF(OR(B22="Cancelled",B22="Returned"),0,IF(COUNTBLANK(C22)=1,"Add planned cost",C22))))</f>
        <v/>
      </c>
      <c r="S22" s="14">
        <f>IF(COUNTA(A22:L22)=0,"",IF(COUNTBLANK(A22)=1,"Name this expense",IF(OR(COUNT(C22:G22)&lt;&gt;COUNTA(C22:G22),MIN(C22:G22)&lt;0,G22&gt;E22,AND(F22&lt;&gt;"",F22&gt;E22)),"Check amounts",IF(AND(B22&lt;&gt;"Planned",B22&lt;&gt;"Agreed",B22&lt;&gt;"Cancelled",B22&lt;&gt;"Returned"),"Choose stage",IF(AND(B22="Agreed",COUNTBLANK(D22)=1),"Add agreed cost",IF(AND(B22="Planned",E22&gt;0),"Choose Agreed stage",IF(AND(F22&lt;&gt;"",F22&lt;G22),"Check expected refund",IF(COUNTBLANK(H22)=1,"Choose category",IF(AND(H22="Gifts",OR(COUNTBLANK(I22)=1,SUMPRODUCT(--('Gifts'!$J$8:$J$127=I22),--('Gifts'!$A$8:$A$127&lt;&gt;""))=0)),"Link a recorded gift",IF(AND(H22&lt;&gt;"Gifts",I22&lt;&gt;""),"Check gift category",IF(AND(B22&lt;&gt;"Cancelled",B22&lt;&gt;"Returned",COUNTBLANK(C22)=1),"Add planned cost",IF(AND(ISNUMBER(N22),N22&gt;0,COUNTBLANK(J22)=1),"Add payment date",IF(AND(ISNUMBER(N22),N22&gt;0,ISNUMBER(J22),J22&lt;TODAY()),"Payment overdue","")))))))))))))</f>
        <v/>
      </c>
      <c r="T22" s="3" t="inlineStr">
        <is>
          <t>M015</t>
        </is>
      </c>
      <c r="U22" s="117">
        <f>IF(COUNTA('Money simple'!A22:D22)=0,"",IF(COUNTBLANK('Money simple'!A22)=1,"Add cost name",IF(COUNT('Money simple'!B22:D22)&lt;&gt;3,"Complete amounts",IF(MIN('Money simple'!B22:D22)&lt;0,"Check amounts",""))))</f>
        <v/>
      </c>
    </row>
    <row r="23" ht="34" customHeight="1">
      <c r="A23" s="27" t="n"/>
      <c r="B23" s="27" t="n"/>
      <c r="C23" s="127" t="n"/>
      <c r="D23" s="127" t="n"/>
      <c r="E23" s="127" t="n"/>
      <c r="F23" s="127" t="n"/>
      <c r="G23" s="127" t="n"/>
      <c r="H23" s="27" t="n"/>
      <c r="I23" s="27" t="n"/>
      <c r="J23" s="126" t="n"/>
      <c r="K23" s="27" t="n"/>
      <c r="L23" s="27" t="n"/>
      <c r="M23" s="128">
        <f>IF(COUNTA(A23:L23)=0,"",IF(OR(COUNT(C23:G23)&lt;&gt;COUNTA(C23:G23),MIN(C23:G23)&lt;0,G23&gt;E23,AND(F23&lt;&gt;"",F23&gt;E23)),"Check amounts",ROUND(E23-G23,2)))</f>
        <v/>
      </c>
      <c r="N23" s="128">
        <f>IF(COUNTA(A23:L23)=0,"",IF(OR(COUNT(C23:G23)&lt;&gt;COUNTA(C23:G23),MIN(C23:G23)&lt;0,G23&gt;E23,AND(F23&lt;&gt;"",F23&gt;E23)),"Check amounts",IF(OR(B23="Cancelled",B23="Returned",B23="Planned"),0,IF(OR(B23&lt;&gt;"Agreed",COUNTBLANK(D23)=1),"Add agreed cost",ROUND(MAX(0,D23-E23),2)))))</f>
        <v/>
      </c>
      <c r="O23" s="128">
        <f>IF(COUNTA(A23:L23)=0,"",IF(OR(COUNT(C23:G23)&lt;&gt;COUNTA(C23:G23),MIN(C23:G23)&lt;0,G23&gt;E23,AND(F23&lt;&gt;"",F23&gt;E23)),"Check amounts",ROUND(MAX(0,F23-G23),2)))</f>
        <v/>
      </c>
      <c r="P23" s="128">
        <f>IF(COUNTA(A23:L23)=0,"",IF(AND(ISNUMBER(M23),ISNUMBER(N23)),ROUND(M23+N23,2),"Check amounts"))</f>
        <v/>
      </c>
      <c r="Q23" s="128">
        <f>IF(COUNTA(A23:L23)=0,"",IF(AND(ISNUMBER(P23),ISNUMBER(O23)),ROUND(P23-O23,2),"Check amounts"))</f>
        <v/>
      </c>
      <c r="R23" s="128">
        <f>IF(COUNTA(A23:L23)=0,"",IF(OR(COUNT(C23:G23)&lt;&gt;COUNTA(C23:G23),MIN(C23:G23)&lt;0,G23&gt;E23,AND(F23&lt;&gt;"",F23&gt;E23)),"Check amounts",IF(OR(B23="Cancelled",B23="Returned"),0,IF(COUNTBLANK(C23)=1,"Add planned cost",C23))))</f>
        <v/>
      </c>
      <c r="S23" s="14">
        <f>IF(COUNTA(A23:L23)=0,"",IF(COUNTBLANK(A23)=1,"Name this expense",IF(OR(COUNT(C23:G23)&lt;&gt;COUNTA(C23:G23),MIN(C23:G23)&lt;0,G23&gt;E23,AND(F23&lt;&gt;"",F23&gt;E23)),"Check amounts",IF(AND(B23&lt;&gt;"Planned",B23&lt;&gt;"Agreed",B23&lt;&gt;"Cancelled",B23&lt;&gt;"Returned"),"Choose stage",IF(AND(B23="Agreed",COUNTBLANK(D23)=1),"Add agreed cost",IF(AND(B23="Planned",E23&gt;0),"Choose Agreed stage",IF(AND(F23&lt;&gt;"",F23&lt;G23),"Check expected refund",IF(COUNTBLANK(H23)=1,"Choose category",IF(AND(H23="Gifts",OR(COUNTBLANK(I23)=1,SUMPRODUCT(--('Gifts'!$J$8:$J$127=I23),--('Gifts'!$A$8:$A$127&lt;&gt;""))=0)),"Link a recorded gift",IF(AND(H23&lt;&gt;"Gifts",I23&lt;&gt;""),"Check gift category",IF(AND(B23&lt;&gt;"Cancelled",B23&lt;&gt;"Returned",COUNTBLANK(C23)=1),"Add planned cost",IF(AND(ISNUMBER(N23),N23&gt;0,COUNTBLANK(J23)=1),"Add payment date",IF(AND(ISNUMBER(N23),N23&gt;0,ISNUMBER(J23),J23&lt;TODAY()),"Payment overdue","")))))))))))))</f>
        <v/>
      </c>
      <c r="T23" s="3" t="inlineStr">
        <is>
          <t>M016</t>
        </is>
      </c>
      <c r="U23" s="117">
        <f>IF(COUNTA('Money simple'!A23:D23)=0,"",IF(COUNTBLANK('Money simple'!A23)=1,"Add cost name",IF(COUNT('Money simple'!B23:D23)&lt;&gt;3,"Complete amounts",IF(MIN('Money simple'!B23:D23)&lt;0,"Check amounts",""))))</f>
        <v/>
      </c>
    </row>
    <row r="24" ht="34" customHeight="1">
      <c r="A24" s="27" t="n"/>
      <c r="B24" s="27" t="n"/>
      <c r="C24" s="127" t="n"/>
      <c r="D24" s="127" t="n"/>
      <c r="E24" s="127" t="n"/>
      <c r="F24" s="127" t="n"/>
      <c r="G24" s="127" t="n"/>
      <c r="H24" s="27" t="n"/>
      <c r="I24" s="27" t="n"/>
      <c r="J24" s="126" t="n"/>
      <c r="K24" s="27" t="n"/>
      <c r="L24" s="27" t="n"/>
      <c r="M24" s="128">
        <f>IF(COUNTA(A24:L24)=0,"",IF(OR(COUNT(C24:G24)&lt;&gt;COUNTA(C24:G24),MIN(C24:G24)&lt;0,G24&gt;E24,AND(F24&lt;&gt;"",F24&gt;E24)),"Check amounts",ROUND(E24-G24,2)))</f>
        <v/>
      </c>
      <c r="N24" s="128">
        <f>IF(COUNTA(A24:L24)=0,"",IF(OR(COUNT(C24:G24)&lt;&gt;COUNTA(C24:G24),MIN(C24:G24)&lt;0,G24&gt;E24,AND(F24&lt;&gt;"",F24&gt;E24)),"Check amounts",IF(OR(B24="Cancelled",B24="Returned",B24="Planned"),0,IF(OR(B24&lt;&gt;"Agreed",COUNTBLANK(D24)=1),"Add agreed cost",ROUND(MAX(0,D24-E24),2)))))</f>
        <v/>
      </c>
      <c r="O24" s="128">
        <f>IF(COUNTA(A24:L24)=0,"",IF(OR(COUNT(C24:G24)&lt;&gt;COUNTA(C24:G24),MIN(C24:G24)&lt;0,G24&gt;E24,AND(F24&lt;&gt;"",F24&gt;E24)),"Check amounts",ROUND(MAX(0,F24-G24),2)))</f>
        <v/>
      </c>
      <c r="P24" s="128">
        <f>IF(COUNTA(A24:L24)=0,"",IF(AND(ISNUMBER(M24),ISNUMBER(N24)),ROUND(M24+N24,2),"Check amounts"))</f>
        <v/>
      </c>
      <c r="Q24" s="128">
        <f>IF(COUNTA(A24:L24)=0,"",IF(AND(ISNUMBER(P24),ISNUMBER(O24)),ROUND(P24-O24,2),"Check amounts"))</f>
        <v/>
      </c>
      <c r="R24" s="128">
        <f>IF(COUNTA(A24:L24)=0,"",IF(OR(COUNT(C24:G24)&lt;&gt;COUNTA(C24:G24),MIN(C24:G24)&lt;0,G24&gt;E24,AND(F24&lt;&gt;"",F24&gt;E24)),"Check amounts",IF(OR(B24="Cancelled",B24="Returned"),0,IF(COUNTBLANK(C24)=1,"Add planned cost",C24))))</f>
        <v/>
      </c>
      <c r="S24" s="14">
        <f>IF(COUNTA(A24:L24)=0,"",IF(COUNTBLANK(A24)=1,"Name this expense",IF(OR(COUNT(C24:G24)&lt;&gt;COUNTA(C24:G24),MIN(C24:G24)&lt;0,G24&gt;E24,AND(F24&lt;&gt;"",F24&gt;E24)),"Check amounts",IF(AND(B24&lt;&gt;"Planned",B24&lt;&gt;"Agreed",B24&lt;&gt;"Cancelled",B24&lt;&gt;"Returned"),"Choose stage",IF(AND(B24="Agreed",COUNTBLANK(D24)=1),"Add agreed cost",IF(AND(B24="Planned",E24&gt;0),"Choose Agreed stage",IF(AND(F24&lt;&gt;"",F24&lt;G24),"Check expected refund",IF(COUNTBLANK(H24)=1,"Choose category",IF(AND(H24="Gifts",OR(COUNTBLANK(I24)=1,SUMPRODUCT(--('Gifts'!$J$8:$J$127=I24),--('Gifts'!$A$8:$A$127&lt;&gt;""))=0)),"Link a recorded gift",IF(AND(H24&lt;&gt;"Gifts",I24&lt;&gt;""),"Check gift category",IF(AND(B24&lt;&gt;"Cancelled",B24&lt;&gt;"Returned",COUNTBLANK(C24)=1),"Add planned cost",IF(AND(ISNUMBER(N24),N24&gt;0,COUNTBLANK(J24)=1),"Add payment date",IF(AND(ISNUMBER(N24),N24&gt;0,ISNUMBER(J24),J24&lt;TODAY()),"Payment overdue","")))))))))))))</f>
        <v/>
      </c>
      <c r="T24" s="3" t="inlineStr">
        <is>
          <t>M017</t>
        </is>
      </c>
      <c r="U24" s="117">
        <f>IF(COUNTA('Money simple'!A24:D24)=0,"",IF(COUNTBLANK('Money simple'!A24)=1,"Add cost name",IF(COUNT('Money simple'!B24:D24)&lt;&gt;3,"Complete amounts",IF(MIN('Money simple'!B24:D24)&lt;0,"Check amounts",""))))</f>
        <v/>
      </c>
    </row>
    <row r="25" ht="34" customHeight="1">
      <c r="A25" s="27" t="n"/>
      <c r="B25" s="27" t="n"/>
      <c r="C25" s="127" t="n"/>
      <c r="D25" s="127" t="n"/>
      <c r="E25" s="127" t="n"/>
      <c r="F25" s="127" t="n"/>
      <c r="G25" s="127" t="n"/>
      <c r="H25" s="27" t="n"/>
      <c r="I25" s="27" t="n"/>
      <c r="J25" s="126" t="n"/>
      <c r="K25" s="27" t="n"/>
      <c r="L25" s="27" t="n"/>
      <c r="M25" s="128">
        <f>IF(COUNTA(A25:L25)=0,"",IF(OR(COUNT(C25:G25)&lt;&gt;COUNTA(C25:G25),MIN(C25:G25)&lt;0,G25&gt;E25,AND(F25&lt;&gt;"",F25&gt;E25)),"Check amounts",ROUND(E25-G25,2)))</f>
        <v/>
      </c>
      <c r="N25" s="128">
        <f>IF(COUNTA(A25:L25)=0,"",IF(OR(COUNT(C25:G25)&lt;&gt;COUNTA(C25:G25),MIN(C25:G25)&lt;0,G25&gt;E25,AND(F25&lt;&gt;"",F25&gt;E25)),"Check amounts",IF(OR(B25="Cancelled",B25="Returned",B25="Planned"),0,IF(OR(B25&lt;&gt;"Agreed",COUNTBLANK(D25)=1),"Add agreed cost",ROUND(MAX(0,D25-E25),2)))))</f>
        <v/>
      </c>
      <c r="O25" s="128">
        <f>IF(COUNTA(A25:L25)=0,"",IF(OR(COUNT(C25:G25)&lt;&gt;COUNTA(C25:G25),MIN(C25:G25)&lt;0,G25&gt;E25,AND(F25&lt;&gt;"",F25&gt;E25)),"Check amounts",ROUND(MAX(0,F25-G25),2)))</f>
        <v/>
      </c>
      <c r="P25" s="128">
        <f>IF(COUNTA(A25:L25)=0,"",IF(AND(ISNUMBER(M25),ISNUMBER(N25)),ROUND(M25+N25,2),"Check amounts"))</f>
        <v/>
      </c>
      <c r="Q25" s="128">
        <f>IF(COUNTA(A25:L25)=0,"",IF(AND(ISNUMBER(P25),ISNUMBER(O25)),ROUND(P25-O25,2),"Check amounts"))</f>
        <v/>
      </c>
      <c r="R25" s="128">
        <f>IF(COUNTA(A25:L25)=0,"",IF(OR(COUNT(C25:G25)&lt;&gt;COUNTA(C25:G25),MIN(C25:G25)&lt;0,G25&gt;E25,AND(F25&lt;&gt;"",F25&gt;E25)),"Check amounts",IF(OR(B25="Cancelled",B25="Returned"),0,IF(COUNTBLANK(C25)=1,"Add planned cost",C25))))</f>
        <v/>
      </c>
      <c r="S25" s="14">
        <f>IF(COUNTA(A25:L25)=0,"",IF(COUNTBLANK(A25)=1,"Name this expense",IF(OR(COUNT(C25:G25)&lt;&gt;COUNTA(C25:G25),MIN(C25:G25)&lt;0,G25&gt;E25,AND(F25&lt;&gt;"",F25&gt;E25)),"Check amounts",IF(AND(B25&lt;&gt;"Planned",B25&lt;&gt;"Agreed",B25&lt;&gt;"Cancelled",B25&lt;&gt;"Returned"),"Choose stage",IF(AND(B25="Agreed",COUNTBLANK(D25)=1),"Add agreed cost",IF(AND(B25="Planned",E25&gt;0),"Choose Agreed stage",IF(AND(F25&lt;&gt;"",F25&lt;G25),"Check expected refund",IF(COUNTBLANK(H25)=1,"Choose category",IF(AND(H25="Gifts",OR(COUNTBLANK(I25)=1,SUMPRODUCT(--('Gifts'!$J$8:$J$127=I25),--('Gifts'!$A$8:$A$127&lt;&gt;""))=0)),"Link a recorded gift",IF(AND(H25&lt;&gt;"Gifts",I25&lt;&gt;""),"Check gift category",IF(AND(B25&lt;&gt;"Cancelled",B25&lt;&gt;"Returned",COUNTBLANK(C25)=1),"Add planned cost",IF(AND(ISNUMBER(N25),N25&gt;0,COUNTBLANK(J25)=1),"Add payment date",IF(AND(ISNUMBER(N25),N25&gt;0,ISNUMBER(J25),J25&lt;TODAY()),"Payment overdue","")))))))))))))</f>
        <v/>
      </c>
      <c r="T25" s="3" t="inlineStr">
        <is>
          <t>M018</t>
        </is>
      </c>
      <c r="U25" s="117">
        <f>IF(COUNTA('Money simple'!A25:D25)=0,"",IF(COUNTBLANK('Money simple'!A25)=1,"Add cost name",IF(COUNT('Money simple'!B25:D25)&lt;&gt;3,"Complete amounts",IF(MIN('Money simple'!B25:D25)&lt;0,"Check amounts",""))))</f>
        <v/>
      </c>
    </row>
    <row r="26" ht="34" customHeight="1">
      <c r="A26" s="27" t="n"/>
      <c r="B26" s="27" t="n"/>
      <c r="C26" s="127" t="n"/>
      <c r="D26" s="127" t="n"/>
      <c r="E26" s="127" t="n"/>
      <c r="F26" s="127" t="n"/>
      <c r="G26" s="127" t="n"/>
      <c r="H26" s="27" t="n"/>
      <c r="I26" s="27" t="n"/>
      <c r="J26" s="126" t="n"/>
      <c r="K26" s="27" t="n"/>
      <c r="L26" s="27" t="n"/>
      <c r="M26" s="128">
        <f>IF(COUNTA(A26:L26)=0,"",IF(OR(COUNT(C26:G26)&lt;&gt;COUNTA(C26:G26),MIN(C26:G26)&lt;0,G26&gt;E26,AND(F26&lt;&gt;"",F26&gt;E26)),"Check amounts",ROUND(E26-G26,2)))</f>
        <v/>
      </c>
      <c r="N26" s="128">
        <f>IF(COUNTA(A26:L26)=0,"",IF(OR(COUNT(C26:G26)&lt;&gt;COUNTA(C26:G26),MIN(C26:G26)&lt;0,G26&gt;E26,AND(F26&lt;&gt;"",F26&gt;E26)),"Check amounts",IF(OR(B26="Cancelled",B26="Returned",B26="Planned"),0,IF(OR(B26&lt;&gt;"Agreed",COUNTBLANK(D26)=1),"Add agreed cost",ROUND(MAX(0,D26-E26),2)))))</f>
        <v/>
      </c>
      <c r="O26" s="128">
        <f>IF(COUNTA(A26:L26)=0,"",IF(OR(COUNT(C26:G26)&lt;&gt;COUNTA(C26:G26),MIN(C26:G26)&lt;0,G26&gt;E26,AND(F26&lt;&gt;"",F26&gt;E26)),"Check amounts",ROUND(MAX(0,F26-G26),2)))</f>
        <v/>
      </c>
      <c r="P26" s="128">
        <f>IF(COUNTA(A26:L26)=0,"",IF(AND(ISNUMBER(M26),ISNUMBER(N26)),ROUND(M26+N26,2),"Check amounts"))</f>
        <v/>
      </c>
      <c r="Q26" s="128">
        <f>IF(COUNTA(A26:L26)=0,"",IF(AND(ISNUMBER(P26),ISNUMBER(O26)),ROUND(P26-O26,2),"Check amounts"))</f>
        <v/>
      </c>
      <c r="R26" s="128">
        <f>IF(COUNTA(A26:L26)=0,"",IF(OR(COUNT(C26:G26)&lt;&gt;COUNTA(C26:G26),MIN(C26:G26)&lt;0,G26&gt;E26,AND(F26&lt;&gt;"",F26&gt;E26)),"Check amounts",IF(OR(B26="Cancelled",B26="Returned"),0,IF(COUNTBLANK(C26)=1,"Add planned cost",C26))))</f>
        <v/>
      </c>
      <c r="S26" s="14">
        <f>IF(COUNTA(A26:L26)=0,"",IF(COUNTBLANK(A26)=1,"Name this expense",IF(OR(COUNT(C26:G26)&lt;&gt;COUNTA(C26:G26),MIN(C26:G26)&lt;0,G26&gt;E26,AND(F26&lt;&gt;"",F26&gt;E26)),"Check amounts",IF(AND(B26&lt;&gt;"Planned",B26&lt;&gt;"Agreed",B26&lt;&gt;"Cancelled",B26&lt;&gt;"Returned"),"Choose stage",IF(AND(B26="Agreed",COUNTBLANK(D26)=1),"Add agreed cost",IF(AND(B26="Planned",E26&gt;0),"Choose Agreed stage",IF(AND(F26&lt;&gt;"",F26&lt;G26),"Check expected refund",IF(COUNTBLANK(H26)=1,"Choose category",IF(AND(H26="Gifts",OR(COUNTBLANK(I26)=1,SUMPRODUCT(--('Gifts'!$J$8:$J$127=I26),--('Gifts'!$A$8:$A$127&lt;&gt;""))=0)),"Link a recorded gift",IF(AND(H26&lt;&gt;"Gifts",I26&lt;&gt;""),"Check gift category",IF(AND(B26&lt;&gt;"Cancelled",B26&lt;&gt;"Returned",COUNTBLANK(C26)=1),"Add planned cost",IF(AND(ISNUMBER(N26),N26&gt;0,COUNTBLANK(J26)=1),"Add payment date",IF(AND(ISNUMBER(N26),N26&gt;0,ISNUMBER(J26),J26&lt;TODAY()),"Payment overdue","")))))))))))))</f>
        <v/>
      </c>
      <c r="T26" s="3" t="inlineStr">
        <is>
          <t>M019</t>
        </is>
      </c>
      <c r="U26" s="117">
        <f>IF(COUNTA('Money simple'!A26:D26)=0,"",IF(COUNTBLANK('Money simple'!A26)=1,"Add cost name",IF(COUNT('Money simple'!B26:D26)&lt;&gt;3,"Complete amounts",IF(MIN('Money simple'!B26:D26)&lt;0,"Check amounts",""))))</f>
        <v/>
      </c>
    </row>
    <row r="27" ht="34" customHeight="1">
      <c r="A27" s="27" t="n"/>
      <c r="B27" s="27" t="n"/>
      <c r="C27" s="127" t="n"/>
      <c r="D27" s="127" t="n"/>
      <c r="E27" s="127" t="n"/>
      <c r="F27" s="127" t="n"/>
      <c r="G27" s="127" t="n"/>
      <c r="H27" s="27" t="n"/>
      <c r="I27" s="27" t="n"/>
      <c r="J27" s="126" t="n"/>
      <c r="K27" s="27" t="n"/>
      <c r="L27" s="27" t="n"/>
      <c r="M27" s="128">
        <f>IF(COUNTA(A27:L27)=0,"",IF(OR(COUNT(C27:G27)&lt;&gt;COUNTA(C27:G27),MIN(C27:G27)&lt;0,G27&gt;E27,AND(F27&lt;&gt;"",F27&gt;E27)),"Check amounts",ROUND(E27-G27,2)))</f>
        <v/>
      </c>
      <c r="N27" s="128">
        <f>IF(COUNTA(A27:L27)=0,"",IF(OR(COUNT(C27:G27)&lt;&gt;COUNTA(C27:G27),MIN(C27:G27)&lt;0,G27&gt;E27,AND(F27&lt;&gt;"",F27&gt;E27)),"Check amounts",IF(OR(B27="Cancelled",B27="Returned",B27="Planned"),0,IF(OR(B27&lt;&gt;"Agreed",COUNTBLANK(D27)=1),"Add agreed cost",ROUND(MAX(0,D27-E27),2)))))</f>
        <v/>
      </c>
      <c r="O27" s="128">
        <f>IF(COUNTA(A27:L27)=0,"",IF(OR(COUNT(C27:G27)&lt;&gt;COUNTA(C27:G27),MIN(C27:G27)&lt;0,G27&gt;E27,AND(F27&lt;&gt;"",F27&gt;E27)),"Check amounts",ROUND(MAX(0,F27-G27),2)))</f>
        <v/>
      </c>
      <c r="P27" s="128">
        <f>IF(COUNTA(A27:L27)=0,"",IF(AND(ISNUMBER(M27),ISNUMBER(N27)),ROUND(M27+N27,2),"Check amounts"))</f>
        <v/>
      </c>
      <c r="Q27" s="128">
        <f>IF(COUNTA(A27:L27)=0,"",IF(AND(ISNUMBER(P27),ISNUMBER(O27)),ROUND(P27-O27,2),"Check amounts"))</f>
        <v/>
      </c>
      <c r="R27" s="128">
        <f>IF(COUNTA(A27:L27)=0,"",IF(OR(COUNT(C27:G27)&lt;&gt;COUNTA(C27:G27),MIN(C27:G27)&lt;0,G27&gt;E27,AND(F27&lt;&gt;"",F27&gt;E27)),"Check amounts",IF(OR(B27="Cancelled",B27="Returned"),0,IF(COUNTBLANK(C27)=1,"Add planned cost",C27))))</f>
        <v/>
      </c>
      <c r="S27" s="14">
        <f>IF(COUNTA(A27:L27)=0,"",IF(COUNTBLANK(A27)=1,"Name this expense",IF(OR(COUNT(C27:G27)&lt;&gt;COUNTA(C27:G27),MIN(C27:G27)&lt;0,G27&gt;E27,AND(F27&lt;&gt;"",F27&gt;E27)),"Check amounts",IF(AND(B27&lt;&gt;"Planned",B27&lt;&gt;"Agreed",B27&lt;&gt;"Cancelled",B27&lt;&gt;"Returned"),"Choose stage",IF(AND(B27="Agreed",COUNTBLANK(D27)=1),"Add agreed cost",IF(AND(B27="Planned",E27&gt;0),"Choose Agreed stage",IF(AND(F27&lt;&gt;"",F27&lt;G27),"Check expected refund",IF(COUNTBLANK(H27)=1,"Choose category",IF(AND(H27="Gifts",OR(COUNTBLANK(I27)=1,SUMPRODUCT(--('Gifts'!$J$8:$J$127=I27),--('Gifts'!$A$8:$A$127&lt;&gt;""))=0)),"Link a recorded gift",IF(AND(H27&lt;&gt;"Gifts",I27&lt;&gt;""),"Check gift category",IF(AND(B27&lt;&gt;"Cancelled",B27&lt;&gt;"Returned",COUNTBLANK(C27)=1),"Add planned cost",IF(AND(ISNUMBER(N27),N27&gt;0,COUNTBLANK(J27)=1),"Add payment date",IF(AND(ISNUMBER(N27),N27&gt;0,ISNUMBER(J27),J27&lt;TODAY()),"Payment overdue","")))))))))))))</f>
        <v/>
      </c>
      <c r="T27" s="3" t="inlineStr">
        <is>
          <t>M020</t>
        </is>
      </c>
      <c r="U27" s="117">
        <f>IF(COUNTA('Money simple'!A27:D27)=0,"",IF(COUNTBLANK('Money simple'!A27)=1,"Add cost name",IF(COUNT('Money simple'!B27:D27)&lt;&gt;3,"Complete amounts",IF(MIN('Money simple'!B27:D27)&lt;0,"Check amounts",""))))</f>
        <v/>
      </c>
    </row>
    <row r="28" ht="34" customHeight="1">
      <c r="A28" s="27" t="n"/>
      <c r="B28" s="27" t="n"/>
      <c r="C28" s="127" t="n"/>
      <c r="D28" s="127" t="n"/>
      <c r="E28" s="127" t="n"/>
      <c r="F28" s="127" t="n"/>
      <c r="G28" s="127" t="n"/>
      <c r="H28" s="27" t="n"/>
      <c r="I28" s="27" t="n"/>
      <c r="J28" s="126" t="n"/>
      <c r="K28" s="27" t="n"/>
      <c r="L28" s="27" t="n"/>
      <c r="M28" s="128">
        <f>IF(COUNTA(A28:L28)=0,"",IF(OR(COUNT(C28:G28)&lt;&gt;COUNTA(C28:G28),MIN(C28:G28)&lt;0,G28&gt;E28,AND(F28&lt;&gt;"",F28&gt;E28)),"Check amounts",ROUND(E28-G28,2)))</f>
        <v/>
      </c>
      <c r="N28" s="128">
        <f>IF(COUNTA(A28:L28)=0,"",IF(OR(COUNT(C28:G28)&lt;&gt;COUNTA(C28:G28),MIN(C28:G28)&lt;0,G28&gt;E28,AND(F28&lt;&gt;"",F28&gt;E28)),"Check amounts",IF(OR(B28="Cancelled",B28="Returned",B28="Planned"),0,IF(OR(B28&lt;&gt;"Agreed",COUNTBLANK(D28)=1),"Add agreed cost",ROUND(MAX(0,D28-E28),2)))))</f>
        <v/>
      </c>
      <c r="O28" s="128">
        <f>IF(COUNTA(A28:L28)=0,"",IF(OR(COUNT(C28:G28)&lt;&gt;COUNTA(C28:G28),MIN(C28:G28)&lt;0,G28&gt;E28,AND(F28&lt;&gt;"",F28&gt;E28)),"Check amounts",ROUND(MAX(0,F28-G28),2)))</f>
        <v/>
      </c>
      <c r="P28" s="128">
        <f>IF(COUNTA(A28:L28)=0,"",IF(AND(ISNUMBER(M28),ISNUMBER(N28)),ROUND(M28+N28,2),"Check amounts"))</f>
        <v/>
      </c>
      <c r="Q28" s="128">
        <f>IF(COUNTA(A28:L28)=0,"",IF(AND(ISNUMBER(P28),ISNUMBER(O28)),ROUND(P28-O28,2),"Check amounts"))</f>
        <v/>
      </c>
      <c r="R28" s="128">
        <f>IF(COUNTA(A28:L28)=0,"",IF(OR(COUNT(C28:G28)&lt;&gt;COUNTA(C28:G28),MIN(C28:G28)&lt;0,G28&gt;E28,AND(F28&lt;&gt;"",F28&gt;E28)),"Check amounts",IF(OR(B28="Cancelled",B28="Returned"),0,IF(COUNTBLANK(C28)=1,"Add planned cost",C28))))</f>
        <v/>
      </c>
      <c r="S28" s="14">
        <f>IF(COUNTA(A28:L28)=0,"",IF(COUNTBLANK(A28)=1,"Name this expense",IF(OR(COUNT(C28:G28)&lt;&gt;COUNTA(C28:G28),MIN(C28:G28)&lt;0,G28&gt;E28,AND(F28&lt;&gt;"",F28&gt;E28)),"Check amounts",IF(AND(B28&lt;&gt;"Planned",B28&lt;&gt;"Agreed",B28&lt;&gt;"Cancelled",B28&lt;&gt;"Returned"),"Choose stage",IF(AND(B28="Agreed",COUNTBLANK(D28)=1),"Add agreed cost",IF(AND(B28="Planned",E28&gt;0),"Choose Agreed stage",IF(AND(F28&lt;&gt;"",F28&lt;G28),"Check expected refund",IF(COUNTBLANK(H28)=1,"Choose category",IF(AND(H28="Gifts",OR(COUNTBLANK(I28)=1,SUMPRODUCT(--('Gifts'!$J$8:$J$127=I28),--('Gifts'!$A$8:$A$127&lt;&gt;""))=0)),"Link a recorded gift",IF(AND(H28&lt;&gt;"Gifts",I28&lt;&gt;""),"Check gift category",IF(AND(B28&lt;&gt;"Cancelled",B28&lt;&gt;"Returned",COUNTBLANK(C28)=1),"Add planned cost",IF(AND(ISNUMBER(N28),N28&gt;0,COUNTBLANK(J28)=1),"Add payment date",IF(AND(ISNUMBER(N28),N28&gt;0,ISNUMBER(J28),J28&lt;TODAY()),"Payment overdue","")))))))))))))</f>
        <v/>
      </c>
      <c r="T28" s="3" t="inlineStr">
        <is>
          <t>M021</t>
        </is>
      </c>
      <c r="U28" s="117">
        <f>IF(COUNTA('Money simple'!A28:D28)=0,"",IF(COUNTBLANK('Money simple'!A28)=1,"Add cost name",IF(COUNT('Money simple'!B28:D28)&lt;&gt;3,"Complete amounts",IF(MIN('Money simple'!B28:D28)&lt;0,"Check amounts",""))))</f>
        <v/>
      </c>
    </row>
    <row r="29" ht="34" customHeight="1">
      <c r="A29" s="27" t="n"/>
      <c r="B29" s="27" t="n"/>
      <c r="C29" s="127" t="n"/>
      <c r="D29" s="127" t="n"/>
      <c r="E29" s="127" t="n"/>
      <c r="F29" s="127" t="n"/>
      <c r="G29" s="127" t="n"/>
      <c r="H29" s="27" t="n"/>
      <c r="I29" s="27" t="n"/>
      <c r="J29" s="126" t="n"/>
      <c r="K29" s="27" t="n"/>
      <c r="L29" s="27" t="n"/>
      <c r="M29" s="128">
        <f>IF(COUNTA(A29:L29)=0,"",IF(OR(COUNT(C29:G29)&lt;&gt;COUNTA(C29:G29),MIN(C29:G29)&lt;0,G29&gt;E29,AND(F29&lt;&gt;"",F29&gt;E29)),"Check amounts",ROUND(E29-G29,2)))</f>
        <v/>
      </c>
      <c r="N29" s="128">
        <f>IF(COUNTA(A29:L29)=0,"",IF(OR(COUNT(C29:G29)&lt;&gt;COUNTA(C29:G29),MIN(C29:G29)&lt;0,G29&gt;E29,AND(F29&lt;&gt;"",F29&gt;E29)),"Check amounts",IF(OR(B29="Cancelled",B29="Returned",B29="Planned"),0,IF(OR(B29&lt;&gt;"Agreed",COUNTBLANK(D29)=1),"Add agreed cost",ROUND(MAX(0,D29-E29),2)))))</f>
        <v/>
      </c>
      <c r="O29" s="128">
        <f>IF(COUNTA(A29:L29)=0,"",IF(OR(COUNT(C29:G29)&lt;&gt;COUNTA(C29:G29),MIN(C29:G29)&lt;0,G29&gt;E29,AND(F29&lt;&gt;"",F29&gt;E29)),"Check amounts",ROUND(MAX(0,F29-G29),2)))</f>
        <v/>
      </c>
      <c r="P29" s="128">
        <f>IF(COUNTA(A29:L29)=0,"",IF(AND(ISNUMBER(M29),ISNUMBER(N29)),ROUND(M29+N29,2),"Check amounts"))</f>
        <v/>
      </c>
      <c r="Q29" s="128">
        <f>IF(COUNTA(A29:L29)=0,"",IF(AND(ISNUMBER(P29),ISNUMBER(O29)),ROUND(P29-O29,2),"Check amounts"))</f>
        <v/>
      </c>
      <c r="R29" s="128">
        <f>IF(COUNTA(A29:L29)=0,"",IF(OR(COUNT(C29:G29)&lt;&gt;COUNTA(C29:G29),MIN(C29:G29)&lt;0,G29&gt;E29,AND(F29&lt;&gt;"",F29&gt;E29)),"Check amounts",IF(OR(B29="Cancelled",B29="Returned"),0,IF(COUNTBLANK(C29)=1,"Add planned cost",C29))))</f>
        <v/>
      </c>
      <c r="S29" s="14">
        <f>IF(COUNTA(A29:L29)=0,"",IF(COUNTBLANK(A29)=1,"Name this expense",IF(OR(COUNT(C29:G29)&lt;&gt;COUNTA(C29:G29),MIN(C29:G29)&lt;0,G29&gt;E29,AND(F29&lt;&gt;"",F29&gt;E29)),"Check amounts",IF(AND(B29&lt;&gt;"Planned",B29&lt;&gt;"Agreed",B29&lt;&gt;"Cancelled",B29&lt;&gt;"Returned"),"Choose stage",IF(AND(B29="Agreed",COUNTBLANK(D29)=1),"Add agreed cost",IF(AND(B29="Planned",E29&gt;0),"Choose Agreed stage",IF(AND(F29&lt;&gt;"",F29&lt;G29),"Check expected refund",IF(COUNTBLANK(H29)=1,"Choose category",IF(AND(H29="Gifts",OR(COUNTBLANK(I29)=1,SUMPRODUCT(--('Gifts'!$J$8:$J$127=I29),--('Gifts'!$A$8:$A$127&lt;&gt;""))=0)),"Link a recorded gift",IF(AND(H29&lt;&gt;"Gifts",I29&lt;&gt;""),"Check gift category",IF(AND(B29&lt;&gt;"Cancelled",B29&lt;&gt;"Returned",COUNTBLANK(C29)=1),"Add planned cost",IF(AND(ISNUMBER(N29),N29&gt;0,COUNTBLANK(J29)=1),"Add payment date",IF(AND(ISNUMBER(N29),N29&gt;0,ISNUMBER(J29),J29&lt;TODAY()),"Payment overdue","")))))))))))))</f>
        <v/>
      </c>
      <c r="T29" s="3" t="inlineStr">
        <is>
          <t>M022</t>
        </is>
      </c>
      <c r="U29" s="117">
        <f>IF(COUNTA('Money simple'!A29:D29)=0,"",IF(COUNTBLANK('Money simple'!A29)=1,"Add cost name",IF(COUNT('Money simple'!B29:D29)&lt;&gt;3,"Complete amounts",IF(MIN('Money simple'!B29:D29)&lt;0,"Check amounts",""))))</f>
        <v/>
      </c>
    </row>
    <row r="30" ht="34" customHeight="1">
      <c r="A30" s="27" t="n"/>
      <c r="B30" s="27" t="n"/>
      <c r="C30" s="127" t="n"/>
      <c r="D30" s="127" t="n"/>
      <c r="E30" s="127" t="n"/>
      <c r="F30" s="127" t="n"/>
      <c r="G30" s="127" t="n"/>
      <c r="H30" s="27" t="n"/>
      <c r="I30" s="27" t="n"/>
      <c r="J30" s="126" t="n"/>
      <c r="K30" s="27" t="n"/>
      <c r="L30" s="27" t="n"/>
      <c r="M30" s="128">
        <f>IF(COUNTA(A30:L30)=0,"",IF(OR(COUNT(C30:G30)&lt;&gt;COUNTA(C30:G30),MIN(C30:G30)&lt;0,G30&gt;E30,AND(F30&lt;&gt;"",F30&gt;E30)),"Check amounts",ROUND(E30-G30,2)))</f>
        <v/>
      </c>
      <c r="N30" s="128">
        <f>IF(COUNTA(A30:L30)=0,"",IF(OR(COUNT(C30:G30)&lt;&gt;COUNTA(C30:G30),MIN(C30:G30)&lt;0,G30&gt;E30,AND(F30&lt;&gt;"",F30&gt;E30)),"Check amounts",IF(OR(B30="Cancelled",B30="Returned",B30="Planned"),0,IF(OR(B30&lt;&gt;"Agreed",COUNTBLANK(D30)=1),"Add agreed cost",ROUND(MAX(0,D30-E30),2)))))</f>
        <v/>
      </c>
      <c r="O30" s="128">
        <f>IF(COUNTA(A30:L30)=0,"",IF(OR(COUNT(C30:G30)&lt;&gt;COUNTA(C30:G30),MIN(C30:G30)&lt;0,G30&gt;E30,AND(F30&lt;&gt;"",F30&gt;E30)),"Check amounts",ROUND(MAX(0,F30-G30),2)))</f>
        <v/>
      </c>
      <c r="P30" s="128">
        <f>IF(COUNTA(A30:L30)=0,"",IF(AND(ISNUMBER(M30),ISNUMBER(N30)),ROUND(M30+N30,2),"Check amounts"))</f>
        <v/>
      </c>
      <c r="Q30" s="128">
        <f>IF(COUNTA(A30:L30)=0,"",IF(AND(ISNUMBER(P30),ISNUMBER(O30)),ROUND(P30-O30,2),"Check amounts"))</f>
        <v/>
      </c>
      <c r="R30" s="128">
        <f>IF(COUNTA(A30:L30)=0,"",IF(OR(COUNT(C30:G30)&lt;&gt;COUNTA(C30:G30),MIN(C30:G30)&lt;0,G30&gt;E30,AND(F30&lt;&gt;"",F30&gt;E30)),"Check amounts",IF(OR(B30="Cancelled",B30="Returned"),0,IF(COUNTBLANK(C30)=1,"Add planned cost",C30))))</f>
        <v/>
      </c>
      <c r="S30" s="14">
        <f>IF(COUNTA(A30:L30)=0,"",IF(COUNTBLANK(A30)=1,"Name this expense",IF(OR(COUNT(C30:G30)&lt;&gt;COUNTA(C30:G30),MIN(C30:G30)&lt;0,G30&gt;E30,AND(F30&lt;&gt;"",F30&gt;E30)),"Check amounts",IF(AND(B30&lt;&gt;"Planned",B30&lt;&gt;"Agreed",B30&lt;&gt;"Cancelled",B30&lt;&gt;"Returned"),"Choose stage",IF(AND(B30="Agreed",COUNTBLANK(D30)=1),"Add agreed cost",IF(AND(B30="Planned",E30&gt;0),"Choose Agreed stage",IF(AND(F30&lt;&gt;"",F30&lt;G30),"Check expected refund",IF(COUNTBLANK(H30)=1,"Choose category",IF(AND(H30="Gifts",OR(COUNTBLANK(I30)=1,SUMPRODUCT(--('Gifts'!$J$8:$J$127=I30),--('Gifts'!$A$8:$A$127&lt;&gt;""))=0)),"Link a recorded gift",IF(AND(H30&lt;&gt;"Gifts",I30&lt;&gt;""),"Check gift category",IF(AND(B30&lt;&gt;"Cancelled",B30&lt;&gt;"Returned",COUNTBLANK(C30)=1),"Add planned cost",IF(AND(ISNUMBER(N30),N30&gt;0,COUNTBLANK(J30)=1),"Add payment date",IF(AND(ISNUMBER(N30),N30&gt;0,ISNUMBER(J30),J30&lt;TODAY()),"Payment overdue","")))))))))))))</f>
        <v/>
      </c>
      <c r="T30" s="3" t="inlineStr">
        <is>
          <t>M023</t>
        </is>
      </c>
      <c r="U30" s="117">
        <f>IF(COUNTA('Money simple'!A30:D30)=0,"",IF(COUNTBLANK('Money simple'!A30)=1,"Add cost name",IF(COUNT('Money simple'!B30:D30)&lt;&gt;3,"Complete amounts",IF(MIN('Money simple'!B30:D30)&lt;0,"Check amounts",""))))</f>
        <v/>
      </c>
    </row>
    <row r="31" ht="34" customHeight="1">
      <c r="A31" s="27" t="n"/>
      <c r="B31" s="27" t="n"/>
      <c r="C31" s="127" t="n"/>
      <c r="D31" s="127" t="n"/>
      <c r="E31" s="127" t="n"/>
      <c r="F31" s="127" t="n"/>
      <c r="G31" s="127" t="n"/>
      <c r="H31" s="27" t="n"/>
      <c r="I31" s="27" t="n"/>
      <c r="J31" s="126" t="n"/>
      <c r="K31" s="27" t="n"/>
      <c r="L31" s="27" t="n"/>
      <c r="M31" s="128">
        <f>IF(COUNTA(A31:L31)=0,"",IF(OR(COUNT(C31:G31)&lt;&gt;COUNTA(C31:G31),MIN(C31:G31)&lt;0,G31&gt;E31,AND(F31&lt;&gt;"",F31&gt;E31)),"Check amounts",ROUND(E31-G31,2)))</f>
        <v/>
      </c>
      <c r="N31" s="128">
        <f>IF(COUNTA(A31:L31)=0,"",IF(OR(COUNT(C31:G31)&lt;&gt;COUNTA(C31:G31),MIN(C31:G31)&lt;0,G31&gt;E31,AND(F31&lt;&gt;"",F31&gt;E31)),"Check amounts",IF(OR(B31="Cancelled",B31="Returned",B31="Planned"),0,IF(OR(B31&lt;&gt;"Agreed",COUNTBLANK(D31)=1),"Add agreed cost",ROUND(MAX(0,D31-E31),2)))))</f>
        <v/>
      </c>
      <c r="O31" s="128">
        <f>IF(COUNTA(A31:L31)=0,"",IF(OR(COUNT(C31:G31)&lt;&gt;COUNTA(C31:G31),MIN(C31:G31)&lt;0,G31&gt;E31,AND(F31&lt;&gt;"",F31&gt;E31)),"Check amounts",ROUND(MAX(0,F31-G31),2)))</f>
        <v/>
      </c>
      <c r="P31" s="128">
        <f>IF(COUNTA(A31:L31)=0,"",IF(AND(ISNUMBER(M31),ISNUMBER(N31)),ROUND(M31+N31,2),"Check amounts"))</f>
        <v/>
      </c>
      <c r="Q31" s="128">
        <f>IF(COUNTA(A31:L31)=0,"",IF(AND(ISNUMBER(P31),ISNUMBER(O31)),ROUND(P31-O31,2),"Check amounts"))</f>
        <v/>
      </c>
      <c r="R31" s="128">
        <f>IF(COUNTA(A31:L31)=0,"",IF(OR(COUNT(C31:G31)&lt;&gt;COUNTA(C31:G31),MIN(C31:G31)&lt;0,G31&gt;E31,AND(F31&lt;&gt;"",F31&gt;E31)),"Check amounts",IF(OR(B31="Cancelled",B31="Returned"),0,IF(COUNTBLANK(C31)=1,"Add planned cost",C31))))</f>
        <v/>
      </c>
      <c r="S31" s="14">
        <f>IF(COUNTA(A31:L31)=0,"",IF(COUNTBLANK(A31)=1,"Name this expense",IF(OR(COUNT(C31:G31)&lt;&gt;COUNTA(C31:G31),MIN(C31:G31)&lt;0,G31&gt;E31,AND(F31&lt;&gt;"",F31&gt;E31)),"Check amounts",IF(AND(B31&lt;&gt;"Planned",B31&lt;&gt;"Agreed",B31&lt;&gt;"Cancelled",B31&lt;&gt;"Returned"),"Choose stage",IF(AND(B31="Agreed",COUNTBLANK(D31)=1),"Add agreed cost",IF(AND(B31="Planned",E31&gt;0),"Choose Agreed stage",IF(AND(F31&lt;&gt;"",F31&lt;G31),"Check expected refund",IF(COUNTBLANK(H31)=1,"Choose category",IF(AND(H31="Gifts",OR(COUNTBLANK(I31)=1,SUMPRODUCT(--('Gifts'!$J$8:$J$127=I31),--('Gifts'!$A$8:$A$127&lt;&gt;""))=0)),"Link a recorded gift",IF(AND(H31&lt;&gt;"Gifts",I31&lt;&gt;""),"Check gift category",IF(AND(B31&lt;&gt;"Cancelled",B31&lt;&gt;"Returned",COUNTBLANK(C31)=1),"Add planned cost",IF(AND(ISNUMBER(N31),N31&gt;0,COUNTBLANK(J31)=1),"Add payment date",IF(AND(ISNUMBER(N31),N31&gt;0,ISNUMBER(J31),J31&lt;TODAY()),"Payment overdue","")))))))))))))</f>
        <v/>
      </c>
      <c r="T31" s="3" t="inlineStr">
        <is>
          <t>M024</t>
        </is>
      </c>
      <c r="U31" s="117">
        <f>IF(COUNTA('Money simple'!A31:D31)=0,"",IF(COUNTBLANK('Money simple'!A31)=1,"Add cost name",IF(COUNT('Money simple'!B31:D31)&lt;&gt;3,"Complete amounts",IF(MIN('Money simple'!B31:D31)&lt;0,"Check amounts",""))))</f>
        <v/>
      </c>
    </row>
    <row r="32" ht="34" customHeight="1">
      <c r="A32" s="27" t="n"/>
      <c r="B32" s="27" t="n"/>
      <c r="C32" s="127" t="n"/>
      <c r="D32" s="127" t="n"/>
      <c r="E32" s="127" t="n"/>
      <c r="F32" s="127" t="n"/>
      <c r="G32" s="127" t="n"/>
      <c r="H32" s="27" t="n"/>
      <c r="I32" s="27" t="n"/>
      <c r="J32" s="126" t="n"/>
      <c r="K32" s="27" t="n"/>
      <c r="L32" s="27" t="n"/>
      <c r="M32" s="128">
        <f>IF(COUNTA(A32:L32)=0,"",IF(OR(COUNT(C32:G32)&lt;&gt;COUNTA(C32:G32),MIN(C32:G32)&lt;0,G32&gt;E32,AND(F32&lt;&gt;"",F32&gt;E32)),"Check amounts",ROUND(E32-G32,2)))</f>
        <v/>
      </c>
      <c r="N32" s="128">
        <f>IF(COUNTA(A32:L32)=0,"",IF(OR(COUNT(C32:G32)&lt;&gt;COUNTA(C32:G32),MIN(C32:G32)&lt;0,G32&gt;E32,AND(F32&lt;&gt;"",F32&gt;E32)),"Check amounts",IF(OR(B32="Cancelled",B32="Returned",B32="Planned"),0,IF(OR(B32&lt;&gt;"Agreed",COUNTBLANK(D32)=1),"Add agreed cost",ROUND(MAX(0,D32-E32),2)))))</f>
        <v/>
      </c>
      <c r="O32" s="128">
        <f>IF(COUNTA(A32:L32)=0,"",IF(OR(COUNT(C32:G32)&lt;&gt;COUNTA(C32:G32),MIN(C32:G32)&lt;0,G32&gt;E32,AND(F32&lt;&gt;"",F32&gt;E32)),"Check amounts",ROUND(MAX(0,F32-G32),2)))</f>
        <v/>
      </c>
      <c r="P32" s="128">
        <f>IF(COUNTA(A32:L32)=0,"",IF(AND(ISNUMBER(M32),ISNUMBER(N32)),ROUND(M32+N32,2),"Check amounts"))</f>
        <v/>
      </c>
      <c r="Q32" s="128">
        <f>IF(COUNTA(A32:L32)=0,"",IF(AND(ISNUMBER(P32),ISNUMBER(O32)),ROUND(P32-O32,2),"Check amounts"))</f>
        <v/>
      </c>
      <c r="R32" s="128">
        <f>IF(COUNTA(A32:L32)=0,"",IF(OR(COUNT(C32:G32)&lt;&gt;COUNTA(C32:G32),MIN(C32:G32)&lt;0,G32&gt;E32,AND(F32&lt;&gt;"",F32&gt;E32)),"Check amounts",IF(OR(B32="Cancelled",B32="Returned"),0,IF(COUNTBLANK(C32)=1,"Add planned cost",C32))))</f>
        <v/>
      </c>
      <c r="S32" s="14">
        <f>IF(COUNTA(A32:L32)=0,"",IF(COUNTBLANK(A32)=1,"Name this expense",IF(OR(COUNT(C32:G32)&lt;&gt;COUNTA(C32:G32),MIN(C32:G32)&lt;0,G32&gt;E32,AND(F32&lt;&gt;"",F32&gt;E32)),"Check amounts",IF(AND(B32&lt;&gt;"Planned",B32&lt;&gt;"Agreed",B32&lt;&gt;"Cancelled",B32&lt;&gt;"Returned"),"Choose stage",IF(AND(B32="Agreed",COUNTBLANK(D32)=1),"Add agreed cost",IF(AND(B32="Planned",E32&gt;0),"Choose Agreed stage",IF(AND(F32&lt;&gt;"",F32&lt;G32),"Check expected refund",IF(COUNTBLANK(H32)=1,"Choose category",IF(AND(H32="Gifts",OR(COUNTBLANK(I32)=1,SUMPRODUCT(--('Gifts'!$J$8:$J$127=I32),--('Gifts'!$A$8:$A$127&lt;&gt;""))=0)),"Link a recorded gift",IF(AND(H32&lt;&gt;"Gifts",I32&lt;&gt;""),"Check gift category",IF(AND(B32&lt;&gt;"Cancelled",B32&lt;&gt;"Returned",COUNTBLANK(C32)=1),"Add planned cost",IF(AND(ISNUMBER(N32),N32&gt;0,COUNTBLANK(J32)=1),"Add payment date",IF(AND(ISNUMBER(N32),N32&gt;0,ISNUMBER(J32),J32&lt;TODAY()),"Payment overdue","")))))))))))))</f>
        <v/>
      </c>
      <c r="T32" s="3" t="inlineStr">
        <is>
          <t>M025</t>
        </is>
      </c>
      <c r="U32" s="117">
        <f>IF(COUNTA('Money simple'!A32:D32)=0,"",IF(COUNTBLANK('Money simple'!A32)=1,"Add cost name",IF(COUNT('Money simple'!B32:D32)&lt;&gt;3,"Complete amounts",IF(MIN('Money simple'!B32:D32)&lt;0,"Check amounts",""))))</f>
        <v/>
      </c>
    </row>
    <row r="33" ht="34" customHeight="1">
      <c r="A33" s="27" t="n"/>
      <c r="B33" s="27" t="n"/>
      <c r="C33" s="127" t="n"/>
      <c r="D33" s="127" t="n"/>
      <c r="E33" s="127" t="n"/>
      <c r="F33" s="127" t="n"/>
      <c r="G33" s="127" t="n"/>
      <c r="H33" s="27" t="n"/>
      <c r="I33" s="27" t="n"/>
      <c r="J33" s="126" t="n"/>
      <c r="K33" s="27" t="n"/>
      <c r="L33" s="27" t="n"/>
      <c r="M33" s="128">
        <f>IF(COUNTA(A33:L33)=0,"",IF(OR(COUNT(C33:G33)&lt;&gt;COUNTA(C33:G33),MIN(C33:G33)&lt;0,G33&gt;E33,AND(F33&lt;&gt;"",F33&gt;E33)),"Check amounts",ROUND(E33-G33,2)))</f>
        <v/>
      </c>
      <c r="N33" s="128">
        <f>IF(COUNTA(A33:L33)=0,"",IF(OR(COUNT(C33:G33)&lt;&gt;COUNTA(C33:G33),MIN(C33:G33)&lt;0,G33&gt;E33,AND(F33&lt;&gt;"",F33&gt;E33)),"Check amounts",IF(OR(B33="Cancelled",B33="Returned",B33="Planned"),0,IF(OR(B33&lt;&gt;"Agreed",COUNTBLANK(D33)=1),"Add agreed cost",ROUND(MAX(0,D33-E33),2)))))</f>
        <v/>
      </c>
      <c r="O33" s="128">
        <f>IF(COUNTA(A33:L33)=0,"",IF(OR(COUNT(C33:G33)&lt;&gt;COUNTA(C33:G33),MIN(C33:G33)&lt;0,G33&gt;E33,AND(F33&lt;&gt;"",F33&gt;E33)),"Check amounts",ROUND(MAX(0,F33-G33),2)))</f>
        <v/>
      </c>
      <c r="P33" s="128">
        <f>IF(COUNTA(A33:L33)=0,"",IF(AND(ISNUMBER(M33),ISNUMBER(N33)),ROUND(M33+N33,2),"Check amounts"))</f>
        <v/>
      </c>
      <c r="Q33" s="128">
        <f>IF(COUNTA(A33:L33)=0,"",IF(AND(ISNUMBER(P33),ISNUMBER(O33)),ROUND(P33-O33,2),"Check amounts"))</f>
        <v/>
      </c>
      <c r="R33" s="128">
        <f>IF(COUNTA(A33:L33)=0,"",IF(OR(COUNT(C33:G33)&lt;&gt;COUNTA(C33:G33),MIN(C33:G33)&lt;0,G33&gt;E33,AND(F33&lt;&gt;"",F33&gt;E33)),"Check amounts",IF(OR(B33="Cancelled",B33="Returned"),0,IF(COUNTBLANK(C33)=1,"Add planned cost",C33))))</f>
        <v/>
      </c>
      <c r="S33" s="14">
        <f>IF(COUNTA(A33:L33)=0,"",IF(COUNTBLANK(A33)=1,"Name this expense",IF(OR(COUNT(C33:G33)&lt;&gt;COUNTA(C33:G33),MIN(C33:G33)&lt;0,G33&gt;E33,AND(F33&lt;&gt;"",F33&gt;E33)),"Check amounts",IF(AND(B33&lt;&gt;"Planned",B33&lt;&gt;"Agreed",B33&lt;&gt;"Cancelled",B33&lt;&gt;"Returned"),"Choose stage",IF(AND(B33="Agreed",COUNTBLANK(D33)=1),"Add agreed cost",IF(AND(B33="Planned",E33&gt;0),"Choose Agreed stage",IF(AND(F33&lt;&gt;"",F33&lt;G33),"Check expected refund",IF(COUNTBLANK(H33)=1,"Choose category",IF(AND(H33="Gifts",OR(COUNTBLANK(I33)=1,SUMPRODUCT(--('Gifts'!$J$8:$J$127=I33),--('Gifts'!$A$8:$A$127&lt;&gt;""))=0)),"Link a recorded gift",IF(AND(H33&lt;&gt;"Gifts",I33&lt;&gt;""),"Check gift category",IF(AND(B33&lt;&gt;"Cancelled",B33&lt;&gt;"Returned",COUNTBLANK(C33)=1),"Add planned cost",IF(AND(ISNUMBER(N33),N33&gt;0,COUNTBLANK(J33)=1),"Add payment date",IF(AND(ISNUMBER(N33),N33&gt;0,ISNUMBER(J33),J33&lt;TODAY()),"Payment overdue","")))))))))))))</f>
        <v/>
      </c>
      <c r="T33" s="3" t="inlineStr">
        <is>
          <t>M026</t>
        </is>
      </c>
      <c r="U33" s="117">
        <f>IF(COUNTA('Money simple'!A33:D33)=0,"",IF(COUNTBLANK('Money simple'!A33)=1,"Add cost name",IF(COUNT('Money simple'!B33:D33)&lt;&gt;3,"Complete amounts",IF(MIN('Money simple'!B33:D33)&lt;0,"Check amounts",""))))</f>
        <v/>
      </c>
    </row>
    <row r="34" ht="34" customHeight="1">
      <c r="A34" s="27" t="n"/>
      <c r="B34" s="27" t="n"/>
      <c r="C34" s="127" t="n"/>
      <c r="D34" s="127" t="n"/>
      <c r="E34" s="127" t="n"/>
      <c r="F34" s="127" t="n"/>
      <c r="G34" s="127" t="n"/>
      <c r="H34" s="27" t="n"/>
      <c r="I34" s="27" t="n"/>
      <c r="J34" s="126" t="n"/>
      <c r="K34" s="27" t="n"/>
      <c r="L34" s="27" t="n"/>
      <c r="M34" s="128">
        <f>IF(COUNTA(A34:L34)=0,"",IF(OR(COUNT(C34:G34)&lt;&gt;COUNTA(C34:G34),MIN(C34:G34)&lt;0,G34&gt;E34,AND(F34&lt;&gt;"",F34&gt;E34)),"Check amounts",ROUND(E34-G34,2)))</f>
        <v/>
      </c>
      <c r="N34" s="128">
        <f>IF(COUNTA(A34:L34)=0,"",IF(OR(COUNT(C34:G34)&lt;&gt;COUNTA(C34:G34),MIN(C34:G34)&lt;0,G34&gt;E34,AND(F34&lt;&gt;"",F34&gt;E34)),"Check amounts",IF(OR(B34="Cancelled",B34="Returned",B34="Planned"),0,IF(OR(B34&lt;&gt;"Agreed",COUNTBLANK(D34)=1),"Add agreed cost",ROUND(MAX(0,D34-E34),2)))))</f>
        <v/>
      </c>
      <c r="O34" s="128">
        <f>IF(COUNTA(A34:L34)=0,"",IF(OR(COUNT(C34:G34)&lt;&gt;COUNTA(C34:G34),MIN(C34:G34)&lt;0,G34&gt;E34,AND(F34&lt;&gt;"",F34&gt;E34)),"Check amounts",ROUND(MAX(0,F34-G34),2)))</f>
        <v/>
      </c>
      <c r="P34" s="128">
        <f>IF(COUNTA(A34:L34)=0,"",IF(AND(ISNUMBER(M34),ISNUMBER(N34)),ROUND(M34+N34,2),"Check amounts"))</f>
        <v/>
      </c>
      <c r="Q34" s="128">
        <f>IF(COUNTA(A34:L34)=0,"",IF(AND(ISNUMBER(P34),ISNUMBER(O34)),ROUND(P34-O34,2),"Check amounts"))</f>
        <v/>
      </c>
      <c r="R34" s="128">
        <f>IF(COUNTA(A34:L34)=0,"",IF(OR(COUNT(C34:G34)&lt;&gt;COUNTA(C34:G34),MIN(C34:G34)&lt;0,G34&gt;E34,AND(F34&lt;&gt;"",F34&gt;E34)),"Check amounts",IF(OR(B34="Cancelled",B34="Returned"),0,IF(COUNTBLANK(C34)=1,"Add planned cost",C34))))</f>
        <v/>
      </c>
      <c r="S34" s="14">
        <f>IF(COUNTA(A34:L34)=0,"",IF(COUNTBLANK(A34)=1,"Name this expense",IF(OR(COUNT(C34:G34)&lt;&gt;COUNTA(C34:G34),MIN(C34:G34)&lt;0,G34&gt;E34,AND(F34&lt;&gt;"",F34&gt;E34)),"Check amounts",IF(AND(B34&lt;&gt;"Planned",B34&lt;&gt;"Agreed",B34&lt;&gt;"Cancelled",B34&lt;&gt;"Returned"),"Choose stage",IF(AND(B34="Agreed",COUNTBLANK(D34)=1),"Add agreed cost",IF(AND(B34="Planned",E34&gt;0),"Choose Agreed stage",IF(AND(F34&lt;&gt;"",F34&lt;G34),"Check expected refund",IF(COUNTBLANK(H34)=1,"Choose category",IF(AND(H34="Gifts",OR(COUNTBLANK(I34)=1,SUMPRODUCT(--('Gifts'!$J$8:$J$127=I34),--('Gifts'!$A$8:$A$127&lt;&gt;""))=0)),"Link a recorded gift",IF(AND(H34&lt;&gt;"Gifts",I34&lt;&gt;""),"Check gift category",IF(AND(B34&lt;&gt;"Cancelled",B34&lt;&gt;"Returned",COUNTBLANK(C34)=1),"Add planned cost",IF(AND(ISNUMBER(N34),N34&gt;0,COUNTBLANK(J34)=1),"Add payment date",IF(AND(ISNUMBER(N34),N34&gt;0,ISNUMBER(J34),J34&lt;TODAY()),"Payment overdue","")))))))))))))</f>
        <v/>
      </c>
      <c r="T34" s="3" t="inlineStr">
        <is>
          <t>M027</t>
        </is>
      </c>
      <c r="U34" s="117">
        <f>IF(COUNTA('Money simple'!A34:D34)=0,"",IF(COUNTBLANK('Money simple'!A34)=1,"Add cost name",IF(COUNT('Money simple'!B34:D34)&lt;&gt;3,"Complete amounts",IF(MIN('Money simple'!B34:D34)&lt;0,"Check amounts",""))))</f>
        <v/>
      </c>
    </row>
    <row r="35" ht="34" customHeight="1">
      <c r="A35" s="27" t="n"/>
      <c r="B35" s="27" t="n"/>
      <c r="C35" s="127" t="n"/>
      <c r="D35" s="127" t="n"/>
      <c r="E35" s="127" t="n"/>
      <c r="F35" s="127" t="n"/>
      <c r="G35" s="127" t="n"/>
      <c r="H35" s="27" t="n"/>
      <c r="I35" s="27" t="n"/>
      <c r="J35" s="126" t="n"/>
      <c r="K35" s="27" t="n"/>
      <c r="L35" s="27" t="n"/>
      <c r="M35" s="128">
        <f>IF(COUNTA(A35:L35)=0,"",IF(OR(COUNT(C35:G35)&lt;&gt;COUNTA(C35:G35),MIN(C35:G35)&lt;0,G35&gt;E35,AND(F35&lt;&gt;"",F35&gt;E35)),"Check amounts",ROUND(E35-G35,2)))</f>
        <v/>
      </c>
      <c r="N35" s="128">
        <f>IF(COUNTA(A35:L35)=0,"",IF(OR(COUNT(C35:G35)&lt;&gt;COUNTA(C35:G35),MIN(C35:G35)&lt;0,G35&gt;E35,AND(F35&lt;&gt;"",F35&gt;E35)),"Check amounts",IF(OR(B35="Cancelled",B35="Returned",B35="Planned"),0,IF(OR(B35&lt;&gt;"Agreed",COUNTBLANK(D35)=1),"Add agreed cost",ROUND(MAX(0,D35-E35),2)))))</f>
        <v/>
      </c>
      <c r="O35" s="128">
        <f>IF(COUNTA(A35:L35)=0,"",IF(OR(COUNT(C35:G35)&lt;&gt;COUNTA(C35:G35),MIN(C35:G35)&lt;0,G35&gt;E35,AND(F35&lt;&gt;"",F35&gt;E35)),"Check amounts",ROUND(MAX(0,F35-G35),2)))</f>
        <v/>
      </c>
      <c r="P35" s="128">
        <f>IF(COUNTA(A35:L35)=0,"",IF(AND(ISNUMBER(M35),ISNUMBER(N35)),ROUND(M35+N35,2),"Check amounts"))</f>
        <v/>
      </c>
      <c r="Q35" s="128">
        <f>IF(COUNTA(A35:L35)=0,"",IF(AND(ISNUMBER(P35),ISNUMBER(O35)),ROUND(P35-O35,2),"Check amounts"))</f>
        <v/>
      </c>
      <c r="R35" s="128">
        <f>IF(COUNTA(A35:L35)=0,"",IF(OR(COUNT(C35:G35)&lt;&gt;COUNTA(C35:G35),MIN(C35:G35)&lt;0,G35&gt;E35,AND(F35&lt;&gt;"",F35&gt;E35)),"Check amounts",IF(OR(B35="Cancelled",B35="Returned"),0,IF(COUNTBLANK(C35)=1,"Add planned cost",C35))))</f>
        <v/>
      </c>
      <c r="S35" s="14">
        <f>IF(COUNTA(A35:L35)=0,"",IF(COUNTBLANK(A35)=1,"Name this expense",IF(OR(COUNT(C35:G35)&lt;&gt;COUNTA(C35:G35),MIN(C35:G35)&lt;0,G35&gt;E35,AND(F35&lt;&gt;"",F35&gt;E35)),"Check amounts",IF(AND(B35&lt;&gt;"Planned",B35&lt;&gt;"Agreed",B35&lt;&gt;"Cancelled",B35&lt;&gt;"Returned"),"Choose stage",IF(AND(B35="Agreed",COUNTBLANK(D35)=1),"Add agreed cost",IF(AND(B35="Planned",E35&gt;0),"Choose Agreed stage",IF(AND(F35&lt;&gt;"",F35&lt;G35),"Check expected refund",IF(COUNTBLANK(H35)=1,"Choose category",IF(AND(H35="Gifts",OR(COUNTBLANK(I35)=1,SUMPRODUCT(--('Gifts'!$J$8:$J$127=I35),--('Gifts'!$A$8:$A$127&lt;&gt;""))=0)),"Link a recorded gift",IF(AND(H35&lt;&gt;"Gifts",I35&lt;&gt;""),"Check gift category",IF(AND(B35&lt;&gt;"Cancelled",B35&lt;&gt;"Returned",COUNTBLANK(C35)=1),"Add planned cost",IF(AND(ISNUMBER(N35),N35&gt;0,COUNTBLANK(J35)=1),"Add payment date",IF(AND(ISNUMBER(N35),N35&gt;0,ISNUMBER(J35),J35&lt;TODAY()),"Payment overdue","")))))))))))))</f>
        <v/>
      </c>
      <c r="T35" s="3" t="inlineStr">
        <is>
          <t>M028</t>
        </is>
      </c>
      <c r="U35" s="117">
        <f>IF(COUNTA('Money simple'!A35:D35)=0,"",IF(COUNTBLANK('Money simple'!A35)=1,"Add cost name",IF(COUNT('Money simple'!B35:D35)&lt;&gt;3,"Complete amounts",IF(MIN('Money simple'!B35:D35)&lt;0,"Check amounts",""))))</f>
        <v/>
      </c>
    </row>
    <row r="36" ht="34" customHeight="1">
      <c r="A36" s="27" t="n"/>
      <c r="B36" s="27" t="n"/>
      <c r="C36" s="127" t="n"/>
      <c r="D36" s="127" t="n"/>
      <c r="E36" s="127" t="n"/>
      <c r="F36" s="127" t="n"/>
      <c r="G36" s="127" t="n"/>
      <c r="H36" s="27" t="n"/>
      <c r="I36" s="27" t="n"/>
      <c r="J36" s="126" t="n"/>
      <c r="K36" s="27" t="n"/>
      <c r="L36" s="27" t="n"/>
      <c r="M36" s="128">
        <f>IF(COUNTA(A36:L36)=0,"",IF(OR(COUNT(C36:G36)&lt;&gt;COUNTA(C36:G36),MIN(C36:G36)&lt;0,G36&gt;E36,AND(F36&lt;&gt;"",F36&gt;E36)),"Check amounts",ROUND(E36-G36,2)))</f>
        <v/>
      </c>
      <c r="N36" s="128">
        <f>IF(COUNTA(A36:L36)=0,"",IF(OR(COUNT(C36:G36)&lt;&gt;COUNTA(C36:G36),MIN(C36:G36)&lt;0,G36&gt;E36,AND(F36&lt;&gt;"",F36&gt;E36)),"Check amounts",IF(OR(B36="Cancelled",B36="Returned",B36="Planned"),0,IF(OR(B36&lt;&gt;"Agreed",COUNTBLANK(D36)=1),"Add agreed cost",ROUND(MAX(0,D36-E36),2)))))</f>
        <v/>
      </c>
      <c r="O36" s="128">
        <f>IF(COUNTA(A36:L36)=0,"",IF(OR(COUNT(C36:G36)&lt;&gt;COUNTA(C36:G36),MIN(C36:G36)&lt;0,G36&gt;E36,AND(F36&lt;&gt;"",F36&gt;E36)),"Check amounts",ROUND(MAX(0,F36-G36),2)))</f>
        <v/>
      </c>
      <c r="P36" s="128">
        <f>IF(COUNTA(A36:L36)=0,"",IF(AND(ISNUMBER(M36),ISNUMBER(N36)),ROUND(M36+N36,2),"Check amounts"))</f>
        <v/>
      </c>
      <c r="Q36" s="128">
        <f>IF(COUNTA(A36:L36)=0,"",IF(AND(ISNUMBER(P36),ISNUMBER(O36)),ROUND(P36-O36,2),"Check amounts"))</f>
        <v/>
      </c>
      <c r="R36" s="128">
        <f>IF(COUNTA(A36:L36)=0,"",IF(OR(COUNT(C36:G36)&lt;&gt;COUNTA(C36:G36),MIN(C36:G36)&lt;0,G36&gt;E36,AND(F36&lt;&gt;"",F36&gt;E36)),"Check amounts",IF(OR(B36="Cancelled",B36="Returned"),0,IF(COUNTBLANK(C36)=1,"Add planned cost",C36))))</f>
        <v/>
      </c>
      <c r="S36" s="14">
        <f>IF(COUNTA(A36:L36)=0,"",IF(COUNTBLANK(A36)=1,"Name this expense",IF(OR(COUNT(C36:G36)&lt;&gt;COUNTA(C36:G36),MIN(C36:G36)&lt;0,G36&gt;E36,AND(F36&lt;&gt;"",F36&gt;E36)),"Check amounts",IF(AND(B36&lt;&gt;"Planned",B36&lt;&gt;"Agreed",B36&lt;&gt;"Cancelled",B36&lt;&gt;"Returned"),"Choose stage",IF(AND(B36="Agreed",COUNTBLANK(D36)=1),"Add agreed cost",IF(AND(B36="Planned",E36&gt;0),"Choose Agreed stage",IF(AND(F36&lt;&gt;"",F36&lt;G36),"Check expected refund",IF(COUNTBLANK(H36)=1,"Choose category",IF(AND(H36="Gifts",OR(COUNTBLANK(I36)=1,SUMPRODUCT(--('Gifts'!$J$8:$J$127=I36),--('Gifts'!$A$8:$A$127&lt;&gt;""))=0)),"Link a recorded gift",IF(AND(H36&lt;&gt;"Gifts",I36&lt;&gt;""),"Check gift category",IF(AND(B36&lt;&gt;"Cancelled",B36&lt;&gt;"Returned",COUNTBLANK(C36)=1),"Add planned cost",IF(AND(ISNUMBER(N36),N36&gt;0,COUNTBLANK(J36)=1),"Add payment date",IF(AND(ISNUMBER(N36),N36&gt;0,ISNUMBER(J36),J36&lt;TODAY()),"Payment overdue","")))))))))))))</f>
        <v/>
      </c>
      <c r="T36" s="3" t="inlineStr">
        <is>
          <t>M029</t>
        </is>
      </c>
      <c r="U36" s="117">
        <f>IF(COUNTA('Money simple'!A36:D36)=0,"",IF(COUNTBLANK('Money simple'!A36)=1,"Add cost name",IF(COUNT('Money simple'!B36:D36)&lt;&gt;3,"Complete amounts",IF(MIN('Money simple'!B36:D36)&lt;0,"Check amounts",""))))</f>
        <v/>
      </c>
    </row>
    <row r="37" ht="34" customHeight="1">
      <c r="A37" s="27" t="n"/>
      <c r="B37" s="27" t="n"/>
      <c r="C37" s="127" t="n"/>
      <c r="D37" s="127" t="n"/>
      <c r="E37" s="127" t="n"/>
      <c r="F37" s="127" t="n"/>
      <c r="G37" s="127" t="n"/>
      <c r="H37" s="27" t="n"/>
      <c r="I37" s="27" t="n"/>
      <c r="J37" s="126" t="n"/>
      <c r="K37" s="27" t="n"/>
      <c r="L37" s="27" t="n"/>
      <c r="M37" s="128">
        <f>IF(COUNTA(A37:L37)=0,"",IF(OR(COUNT(C37:G37)&lt;&gt;COUNTA(C37:G37),MIN(C37:G37)&lt;0,G37&gt;E37,AND(F37&lt;&gt;"",F37&gt;E37)),"Check amounts",ROUND(E37-G37,2)))</f>
        <v/>
      </c>
      <c r="N37" s="128">
        <f>IF(COUNTA(A37:L37)=0,"",IF(OR(COUNT(C37:G37)&lt;&gt;COUNTA(C37:G37),MIN(C37:G37)&lt;0,G37&gt;E37,AND(F37&lt;&gt;"",F37&gt;E37)),"Check amounts",IF(OR(B37="Cancelled",B37="Returned",B37="Planned"),0,IF(OR(B37&lt;&gt;"Agreed",COUNTBLANK(D37)=1),"Add agreed cost",ROUND(MAX(0,D37-E37),2)))))</f>
        <v/>
      </c>
      <c r="O37" s="128">
        <f>IF(COUNTA(A37:L37)=0,"",IF(OR(COUNT(C37:G37)&lt;&gt;COUNTA(C37:G37),MIN(C37:G37)&lt;0,G37&gt;E37,AND(F37&lt;&gt;"",F37&gt;E37)),"Check amounts",ROUND(MAX(0,F37-G37),2)))</f>
        <v/>
      </c>
      <c r="P37" s="128">
        <f>IF(COUNTA(A37:L37)=0,"",IF(AND(ISNUMBER(M37),ISNUMBER(N37)),ROUND(M37+N37,2),"Check amounts"))</f>
        <v/>
      </c>
      <c r="Q37" s="128">
        <f>IF(COUNTA(A37:L37)=0,"",IF(AND(ISNUMBER(P37),ISNUMBER(O37)),ROUND(P37-O37,2),"Check amounts"))</f>
        <v/>
      </c>
      <c r="R37" s="128">
        <f>IF(COUNTA(A37:L37)=0,"",IF(OR(COUNT(C37:G37)&lt;&gt;COUNTA(C37:G37),MIN(C37:G37)&lt;0,G37&gt;E37,AND(F37&lt;&gt;"",F37&gt;E37)),"Check amounts",IF(OR(B37="Cancelled",B37="Returned"),0,IF(COUNTBLANK(C37)=1,"Add planned cost",C37))))</f>
        <v/>
      </c>
      <c r="S37" s="14">
        <f>IF(COUNTA(A37:L37)=0,"",IF(COUNTBLANK(A37)=1,"Name this expense",IF(OR(COUNT(C37:G37)&lt;&gt;COUNTA(C37:G37),MIN(C37:G37)&lt;0,G37&gt;E37,AND(F37&lt;&gt;"",F37&gt;E37)),"Check amounts",IF(AND(B37&lt;&gt;"Planned",B37&lt;&gt;"Agreed",B37&lt;&gt;"Cancelled",B37&lt;&gt;"Returned"),"Choose stage",IF(AND(B37="Agreed",COUNTBLANK(D37)=1),"Add agreed cost",IF(AND(B37="Planned",E37&gt;0),"Choose Agreed stage",IF(AND(F37&lt;&gt;"",F37&lt;G37),"Check expected refund",IF(COUNTBLANK(H37)=1,"Choose category",IF(AND(H37="Gifts",OR(COUNTBLANK(I37)=1,SUMPRODUCT(--('Gifts'!$J$8:$J$127=I37),--('Gifts'!$A$8:$A$127&lt;&gt;""))=0)),"Link a recorded gift",IF(AND(H37&lt;&gt;"Gifts",I37&lt;&gt;""),"Check gift category",IF(AND(B37&lt;&gt;"Cancelled",B37&lt;&gt;"Returned",COUNTBLANK(C37)=1),"Add planned cost",IF(AND(ISNUMBER(N37),N37&gt;0,COUNTBLANK(J37)=1),"Add payment date",IF(AND(ISNUMBER(N37),N37&gt;0,ISNUMBER(J37),J37&lt;TODAY()),"Payment overdue","")))))))))))))</f>
        <v/>
      </c>
      <c r="T37" s="3" t="inlineStr">
        <is>
          <t>M030</t>
        </is>
      </c>
      <c r="U37" s="117">
        <f>IF(COUNTA('Money simple'!A37:D37)=0,"",IF(COUNTBLANK('Money simple'!A37)=1,"Add cost name",IF(COUNT('Money simple'!B37:D37)&lt;&gt;3,"Complete amounts",IF(MIN('Money simple'!B37:D37)&lt;0,"Check amounts",""))))</f>
        <v/>
      </c>
    </row>
    <row r="38" ht="34" customHeight="1">
      <c r="A38" s="27" t="n"/>
      <c r="B38" s="27" t="n"/>
      <c r="C38" s="127" t="n"/>
      <c r="D38" s="127" t="n"/>
      <c r="E38" s="127" t="n"/>
      <c r="F38" s="127" t="n"/>
      <c r="G38" s="127" t="n"/>
      <c r="H38" s="27" t="n"/>
      <c r="I38" s="27" t="n"/>
      <c r="J38" s="126" t="n"/>
      <c r="K38" s="27" t="n"/>
      <c r="L38" s="27" t="n"/>
      <c r="M38" s="128">
        <f>IF(COUNTA(A38:L38)=0,"",IF(OR(COUNT(C38:G38)&lt;&gt;COUNTA(C38:G38),MIN(C38:G38)&lt;0,G38&gt;E38,AND(F38&lt;&gt;"",F38&gt;E38)),"Check amounts",ROUND(E38-G38,2)))</f>
        <v/>
      </c>
      <c r="N38" s="128">
        <f>IF(COUNTA(A38:L38)=0,"",IF(OR(COUNT(C38:G38)&lt;&gt;COUNTA(C38:G38),MIN(C38:G38)&lt;0,G38&gt;E38,AND(F38&lt;&gt;"",F38&gt;E38)),"Check amounts",IF(OR(B38="Cancelled",B38="Returned",B38="Planned"),0,IF(OR(B38&lt;&gt;"Agreed",COUNTBLANK(D38)=1),"Add agreed cost",ROUND(MAX(0,D38-E38),2)))))</f>
        <v/>
      </c>
      <c r="O38" s="128">
        <f>IF(COUNTA(A38:L38)=0,"",IF(OR(COUNT(C38:G38)&lt;&gt;COUNTA(C38:G38),MIN(C38:G38)&lt;0,G38&gt;E38,AND(F38&lt;&gt;"",F38&gt;E38)),"Check amounts",ROUND(MAX(0,F38-G38),2)))</f>
        <v/>
      </c>
      <c r="P38" s="128">
        <f>IF(COUNTA(A38:L38)=0,"",IF(AND(ISNUMBER(M38),ISNUMBER(N38)),ROUND(M38+N38,2),"Check amounts"))</f>
        <v/>
      </c>
      <c r="Q38" s="128">
        <f>IF(COUNTA(A38:L38)=0,"",IF(AND(ISNUMBER(P38),ISNUMBER(O38)),ROUND(P38-O38,2),"Check amounts"))</f>
        <v/>
      </c>
      <c r="R38" s="128">
        <f>IF(COUNTA(A38:L38)=0,"",IF(OR(COUNT(C38:G38)&lt;&gt;COUNTA(C38:G38),MIN(C38:G38)&lt;0,G38&gt;E38,AND(F38&lt;&gt;"",F38&gt;E38)),"Check amounts",IF(OR(B38="Cancelled",B38="Returned"),0,IF(COUNTBLANK(C38)=1,"Add planned cost",C38))))</f>
        <v/>
      </c>
      <c r="S38" s="14">
        <f>IF(COUNTA(A38:L38)=0,"",IF(COUNTBLANK(A38)=1,"Name this expense",IF(OR(COUNT(C38:G38)&lt;&gt;COUNTA(C38:G38),MIN(C38:G38)&lt;0,G38&gt;E38,AND(F38&lt;&gt;"",F38&gt;E38)),"Check amounts",IF(AND(B38&lt;&gt;"Planned",B38&lt;&gt;"Agreed",B38&lt;&gt;"Cancelled",B38&lt;&gt;"Returned"),"Choose stage",IF(AND(B38="Agreed",COUNTBLANK(D38)=1),"Add agreed cost",IF(AND(B38="Planned",E38&gt;0),"Choose Agreed stage",IF(AND(F38&lt;&gt;"",F38&lt;G38),"Check expected refund",IF(COUNTBLANK(H38)=1,"Choose category",IF(AND(H38="Gifts",OR(COUNTBLANK(I38)=1,SUMPRODUCT(--('Gifts'!$J$8:$J$127=I38),--('Gifts'!$A$8:$A$127&lt;&gt;""))=0)),"Link a recorded gift",IF(AND(H38&lt;&gt;"Gifts",I38&lt;&gt;""),"Check gift category",IF(AND(B38&lt;&gt;"Cancelled",B38&lt;&gt;"Returned",COUNTBLANK(C38)=1),"Add planned cost",IF(AND(ISNUMBER(N38),N38&gt;0,COUNTBLANK(J38)=1),"Add payment date",IF(AND(ISNUMBER(N38),N38&gt;0,ISNUMBER(J38),J38&lt;TODAY()),"Payment overdue","")))))))))))))</f>
        <v/>
      </c>
      <c r="T38" s="3" t="inlineStr">
        <is>
          <t>M031</t>
        </is>
      </c>
      <c r="U38" s="117">
        <f>IF(COUNTA('Money simple'!A38:D38)=0,"",IF(COUNTBLANK('Money simple'!A38)=1,"Add cost name",IF(COUNT('Money simple'!B38:D38)&lt;&gt;3,"Complete amounts",IF(MIN('Money simple'!B38:D38)&lt;0,"Check amounts",""))))</f>
        <v/>
      </c>
    </row>
    <row r="39" ht="34" customHeight="1">
      <c r="A39" s="27" t="n"/>
      <c r="B39" s="27" t="n"/>
      <c r="C39" s="127" t="n"/>
      <c r="D39" s="127" t="n"/>
      <c r="E39" s="127" t="n"/>
      <c r="F39" s="127" t="n"/>
      <c r="G39" s="127" t="n"/>
      <c r="H39" s="27" t="n"/>
      <c r="I39" s="27" t="n"/>
      <c r="J39" s="126" t="n"/>
      <c r="K39" s="27" t="n"/>
      <c r="L39" s="27" t="n"/>
      <c r="M39" s="128">
        <f>IF(COUNTA(A39:L39)=0,"",IF(OR(COUNT(C39:G39)&lt;&gt;COUNTA(C39:G39),MIN(C39:G39)&lt;0,G39&gt;E39,AND(F39&lt;&gt;"",F39&gt;E39)),"Check amounts",ROUND(E39-G39,2)))</f>
        <v/>
      </c>
      <c r="N39" s="128">
        <f>IF(COUNTA(A39:L39)=0,"",IF(OR(COUNT(C39:G39)&lt;&gt;COUNTA(C39:G39),MIN(C39:G39)&lt;0,G39&gt;E39,AND(F39&lt;&gt;"",F39&gt;E39)),"Check amounts",IF(OR(B39="Cancelled",B39="Returned",B39="Planned"),0,IF(OR(B39&lt;&gt;"Agreed",COUNTBLANK(D39)=1),"Add agreed cost",ROUND(MAX(0,D39-E39),2)))))</f>
        <v/>
      </c>
      <c r="O39" s="128">
        <f>IF(COUNTA(A39:L39)=0,"",IF(OR(COUNT(C39:G39)&lt;&gt;COUNTA(C39:G39),MIN(C39:G39)&lt;0,G39&gt;E39,AND(F39&lt;&gt;"",F39&gt;E39)),"Check amounts",ROUND(MAX(0,F39-G39),2)))</f>
        <v/>
      </c>
      <c r="P39" s="128">
        <f>IF(COUNTA(A39:L39)=0,"",IF(AND(ISNUMBER(M39),ISNUMBER(N39)),ROUND(M39+N39,2),"Check amounts"))</f>
        <v/>
      </c>
      <c r="Q39" s="128">
        <f>IF(COUNTA(A39:L39)=0,"",IF(AND(ISNUMBER(P39),ISNUMBER(O39)),ROUND(P39-O39,2),"Check amounts"))</f>
        <v/>
      </c>
      <c r="R39" s="128">
        <f>IF(COUNTA(A39:L39)=0,"",IF(OR(COUNT(C39:G39)&lt;&gt;COUNTA(C39:G39),MIN(C39:G39)&lt;0,G39&gt;E39,AND(F39&lt;&gt;"",F39&gt;E39)),"Check amounts",IF(OR(B39="Cancelled",B39="Returned"),0,IF(COUNTBLANK(C39)=1,"Add planned cost",C39))))</f>
        <v/>
      </c>
      <c r="S39" s="14">
        <f>IF(COUNTA(A39:L39)=0,"",IF(COUNTBLANK(A39)=1,"Name this expense",IF(OR(COUNT(C39:G39)&lt;&gt;COUNTA(C39:G39),MIN(C39:G39)&lt;0,G39&gt;E39,AND(F39&lt;&gt;"",F39&gt;E39)),"Check amounts",IF(AND(B39&lt;&gt;"Planned",B39&lt;&gt;"Agreed",B39&lt;&gt;"Cancelled",B39&lt;&gt;"Returned"),"Choose stage",IF(AND(B39="Agreed",COUNTBLANK(D39)=1),"Add agreed cost",IF(AND(B39="Planned",E39&gt;0),"Choose Agreed stage",IF(AND(F39&lt;&gt;"",F39&lt;G39),"Check expected refund",IF(COUNTBLANK(H39)=1,"Choose category",IF(AND(H39="Gifts",OR(COUNTBLANK(I39)=1,SUMPRODUCT(--('Gifts'!$J$8:$J$127=I39),--('Gifts'!$A$8:$A$127&lt;&gt;""))=0)),"Link a recorded gift",IF(AND(H39&lt;&gt;"Gifts",I39&lt;&gt;""),"Check gift category",IF(AND(B39&lt;&gt;"Cancelled",B39&lt;&gt;"Returned",COUNTBLANK(C39)=1),"Add planned cost",IF(AND(ISNUMBER(N39),N39&gt;0,COUNTBLANK(J39)=1),"Add payment date",IF(AND(ISNUMBER(N39),N39&gt;0,ISNUMBER(J39),J39&lt;TODAY()),"Payment overdue","")))))))))))))</f>
        <v/>
      </c>
      <c r="T39" s="3" t="inlineStr">
        <is>
          <t>M032</t>
        </is>
      </c>
      <c r="U39" s="117">
        <f>IF(COUNTA('Money simple'!A39:D39)=0,"",IF(COUNTBLANK('Money simple'!A39)=1,"Add cost name",IF(COUNT('Money simple'!B39:D39)&lt;&gt;3,"Complete amounts",IF(MIN('Money simple'!B39:D39)&lt;0,"Check amounts",""))))</f>
        <v/>
      </c>
    </row>
    <row r="40" ht="34" customHeight="1">
      <c r="A40" s="27" t="n"/>
      <c r="B40" s="27" t="n"/>
      <c r="C40" s="127" t="n"/>
      <c r="D40" s="127" t="n"/>
      <c r="E40" s="127" t="n"/>
      <c r="F40" s="127" t="n"/>
      <c r="G40" s="127" t="n"/>
      <c r="H40" s="27" t="n"/>
      <c r="I40" s="27" t="n"/>
      <c r="J40" s="126" t="n"/>
      <c r="K40" s="27" t="n"/>
      <c r="L40" s="27" t="n"/>
      <c r="M40" s="128">
        <f>IF(COUNTA(A40:L40)=0,"",IF(OR(COUNT(C40:G40)&lt;&gt;COUNTA(C40:G40),MIN(C40:G40)&lt;0,G40&gt;E40,AND(F40&lt;&gt;"",F40&gt;E40)),"Check amounts",ROUND(E40-G40,2)))</f>
        <v/>
      </c>
      <c r="N40" s="128">
        <f>IF(COUNTA(A40:L40)=0,"",IF(OR(COUNT(C40:G40)&lt;&gt;COUNTA(C40:G40),MIN(C40:G40)&lt;0,G40&gt;E40,AND(F40&lt;&gt;"",F40&gt;E40)),"Check amounts",IF(OR(B40="Cancelled",B40="Returned",B40="Planned"),0,IF(OR(B40&lt;&gt;"Agreed",COUNTBLANK(D40)=1),"Add agreed cost",ROUND(MAX(0,D40-E40),2)))))</f>
        <v/>
      </c>
      <c r="O40" s="128">
        <f>IF(COUNTA(A40:L40)=0,"",IF(OR(COUNT(C40:G40)&lt;&gt;COUNTA(C40:G40),MIN(C40:G40)&lt;0,G40&gt;E40,AND(F40&lt;&gt;"",F40&gt;E40)),"Check amounts",ROUND(MAX(0,F40-G40),2)))</f>
        <v/>
      </c>
      <c r="P40" s="128">
        <f>IF(COUNTA(A40:L40)=0,"",IF(AND(ISNUMBER(M40),ISNUMBER(N40)),ROUND(M40+N40,2),"Check amounts"))</f>
        <v/>
      </c>
      <c r="Q40" s="128">
        <f>IF(COUNTA(A40:L40)=0,"",IF(AND(ISNUMBER(P40),ISNUMBER(O40)),ROUND(P40-O40,2),"Check amounts"))</f>
        <v/>
      </c>
      <c r="R40" s="128">
        <f>IF(COUNTA(A40:L40)=0,"",IF(OR(COUNT(C40:G40)&lt;&gt;COUNTA(C40:G40),MIN(C40:G40)&lt;0,G40&gt;E40,AND(F40&lt;&gt;"",F40&gt;E40)),"Check amounts",IF(OR(B40="Cancelled",B40="Returned"),0,IF(COUNTBLANK(C40)=1,"Add planned cost",C40))))</f>
        <v/>
      </c>
      <c r="S40" s="14">
        <f>IF(COUNTA(A40:L40)=0,"",IF(COUNTBLANK(A40)=1,"Name this expense",IF(OR(COUNT(C40:G40)&lt;&gt;COUNTA(C40:G40),MIN(C40:G40)&lt;0,G40&gt;E40,AND(F40&lt;&gt;"",F40&gt;E40)),"Check amounts",IF(AND(B40&lt;&gt;"Planned",B40&lt;&gt;"Agreed",B40&lt;&gt;"Cancelled",B40&lt;&gt;"Returned"),"Choose stage",IF(AND(B40="Agreed",COUNTBLANK(D40)=1),"Add agreed cost",IF(AND(B40="Planned",E40&gt;0),"Choose Agreed stage",IF(AND(F40&lt;&gt;"",F40&lt;G40),"Check expected refund",IF(COUNTBLANK(H40)=1,"Choose category",IF(AND(H40="Gifts",OR(COUNTBLANK(I40)=1,SUMPRODUCT(--('Gifts'!$J$8:$J$127=I40),--('Gifts'!$A$8:$A$127&lt;&gt;""))=0)),"Link a recorded gift",IF(AND(H40&lt;&gt;"Gifts",I40&lt;&gt;""),"Check gift category",IF(AND(B40&lt;&gt;"Cancelled",B40&lt;&gt;"Returned",COUNTBLANK(C40)=1),"Add planned cost",IF(AND(ISNUMBER(N40),N40&gt;0,COUNTBLANK(J40)=1),"Add payment date",IF(AND(ISNUMBER(N40),N40&gt;0,ISNUMBER(J40),J40&lt;TODAY()),"Payment overdue","")))))))))))))</f>
        <v/>
      </c>
      <c r="T40" s="3" t="inlineStr">
        <is>
          <t>M033</t>
        </is>
      </c>
      <c r="U40" s="117">
        <f>IF(COUNTA('Money simple'!A40:D40)=0,"",IF(COUNTBLANK('Money simple'!A40)=1,"Add cost name",IF(COUNT('Money simple'!B40:D40)&lt;&gt;3,"Complete amounts",IF(MIN('Money simple'!B40:D40)&lt;0,"Check amounts",""))))</f>
        <v/>
      </c>
    </row>
    <row r="41" ht="34" customHeight="1">
      <c r="A41" s="27" t="n"/>
      <c r="B41" s="27" t="n"/>
      <c r="C41" s="127" t="n"/>
      <c r="D41" s="127" t="n"/>
      <c r="E41" s="127" t="n"/>
      <c r="F41" s="127" t="n"/>
      <c r="G41" s="127" t="n"/>
      <c r="H41" s="27" t="n"/>
      <c r="I41" s="27" t="n"/>
      <c r="J41" s="126" t="n"/>
      <c r="K41" s="27" t="n"/>
      <c r="L41" s="27" t="n"/>
      <c r="M41" s="128">
        <f>IF(COUNTA(A41:L41)=0,"",IF(OR(COUNT(C41:G41)&lt;&gt;COUNTA(C41:G41),MIN(C41:G41)&lt;0,G41&gt;E41,AND(F41&lt;&gt;"",F41&gt;E41)),"Check amounts",ROUND(E41-G41,2)))</f>
        <v/>
      </c>
      <c r="N41" s="128">
        <f>IF(COUNTA(A41:L41)=0,"",IF(OR(COUNT(C41:G41)&lt;&gt;COUNTA(C41:G41),MIN(C41:G41)&lt;0,G41&gt;E41,AND(F41&lt;&gt;"",F41&gt;E41)),"Check amounts",IF(OR(B41="Cancelled",B41="Returned",B41="Planned"),0,IF(OR(B41&lt;&gt;"Agreed",COUNTBLANK(D41)=1),"Add agreed cost",ROUND(MAX(0,D41-E41),2)))))</f>
        <v/>
      </c>
      <c r="O41" s="128">
        <f>IF(COUNTA(A41:L41)=0,"",IF(OR(COUNT(C41:G41)&lt;&gt;COUNTA(C41:G41),MIN(C41:G41)&lt;0,G41&gt;E41,AND(F41&lt;&gt;"",F41&gt;E41)),"Check amounts",ROUND(MAX(0,F41-G41),2)))</f>
        <v/>
      </c>
      <c r="P41" s="128">
        <f>IF(COUNTA(A41:L41)=0,"",IF(AND(ISNUMBER(M41),ISNUMBER(N41)),ROUND(M41+N41,2),"Check amounts"))</f>
        <v/>
      </c>
      <c r="Q41" s="128">
        <f>IF(COUNTA(A41:L41)=0,"",IF(AND(ISNUMBER(P41),ISNUMBER(O41)),ROUND(P41-O41,2),"Check amounts"))</f>
        <v/>
      </c>
      <c r="R41" s="128">
        <f>IF(COUNTA(A41:L41)=0,"",IF(OR(COUNT(C41:G41)&lt;&gt;COUNTA(C41:G41),MIN(C41:G41)&lt;0,G41&gt;E41,AND(F41&lt;&gt;"",F41&gt;E41)),"Check amounts",IF(OR(B41="Cancelled",B41="Returned"),0,IF(COUNTBLANK(C41)=1,"Add planned cost",C41))))</f>
        <v/>
      </c>
      <c r="S41" s="14">
        <f>IF(COUNTA(A41:L41)=0,"",IF(COUNTBLANK(A41)=1,"Name this expense",IF(OR(COUNT(C41:G41)&lt;&gt;COUNTA(C41:G41),MIN(C41:G41)&lt;0,G41&gt;E41,AND(F41&lt;&gt;"",F41&gt;E41)),"Check amounts",IF(AND(B41&lt;&gt;"Planned",B41&lt;&gt;"Agreed",B41&lt;&gt;"Cancelled",B41&lt;&gt;"Returned"),"Choose stage",IF(AND(B41="Agreed",COUNTBLANK(D41)=1),"Add agreed cost",IF(AND(B41="Planned",E41&gt;0),"Choose Agreed stage",IF(AND(F41&lt;&gt;"",F41&lt;G41),"Check expected refund",IF(COUNTBLANK(H41)=1,"Choose category",IF(AND(H41="Gifts",OR(COUNTBLANK(I41)=1,SUMPRODUCT(--('Gifts'!$J$8:$J$127=I41),--('Gifts'!$A$8:$A$127&lt;&gt;""))=0)),"Link a recorded gift",IF(AND(H41&lt;&gt;"Gifts",I41&lt;&gt;""),"Check gift category",IF(AND(B41&lt;&gt;"Cancelled",B41&lt;&gt;"Returned",COUNTBLANK(C41)=1),"Add planned cost",IF(AND(ISNUMBER(N41),N41&gt;0,COUNTBLANK(J41)=1),"Add payment date",IF(AND(ISNUMBER(N41),N41&gt;0,ISNUMBER(J41),J41&lt;TODAY()),"Payment overdue","")))))))))))))</f>
        <v/>
      </c>
      <c r="T41" s="3" t="inlineStr">
        <is>
          <t>M034</t>
        </is>
      </c>
      <c r="U41" s="117">
        <f>IF(COUNTA('Money simple'!A41:D41)=0,"",IF(COUNTBLANK('Money simple'!A41)=1,"Add cost name",IF(COUNT('Money simple'!B41:D41)&lt;&gt;3,"Complete amounts",IF(MIN('Money simple'!B41:D41)&lt;0,"Check amounts",""))))</f>
        <v/>
      </c>
    </row>
    <row r="42" ht="34" customHeight="1">
      <c r="A42" s="27" t="n"/>
      <c r="B42" s="27" t="n"/>
      <c r="C42" s="127" t="n"/>
      <c r="D42" s="127" t="n"/>
      <c r="E42" s="127" t="n"/>
      <c r="F42" s="127" t="n"/>
      <c r="G42" s="127" t="n"/>
      <c r="H42" s="27" t="n"/>
      <c r="I42" s="27" t="n"/>
      <c r="J42" s="126" t="n"/>
      <c r="K42" s="27" t="n"/>
      <c r="L42" s="27" t="n"/>
      <c r="M42" s="128">
        <f>IF(COUNTA(A42:L42)=0,"",IF(OR(COUNT(C42:G42)&lt;&gt;COUNTA(C42:G42),MIN(C42:G42)&lt;0,G42&gt;E42,AND(F42&lt;&gt;"",F42&gt;E42)),"Check amounts",ROUND(E42-G42,2)))</f>
        <v/>
      </c>
      <c r="N42" s="128">
        <f>IF(COUNTA(A42:L42)=0,"",IF(OR(COUNT(C42:G42)&lt;&gt;COUNTA(C42:G42),MIN(C42:G42)&lt;0,G42&gt;E42,AND(F42&lt;&gt;"",F42&gt;E42)),"Check amounts",IF(OR(B42="Cancelled",B42="Returned",B42="Planned"),0,IF(OR(B42&lt;&gt;"Agreed",COUNTBLANK(D42)=1),"Add agreed cost",ROUND(MAX(0,D42-E42),2)))))</f>
        <v/>
      </c>
      <c r="O42" s="128">
        <f>IF(COUNTA(A42:L42)=0,"",IF(OR(COUNT(C42:G42)&lt;&gt;COUNTA(C42:G42),MIN(C42:G42)&lt;0,G42&gt;E42,AND(F42&lt;&gt;"",F42&gt;E42)),"Check amounts",ROUND(MAX(0,F42-G42),2)))</f>
        <v/>
      </c>
      <c r="P42" s="128">
        <f>IF(COUNTA(A42:L42)=0,"",IF(AND(ISNUMBER(M42),ISNUMBER(N42)),ROUND(M42+N42,2),"Check amounts"))</f>
        <v/>
      </c>
      <c r="Q42" s="128">
        <f>IF(COUNTA(A42:L42)=0,"",IF(AND(ISNUMBER(P42),ISNUMBER(O42)),ROUND(P42-O42,2),"Check amounts"))</f>
        <v/>
      </c>
      <c r="R42" s="128">
        <f>IF(COUNTA(A42:L42)=0,"",IF(OR(COUNT(C42:G42)&lt;&gt;COUNTA(C42:G42),MIN(C42:G42)&lt;0,G42&gt;E42,AND(F42&lt;&gt;"",F42&gt;E42)),"Check amounts",IF(OR(B42="Cancelled",B42="Returned"),0,IF(COUNTBLANK(C42)=1,"Add planned cost",C42))))</f>
        <v/>
      </c>
      <c r="S42" s="14">
        <f>IF(COUNTA(A42:L42)=0,"",IF(COUNTBLANK(A42)=1,"Name this expense",IF(OR(COUNT(C42:G42)&lt;&gt;COUNTA(C42:G42),MIN(C42:G42)&lt;0,G42&gt;E42,AND(F42&lt;&gt;"",F42&gt;E42)),"Check amounts",IF(AND(B42&lt;&gt;"Planned",B42&lt;&gt;"Agreed",B42&lt;&gt;"Cancelled",B42&lt;&gt;"Returned"),"Choose stage",IF(AND(B42="Agreed",COUNTBLANK(D42)=1),"Add agreed cost",IF(AND(B42="Planned",E42&gt;0),"Choose Agreed stage",IF(AND(F42&lt;&gt;"",F42&lt;G42),"Check expected refund",IF(COUNTBLANK(H42)=1,"Choose category",IF(AND(H42="Gifts",OR(COUNTBLANK(I42)=1,SUMPRODUCT(--('Gifts'!$J$8:$J$127=I42),--('Gifts'!$A$8:$A$127&lt;&gt;""))=0)),"Link a recorded gift",IF(AND(H42&lt;&gt;"Gifts",I42&lt;&gt;""),"Check gift category",IF(AND(B42&lt;&gt;"Cancelled",B42&lt;&gt;"Returned",COUNTBLANK(C42)=1),"Add planned cost",IF(AND(ISNUMBER(N42),N42&gt;0,COUNTBLANK(J42)=1),"Add payment date",IF(AND(ISNUMBER(N42),N42&gt;0,ISNUMBER(J42),J42&lt;TODAY()),"Payment overdue","")))))))))))))</f>
        <v/>
      </c>
      <c r="T42" s="3" t="inlineStr">
        <is>
          <t>M035</t>
        </is>
      </c>
      <c r="U42" s="117">
        <f>IF(COUNTA('Money simple'!A42:D42)=0,"",IF(COUNTBLANK('Money simple'!A42)=1,"Add cost name",IF(COUNT('Money simple'!B42:D42)&lt;&gt;3,"Complete amounts",IF(MIN('Money simple'!B42:D42)&lt;0,"Check amounts",""))))</f>
        <v/>
      </c>
    </row>
    <row r="43" ht="34" customHeight="1">
      <c r="A43" s="27" t="n"/>
      <c r="B43" s="27" t="n"/>
      <c r="C43" s="127" t="n"/>
      <c r="D43" s="127" t="n"/>
      <c r="E43" s="127" t="n"/>
      <c r="F43" s="127" t="n"/>
      <c r="G43" s="127" t="n"/>
      <c r="H43" s="27" t="n"/>
      <c r="I43" s="27" t="n"/>
      <c r="J43" s="126" t="n"/>
      <c r="K43" s="27" t="n"/>
      <c r="L43" s="27" t="n"/>
      <c r="M43" s="128">
        <f>IF(COUNTA(A43:L43)=0,"",IF(OR(COUNT(C43:G43)&lt;&gt;COUNTA(C43:G43),MIN(C43:G43)&lt;0,G43&gt;E43,AND(F43&lt;&gt;"",F43&gt;E43)),"Check amounts",ROUND(E43-G43,2)))</f>
        <v/>
      </c>
      <c r="N43" s="128">
        <f>IF(COUNTA(A43:L43)=0,"",IF(OR(COUNT(C43:G43)&lt;&gt;COUNTA(C43:G43),MIN(C43:G43)&lt;0,G43&gt;E43,AND(F43&lt;&gt;"",F43&gt;E43)),"Check amounts",IF(OR(B43="Cancelled",B43="Returned",B43="Planned"),0,IF(OR(B43&lt;&gt;"Agreed",COUNTBLANK(D43)=1),"Add agreed cost",ROUND(MAX(0,D43-E43),2)))))</f>
        <v/>
      </c>
      <c r="O43" s="128">
        <f>IF(COUNTA(A43:L43)=0,"",IF(OR(COUNT(C43:G43)&lt;&gt;COUNTA(C43:G43),MIN(C43:G43)&lt;0,G43&gt;E43,AND(F43&lt;&gt;"",F43&gt;E43)),"Check amounts",ROUND(MAX(0,F43-G43),2)))</f>
        <v/>
      </c>
      <c r="P43" s="128">
        <f>IF(COUNTA(A43:L43)=0,"",IF(AND(ISNUMBER(M43),ISNUMBER(N43)),ROUND(M43+N43,2),"Check amounts"))</f>
        <v/>
      </c>
      <c r="Q43" s="128">
        <f>IF(COUNTA(A43:L43)=0,"",IF(AND(ISNUMBER(P43),ISNUMBER(O43)),ROUND(P43-O43,2),"Check amounts"))</f>
        <v/>
      </c>
      <c r="R43" s="128">
        <f>IF(COUNTA(A43:L43)=0,"",IF(OR(COUNT(C43:G43)&lt;&gt;COUNTA(C43:G43),MIN(C43:G43)&lt;0,G43&gt;E43,AND(F43&lt;&gt;"",F43&gt;E43)),"Check amounts",IF(OR(B43="Cancelled",B43="Returned"),0,IF(COUNTBLANK(C43)=1,"Add planned cost",C43))))</f>
        <v/>
      </c>
      <c r="S43" s="14">
        <f>IF(COUNTA(A43:L43)=0,"",IF(COUNTBLANK(A43)=1,"Name this expense",IF(OR(COUNT(C43:G43)&lt;&gt;COUNTA(C43:G43),MIN(C43:G43)&lt;0,G43&gt;E43,AND(F43&lt;&gt;"",F43&gt;E43)),"Check amounts",IF(AND(B43&lt;&gt;"Planned",B43&lt;&gt;"Agreed",B43&lt;&gt;"Cancelled",B43&lt;&gt;"Returned"),"Choose stage",IF(AND(B43="Agreed",COUNTBLANK(D43)=1),"Add agreed cost",IF(AND(B43="Planned",E43&gt;0),"Choose Agreed stage",IF(AND(F43&lt;&gt;"",F43&lt;G43),"Check expected refund",IF(COUNTBLANK(H43)=1,"Choose category",IF(AND(H43="Gifts",OR(COUNTBLANK(I43)=1,SUMPRODUCT(--('Gifts'!$J$8:$J$127=I43),--('Gifts'!$A$8:$A$127&lt;&gt;""))=0)),"Link a recorded gift",IF(AND(H43&lt;&gt;"Gifts",I43&lt;&gt;""),"Check gift category",IF(AND(B43&lt;&gt;"Cancelled",B43&lt;&gt;"Returned",COUNTBLANK(C43)=1),"Add planned cost",IF(AND(ISNUMBER(N43),N43&gt;0,COUNTBLANK(J43)=1),"Add payment date",IF(AND(ISNUMBER(N43),N43&gt;0,ISNUMBER(J43),J43&lt;TODAY()),"Payment overdue","")))))))))))))</f>
        <v/>
      </c>
      <c r="T43" s="3" t="inlineStr">
        <is>
          <t>M036</t>
        </is>
      </c>
      <c r="U43" s="117">
        <f>IF(COUNTA('Money simple'!A43:D43)=0,"",IF(COUNTBLANK('Money simple'!A43)=1,"Add cost name",IF(COUNT('Money simple'!B43:D43)&lt;&gt;3,"Complete amounts",IF(MIN('Money simple'!B43:D43)&lt;0,"Check amounts",""))))</f>
        <v/>
      </c>
    </row>
    <row r="44" ht="34" customHeight="1">
      <c r="A44" s="27" t="n"/>
      <c r="B44" s="27" t="n"/>
      <c r="C44" s="127" t="n"/>
      <c r="D44" s="127" t="n"/>
      <c r="E44" s="127" t="n"/>
      <c r="F44" s="127" t="n"/>
      <c r="G44" s="127" t="n"/>
      <c r="H44" s="27" t="n"/>
      <c r="I44" s="27" t="n"/>
      <c r="J44" s="126" t="n"/>
      <c r="K44" s="27" t="n"/>
      <c r="L44" s="27" t="n"/>
      <c r="M44" s="128">
        <f>IF(COUNTA(A44:L44)=0,"",IF(OR(COUNT(C44:G44)&lt;&gt;COUNTA(C44:G44),MIN(C44:G44)&lt;0,G44&gt;E44,AND(F44&lt;&gt;"",F44&gt;E44)),"Check amounts",ROUND(E44-G44,2)))</f>
        <v/>
      </c>
      <c r="N44" s="128">
        <f>IF(COUNTA(A44:L44)=0,"",IF(OR(COUNT(C44:G44)&lt;&gt;COUNTA(C44:G44),MIN(C44:G44)&lt;0,G44&gt;E44,AND(F44&lt;&gt;"",F44&gt;E44)),"Check amounts",IF(OR(B44="Cancelled",B44="Returned",B44="Planned"),0,IF(OR(B44&lt;&gt;"Agreed",COUNTBLANK(D44)=1),"Add agreed cost",ROUND(MAX(0,D44-E44),2)))))</f>
        <v/>
      </c>
      <c r="O44" s="128">
        <f>IF(COUNTA(A44:L44)=0,"",IF(OR(COUNT(C44:G44)&lt;&gt;COUNTA(C44:G44),MIN(C44:G44)&lt;0,G44&gt;E44,AND(F44&lt;&gt;"",F44&gt;E44)),"Check amounts",ROUND(MAX(0,F44-G44),2)))</f>
        <v/>
      </c>
      <c r="P44" s="128">
        <f>IF(COUNTA(A44:L44)=0,"",IF(AND(ISNUMBER(M44),ISNUMBER(N44)),ROUND(M44+N44,2),"Check amounts"))</f>
        <v/>
      </c>
      <c r="Q44" s="128">
        <f>IF(COUNTA(A44:L44)=0,"",IF(AND(ISNUMBER(P44),ISNUMBER(O44)),ROUND(P44-O44,2),"Check amounts"))</f>
        <v/>
      </c>
      <c r="R44" s="128">
        <f>IF(COUNTA(A44:L44)=0,"",IF(OR(COUNT(C44:G44)&lt;&gt;COUNTA(C44:G44),MIN(C44:G44)&lt;0,G44&gt;E44,AND(F44&lt;&gt;"",F44&gt;E44)),"Check amounts",IF(OR(B44="Cancelled",B44="Returned"),0,IF(COUNTBLANK(C44)=1,"Add planned cost",C44))))</f>
        <v/>
      </c>
      <c r="S44" s="14">
        <f>IF(COUNTA(A44:L44)=0,"",IF(COUNTBLANK(A44)=1,"Name this expense",IF(OR(COUNT(C44:G44)&lt;&gt;COUNTA(C44:G44),MIN(C44:G44)&lt;0,G44&gt;E44,AND(F44&lt;&gt;"",F44&gt;E44)),"Check amounts",IF(AND(B44&lt;&gt;"Planned",B44&lt;&gt;"Agreed",B44&lt;&gt;"Cancelled",B44&lt;&gt;"Returned"),"Choose stage",IF(AND(B44="Agreed",COUNTBLANK(D44)=1),"Add agreed cost",IF(AND(B44="Planned",E44&gt;0),"Choose Agreed stage",IF(AND(F44&lt;&gt;"",F44&lt;G44),"Check expected refund",IF(COUNTBLANK(H44)=1,"Choose category",IF(AND(H44="Gifts",OR(COUNTBLANK(I44)=1,SUMPRODUCT(--('Gifts'!$J$8:$J$127=I44),--('Gifts'!$A$8:$A$127&lt;&gt;""))=0)),"Link a recorded gift",IF(AND(H44&lt;&gt;"Gifts",I44&lt;&gt;""),"Check gift category",IF(AND(B44&lt;&gt;"Cancelled",B44&lt;&gt;"Returned",COUNTBLANK(C44)=1),"Add planned cost",IF(AND(ISNUMBER(N44),N44&gt;0,COUNTBLANK(J44)=1),"Add payment date",IF(AND(ISNUMBER(N44),N44&gt;0,ISNUMBER(J44),J44&lt;TODAY()),"Payment overdue","")))))))))))))</f>
        <v/>
      </c>
      <c r="T44" s="3" t="inlineStr">
        <is>
          <t>M037</t>
        </is>
      </c>
      <c r="U44" s="117">
        <f>IF(COUNTA('Money simple'!A44:D44)=0,"",IF(COUNTBLANK('Money simple'!A44)=1,"Add cost name",IF(COUNT('Money simple'!B44:D44)&lt;&gt;3,"Complete amounts",IF(MIN('Money simple'!B44:D44)&lt;0,"Check amounts",""))))</f>
        <v/>
      </c>
    </row>
    <row r="45" ht="34" customHeight="1">
      <c r="A45" s="27" t="n"/>
      <c r="B45" s="27" t="n"/>
      <c r="C45" s="127" t="n"/>
      <c r="D45" s="127" t="n"/>
      <c r="E45" s="127" t="n"/>
      <c r="F45" s="127" t="n"/>
      <c r="G45" s="127" t="n"/>
      <c r="H45" s="27" t="n"/>
      <c r="I45" s="27" t="n"/>
      <c r="J45" s="126" t="n"/>
      <c r="K45" s="27" t="n"/>
      <c r="L45" s="27" t="n"/>
      <c r="M45" s="128">
        <f>IF(COUNTA(A45:L45)=0,"",IF(OR(COUNT(C45:G45)&lt;&gt;COUNTA(C45:G45),MIN(C45:G45)&lt;0,G45&gt;E45,AND(F45&lt;&gt;"",F45&gt;E45)),"Check amounts",ROUND(E45-G45,2)))</f>
        <v/>
      </c>
      <c r="N45" s="128">
        <f>IF(COUNTA(A45:L45)=0,"",IF(OR(COUNT(C45:G45)&lt;&gt;COUNTA(C45:G45),MIN(C45:G45)&lt;0,G45&gt;E45,AND(F45&lt;&gt;"",F45&gt;E45)),"Check amounts",IF(OR(B45="Cancelled",B45="Returned",B45="Planned"),0,IF(OR(B45&lt;&gt;"Agreed",COUNTBLANK(D45)=1),"Add agreed cost",ROUND(MAX(0,D45-E45),2)))))</f>
        <v/>
      </c>
      <c r="O45" s="128">
        <f>IF(COUNTA(A45:L45)=0,"",IF(OR(COUNT(C45:G45)&lt;&gt;COUNTA(C45:G45),MIN(C45:G45)&lt;0,G45&gt;E45,AND(F45&lt;&gt;"",F45&gt;E45)),"Check amounts",ROUND(MAX(0,F45-G45),2)))</f>
        <v/>
      </c>
      <c r="P45" s="128">
        <f>IF(COUNTA(A45:L45)=0,"",IF(AND(ISNUMBER(M45),ISNUMBER(N45)),ROUND(M45+N45,2),"Check amounts"))</f>
        <v/>
      </c>
      <c r="Q45" s="128">
        <f>IF(COUNTA(A45:L45)=0,"",IF(AND(ISNUMBER(P45),ISNUMBER(O45)),ROUND(P45-O45,2),"Check amounts"))</f>
        <v/>
      </c>
      <c r="R45" s="128">
        <f>IF(COUNTA(A45:L45)=0,"",IF(OR(COUNT(C45:G45)&lt;&gt;COUNTA(C45:G45),MIN(C45:G45)&lt;0,G45&gt;E45,AND(F45&lt;&gt;"",F45&gt;E45)),"Check amounts",IF(OR(B45="Cancelled",B45="Returned"),0,IF(COUNTBLANK(C45)=1,"Add planned cost",C45))))</f>
        <v/>
      </c>
      <c r="S45" s="14">
        <f>IF(COUNTA(A45:L45)=0,"",IF(COUNTBLANK(A45)=1,"Name this expense",IF(OR(COUNT(C45:G45)&lt;&gt;COUNTA(C45:G45),MIN(C45:G45)&lt;0,G45&gt;E45,AND(F45&lt;&gt;"",F45&gt;E45)),"Check amounts",IF(AND(B45&lt;&gt;"Planned",B45&lt;&gt;"Agreed",B45&lt;&gt;"Cancelled",B45&lt;&gt;"Returned"),"Choose stage",IF(AND(B45="Agreed",COUNTBLANK(D45)=1),"Add agreed cost",IF(AND(B45="Planned",E45&gt;0),"Choose Agreed stage",IF(AND(F45&lt;&gt;"",F45&lt;G45),"Check expected refund",IF(COUNTBLANK(H45)=1,"Choose category",IF(AND(H45="Gifts",OR(COUNTBLANK(I45)=1,SUMPRODUCT(--('Gifts'!$J$8:$J$127=I45),--('Gifts'!$A$8:$A$127&lt;&gt;""))=0)),"Link a recorded gift",IF(AND(H45&lt;&gt;"Gifts",I45&lt;&gt;""),"Check gift category",IF(AND(B45&lt;&gt;"Cancelled",B45&lt;&gt;"Returned",COUNTBLANK(C45)=1),"Add planned cost",IF(AND(ISNUMBER(N45),N45&gt;0,COUNTBLANK(J45)=1),"Add payment date",IF(AND(ISNUMBER(N45),N45&gt;0,ISNUMBER(J45),J45&lt;TODAY()),"Payment overdue","")))))))))))))</f>
        <v/>
      </c>
      <c r="T45" s="3" t="inlineStr">
        <is>
          <t>M038</t>
        </is>
      </c>
      <c r="U45" s="117">
        <f>IF(COUNTA('Money simple'!A45:D45)=0,"",IF(COUNTBLANK('Money simple'!A45)=1,"Add cost name",IF(COUNT('Money simple'!B45:D45)&lt;&gt;3,"Complete amounts",IF(MIN('Money simple'!B45:D45)&lt;0,"Check amounts",""))))</f>
        <v/>
      </c>
    </row>
    <row r="46" ht="34" customHeight="1">
      <c r="A46" s="27" t="n"/>
      <c r="B46" s="27" t="n"/>
      <c r="C46" s="127" t="n"/>
      <c r="D46" s="127" t="n"/>
      <c r="E46" s="127" t="n"/>
      <c r="F46" s="127" t="n"/>
      <c r="G46" s="127" t="n"/>
      <c r="H46" s="27" t="n"/>
      <c r="I46" s="27" t="n"/>
      <c r="J46" s="126" t="n"/>
      <c r="K46" s="27" t="n"/>
      <c r="L46" s="27" t="n"/>
      <c r="M46" s="128">
        <f>IF(COUNTA(A46:L46)=0,"",IF(OR(COUNT(C46:G46)&lt;&gt;COUNTA(C46:G46),MIN(C46:G46)&lt;0,G46&gt;E46,AND(F46&lt;&gt;"",F46&gt;E46)),"Check amounts",ROUND(E46-G46,2)))</f>
        <v/>
      </c>
      <c r="N46" s="128">
        <f>IF(COUNTA(A46:L46)=0,"",IF(OR(COUNT(C46:G46)&lt;&gt;COUNTA(C46:G46),MIN(C46:G46)&lt;0,G46&gt;E46,AND(F46&lt;&gt;"",F46&gt;E46)),"Check amounts",IF(OR(B46="Cancelled",B46="Returned",B46="Planned"),0,IF(OR(B46&lt;&gt;"Agreed",COUNTBLANK(D46)=1),"Add agreed cost",ROUND(MAX(0,D46-E46),2)))))</f>
        <v/>
      </c>
      <c r="O46" s="128">
        <f>IF(COUNTA(A46:L46)=0,"",IF(OR(COUNT(C46:G46)&lt;&gt;COUNTA(C46:G46),MIN(C46:G46)&lt;0,G46&gt;E46,AND(F46&lt;&gt;"",F46&gt;E46)),"Check amounts",ROUND(MAX(0,F46-G46),2)))</f>
        <v/>
      </c>
      <c r="P46" s="128">
        <f>IF(COUNTA(A46:L46)=0,"",IF(AND(ISNUMBER(M46),ISNUMBER(N46)),ROUND(M46+N46,2),"Check amounts"))</f>
        <v/>
      </c>
      <c r="Q46" s="128">
        <f>IF(COUNTA(A46:L46)=0,"",IF(AND(ISNUMBER(P46),ISNUMBER(O46)),ROUND(P46-O46,2),"Check amounts"))</f>
        <v/>
      </c>
      <c r="R46" s="128">
        <f>IF(COUNTA(A46:L46)=0,"",IF(OR(COUNT(C46:G46)&lt;&gt;COUNTA(C46:G46),MIN(C46:G46)&lt;0,G46&gt;E46,AND(F46&lt;&gt;"",F46&gt;E46)),"Check amounts",IF(OR(B46="Cancelled",B46="Returned"),0,IF(COUNTBLANK(C46)=1,"Add planned cost",C46))))</f>
        <v/>
      </c>
      <c r="S46" s="14">
        <f>IF(COUNTA(A46:L46)=0,"",IF(COUNTBLANK(A46)=1,"Name this expense",IF(OR(COUNT(C46:G46)&lt;&gt;COUNTA(C46:G46),MIN(C46:G46)&lt;0,G46&gt;E46,AND(F46&lt;&gt;"",F46&gt;E46)),"Check amounts",IF(AND(B46&lt;&gt;"Planned",B46&lt;&gt;"Agreed",B46&lt;&gt;"Cancelled",B46&lt;&gt;"Returned"),"Choose stage",IF(AND(B46="Agreed",COUNTBLANK(D46)=1),"Add agreed cost",IF(AND(B46="Planned",E46&gt;0),"Choose Agreed stage",IF(AND(F46&lt;&gt;"",F46&lt;G46),"Check expected refund",IF(COUNTBLANK(H46)=1,"Choose category",IF(AND(H46="Gifts",OR(COUNTBLANK(I46)=1,SUMPRODUCT(--('Gifts'!$J$8:$J$127=I46),--('Gifts'!$A$8:$A$127&lt;&gt;""))=0)),"Link a recorded gift",IF(AND(H46&lt;&gt;"Gifts",I46&lt;&gt;""),"Check gift category",IF(AND(B46&lt;&gt;"Cancelled",B46&lt;&gt;"Returned",COUNTBLANK(C46)=1),"Add planned cost",IF(AND(ISNUMBER(N46),N46&gt;0,COUNTBLANK(J46)=1),"Add payment date",IF(AND(ISNUMBER(N46),N46&gt;0,ISNUMBER(J46),J46&lt;TODAY()),"Payment overdue","")))))))))))))</f>
        <v/>
      </c>
      <c r="T46" s="3" t="inlineStr">
        <is>
          <t>M039</t>
        </is>
      </c>
      <c r="U46" s="117">
        <f>IF(COUNTA('Money simple'!A46:D46)=0,"",IF(COUNTBLANK('Money simple'!A46)=1,"Add cost name",IF(COUNT('Money simple'!B46:D46)&lt;&gt;3,"Complete amounts",IF(MIN('Money simple'!B46:D46)&lt;0,"Check amounts",""))))</f>
        <v/>
      </c>
    </row>
    <row r="47" ht="34" customHeight="1">
      <c r="A47" s="27" t="n"/>
      <c r="B47" s="27" t="n"/>
      <c r="C47" s="127" t="n"/>
      <c r="D47" s="127" t="n"/>
      <c r="E47" s="127" t="n"/>
      <c r="F47" s="127" t="n"/>
      <c r="G47" s="127" t="n"/>
      <c r="H47" s="27" t="n"/>
      <c r="I47" s="27" t="n"/>
      <c r="J47" s="126" t="n"/>
      <c r="K47" s="27" t="n"/>
      <c r="L47" s="27" t="n"/>
      <c r="M47" s="128">
        <f>IF(COUNTA(A47:L47)=0,"",IF(OR(COUNT(C47:G47)&lt;&gt;COUNTA(C47:G47),MIN(C47:G47)&lt;0,G47&gt;E47,AND(F47&lt;&gt;"",F47&gt;E47)),"Check amounts",ROUND(E47-G47,2)))</f>
        <v/>
      </c>
      <c r="N47" s="128">
        <f>IF(COUNTA(A47:L47)=0,"",IF(OR(COUNT(C47:G47)&lt;&gt;COUNTA(C47:G47),MIN(C47:G47)&lt;0,G47&gt;E47,AND(F47&lt;&gt;"",F47&gt;E47)),"Check amounts",IF(OR(B47="Cancelled",B47="Returned",B47="Planned"),0,IF(OR(B47&lt;&gt;"Agreed",COUNTBLANK(D47)=1),"Add agreed cost",ROUND(MAX(0,D47-E47),2)))))</f>
        <v/>
      </c>
      <c r="O47" s="128">
        <f>IF(COUNTA(A47:L47)=0,"",IF(OR(COUNT(C47:G47)&lt;&gt;COUNTA(C47:G47),MIN(C47:G47)&lt;0,G47&gt;E47,AND(F47&lt;&gt;"",F47&gt;E47)),"Check amounts",ROUND(MAX(0,F47-G47),2)))</f>
        <v/>
      </c>
      <c r="P47" s="128">
        <f>IF(COUNTA(A47:L47)=0,"",IF(AND(ISNUMBER(M47),ISNUMBER(N47)),ROUND(M47+N47,2),"Check amounts"))</f>
        <v/>
      </c>
      <c r="Q47" s="128">
        <f>IF(COUNTA(A47:L47)=0,"",IF(AND(ISNUMBER(P47),ISNUMBER(O47)),ROUND(P47-O47,2),"Check amounts"))</f>
        <v/>
      </c>
      <c r="R47" s="128">
        <f>IF(COUNTA(A47:L47)=0,"",IF(OR(COUNT(C47:G47)&lt;&gt;COUNTA(C47:G47),MIN(C47:G47)&lt;0,G47&gt;E47,AND(F47&lt;&gt;"",F47&gt;E47)),"Check amounts",IF(OR(B47="Cancelled",B47="Returned"),0,IF(COUNTBLANK(C47)=1,"Add planned cost",C47))))</f>
        <v/>
      </c>
      <c r="S47" s="14">
        <f>IF(COUNTA(A47:L47)=0,"",IF(COUNTBLANK(A47)=1,"Name this expense",IF(OR(COUNT(C47:G47)&lt;&gt;COUNTA(C47:G47),MIN(C47:G47)&lt;0,G47&gt;E47,AND(F47&lt;&gt;"",F47&gt;E47)),"Check amounts",IF(AND(B47&lt;&gt;"Planned",B47&lt;&gt;"Agreed",B47&lt;&gt;"Cancelled",B47&lt;&gt;"Returned"),"Choose stage",IF(AND(B47="Agreed",COUNTBLANK(D47)=1),"Add agreed cost",IF(AND(B47="Planned",E47&gt;0),"Choose Agreed stage",IF(AND(F47&lt;&gt;"",F47&lt;G47),"Check expected refund",IF(COUNTBLANK(H47)=1,"Choose category",IF(AND(H47="Gifts",OR(COUNTBLANK(I47)=1,SUMPRODUCT(--('Gifts'!$J$8:$J$127=I47),--('Gifts'!$A$8:$A$127&lt;&gt;""))=0)),"Link a recorded gift",IF(AND(H47&lt;&gt;"Gifts",I47&lt;&gt;""),"Check gift category",IF(AND(B47&lt;&gt;"Cancelled",B47&lt;&gt;"Returned",COUNTBLANK(C47)=1),"Add planned cost",IF(AND(ISNUMBER(N47),N47&gt;0,COUNTBLANK(J47)=1),"Add payment date",IF(AND(ISNUMBER(N47),N47&gt;0,ISNUMBER(J47),J47&lt;TODAY()),"Payment overdue","")))))))))))))</f>
        <v/>
      </c>
      <c r="T47" s="3" t="inlineStr">
        <is>
          <t>M040</t>
        </is>
      </c>
      <c r="U47" s="117">
        <f>IF(COUNTA('Money simple'!A47:D47)=0,"",IF(COUNTBLANK('Money simple'!A47)=1,"Add cost name",IF(COUNT('Money simple'!B47:D47)&lt;&gt;3,"Complete amounts",IF(MIN('Money simple'!B47:D47)&lt;0,"Check amounts",""))))</f>
        <v/>
      </c>
    </row>
    <row r="48" ht="34" customHeight="1">
      <c r="A48" s="27" t="n"/>
      <c r="B48" s="27" t="n"/>
      <c r="C48" s="127" t="n"/>
      <c r="D48" s="127" t="n"/>
      <c r="E48" s="127" t="n"/>
      <c r="F48" s="127" t="n"/>
      <c r="G48" s="127" t="n"/>
      <c r="H48" s="27" t="n"/>
      <c r="I48" s="27" t="n"/>
      <c r="J48" s="126" t="n"/>
      <c r="K48" s="27" t="n"/>
      <c r="L48" s="27" t="n"/>
      <c r="M48" s="128">
        <f>IF(COUNTA(A48:L48)=0,"",IF(OR(COUNT(C48:G48)&lt;&gt;COUNTA(C48:G48),MIN(C48:G48)&lt;0,G48&gt;E48,AND(F48&lt;&gt;"",F48&gt;E48)),"Check amounts",ROUND(E48-G48,2)))</f>
        <v/>
      </c>
      <c r="N48" s="128">
        <f>IF(COUNTA(A48:L48)=0,"",IF(OR(COUNT(C48:G48)&lt;&gt;COUNTA(C48:G48),MIN(C48:G48)&lt;0,G48&gt;E48,AND(F48&lt;&gt;"",F48&gt;E48)),"Check amounts",IF(OR(B48="Cancelled",B48="Returned",B48="Planned"),0,IF(OR(B48&lt;&gt;"Agreed",COUNTBLANK(D48)=1),"Add agreed cost",ROUND(MAX(0,D48-E48),2)))))</f>
        <v/>
      </c>
      <c r="O48" s="128">
        <f>IF(COUNTA(A48:L48)=0,"",IF(OR(COUNT(C48:G48)&lt;&gt;COUNTA(C48:G48),MIN(C48:G48)&lt;0,G48&gt;E48,AND(F48&lt;&gt;"",F48&gt;E48)),"Check amounts",ROUND(MAX(0,F48-G48),2)))</f>
        <v/>
      </c>
      <c r="P48" s="128">
        <f>IF(COUNTA(A48:L48)=0,"",IF(AND(ISNUMBER(M48),ISNUMBER(N48)),ROUND(M48+N48,2),"Check amounts"))</f>
        <v/>
      </c>
      <c r="Q48" s="128">
        <f>IF(COUNTA(A48:L48)=0,"",IF(AND(ISNUMBER(P48),ISNUMBER(O48)),ROUND(P48-O48,2),"Check amounts"))</f>
        <v/>
      </c>
      <c r="R48" s="128">
        <f>IF(COUNTA(A48:L48)=0,"",IF(OR(COUNT(C48:G48)&lt;&gt;COUNTA(C48:G48),MIN(C48:G48)&lt;0,G48&gt;E48,AND(F48&lt;&gt;"",F48&gt;E48)),"Check amounts",IF(OR(B48="Cancelled",B48="Returned"),0,IF(COUNTBLANK(C48)=1,"Add planned cost",C48))))</f>
        <v/>
      </c>
      <c r="S48" s="14">
        <f>IF(COUNTA(A48:L48)=0,"",IF(COUNTBLANK(A48)=1,"Name this expense",IF(OR(COUNT(C48:G48)&lt;&gt;COUNTA(C48:G48),MIN(C48:G48)&lt;0,G48&gt;E48,AND(F48&lt;&gt;"",F48&gt;E48)),"Check amounts",IF(AND(B48&lt;&gt;"Planned",B48&lt;&gt;"Agreed",B48&lt;&gt;"Cancelled",B48&lt;&gt;"Returned"),"Choose stage",IF(AND(B48="Agreed",COUNTBLANK(D48)=1),"Add agreed cost",IF(AND(B48="Planned",E48&gt;0),"Choose Agreed stage",IF(AND(F48&lt;&gt;"",F48&lt;G48),"Check expected refund",IF(COUNTBLANK(H48)=1,"Choose category",IF(AND(H48="Gifts",OR(COUNTBLANK(I48)=1,SUMPRODUCT(--('Gifts'!$J$8:$J$127=I48),--('Gifts'!$A$8:$A$127&lt;&gt;""))=0)),"Link a recorded gift",IF(AND(H48&lt;&gt;"Gifts",I48&lt;&gt;""),"Check gift category",IF(AND(B48&lt;&gt;"Cancelled",B48&lt;&gt;"Returned",COUNTBLANK(C48)=1),"Add planned cost",IF(AND(ISNUMBER(N48),N48&gt;0,COUNTBLANK(J48)=1),"Add payment date",IF(AND(ISNUMBER(N48),N48&gt;0,ISNUMBER(J48),J48&lt;TODAY()),"Payment overdue","")))))))))))))</f>
        <v/>
      </c>
      <c r="T48" s="3" t="inlineStr">
        <is>
          <t>M041</t>
        </is>
      </c>
      <c r="U48" s="117">
        <f>IF(COUNTA('Money simple'!A48:D48)=0,"",IF(COUNTBLANK('Money simple'!A48)=1,"Add cost name",IF(COUNT('Money simple'!B48:D48)&lt;&gt;3,"Complete amounts",IF(MIN('Money simple'!B48:D48)&lt;0,"Check amounts",""))))</f>
        <v/>
      </c>
    </row>
    <row r="49" ht="34" customHeight="1">
      <c r="A49" s="27" t="n"/>
      <c r="B49" s="27" t="n"/>
      <c r="C49" s="127" t="n"/>
      <c r="D49" s="127" t="n"/>
      <c r="E49" s="127" t="n"/>
      <c r="F49" s="127" t="n"/>
      <c r="G49" s="127" t="n"/>
      <c r="H49" s="27" t="n"/>
      <c r="I49" s="27" t="n"/>
      <c r="J49" s="126" t="n"/>
      <c r="K49" s="27" t="n"/>
      <c r="L49" s="27" t="n"/>
      <c r="M49" s="128">
        <f>IF(COUNTA(A49:L49)=0,"",IF(OR(COUNT(C49:G49)&lt;&gt;COUNTA(C49:G49),MIN(C49:G49)&lt;0,G49&gt;E49,AND(F49&lt;&gt;"",F49&gt;E49)),"Check amounts",ROUND(E49-G49,2)))</f>
        <v/>
      </c>
      <c r="N49" s="128">
        <f>IF(COUNTA(A49:L49)=0,"",IF(OR(COUNT(C49:G49)&lt;&gt;COUNTA(C49:G49),MIN(C49:G49)&lt;0,G49&gt;E49,AND(F49&lt;&gt;"",F49&gt;E49)),"Check amounts",IF(OR(B49="Cancelled",B49="Returned",B49="Planned"),0,IF(OR(B49&lt;&gt;"Agreed",COUNTBLANK(D49)=1),"Add agreed cost",ROUND(MAX(0,D49-E49),2)))))</f>
        <v/>
      </c>
      <c r="O49" s="128">
        <f>IF(COUNTA(A49:L49)=0,"",IF(OR(COUNT(C49:G49)&lt;&gt;COUNTA(C49:G49),MIN(C49:G49)&lt;0,G49&gt;E49,AND(F49&lt;&gt;"",F49&gt;E49)),"Check amounts",ROUND(MAX(0,F49-G49),2)))</f>
        <v/>
      </c>
      <c r="P49" s="128">
        <f>IF(COUNTA(A49:L49)=0,"",IF(AND(ISNUMBER(M49),ISNUMBER(N49)),ROUND(M49+N49,2),"Check amounts"))</f>
        <v/>
      </c>
      <c r="Q49" s="128">
        <f>IF(COUNTA(A49:L49)=0,"",IF(AND(ISNUMBER(P49),ISNUMBER(O49)),ROUND(P49-O49,2),"Check amounts"))</f>
        <v/>
      </c>
      <c r="R49" s="128">
        <f>IF(COUNTA(A49:L49)=0,"",IF(OR(COUNT(C49:G49)&lt;&gt;COUNTA(C49:G49),MIN(C49:G49)&lt;0,G49&gt;E49,AND(F49&lt;&gt;"",F49&gt;E49)),"Check amounts",IF(OR(B49="Cancelled",B49="Returned"),0,IF(COUNTBLANK(C49)=1,"Add planned cost",C49))))</f>
        <v/>
      </c>
      <c r="S49" s="14">
        <f>IF(COUNTA(A49:L49)=0,"",IF(COUNTBLANK(A49)=1,"Name this expense",IF(OR(COUNT(C49:G49)&lt;&gt;COUNTA(C49:G49),MIN(C49:G49)&lt;0,G49&gt;E49,AND(F49&lt;&gt;"",F49&gt;E49)),"Check amounts",IF(AND(B49&lt;&gt;"Planned",B49&lt;&gt;"Agreed",B49&lt;&gt;"Cancelled",B49&lt;&gt;"Returned"),"Choose stage",IF(AND(B49="Agreed",COUNTBLANK(D49)=1),"Add agreed cost",IF(AND(B49="Planned",E49&gt;0),"Choose Agreed stage",IF(AND(F49&lt;&gt;"",F49&lt;G49),"Check expected refund",IF(COUNTBLANK(H49)=1,"Choose category",IF(AND(H49="Gifts",OR(COUNTBLANK(I49)=1,SUMPRODUCT(--('Gifts'!$J$8:$J$127=I49),--('Gifts'!$A$8:$A$127&lt;&gt;""))=0)),"Link a recorded gift",IF(AND(H49&lt;&gt;"Gifts",I49&lt;&gt;""),"Check gift category",IF(AND(B49&lt;&gt;"Cancelled",B49&lt;&gt;"Returned",COUNTBLANK(C49)=1),"Add planned cost",IF(AND(ISNUMBER(N49),N49&gt;0,COUNTBLANK(J49)=1),"Add payment date",IF(AND(ISNUMBER(N49),N49&gt;0,ISNUMBER(J49),J49&lt;TODAY()),"Payment overdue","")))))))))))))</f>
        <v/>
      </c>
      <c r="T49" s="3" t="inlineStr">
        <is>
          <t>M042</t>
        </is>
      </c>
      <c r="U49" s="117">
        <f>IF(COUNTA('Money simple'!A49:D49)=0,"",IF(COUNTBLANK('Money simple'!A49)=1,"Add cost name",IF(COUNT('Money simple'!B49:D49)&lt;&gt;3,"Complete amounts",IF(MIN('Money simple'!B49:D49)&lt;0,"Check amounts",""))))</f>
        <v/>
      </c>
    </row>
    <row r="50" ht="34" customHeight="1">
      <c r="A50" s="27" t="n"/>
      <c r="B50" s="27" t="n"/>
      <c r="C50" s="127" t="n"/>
      <c r="D50" s="127" t="n"/>
      <c r="E50" s="127" t="n"/>
      <c r="F50" s="127" t="n"/>
      <c r="G50" s="127" t="n"/>
      <c r="H50" s="27" t="n"/>
      <c r="I50" s="27" t="n"/>
      <c r="J50" s="126" t="n"/>
      <c r="K50" s="27" t="n"/>
      <c r="L50" s="27" t="n"/>
      <c r="M50" s="128">
        <f>IF(COUNTA(A50:L50)=0,"",IF(OR(COUNT(C50:G50)&lt;&gt;COUNTA(C50:G50),MIN(C50:G50)&lt;0,G50&gt;E50,AND(F50&lt;&gt;"",F50&gt;E50)),"Check amounts",ROUND(E50-G50,2)))</f>
        <v/>
      </c>
      <c r="N50" s="128">
        <f>IF(COUNTA(A50:L50)=0,"",IF(OR(COUNT(C50:G50)&lt;&gt;COUNTA(C50:G50),MIN(C50:G50)&lt;0,G50&gt;E50,AND(F50&lt;&gt;"",F50&gt;E50)),"Check amounts",IF(OR(B50="Cancelled",B50="Returned",B50="Planned"),0,IF(OR(B50&lt;&gt;"Agreed",COUNTBLANK(D50)=1),"Add agreed cost",ROUND(MAX(0,D50-E50),2)))))</f>
        <v/>
      </c>
      <c r="O50" s="128">
        <f>IF(COUNTA(A50:L50)=0,"",IF(OR(COUNT(C50:G50)&lt;&gt;COUNTA(C50:G50),MIN(C50:G50)&lt;0,G50&gt;E50,AND(F50&lt;&gt;"",F50&gt;E50)),"Check amounts",ROUND(MAX(0,F50-G50),2)))</f>
        <v/>
      </c>
      <c r="P50" s="128">
        <f>IF(COUNTA(A50:L50)=0,"",IF(AND(ISNUMBER(M50),ISNUMBER(N50)),ROUND(M50+N50,2),"Check amounts"))</f>
        <v/>
      </c>
      <c r="Q50" s="128">
        <f>IF(COUNTA(A50:L50)=0,"",IF(AND(ISNUMBER(P50),ISNUMBER(O50)),ROUND(P50-O50,2),"Check amounts"))</f>
        <v/>
      </c>
      <c r="R50" s="128">
        <f>IF(COUNTA(A50:L50)=0,"",IF(OR(COUNT(C50:G50)&lt;&gt;COUNTA(C50:G50),MIN(C50:G50)&lt;0,G50&gt;E50,AND(F50&lt;&gt;"",F50&gt;E50)),"Check amounts",IF(OR(B50="Cancelled",B50="Returned"),0,IF(COUNTBLANK(C50)=1,"Add planned cost",C50))))</f>
        <v/>
      </c>
      <c r="S50" s="14">
        <f>IF(COUNTA(A50:L50)=0,"",IF(COUNTBLANK(A50)=1,"Name this expense",IF(OR(COUNT(C50:G50)&lt;&gt;COUNTA(C50:G50),MIN(C50:G50)&lt;0,G50&gt;E50,AND(F50&lt;&gt;"",F50&gt;E50)),"Check amounts",IF(AND(B50&lt;&gt;"Planned",B50&lt;&gt;"Agreed",B50&lt;&gt;"Cancelled",B50&lt;&gt;"Returned"),"Choose stage",IF(AND(B50="Agreed",COUNTBLANK(D50)=1),"Add agreed cost",IF(AND(B50="Planned",E50&gt;0),"Choose Agreed stage",IF(AND(F50&lt;&gt;"",F50&lt;G50),"Check expected refund",IF(COUNTBLANK(H50)=1,"Choose category",IF(AND(H50="Gifts",OR(COUNTBLANK(I50)=1,SUMPRODUCT(--('Gifts'!$J$8:$J$127=I50),--('Gifts'!$A$8:$A$127&lt;&gt;""))=0)),"Link a recorded gift",IF(AND(H50&lt;&gt;"Gifts",I50&lt;&gt;""),"Check gift category",IF(AND(B50&lt;&gt;"Cancelled",B50&lt;&gt;"Returned",COUNTBLANK(C50)=1),"Add planned cost",IF(AND(ISNUMBER(N50),N50&gt;0,COUNTBLANK(J50)=1),"Add payment date",IF(AND(ISNUMBER(N50),N50&gt;0,ISNUMBER(J50),J50&lt;TODAY()),"Payment overdue","")))))))))))))</f>
        <v/>
      </c>
      <c r="T50" s="3" t="inlineStr">
        <is>
          <t>M043</t>
        </is>
      </c>
      <c r="U50" s="117">
        <f>IF(COUNTA('Money simple'!A50:D50)=0,"",IF(COUNTBLANK('Money simple'!A50)=1,"Add cost name",IF(COUNT('Money simple'!B50:D50)&lt;&gt;3,"Complete amounts",IF(MIN('Money simple'!B50:D50)&lt;0,"Check amounts",""))))</f>
        <v/>
      </c>
    </row>
    <row r="51" ht="34" customHeight="1">
      <c r="A51" s="27" t="n"/>
      <c r="B51" s="27" t="n"/>
      <c r="C51" s="127" t="n"/>
      <c r="D51" s="127" t="n"/>
      <c r="E51" s="127" t="n"/>
      <c r="F51" s="127" t="n"/>
      <c r="G51" s="127" t="n"/>
      <c r="H51" s="27" t="n"/>
      <c r="I51" s="27" t="n"/>
      <c r="J51" s="126" t="n"/>
      <c r="K51" s="27" t="n"/>
      <c r="L51" s="27" t="n"/>
      <c r="M51" s="128">
        <f>IF(COUNTA(A51:L51)=0,"",IF(OR(COUNT(C51:G51)&lt;&gt;COUNTA(C51:G51),MIN(C51:G51)&lt;0,G51&gt;E51,AND(F51&lt;&gt;"",F51&gt;E51)),"Check amounts",ROUND(E51-G51,2)))</f>
        <v/>
      </c>
      <c r="N51" s="128">
        <f>IF(COUNTA(A51:L51)=0,"",IF(OR(COUNT(C51:G51)&lt;&gt;COUNTA(C51:G51),MIN(C51:G51)&lt;0,G51&gt;E51,AND(F51&lt;&gt;"",F51&gt;E51)),"Check amounts",IF(OR(B51="Cancelled",B51="Returned",B51="Planned"),0,IF(OR(B51&lt;&gt;"Agreed",COUNTBLANK(D51)=1),"Add agreed cost",ROUND(MAX(0,D51-E51),2)))))</f>
        <v/>
      </c>
      <c r="O51" s="128">
        <f>IF(COUNTA(A51:L51)=0,"",IF(OR(COUNT(C51:G51)&lt;&gt;COUNTA(C51:G51),MIN(C51:G51)&lt;0,G51&gt;E51,AND(F51&lt;&gt;"",F51&gt;E51)),"Check amounts",ROUND(MAX(0,F51-G51),2)))</f>
        <v/>
      </c>
      <c r="P51" s="128">
        <f>IF(COUNTA(A51:L51)=0,"",IF(AND(ISNUMBER(M51),ISNUMBER(N51)),ROUND(M51+N51,2),"Check amounts"))</f>
        <v/>
      </c>
      <c r="Q51" s="128">
        <f>IF(COUNTA(A51:L51)=0,"",IF(AND(ISNUMBER(P51),ISNUMBER(O51)),ROUND(P51-O51,2),"Check amounts"))</f>
        <v/>
      </c>
      <c r="R51" s="128">
        <f>IF(COUNTA(A51:L51)=0,"",IF(OR(COUNT(C51:G51)&lt;&gt;COUNTA(C51:G51),MIN(C51:G51)&lt;0,G51&gt;E51,AND(F51&lt;&gt;"",F51&gt;E51)),"Check amounts",IF(OR(B51="Cancelled",B51="Returned"),0,IF(COUNTBLANK(C51)=1,"Add planned cost",C51))))</f>
        <v/>
      </c>
      <c r="S51" s="14">
        <f>IF(COUNTA(A51:L51)=0,"",IF(COUNTBLANK(A51)=1,"Name this expense",IF(OR(COUNT(C51:G51)&lt;&gt;COUNTA(C51:G51),MIN(C51:G51)&lt;0,G51&gt;E51,AND(F51&lt;&gt;"",F51&gt;E51)),"Check amounts",IF(AND(B51&lt;&gt;"Planned",B51&lt;&gt;"Agreed",B51&lt;&gt;"Cancelled",B51&lt;&gt;"Returned"),"Choose stage",IF(AND(B51="Agreed",COUNTBLANK(D51)=1),"Add agreed cost",IF(AND(B51="Planned",E51&gt;0),"Choose Agreed stage",IF(AND(F51&lt;&gt;"",F51&lt;G51),"Check expected refund",IF(COUNTBLANK(H51)=1,"Choose category",IF(AND(H51="Gifts",OR(COUNTBLANK(I51)=1,SUMPRODUCT(--('Gifts'!$J$8:$J$127=I51),--('Gifts'!$A$8:$A$127&lt;&gt;""))=0)),"Link a recorded gift",IF(AND(H51&lt;&gt;"Gifts",I51&lt;&gt;""),"Check gift category",IF(AND(B51&lt;&gt;"Cancelled",B51&lt;&gt;"Returned",COUNTBLANK(C51)=1),"Add planned cost",IF(AND(ISNUMBER(N51),N51&gt;0,COUNTBLANK(J51)=1),"Add payment date",IF(AND(ISNUMBER(N51),N51&gt;0,ISNUMBER(J51),J51&lt;TODAY()),"Payment overdue","")))))))))))))</f>
        <v/>
      </c>
      <c r="T51" s="3" t="inlineStr">
        <is>
          <t>M044</t>
        </is>
      </c>
      <c r="U51" s="117">
        <f>IF(COUNTA('Money simple'!A51:D51)=0,"",IF(COUNTBLANK('Money simple'!A51)=1,"Add cost name",IF(COUNT('Money simple'!B51:D51)&lt;&gt;3,"Complete amounts",IF(MIN('Money simple'!B51:D51)&lt;0,"Check amounts",""))))</f>
        <v/>
      </c>
    </row>
    <row r="52" ht="34" customHeight="1">
      <c r="A52" s="27" t="n"/>
      <c r="B52" s="27" t="n"/>
      <c r="C52" s="127" t="n"/>
      <c r="D52" s="127" t="n"/>
      <c r="E52" s="127" t="n"/>
      <c r="F52" s="127" t="n"/>
      <c r="G52" s="127" t="n"/>
      <c r="H52" s="27" t="n"/>
      <c r="I52" s="27" t="n"/>
      <c r="J52" s="126" t="n"/>
      <c r="K52" s="27" t="n"/>
      <c r="L52" s="27" t="n"/>
      <c r="M52" s="128">
        <f>IF(COUNTA(A52:L52)=0,"",IF(OR(COUNT(C52:G52)&lt;&gt;COUNTA(C52:G52),MIN(C52:G52)&lt;0,G52&gt;E52,AND(F52&lt;&gt;"",F52&gt;E52)),"Check amounts",ROUND(E52-G52,2)))</f>
        <v/>
      </c>
      <c r="N52" s="128">
        <f>IF(COUNTA(A52:L52)=0,"",IF(OR(COUNT(C52:G52)&lt;&gt;COUNTA(C52:G52),MIN(C52:G52)&lt;0,G52&gt;E52,AND(F52&lt;&gt;"",F52&gt;E52)),"Check amounts",IF(OR(B52="Cancelled",B52="Returned",B52="Planned"),0,IF(OR(B52&lt;&gt;"Agreed",COUNTBLANK(D52)=1),"Add agreed cost",ROUND(MAX(0,D52-E52),2)))))</f>
        <v/>
      </c>
      <c r="O52" s="128">
        <f>IF(COUNTA(A52:L52)=0,"",IF(OR(COUNT(C52:G52)&lt;&gt;COUNTA(C52:G52),MIN(C52:G52)&lt;0,G52&gt;E52,AND(F52&lt;&gt;"",F52&gt;E52)),"Check amounts",ROUND(MAX(0,F52-G52),2)))</f>
        <v/>
      </c>
      <c r="P52" s="128">
        <f>IF(COUNTA(A52:L52)=0,"",IF(AND(ISNUMBER(M52),ISNUMBER(N52)),ROUND(M52+N52,2),"Check amounts"))</f>
        <v/>
      </c>
      <c r="Q52" s="128">
        <f>IF(COUNTA(A52:L52)=0,"",IF(AND(ISNUMBER(P52),ISNUMBER(O52)),ROUND(P52-O52,2),"Check amounts"))</f>
        <v/>
      </c>
      <c r="R52" s="128">
        <f>IF(COUNTA(A52:L52)=0,"",IF(OR(COUNT(C52:G52)&lt;&gt;COUNTA(C52:G52),MIN(C52:G52)&lt;0,G52&gt;E52,AND(F52&lt;&gt;"",F52&gt;E52)),"Check amounts",IF(OR(B52="Cancelled",B52="Returned"),0,IF(COUNTBLANK(C52)=1,"Add planned cost",C52))))</f>
        <v/>
      </c>
      <c r="S52" s="14">
        <f>IF(COUNTA(A52:L52)=0,"",IF(COUNTBLANK(A52)=1,"Name this expense",IF(OR(COUNT(C52:G52)&lt;&gt;COUNTA(C52:G52),MIN(C52:G52)&lt;0,G52&gt;E52,AND(F52&lt;&gt;"",F52&gt;E52)),"Check amounts",IF(AND(B52&lt;&gt;"Planned",B52&lt;&gt;"Agreed",B52&lt;&gt;"Cancelled",B52&lt;&gt;"Returned"),"Choose stage",IF(AND(B52="Agreed",COUNTBLANK(D52)=1),"Add agreed cost",IF(AND(B52="Planned",E52&gt;0),"Choose Agreed stage",IF(AND(F52&lt;&gt;"",F52&lt;G52),"Check expected refund",IF(COUNTBLANK(H52)=1,"Choose category",IF(AND(H52="Gifts",OR(COUNTBLANK(I52)=1,SUMPRODUCT(--('Gifts'!$J$8:$J$127=I52),--('Gifts'!$A$8:$A$127&lt;&gt;""))=0)),"Link a recorded gift",IF(AND(H52&lt;&gt;"Gifts",I52&lt;&gt;""),"Check gift category",IF(AND(B52&lt;&gt;"Cancelled",B52&lt;&gt;"Returned",COUNTBLANK(C52)=1),"Add planned cost",IF(AND(ISNUMBER(N52),N52&gt;0,COUNTBLANK(J52)=1),"Add payment date",IF(AND(ISNUMBER(N52),N52&gt;0,ISNUMBER(J52),J52&lt;TODAY()),"Payment overdue","")))))))))))))</f>
        <v/>
      </c>
      <c r="T52" s="3" t="inlineStr">
        <is>
          <t>M045</t>
        </is>
      </c>
      <c r="U52" s="117">
        <f>IF(COUNTA('Money simple'!A52:D52)=0,"",IF(COUNTBLANK('Money simple'!A52)=1,"Add cost name",IF(COUNT('Money simple'!B52:D52)&lt;&gt;3,"Complete amounts",IF(MIN('Money simple'!B52:D52)&lt;0,"Check amounts",""))))</f>
        <v/>
      </c>
    </row>
    <row r="53" ht="34" customHeight="1">
      <c r="A53" s="27" t="n"/>
      <c r="B53" s="27" t="n"/>
      <c r="C53" s="127" t="n"/>
      <c r="D53" s="127" t="n"/>
      <c r="E53" s="127" t="n"/>
      <c r="F53" s="127" t="n"/>
      <c r="G53" s="127" t="n"/>
      <c r="H53" s="27" t="n"/>
      <c r="I53" s="27" t="n"/>
      <c r="J53" s="126" t="n"/>
      <c r="K53" s="27" t="n"/>
      <c r="L53" s="27" t="n"/>
      <c r="M53" s="128">
        <f>IF(COUNTA(A53:L53)=0,"",IF(OR(COUNT(C53:G53)&lt;&gt;COUNTA(C53:G53),MIN(C53:G53)&lt;0,G53&gt;E53,AND(F53&lt;&gt;"",F53&gt;E53)),"Check amounts",ROUND(E53-G53,2)))</f>
        <v/>
      </c>
      <c r="N53" s="128">
        <f>IF(COUNTA(A53:L53)=0,"",IF(OR(COUNT(C53:G53)&lt;&gt;COUNTA(C53:G53),MIN(C53:G53)&lt;0,G53&gt;E53,AND(F53&lt;&gt;"",F53&gt;E53)),"Check amounts",IF(OR(B53="Cancelled",B53="Returned",B53="Planned"),0,IF(OR(B53&lt;&gt;"Agreed",COUNTBLANK(D53)=1),"Add agreed cost",ROUND(MAX(0,D53-E53),2)))))</f>
        <v/>
      </c>
      <c r="O53" s="128">
        <f>IF(COUNTA(A53:L53)=0,"",IF(OR(COUNT(C53:G53)&lt;&gt;COUNTA(C53:G53),MIN(C53:G53)&lt;0,G53&gt;E53,AND(F53&lt;&gt;"",F53&gt;E53)),"Check amounts",ROUND(MAX(0,F53-G53),2)))</f>
        <v/>
      </c>
      <c r="P53" s="128">
        <f>IF(COUNTA(A53:L53)=0,"",IF(AND(ISNUMBER(M53),ISNUMBER(N53)),ROUND(M53+N53,2),"Check amounts"))</f>
        <v/>
      </c>
      <c r="Q53" s="128">
        <f>IF(COUNTA(A53:L53)=0,"",IF(AND(ISNUMBER(P53),ISNUMBER(O53)),ROUND(P53-O53,2),"Check amounts"))</f>
        <v/>
      </c>
      <c r="R53" s="128">
        <f>IF(COUNTA(A53:L53)=0,"",IF(OR(COUNT(C53:G53)&lt;&gt;COUNTA(C53:G53),MIN(C53:G53)&lt;0,G53&gt;E53,AND(F53&lt;&gt;"",F53&gt;E53)),"Check amounts",IF(OR(B53="Cancelled",B53="Returned"),0,IF(COUNTBLANK(C53)=1,"Add planned cost",C53))))</f>
        <v/>
      </c>
      <c r="S53" s="14">
        <f>IF(COUNTA(A53:L53)=0,"",IF(COUNTBLANK(A53)=1,"Name this expense",IF(OR(COUNT(C53:G53)&lt;&gt;COUNTA(C53:G53),MIN(C53:G53)&lt;0,G53&gt;E53,AND(F53&lt;&gt;"",F53&gt;E53)),"Check amounts",IF(AND(B53&lt;&gt;"Planned",B53&lt;&gt;"Agreed",B53&lt;&gt;"Cancelled",B53&lt;&gt;"Returned"),"Choose stage",IF(AND(B53="Agreed",COUNTBLANK(D53)=1),"Add agreed cost",IF(AND(B53="Planned",E53&gt;0),"Choose Agreed stage",IF(AND(F53&lt;&gt;"",F53&lt;G53),"Check expected refund",IF(COUNTBLANK(H53)=1,"Choose category",IF(AND(H53="Gifts",OR(COUNTBLANK(I53)=1,SUMPRODUCT(--('Gifts'!$J$8:$J$127=I53),--('Gifts'!$A$8:$A$127&lt;&gt;""))=0)),"Link a recorded gift",IF(AND(H53&lt;&gt;"Gifts",I53&lt;&gt;""),"Check gift category",IF(AND(B53&lt;&gt;"Cancelled",B53&lt;&gt;"Returned",COUNTBLANK(C53)=1),"Add planned cost",IF(AND(ISNUMBER(N53),N53&gt;0,COUNTBLANK(J53)=1),"Add payment date",IF(AND(ISNUMBER(N53),N53&gt;0,ISNUMBER(J53),J53&lt;TODAY()),"Payment overdue","")))))))))))))</f>
        <v/>
      </c>
      <c r="T53" s="3" t="inlineStr">
        <is>
          <t>M046</t>
        </is>
      </c>
      <c r="U53" s="117">
        <f>IF(COUNTA('Money simple'!A53:D53)=0,"",IF(COUNTBLANK('Money simple'!A53)=1,"Add cost name",IF(COUNT('Money simple'!B53:D53)&lt;&gt;3,"Complete amounts",IF(MIN('Money simple'!B53:D53)&lt;0,"Check amounts",""))))</f>
        <v/>
      </c>
    </row>
    <row r="54" ht="34" customHeight="1">
      <c r="A54" s="27" t="n"/>
      <c r="B54" s="27" t="n"/>
      <c r="C54" s="127" t="n"/>
      <c r="D54" s="127" t="n"/>
      <c r="E54" s="127" t="n"/>
      <c r="F54" s="127" t="n"/>
      <c r="G54" s="127" t="n"/>
      <c r="H54" s="27" t="n"/>
      <c r="I54" s="27" t="n"/>
      <c r="J54" s="126" t="n"/>
      <c r="K54" s="27" t="n"/>
      <c r="L54" s="27" t="n"/>
      <c r="M54" s="128">
        <f>IF(COUNTA(A54:L54)=0,"",IF(OR(COUNT(C54:G54)&lt;&gt;COUNTA(C54:G54),MIN(C54:G54)&lt;0,G54&gt;E54,AND(F54&lt;&gt;"",F54&gt;E54)),"Check amounts",ROUND(E54-G54,2)))</f>
        <v/>
      </c>
      <c r="N54" s="128">
        <f>IF(COUNTA(A54:L54)=0,"",IF(OR(COUNT(C54:G54)&lt;&gt;COUNTA(C54:G54),MIN(C54:G54)&lt;0,G54&gt;E54,AND(F54&lt;&gt;"",F54&gt;E54)),"Check amounts",IF(OR(B54="Cancelled",B54="Returned",B54="Planned"),0,IF(OR(B54&lt;&gt;"Agreed",COUNTBLANK(D54)=1),"Add agreed cost",ROUND(MAX(0,D54-E54),2)))))</f>
        <v/>
      </c>
      <c r="O54" s="128">
        <f>IF(COUNTA(A54:L54)=0,"",IF(OR(COUNT(C54:G54)&lt;&gt;COUNTA(C54:G54),MIN(C54:G54)&lt;0,G54&gt;E54,AND(F54&lt;&gt;"",F54&gt;E54)),"Check amounts",ROUND(MAX(0,F54-G54),2)))</f>
        <v/>
      </c>
      <c r="P54" s="128">
        <f>IF(COUNTA(A54:L54)=0,"",IF(AND(ISNUMBER(M54),ISNUMBER(N54)),ROUND(M54+N54,2),"Check amounts"))</f>
        <v/>
      </c>
      <c r="Q54" s="128">
        <f>IF(COUNTA(A54:L54)=0,"",IF(AND(ISNUMBER(P54),ISNUMBER(O54)),ROUND(P54-O54,2),"Check amounts"))</f>
        <v/>
      </c>
      <c r="R54" s="128">
        <f>IF(COUNTA(A54:L54)=0,"",IF(OR(COUNT(C54:G54)&lt;&gt;COUNTA(C54:G54),MIN(C54:G54)&lt;0,G54&gt;E54,AND(F54&lt;&gt;"",F54&gt;E54)),"Check amounts",IF(OR(B54="Cancelled",B54="Returned"),0,IF(COUNTBLANK(C54)=1,"Add planned cost",C54))))</f>
        <v/>
      </c>
      <c r="S54" s="14">
        <f>IF(COUNTA(A54:L54)=0,"",IF(COUNTBLANK(A54)=1,"Name this expense",IF(OR(COUNT(C54:G54)&lt;&gt;COUNTA(C54:G54),MIN(C54:G54)&lt;0,G54&gt;E54,AND(F54&lt;&gt;"",F54&gt;E54)),"Check amounts",IF(AND(B54&lt;&gt;"Planned",B54&lt;&gt;"Agreed",B54&lt;&gt;"Cancelled",B54&lt;&gt;"Returned"),"Choose stage",IF(AND(B54="Agreed",COUNTBLANK(D54)=1),"Add agreed cost",IF(AND(B54="Planned",E54&gt;0),"Choose Agreed stage",IF(AND(F54&lt;&gt;"",F54&lt;G54),"Check expected refund",IF(COUNTBLANK(H54)=1,"Choose category",IF(AND(H54="Gifts",OR(COUNTBLANK(I54)=1,SUMPRODUCT(--('Gifts'!$J$8:$J$127=I54),--('Gifts'!$A$8:$A$127&lt;&gt;""))=0)),"Link a recorded gift",IF(AND(H54&lt;&gt;"Gifts",I54&lt;&gt;""),"Check gift category",IF(AND(B54&lt;&gt;"Cancelled",B54&lt;&gt;"Returned",COUNTBLANK(C54)=1),"Add planned cost",IF(AND(ISNUMBER(N54),N54&gt;0,COUNTBLANK(J54)=1),"Add payment date",IF(AND(ISNUMBER(N54),N54&gt;0,ISNUMBER(J54),J54&lt;TODAY()),"Payment overdue","")))))))))))))</f>
        <v/>
      </c>
      <c r="T54" s="3" t="inlineStr">
        <is>
          <t>M047</t>
        </is>
      </c>
      <c r="U54" s="117">
        <f>IF(COUNTA('Money simple'!A54:D54)=0,"",IF(COUNTBLANK('Money simple'!A54)=1,"Add cost name",IF(COUNT('Money simple'!B54:D54)&lt;&gt;3,"Complete amounts",IF(MIN('Money simple'!B54:D54)&lt;0,"Check amounts",""))))</f>
        <v/>
      </c>
    </row>
    <row r="55" ht="34" customHeight="1">
      <c r="A55" s="27" t="n"/>
      <c r="B55" s="27" t="n"/>
      <c r="C55" s="127" t="n"/>
      <c r="D55" s="127" t="n"/>
      <c r="E55" s="127" t="n"/>
      <c r="F55" s="127" t="n"/>
      <c r="G55" s="127" t="n"/>
      <c r="H55" s="27" t="n"/>
      <c r="I55" s="27" t="n"/>
      <c r="J55" s="126" t="n"/>
      <c r="K55" s="27" t="n"/>
      <c r="L55" s="27" t="n"/>
      <c r="M55" s="128">
        <f>IF(COUNTA(A55:L55)=0,"",IF(OR(COUNT(C55:G55)&lt;&gt;COUNTA(C55:G55),MIN(C55:G55)&lt;0,G55&gt;E55,AND(F55&lt;&gt;"",F55&gt;E55)),"Check amounts",ROUND(E55-G55,2)))</f>
        <v/>
      </c>
      <c r="N55" s="128">
        <f>IF(COUNTA(A55:L55)=0,"",IF(OR(COUNT(C55:G55)&lt;&gt;COUNTA(C55:G55),MIN(C55:G55)&lt;0,G55&gt;E55,AND(F55&lt;&gt;"",F55&gt;E55)),"Check amounts",IF(OR(B55="Cancelled",B55="Returned",B55="Planned"),0,IF(OR(B55&lt;&gt;"Agreed",COUNTBLANK(D55)=1),"Add agreed cost",ROUND(MAX(0,D55-E55),2)))))</f>
        <v/>
      </c>
      <c r="O55" s="128">
        <f>IF(COUNTA(A55:L55)=0,"",IF(OR(COUNT(C55:G55)&lt;&gt;COUNTA(C55:G55),MIN(C55:G55)&lt;0,G55&gt;E55,AND(F55&lt;&gt;"",F55&gt;E55)),"Check amounts",ROUND(MAX(0,F55-G55),2)))</f>
        <v/>
      </c>
      <c r="P55" s="128">
        <f>IF(COUNTA(A55:L55)=0,"",IF(AND(ISNUMBER(M55),ISNUMBER(N55)),ROUND(M55+N55,2),"Check amounts"))</f>
        <v/>
      </c>
      <c r="Q55" s="128">
        <f>IF(COUNTA(A55:L55)=0,"",IF(AND(ISNUMBER(P55),ISNUMBER(O55)),ROUND(P55-O55,2),"Check amounts"))</f>
        <v/>
      </c>
      <c r="R55" s="128">
        <f>IF(COUNTA(A55:L55)=0,"",IF(OR(COUNT(C55:G55)&lt;&gt;COUNTA(C55:G55),MIN(C55:G55)&lt;0,G55&gt;E55,AND(F55&lt;&gt;"",F55&gt;E55)),"Check amounts",IF(OR(B55="Cancelled",B55="Returned"),0,IF(COUNTBLANK(C55)=1,"Add planned cost",C55))))</f>
        <v/>
      </c>
      <c r="S55" s="14">
        <f>IF(COUNTA(A55:L55)=0,"",IF(COUNTBLANK(A55)=1,"Name this expense",IF(OR(COUNT(C55:G55)&lt;&gt;COUNTA(C55:G55),MIN(C55:G55)&lt;0,G55&gt;E55,AND(F55&lt;&gt;"",F55&gt;E55)),"Check amounts",IF(AND(B55&lt;&gt;"Planned",B55&lt;&gt;"Agreed",B55&lt;&gt;"Cancelled",B55&lt;&gt;"Returned"),"Choose stage",IF(AND(B55="Agreed",COUNTBLANK(D55)=1),"Add agreed cost",IF(AND(B55="Planned",E55&gt;0),"Choose Agreed stage",IF(AND(F55&lt;&gt;"",F55&lt;G55),"Check expected refund",IF(COUNTBLANK(H55)=1,"Choose category",IF(AND(H55="Gifts",OR(COUNTBLANK(I55)=1,SUMPRODUCT(--('Gifts'!$J$8:$J$127=I55),--('Gifts'!$A$8:$A$127&lt;&gt;""))=0)),"Link a recorded gift",IF(AND(H55&lt;&gt;"Gifts",I55&lt;&gt;""),"Check gift category",IF(AND(B55&lt;&gt;"Cancelled",B55&lt;&gt;"Returned",COUNTBLANK(C55)=1),"Add planned cost",IF(AND(ISNUMBER(N55),N55&gt;0,COUNTBLANK(J55)=1),"Add payment date",IF(AND(ISNUMBER(N55),N55&gt;0,ISNUMBER(J55),J55&lt;TODAY()),"Payment overdue","")))))))))))))</f>
        <v/>
      </c>
      <c r="T55" s="3" t="inlineStr">
        <is>
          <t>M048</t>
        </is>
      </c>
      <c r="U55" s="117">
        <f>IF(COUNTA('Money simple'!A55:D55)=0,"",IF(COUNTBLANK('Money simple'!A55)=1,"Add cost name",IF(COUNT('Money simple'!B55:D55)&lt;&gt;3,"Complete amounts",IF(MIN('Money simple'!B55:D55)&lt;0,"Check amounts",""))))</f>
        <v/>
      </c>
    </row>
    <row r="56" ht="34" customHeight="1">
      <c r="A56" s="27" t="n"/>
      <c r="B56" s="27" t="n"/>
      <c r="C56" s="127" t="n"/>
      <c r="D56" s="127" t="n"/>
      <c r="E56" s="127" t="n"/>
      <c r="F56" s="127" t="n"/>
      <c r="G56" s="127" t="n"/>
      <c r="H56" s="27" t="n"/>
      <c r="I56" s="27" t="n"/>
      <c r="J56" s="126" t="n"/>
      <c r="K56" s="27" t="n"/>
      <c r="L56" s="27" t="n"/>
      <c r="M56" s="128">
        <f>IF(COUNTA(A56:L56)=0,"",IF(OR(COUNT(C56:G56)&lt;&gt;COUNTA(C56:G56),MIN(C56:G56)&lt;0,G56&gt;E56,AND(F56&lt;&gt;"",F56&gt;E56)),"Check amounts",ROUND(E56-G56,2)))</f>
        <v/>
      </c>
      <c r="N56" s="128">
        <f>IF(COUNTA(A56:L56)=0,"",IF(OR(COUNT(C56:G56)&lt;&gt;COUNTA(C56:G56),MIN(C56:G56)&lt;0,G56&gt;E56,AND(F56&lt;&gt;"",F56&gt;E56)),"Check amounts",IF(OR(B56="Cancelled",B56="Returned",B56="Planned"),0,IF(OR(B56&lt;&gt;"Agreed",COUNTBLANK(D56)=1),"Add agreed cost",ROUND(MAX(0,D56-E56),2)))))</f>
        <v/>
      </c>
      <c r="O56" s="128">
        <f>IF(COUNTA(A56:L56)=0,"",IF(OR(COUNT(C56:G56)&lt;&gt;COUNTA(C56:G56),MIN(C56:G56)&lt;0,G56&gt;E56,AND(F56&lt;&gt;"",F56&gt;E56)),"Check amounts",ROUND(MAX(0,F56-G56),2)))</f>
        <v/>
      </c>
      <c r="P56" s="128">
        <f>IF(COUNTA(A56:L56)=0,"",IF(AND(ISNUMBER(M56),ISNUMBER(N56)),ROUND(M56+N56,2),"Check amounts"))</f>
        <v/>
      </c>
      <c r="Q56" s="128">
        <f>IF(COUNTA(A56:L56)=0,"",IF(AND(ISNUMBER(P56),ISNUMBER(O56)),ROUND(P56-O56,2),"Check amounts"))</f>
        <v/>
      </c>
      <c r="R56" s="128">
        <f>IF(COUNTA(A56:L56)=0,"",IF(OR(COUNT(C56:G56)&lt;&gt;COUNTA(C56:G56),MIN(C56:G56)&lt;0,G56&gt;E56,AND(F56&lt;&gt;"",F56&gt;E56)),"Check amounts",IF(OR(B56="Cancelled",B56="Returned"),0,IF(COUNTBLANK(C56)=1,"Add planned cost",C56))))</f>
        <v/>
      </c>
      <c r="S56" s="14">
        <f>IF(COUNTA(A56:L56)=0,"",IF(COUNTBLANK(A56)=1,"Name this expense",IF(OR(COUNT(C56:G56)&lt;&gt;COUNTA(C56:G56),MIN(C56:G56)&lt;0,G56&gt;E56,AND(F56&lt;&gt;"",F56&gt;E56)),"Check amounts",IF(AND(B56&lt;&gt;"Planned",B56&lt;&gt;"Agreed",B56&lt;&gt;"Cancelled",B56&lt;&gt;"Returned"),"Choose stage",IF(AND(B56="Agreed",COUNTBLANK(D56)=1),"Add agreed cost",IF(AND(B56="Planned",E56&gt;0),"Choose Agreed stage",IF(AND(F56&lt;&gt;"",F56&lt;G56),"Check expected refund",IF(COUNTBLANK(H56)=1,"Choose category",IF(AND(H56="Gifts",OR(COUNTBLANK(I56)=1,SUMPRODUCT(--('Gifts'!$J$8:$J$127=I56),--('Gifts'!$A$8:$A$127&lt;&gt;""))=0)),"Link a recorded gift",IF(AND(H56&lt;&gt;"Gifts",I56&lt;&gt;""),"Check gift category",IF(AND(B56&lt;&gt;"Cancelled",B56&lt;&gt;"Returned",COUNTBLANK(C56)=1),"Add planned cost",IF(AND(ISNUMBER(N56),N56&gt;0,COUNTBLANK(J56)=1),"Add payment date",IF(AND(ISNUMBER(N56),N56&gt;0,ISNUMBER(J56),J56&lt;TODAY()),"Payment overdue","")))))))))))))</f>
        <v/>
      </c>
      <c r="T56" s="3" t="inlineStr">
        <is>
          <t>M049</t>
        </is>
      </c>
      <c r="U56" s="117">
        <f>IF(COUNTA('Money simple'!A56:D56)=0,"",IF(COUNTBLANK('Money simple'!A56)=1,"Add cost name",IF(COUNT('Money simple'!B56:D56)&lt;&gt;3,"Complete amounts",IF(MIN('Money simple'!B56:D56)&lt;0,"Check amounts",""))))</f>
        <v/>
      </c>
    </row>
    <row r="57" ht="34" customHeight="1">
      <c r="A57" s="27" t="n"/>
      <c r="B57" s="27" t="n"/>
      <c r="C57" s="127" t="n"/>
      <c r="D57" s="127" t="n"/>
      <c r="E57" s="127" t="n"/>
      <c r="F57" s="127" t="n"/>
      <c r="G57" s="127" t="n"/>
      <c r="H57" s="27" t="n"/>
      <c r="I57" s="27" t="n"/>
      <c r="J57" s="126" t="n"/>
      <c r="K57" s="27" t="n"/>
      <c r="L57" s="27" t="n"/>
      <c r="M57" s="128">
        <f>IF(COUNTA(A57:L57)=0,"",IF(OR(COUNT(C57:G57)&lt;&gt;COUNTA(C57:G57),MIN(C57:G57)&lt;0,G57&gt;E57,AND(F57&lt;&gt;"",F57&gt;E57)),"Check amounts",ROUND(E57-G57,2)))</f>
        <v/>
      </c>
      <c r="N57" s="128">
        <f>IF(COUNTA(A57:L57)=0,"",IF(OR(COUNT(C57:G57)&lt;&gt;COUNTA(C57:G57),MIN(C57:G57)&lt;0,G57&gt;E57,AND(F57&lt;&gt;"",F57&gt;E57)),"Check amounts",IF(OR(B57="Cancelled",B57="Returned",B57="Planned"),0,IF(OR(B57&lt;&gt;"Agreed",COUNTBLANK(D57)=1),"Add agreed cost",ROUND(MAX(0,D57-E57),2)))))</f>
        <v/>
      </c>
      <c r="O57" s="128">
        <f>IF(COUNTA(A57:L57)=0,"",IF(OR(COUNT(C57:G57)&lt;&gt;COUNTA(C57:G57),MIN(C57:G57)&lt;0,G57&gt;E57,AND(F57&lt;&gt;"",F57&gt;E57)),"Check amounts",ROUND(MAX(0,F57-G57),2)))</f>
        <v/>
      </c>
      <c r="P57" s="128">
        <f>IF(COUNTA(A57:L57)=0,"",IF(AND(ISNUMBER(M57),ISNUMBER(N57)),ROUND(M57+N57,2),"Check amounts"))</f>
        <v/>
      </c>
      <c r="Q57" s="128">
        <f>IF(COUNTA(A57:L57)=0,"",IF(AND(ISNUMBER(P57),ISNUMBER(O57)),ROUND(P57-O57,2),"Check amounts"))</f>
        <v/>
      </c>
      <c r="R57" s="128">
        <f>IF(COUNTA(A57:L57)=0,"",IF(OR(COUNT(C57:G57)&lt;&gt;COUNTA(C57:G57),MIN(C57:G57)&lt;0,G57&gt;E57,AND(F57&lt;&gt;"",F57&gt;E57)),"Check amounts",IF(OR(B57="Cancelled",B57="Returned"),0,IF(COUNTBLANK(C57)=1,"Add planned cost",C57))))</f>
        <v/>
      </c>
      <c r="S57" s="14">
        <f>IF(COUNTA(A57:L57)=0,"",IF(COUNTBLANK(A57)=1,"Name this expense",IF(OR(COUNT(C57:G57)&lt;&gt;COUNTA(C57:G57),MIN(C57:G57)&lt;0,G57&gt;E57,AND(F57&lt;&gt;"",F57&gt;E57)),"Check amounts",IF(AND(B57&lt;&gt;"Planned",B57&lt;&gt;"Agreed",B57&lt;&gt;"Cancelled",B57&lt;&gt;"Returned"),"Choose stage",IF(AND(B57="Agreed",COUNTBLANK(D57)=1),"Add agreed cost",IF(AND(B57="Planned",E57&gt;0),"Choose Agreed stage",IF(AND(F57&lt;&gt;"",F57&lt;G57),"Check expected refund",IF(COUNTBLANK(H57)=1,"Choose category",IF(AND(H57="Gifts",OR(COUNTBLANK(I57)=1,SUMPRODUCT(--('Gifts'!$J$8:$J$127=I57),--('Gifts'!$A$8:$A$127&lt;&gt;""))=0)),"Link a recorded gift",IF(AND(H57&lt;&gt;"Gifts",I57&lt;&gt;""),"Check gift category",IF(AND(B57&lt;&gt;"Cancelled",B57&lt;&gt;"Returned",COUNTBLANK(C57)=1),"Add planned cost",IF(AND(ISNUMBER(N57),N57&gt;0,COUNTBLANK(J57)=1),"Add payment date",IF(AND(ISNUMBER(N57),N57&gt;0,ISNUMBER(J57),J57&lt;TODAY()),"Payment overdue","")))))))))))))</f>
        <v/>
      </c>
      <c r="T57" s="3" t="inlineStr">
        <is>
          <t>M050</t>
        </is>
      </c>
      <c r="U57" s="117">
        <f>IF(COUNTA('Money simple'!A57:D57)=0,"",IF(COUNTBLANK('Money simple'!A57)=1,"Add cost name",IF(COUNT('Money simple'!B57:D57)&lt;&gt;3,"Complete amounts",IF(MIN('Money simple'!B57:D57)&lt;0,"Check amounts",""))))</f>
        <v/>
      </c>
    </row>
    <row r="58" ht="34" customHeight="1">
      <c r="A58" s="27" t="n"/>
      <c r="B58" s="27" t="n"/>
      <c r="C58" s="127" t="n"/>
      <c r="D58" s="127" t="n"/>
      <c r="E58" s="127" t="n"/>
      <c r="F58" s="127" t="n"/>
      <c r="G58" s="127" t="n"/>
      <c r="H58" s="27" t="n"/>
      <c r="I58" s="27" t="n"/>
      <c r="J58" s="126" t="n"/>
      <c r="K58" s="27" t="n"/>
      <c r="L58" s="27" t="n"/>
      <c r="M58" s="128">
        <f>IF(COUNTA(A58:L58)=0,"",IF(OR(COUNT(C58:G58)&lt;&gt;COUNTA(C58:G58),MIN(C58:G58)&lt;0,G58&gt;E58,AND(F58&lt;&gt;"",F58&gt;E58)),"Check amounts",ROUND(E58-G58,2)))</f>
        <v/>
      </c>
      <c r="N58" s="128">
        <f>IF(COUNTA(A58:L58)=0,"",IF(OR(COUNT(C58:G58)&lt;&gt;COUNTA(C58:G58),MIN(C58:G58)&lt;0,G58&gt;E58,AND(F58&lt;&gt;"",F58&gt;E58)),"Check amounts",IF(OR(B58="Cancelled",B58="Returned",B58="Planned"),0,IF(OR(B58&lt;&gt;"Agreed",COUNTBLANK(D58)=1),"Add agreed cost",ROUND(MAX(0,D58-E58),2)))))</f>
        <v/>
      </c>
      <c r="O58" s="128">
        <f>IF(COUNTA(A58:L58)=0,"",IF(OR(COUNT(C58:G58)&lt;&gt;COUNTA(C58:G58),MIN(C58:G58)&lt;0,G58&gt;E58,AND(F58&lt;&gt;"",F58&gt;E58)),"Check amounts",ROUND(MAX(0,F58-G58),2)))</f>
        <v/>
      </c>
      <c r="P58" s="128">
        <f>IF(COUNTA(A58:L58)=0,"",IF(AND(ISNUMBER(M58),ISNUMBER(N58)),ROUND(M58+N58,2),"Check amounts"))</f>
        <v/>
      </c>
      <c r="Q58" s="128">
        <f>IF(COUNTA(A58:L58)=0,"",IF(AND(ISNUMBER(P58),ISNUMBER(O58)),ROUND(P58-O58,2),"Check amounts"))</f>
        <v/>
      </c>
      <c r="R58" s="128">
        <f>IF(COUNTA(A58:L58)=0,"",IF(OR(COUNT(C58:G58)&lt;&gt;COUNTA(C58:G58),MIN(C58:G58)&lt;0,G58&gt;E58,AND(F58&lt;&gt;"",F58&gt;E58)),"Check amounts",IF(OR(B58="Cancelled",B58="Returned"),0,IF(COUNTBLANK(C58)=1,"Add planned cost",C58))))</f>
        <v/>
      </c>
      <c r="S58" s="14">
        <f>IF(COUNTA(A58:L58)=0,"",IF(COUNTBLANK(A58)=1,"Name this expense",IF(OR(COUNT(C58:G58)&lt;&gt;COUNTA(C58:G58),MIN(C58:G58)&lt;0,G58&gt;E58,AND(F58&lt;&gt;"",F58&gt;E58)),"Check amounts",IF(AND(B58&lt;&gt;"Planned",B58&lt;&gt;"Agreed",B58&lt;&gt;"Cancelled",B58&lt;&gt;"Returned"),"Choose stage",IF(AND(B58="Agreed",COUNTBLANK(D58)=1),"Add agreed cost",IF(AND(B58="Planned",E58&gt;0),"Choose Agreed stage",IF(AND(F58&lt;&gt;"",F58&lt;G58),"Check expected refund",IF(COUNTBLANK(H58)=1,"Choose category",IF(AND(H58="Gifts",OR(COUNTBLANK(I58)=1,SUMPRODUCT(--('Gifts'!$J$8:$J$127=I58),--('Gifts'!$A$8:$A$127&lt;&gt;""))=0)),"Link a recorded gift",IF(AND(H58&lt;&gt;"Gifts",I58&lt;&gt;""),"Check gift category",IF(AND(B58&lt;&gt;"Cancelled",B58&lt;&gt;"Returned",COUNTBLANK(C58)=1),"Add planned cost",IF(AND(ISNUMBER(N58),N58&gt;0,COUNTBLANK(J58)=1),"Add payment date",IF(AND(ISNUMBER(N58),N58&gt;0,ISNUMBER(J58),J58&lt;TODAY()),"Payment overdue","")))))))))))))</f>
        <v/>
      </c>
      <c r="T58" s="3" t="inlineStr">
        <is>
          <t>M051</t>
        </is>
      </c>
      <c r="U58" s="117">
        <f>IF(COUNTA('Money simple'!A58:D58)=0,"",IF(COUNTBLANK('Money simple'!A58)=1,"Add cost name",IF(COUNT('Money simple'!B58:D58)&lt;&gt;3,"Complete amounts",IF(MIN('Money simple'!B58:D58)&lt;0,"Check amounts",""))))</f>
        <v/>
      </c>
    </row>
    <row r="59" ht="34" customHeight="1">
      <c r="A59" s="27" t="n"/>
      <c r="B59" s="27" t="n"/>
      <c r="C59" s="127" t="n"/>
      <c r="D59" s="127" t="n"/>
      <c r="E59" s="127" t="n"/>
      <c r="F59" s="127" t="n"/>
      <c r="G59" s="127" t="n"/>
      <c r="H59" s="27" t="n"/>
      <c r="I59" s="27" t="n"/>
      <c r="J59" s="126" t="n"/>
      <c r="K59" s="27" t="n"/>
      <c r="L59" s="27" t="n"/>
      <c r="M59" s="128">
        <f>IF(COUNTA(A59:L59)=0,"",IF(OR(COUNT(C59:G59)&lt;&gt;COUNTA(C59:G59),MIN(C59:G59)&lt;0,G59&gt;E59,AND(F59&lt;&gt;"",F59&gt;E59)),"Check amounts",ROUND(E59-G59,2)))</f>
        <v/>
      </c>
      <c r="N59" s="128">
        <f>IF(COUNTA(A59:L59)=0,"",IF(OR(COUNT(C59:G59)&lt;&gt;COUNTA(C59:G59),MIN(C59:G59)&lt;0,G59&gt;E59,AND(F59&lt;&gt;"",F59&gt;E59)),"Check amounts",IF(OR(B59="Cancelled",B59="Returned",B59="Planned"),0,IF(OR(B59&lt;&gt;"Agreed",COUNTBLANK(D59)=1),"Add agreed cost",ROUND(MAX(0,D59-E59),2)))))</f>
        <v/>
      </c>
      <c r="O59" s="128">
        <f>IF(COUNTA(A59:L59)=0,"",IF(OR(COUNT(C59:G59)&lt;&gt;COUNTA(C59:G59),MIN(C59:G59)&lt;0,G59&gt;E59,AND(F59&lt;&gt;"",F59&gt;E59)),"Check amounts",ROUND(MAX(0,F59-G59),2)))</f>
        <v/>
      </c>
      <c r="P59" s="128">
        <f>IF(COUNTA(A59:L59)=0,"",IF(AND(ISNUMBER(M59),ISNUMBER(N59)),ROUND(M59+N59,2),"Check amounts"))</f>
        <v/>
      </c>
      <c r="Q59" s="128">
        <f>IF(COUNTA(A59:L59)=0,"",IF(AND(ISNUMBER(P59),ISNUMBER(O59)),ROUND(P59-O59,2),"Check amounts"))</f>
        <v/>
      </c>
      <c r="R59" s="128">
        <f>IF(COUNTA(A59:L59)=0,"",IF(OR(COUNT(C59:G59)&lt;&gt;COUNTA(C59:G59),MIN(C59:G59)&lt;0,G59&gt;E59,AND(F59&lt;&gt;"",F59&gt;E59)),"Check amounts",IF(OR(B59="Cancelled",B59="Returned"),0,IF(COUNTBLANK(C59)=1,"Add planned cost",C59))))</f>
        <v/>
      </c>
      <c r="S59" s="14">
        <f>IF(COUNTA(A59:L59)=0,"",IF(COUNTBLANK(A59)=1,"Name this expense",IF(OR(COUNT(C59:G59)&lt;&gt;COUNTA(C59:G59),MIN(C59:G59)&lt;0,G59&gt;E59,AND(F59&lt;&gt;"",F59&gt;E59)),"Check amounts",IF(AND(B59&lt;&gt;"Planned",B59&lt;&gt;"Agreed",B59&lt;&gt;"Cancelled",B59&lt;&gt;"Returned"),"Choose stage",IF(AND(B59="Agreed",COUNTBLANK(D59)=1),"Add agreed cost",IF(AND(B59="Planned",E59&gt;0),"Choose Agreed stage",IF(AND(F59&lt;&gt;"",F59&lt;G59),"Check expected refund",IF(COUNTBLANK(H59)=1,"Choose category",IF(AND(H59="Gifts",OR(COUNTBLANK(I59)=1,SUMPRODUCT(--('Gifts'!$J$8:$J$127=I59),--('Gifts'!$A$8:$A$127&lt;&gt;""))=0)),"Link a recorded gift",IF(AND(H59&lt;&gt;"Gifts",I59&lt;&gt;""),"Check gift category",IF(AND(B59&lt;&gt;"Cancelled",B59&lt;&gt;"Returned",COUNTBLANK(C59)=1),"Add planned cost",IF(AND(ISNUMBER(N59),N59&gt;0,COUNTBLANK(J59)=1),"Add payment date",IF(AND(ISNUMBER(N59),N59&gt;0,ISNUMBER(J59),J59&lt;TODAY()),"Payment overdue","")))))))))))))</f>
        <v/>
      </c>
      <c r="T59" s="3" t="inlineStr">
        <is>
          <t>M052</t>
        </is>
      </c>
      <c r="U59" s="117">
        <f>IF(COUNTA('Money simple'!A59:D59)=0,"",IF(COUNTBLANK('Money simple'!A59)=1,"Add cost name",IF(COUNT('Money simple'!B59:D59)&lt;&gt;3,"Complete amounts",IF(MIN('Money simple'!B59:D59)&lt;0,"Check amounts",""))))</f>
        <v/>
      </c>
    </row>
    <row r="60" ht="34" customHeight="1">
      <c r="A60" s="27" t="n"/>
      <c r="B60" s="27" t="n"/>
      <c r="C60" s="127" t="n"/>
      <c r="D60" s="127" t="n"/>
      <c r="E60" s="127" t="n"/>
      <c r="F60" s="127" t="n"/>
      <c r="G60" s="127" t="n"/>
      <c r="H60" s="27" t="n"/>
      <c r="I60" s="27" t="n"/>
      <c r="J60" s="126" t="n"/>
      <c r="K60" s="27" t="n"/>
      <c r="L60" s="27" t="n"/>
      <c r="M60" s="128">
        <f>IF(COUNTA(A60:L60)=0,"",IF(OR(COUNT(C60:G60)&lt;&gt;COUNTA(C60:G60),MIN(C60:G60)&lt;0,G60&gt;E60,AND(F60&lt;&gt;"",F60&gt;E60)),"Check amounts",ROUND(E60-G60,2)))</f>
        <v/>
      </c>
      <c r="N60" s="128">
        <f>IF(COUNTA(A60:L60)=0,"",IF(OR(COUNT(C60:G60)&lt;&gt;COUNTA(C60:G60),MIN(C60:G60)&lt;0,G60&gt;E60,AND(F60&lt;&gt;"",F60&gt;E60)),"Check amounts",IF(OR(B60="Cancelled",B60="Returned",B60="Planned"),0,IF(OR(B60&lt;&gt;"Agreed",COUNTBLANK(D60)=1),"Add agreed cost",ROUND(MAX(0,D60-E60),2)))))</f>
        <v/>
      </c>
      <c r="O60" s="128">
        <f>IF(COUNTA(A60:L60)=0,"",IF(OR(COUNT(C60:G60)&lt;&gt;COUNTA(C60:G60),MIN(C60:G60)&lt;0,G60&gt;E60,AND(F60&lt;&gt;"",F60&gt;E60)),"Check amounts",ROUND(MAX(0,F60-G60),2)))</f>
        <v/>
      </c>
      <c r="P60" s="128">
        <f>IF(COUNTA(A60:L60)=0,"",IF(AND(ISNUMBER(M60),ISNUMBER(N60)),ROUND(M60+N60,2),"Check amounts"))</f>
        <v/>
      </c>
      <c r="Q60" s="128">
        <f>IF(COUNTA(A60:L60)=0,"",IF(AND(ISNUMBER(P60),ISNUMBER(O60)),ROUND(P60-O60,2),"Check amounts"))</f>
        <v/>
      </c>
      <c r="R60" s="128">
        <f>IF(COUNTA(A60:L60)=0,"",IF(OR(COUNT(C60:G60)&lt;&gt;COUNTA(C60:G60),MIN(C60:G60)&lt;0,G60&gt;E60,AND(F60&lt;&gt;"",F60&gt;E60)),"Check amounts",IF(OR(B60="Cancelled",B60="Returned"),0,IF(COUNTBLANK(C60)=1,"Add planned cost",C60))))</f>
        <v/>
      </c>
      <c r="S60" s="14">
        <f>IF(COUNTA(A60:L60)=0,"",IF(COUNTBLANK(A60)=1,"Name this expense",IF(OR(COUNT(C60:G60)&lt;&gt;COUNTA(C60:G60),MIN(C60:G60)&lt;0,G60&gt;E60,AND(F60&lt;&gt;"",F60&gt;E60)),"Check amounts",IF(AND(B60&lt;&gt;"Planned",B60&lt;&gt;"Agreed",B60&lt;&gt;"Cancelled",B60&lt;&gt;"Returned"),"Choose stage",IF(AND(B60="Agreed",COUNTBLANK(D60)=1),"Add agreed cost",IF(AND(B60="Planned",E60&gt;0),"Choose Agreed stage",IF(AND(F60&lt;&gt;"",F60&lt;G60),"Check expected refund",IF(COUNTBLANK(H60)=1,"Choose category",IF(AND(H60="Gifts",OR(COUNTBLANK(I60)=1,SUMPRODUCT(--('Gifts'!$J$8:$J$127=I60),--('Gifts'!$A$8:$A$127&lt;&gt;""))=0)),"Link a recorded gift",IF(AND(H60&lt;&gt;"Gifts",I60&lt;&gt;""),"Check gift category",IF(AND(B60&lt;&gt;"Cancelled",B60&lt;&gt;"Returned",COUNTBLANK(C60)=1),"Add planned cost",IF(AND(ISNUMBER(N60),N60&gt;0,COUNTBLANK(J60)=1),"Add payment date",IF(AND(ISNUMBER(N60),N60&gt;0,ISNUMBER(J60),J60&lt;TODAY()),"Payment overdue","")))))))))))))</f>
        <v/>
      </c>
      <c r="T60" s="3" t="inlineStr">
        <is>
          <t>M053</t>
        </is>
      </c>
      <c r="U60" s="117">
        <f>IF(COUNTA('Money simple'!A60:D60)=0,"",IF(COUNTBLANK('Money simple'!A60)=1,"Add cost name",IF(COUNT('Money simple'!B60:D60)&lt;&gt;3,"Complete amounts",IF(MIN('Money simple'!B60:D60)&lt;0,"Check amounts",""))))</f>
        <v/>
      </c>
    </row>
    <row r="61" ht="34" customHeight="1">
      <c r="A61" s="27" t="n"/>
      <c r="B61" s="27" t="n"/>
      <c r="C61" s="127" t="n"/>
      <c r="D61" s="127" t="n"/>
      <c r="E61" s="127" t="n"/>
      <c r="F61" s="127" t="n"/>
      <c r="G61" s="127" t="n"/>
      <c r="H61" s="27" t="n"/>
      <c r="I61" s="27" t="n"/>
      <c r="J61" s="126" t="n"/>
      <c r="K61" s="27" t="n"/>
      <c r="L61" s="27" t="n"/>
      <c r="M61" s="128">
        <f>IF(COUNTA(A61:L61)=0,"",IF(OR(COUNT(C61:G61)&lt;&gt;COUNTA(C61:G61),MIN(C61:G61)&lt;0,G61&gt;E61,AND(F61&lt;&gt;"",F61&gt;E61)),"Check amounts",ROUND(E61-G61,2)))</f>
        <v/>
      </c>
      <c r="N61" s="128">
        <f>IF(COUNTA(A61:L61)=0,"",IF(OR(COUNT(C61:G61)&lt;&gt;COUNTA(C61:G61),MIN(C61:G61)&lt;0,G61&gt;E61,AND(F61&lt;&gt;"",F61&gt;E61)),"Check amounts",IF(OR(B61="Cancelled",B61="Returned",B61="Planned"),0,IF(OR(B61&lt;&gt;"Agreed",COUNTBLANK(D61)=1),"Add agreed cost",ROUND(MAX(0,D61-E61),2)))))</f>
        <v/>
      </c>
      <c r="O61" s="128">
        <f>IF(COUNTA(A61:L61)=0,"",IF(OR(COUNT(C61:G61)&lt;&gt;COUNTA(C61:G61),MIN(C61:G61)&lt;0,G61&gt;E61,AND(F61&lt;&gt;"",F61&gt;E61)),"Check amounts",ROUND(MAX(0,F61-G61),2)))</f>
        <v/>
      </c>
      <c r="P61" s="128">
        <f>IF(COUNTA(A61:L61)=0,"",IF(AND(ISNUMBER(M61),ISNUMBER(N61)),ROUND(M61+N61,2),"Check amounts"))</f>
        <v/>
      </c>
      <c r="Q61" s="128">
        <f>IF(COUNTA(A61:L61)=0,"",IF(AND(ISNUMBER(P61),ISNUMBER(O61)),ROUND(P61-O61,2),"Check amounts"))</f>
        <v/>
      </c>
      <c r="R61" s="128">
        <f>IF(COUNTA(A61:L61)=0,"",IF(OR(COUNT(C61:G61)&lt;&gt;COUNTA(C61:G61),MIN(C61:G61)&lt;0,G61&gt;E61,AND(F61&lt;&gt;"",F61&gt;E61)),"Check amounts",IF(OR(B61="Cancelled",B61="Returned"),0,IF(COUNTBLANK(C61)=1,"Add planned cost",C61))))</f>
        <v/>
      </c>
      <c r="S61" s="14">
        <f>IF(COUNTA(A61:L61)=0,"",IF(COUNTBLANK(A61)=1,"Name this expense",IF(OR(COUNT(C61:G61)&lt;&gt;COUNTA(C61:G61),MIN(C61:G61)&lt;0,G61&gt;E61,AND(F61&lt;&gt;"",F61&gt;E61)),"Check amounts",IF(AND(B61&lt;&gt;"Planned",B61&lt;&gt;"Agreed",B61&lt;&gt;"Cancelled",B61&lt;&gt;"Returned"),"Choose stage",IF(AND(B61="Agreed",COUNTBLANK(D61)=1),"Add agreed cost",IF(AND(B61="Planned",E61&gt;0),"Choose Agreed stage",IF(AND(F61&lt;&gt;"",F61&lt;G61),"Check expected refund",IF(COUNTBLANK(H61)=1,"Choose category",IF(AND(H61="Gifts",OR(COUNTBLANK(I61)=1,SUMPRODUCT(--('Gifts'!$J$8:$J$127=I61),--('Gifts'!$A$8:$A$127&lt;&gt;""))=0)),"Link a recorded gift",IF(AND(H61&lt;&gt;"Gifts",I61&lt;&gt;""),"Check gift category",IF(AND(B61&lt;&gt;"Cancelled",B61&lt;&gt;"Returned",COUNTBLANK(C61)=1),"Add planned cost",IF(AND(ISNUMBER(N61),N61&gt;0,COUNTBLANK(J61)=1),"Add payment date",IF(AND(ISNUMBER(N61),N61&gt;0,ISNUMBER(J61),J61&lt;TODAY()),"Payment overdue","")))))))))))))</f>
        <v/>
      </c>
      <c r="T61" s="3" t="inlineStr">
        <is>
          <t>M054</t>
        </is>
      </c>
      <c r="U61" s="117">
        <f>IF(COUNTA('Money simple'!A61:D61)=0,"",IF(COUNTBLANK('Money simple'!A61)=1,"Add cost name",IF(COUNT('Money simple'!B61:D61)&lt;&gt;3,"Complete amounts",IF(MIN('Money simple'!B61:D61)&lt;0,"Check amounts",""))))</f>
        <v/>
      </c>
    </row>
    <row r="62" ht="34" customHeight="1">
      <c r="A62" s="27" t="n"/>
      <c r="B62" s="27" t="n"/>
      <c r="C62" s="127" t="n"/>
      <c r="D62" s="127" t="n"/>
      <c r="E62" s="127" t="n"/>
      <c r="F62" s="127" t="n"/>
      <c r="G62" s="127" t="n"/>
      <c r="H62" s="27" t="n"/>
      <c r="I62" s="27" t="n"/>
      <c r="J62" s="126" t="n"/>
      <c r="K62" s="27" t="n"/>
      <c r="L62" s="27" t="n"/>
      <c r="M62" s="128">
        <f>IF(COUNTA(A62:L62)=0,"",IF(OR(COUNT(C62:G62)&lt;&gt;COUNTA(C62:G62),MIN(C62:G62)&lt;0,G62&gt;E62,AND(F62&lt;&gt;"",F62&gt;E62)),"Check amounts",ROUND(E62-G62,2)))</f>
        <v/>
      </c>
      <c r="N62" s="128">
        <f>IF(COUNTA(A62:L62)=0,"",IF(OR(COUNT(C62:G62)&lt;&gt;COUNTA(C62:G62),MIN(C62:G62)&lt;0,G62&gt;E62,AND(F62&lt;&gt;"",F62&gt;E62)),"Check amounts",IF(OR(B62="Cancelled",B62="Returned",B62="Planned"),0,IF(OR(B62&lt;&gt;"Agreed",COUNTBLANK(D62)=1),"Add agreed cost",ROUND(MAX(0,D62-E62),2)))))</f>
        <v/>
      </c>
      <c r="O62" s="128">
        <f>IF(COUNTA(A62:L62)=0,"",IF(OR(COUNT(C62:G62)&lt;&gt;COUNTA(C62:G62),MIN(C62:G62)&lt;0,G62&gt;E62,AND(F62&lt;&gt;"",F62&gt;E62)),"Check amounts",ROUND(MAX(0,F62-G62),2)))</f>
        <v/>
      </c>
      <c r="P62" s="128">
        <f>IF(COUNTA(A62:L62)=0,"",IF(AND(ISNUMBER(M62),ISNUMBER(N62)),ROUND(M62+N62,2),"Check amounts"))</f>
        <v/>
      </c>
      <c r="Q62" s="128">
        <f>IF(COUNTA(A62:L62)=0,"",IF(AND(ISNUMBER(P62),ISNUMBER(O62)),ROUND(P62-O62,2),"Check amounts"))</f>
        <v/>
      </c>
      <c r="R62" s="128">
        <f>IF(COUNTA(A62:L62)=0,"",IF(OR(COUNT(C62:G62)&lt;&gt;COUNTA(C62:G62),MIN(C62:G62)&lt;0,G62&gt;E62,AND(F62&lt;&gt;"",F62&gt;E62)),"Check amounts",IF(OR(B62="Cancelled",B62="Returned"),0,IF(COUNTBLANK(C62)=1,"Add planned cost",C62))))</f>
        <v/>
      </c>
      <c r="S62" s="14">
        <f>IF(COUNTA(A62:L62)=0,"",IF(COUNTBLANK(A62)=1,"Name this expense",IF(OR(COUNT(C62:G62)&lt;&gt;COUNTA(C62:G62),MIN(C62:G62)&lt;0,G62&gt;E62,AND(F62&lt;&gt;"",F62&gt;E62)),"Check amounts",IF(AND(B62&lt;&gt;"Planned",B62&lt;&gt;"Agreed",B62&lt;&gt;"Cancelled",B62&lt;&gt;"Returned"),"Choose stage",IF(AND(B62="Agreed",COUNTBLANK(D62)=1),"Add agreed cost",IF(AND(B62="Planned",E62&gt;0),"Choose Agreed stage",IF(AND(F62&lt;&gt;"",F62&lt;G62),"Check expected refund",IF(COUNTBLANK(H62)=1,"Choose category",IF(AND(H62="Gifts",OR(COUNTBLANK(I62)=1,SUMPRODUCT(--('Gifts'!$J$8:$J$127=I62),--('Gifts'!$A$8:$A$127&lt;&gt;""))=0)),"Link a recorded gift",IF(AND(H62&lt;&gt;"Gifts",I62&lt;&gt;""),"Check gift category",IF(AND(B62&lt;&gt;"Cancelled",B62&lt;&gt;"Returned",COUNTBLANK(C62)=1),"Add planned cost",IF(AND(ISNUMBER(N62),N62&gt;0,COUNTBLANK(J62)=1),"Add payment date",IF(AND(ISNUMBER(N62),N62&gt;0,ISNUMBER(J62),J62&lt;TODAY()),"Payment overdue","")))))))))))))</f>
        <v/>
      </c>
      <c r="T62" s="3" t="inlineStr">
        <is>
          <t>M055</t>
        </is>
      </c>
      <c r="U62" s="117">
        <f>IF(COUNTA('Money simple'!A62:D62)=0,"",IF(COUNTBLANK('Money simple'!A62)=1,"Add cost name",IF(COUNT('Money simple'!B62:D62)&lt;&gt;3,"Complete amounts",IF(MIN('Money simple'!B62:D62)&lt;0,"Check amounts",""))))</f>
        <v/>
      </c>
    </row>
    <row r="63" ht="34" customHeight="1">
      <c r="A63" s="27" t="n"/>
      <c r="B63" s="27" t="n"/>
      <c r="C63" s="127" t="n"/>
      <c r="D63" s="127" t="n"/>
      <c r="E63" s="127" t="n"/>
      <c r="F63" s="127" t="n"/>
      <c r="G63" s="127" t="n"/>
      <c r="H63" s="27" t="n"/>
      <c r="I63" s="27" t="n"/>
      <c r="J63" s="126" t="n"/>
      <c r="K63" s="27" t="n"/>
      <c r="L63" s="27" t="n"/>
      <c r="M63" s="128">
        <f>IF(COUNTA(A63:L63)=0,"",IF(OR(COUNT(C63:G63)&lt;&gt;COUNTA(C63:G63),MIN(C63:G63)&lt;0,G63&gt;E63,AND(F63&lt;&gt;"",F63&gt;E63)),"Check amounts",ROUND(E63-G63,2)))</f>
        <v/>
      </c>
      <c r="N63" s="128">
        <f>IF(COUNTA(A63:L63)=0,"",IF(OR(COUNT(C63:G63)&lt;&gt;COUNTA(C63:G63),MIN(C63:G63)&lt;0,G63&gt;E63,AND(F63&lt;&gt;"",F63&gt;E63)),"Check amounts",IF(OR(B63="Cancelled",B63="Returned",B63="Planned"),0,IF(OR(B63&lt;&gt;"Agreed",COUNTBLANK(D63)=1),"Add agreed cost",ROUND(MAX(0,D63-E63),2)))))</f>
        <v/>
      </c>
      <c r="O63" s="128">
        <f>IF(COUNTA(A63:L63)=0,"",IF(OR(COUNT(C63:G63)&lt;&gt;COUNTA(C63:G63),MIN(C63:G63)&lt;0,G63&gt;E63,AND(F63&lt;&gt;"",F63&gt;E63)),"Check amounts",ROUND(MAX(0,F63-G63),2)))</f>
        <v/>
      </c>
      <c r="P63" s="128">
        <f>IF(COUNTA(A63:L63)=0,"",IF(AND(ISNUMBER(M63),ISNUMBER(N63)),ROUND(M63+N63,2),"Check amounts"))</f>
        <v/>
      </c>
      <c r="Q63" s="128">
        <f>IF(COUNTA(A63:L63)=0,"",IF(AND(ISNUMBER(P63),ISNUMBER(O63)),ROUND(P63-O63,2),"Check amounts"))</f>
        <v/>
      </c>
      <c r="R63" s="128">
        <f>IF(COUNTA(A63:L63)=0,"",IF(OR(COUNT(C63:G63)&lt;&gt;COUNTA(C63:G63),MIN(C63:G63)&lt;0,G63&gt;E63,AND(F63&lt;&gt;"",F63&gt;E63)),"Check amounts",IF(OR(B63="Cancelled",B63="Returned"),0,IF(COUNTBLANK(C63)=1,"Add planned cost",C63))))</f>
        <v/>
      </c>
      <c r="S63" s="14">
        <f>IF(COUNTA(A63:L63)=0,"",IF(COUNTBLANK(A63)=1,"Name this expense",IF(OR(COUNT(C63:G63)&lt;&gt;COUNTA(C63:G63),MIN(C63:G63)&lt;0,G63&gt;E63,AND(F63&lt;&gt;"",F63&gt;E63)),"Check amounts",IF(AND(B63&lt;&gt;"Planned",B63&lt;&gt;"Agreed",B63&lt;&gt;"Cancelled",B63&lt;&gt;"Returned"),"Choose stage",IF(AND(B63="Agreed",COUNTBLANK(D63)=1),"Add agreed cost",IF(AND(B63="Planned",E63&gt;0),"Choose Agreed stage",IF(AND(F63&lt;&gt;"",F63&lt;G63),"Check expected refund",IF(COUNTBLANK(H63)=1,"Choose category",IF(AND(H63="Gifts",OR(COUNTBLANK(I63)=1,SUMPRODUCT(--('Gifts'!$J$8:$J$127=I63),--('Gifts'!$A$8:$A$127&lt;&gt;""))=0)),"Link a recorded gift",IF(AND(H63&lt;&gt;"Gifts",I63&lt;&gt;""),"Check gift category",IF(AND(B63&lt;&gt;"Cancelled",B63&lt;&gt;"Returned",COUNTBLANK(C63)=1),"Add planned cost",IF(AND(ISNUMBER(N63),N63&gt;0,COUNTBLANK(J63)=1),"Add payment date",IF(AND(ISNUMBER(N63),N63&gt;0,ISNUMBER(J63),J63&lt;TODAY()),"Payment overdue","")))))))))))))</f>
        <v/>
      </c>
      <c r="T63" s="3" t="inlineStr">
        <is>
          <t>M056</t>
        </is>
      </c>
      <c r="U63" s="117">
        <f>IF(COUNTA('Money simple'!A63:D63)=0,"",IF(COUNTBLANK('Money simple'!A63)=1,"Add cost name",IF(COUNT('Money simple'!B63:D63)&lt;&gt;3,"Complete amounts",IF(MIN('Money simple'!B63:D63)&lt;0,"Check amounts",""))))</f>
        <v/>
      </c>
    </row>
    <row r="64" ht="34" customHeight="1">
      <c r="A64" s="27" t="n"/>
      <c r="B64" s="27" t="n"/>
      <c r="C64" s="127" t="n"/>
      <c r="D64" s="127" t="n"/>
      <c r="E64" s="127" t="n"/>
      <c r="F64" s="127" t="n"/>
      <c r="G64" s="127" t="n"/>
      <c r="H64" s="27" t="n"/>
      <c r="I64" s="27" t="n"/>
      <c r="J64" s="126" t="n"/>
      <c r="K64" s="27" t="n"/>
      <c r="L64" s="27" t="n"/>
      <c r="M64" s="128">
        <f>IF(COUNTA(A64:L64)=0,"",IF(OR(COUNT(C64:G64)&lt;&gt;COUNTA(C64:G64),MIN(C64:G64)&lt;0,G64&gt;E64,AND(F64&lt;&gt;"",F64&gt;E64)),"Check amounts",ROUND(E64-G64,2)))</f>
        <v/>
      </c>
      <c r="N64" s="128">
        <f>IF(COUNTA(A64:L64)=0,"",IF(OR(COUNT(C64:G64)&lt;&gt;COUNTA(C64:G64),MIN(C64:G64)&lt;0,G64&gt;E64,AND(F64&lt;&gt;"",F64&gt;E64)),"Check amounts",IF(OR(B64="Cancelled",B64="Returned",B64="Planned"),0,IF(OR(B64&lt;&gt;"Agreed",COUNTBLANK(D64)=1),"Add agreed cost",ROUND(MAX(0,D64-E64),2)))))</f>
        <v/>
      </c>
      <c r="O64" s="128">
        <f>IF(COUNTA(A64:L64)=0,"",IF(OR(COUNT(C64:G64)&lt;&gt;COUNTA(C64:G64),MIN(C64:G64)&lt;0,G64&gt;E64,AND(F64&lt;&gt;"",F64&gt;E64)),"Check amounts",ROUND(MAX(0,F64-G64),2)))</f>
        <v/>
      </c>
      <c r="P64" s="128">
        <f>IF(COUNTA(A64:L64)=0,"",IF(AND(ISNUMBER(M64),ISNUMBER(N64)),ROUND(M64+N64,2),"Check amounts"))</f>
        <v/>
      </c>
      <c r="Q64" s="128">
        <f>IF(COUNTA(A64:L64)=0,"",IF(AND(ISNUMBER(P64),ISNUMBER(O64)),ROUND(P64-O64,2),"Check amounts"))</f>
        <v/>
      </c>
      <c r="R64" s="128">
        <f>IF(COUNTA(A64:L64)=0,"",IF(OR(COUNT(C64:G64)&lt;&gt;COUNTA(C64:G64),MIN(C64:G64)&lt;0,G64&gt;E64,AND(F64&lt;&gt;"",F64&gt;E64)),"Check amounts",IF(OR(B64="Cancelled",B64="Returned"),0,IF(COUNTBLANK(C64)=1,"Add planned cost",C64))))</f>
        <v/>
      </c>
      <c r="S64" s="14">
        <f>IF(COUNTA(A64:L64)=0,"",IF(COUNTBLANK(A64)=1,"Name this expense",IF(OR(COUNT(C64:G64)&lt;&gt;COUNTA(C64:G64),MIN(C64:G64)&lt;0,G64&gt;E64,AND(F64&lt;&gt;"",F64&gt;E64)),"Check amounts",IF(AND(B64&lt;&gt;"Planned",B64&lt;&gt;"Agreed",B64&lt;&gt;"Cancelled",B64&lt;&gt;"Returned"),"Choose stage",IF(AND(B64="Agreed",COUNTBLANK(D64)=1),"Add agreed cost",IF(AND(B64="Planned",E64&gt;0),"Choose Agreed stage",IF(AND(F64&lt;&gt;"",F64&lt;G64),"Check expected refund",IF(COUNTBLANK(H64)=1,"Choose category",IF(AND(H64="Gifts",OR(COUNTBLANK(I64)=1,SUMPRODUCT(--('Gifts'!$J$8:$J$127=I64),--('Gifts'!$A$8:$A$127&lt;&gt;""))=0)),"Link a recorded gift",IF(AND(H64&lt;&gt;"Gifts",I64&lt;&gt;""),"Check gift category",IF(AND(B64&lt;&gt;"Cancelled",B64&lt;&gt;"Returned",COUNTBLANK(C64)=1),"Add planned cost",IF(AND(ISNUMBER(N64),N64&gt;0,COUNTBLANK(J64)=1),"Add payment date",IF(AND(ISNUMBER(N64),N64&gt;0,ISNUMBER(J64),J64&lt;TODAY()),"Payment overdue","")))))))))))))</f>
        <v/>
      </c>
      <c r="T64" s="3" t="inlineStr">
        <is>
          <t>M057</t>
        </is>
      </c>
      <c r="U64" s="117">
        <f>IF(COUNTA('Money simple'!A64:D64)=0,"",IF(COUNTBLANK('Money simple'!A64)=1,"Add cost name",IF(COUNT('Money simple'!B64:D64)&lt;&gt;3,"Complete amounts",IF(MIN('Money simple'!B64:D64)&lt;0,"Check amounts",""))))</f>
        <v/>
      </c>
    </row>
    <row r="65" ht="34" customHeight="1">
      <c r="A65" s="27" t="n"/>
      <c r="B65" s="27" t="n"/>
      <c r="C65" s="127" t="n"/>
      <c r="D65" s="127" t="n"/>
      <c r="E65" s="127" t="n"/>
      <c r="F65" s="127" t="n"/>
      <c r="G65" s="127" t="n"/>
      <c r="H65" s="27" t="n"/>
      <c r="I65" s="27" t="n"/>
      <c r="J65" s="126" t="n"/>
      <c r="K65" s="27" t="n"/>
      <c r="L65" s="27" t="n"/>
      <c r="M65" s="128">
        <f>IF(COUNTA(A65:L65)=0,"",IF(OR(COUNT(C65:G65)&lt;&gt;COUNTA(C65:G65),MIN(C65:G65)&lt;0,G65&gt;E65,AND(F65&lt;&gt;"",F65&gt;E65)),"Check amounts",ROUND(E65-G65,2)))</f>
        <v/>
      </c>
      <c r="N65" s="128">
        <f>IF(COUNTA(A65:L65)=0,"",IF(OR(COUNT(C65:G65)&lt;&gt;COUNTA(C65:G65),MIN(C65:G65)&lt;0,G65&gt;E65,AND(F65&lt;&gt;"",F65&gt;E65)),"Check amounts",IF(OR(B65="Cancelled",B65="Returned",B65="Planned"),0,IF(OR(B65&lt;&gt;"Agreed",COUNTBLANK(D65)=1),"Add agreed cost",ROUND(MAX(0,D65-E65),2)))))</f>
        <v/>
      </c>
      <c r="O65" s="128">
        <f>IF(COUNTA(A65:L65)=0,"",IF(OR(COUNT(C65:G65)&lt;&gt;COUNTA(C65:G65),MIN(C65:G65)&lt;0,G65&gt;E65,AND(F65&lt;&gt;"",F65&gt;E65)),"Check amounts",ROUND(MAX(0,F65-G65),2)))</f>
        <v/>
      </c>
      <c r="P65" s="128">
        <f>IF(COUNTA(A65:L65)=0,"",IF(AND(ISNUMBER(M65),ISNUMBER(N65)),ROUND(M65+N65,2),"Check amounts"))</f>
        <v/>
      </c>
      <c r="Q65" s="128">
        <f>IF(COUNTA(A65:L65)=0,"",IF(AND(ISNUMBER(P65),ISNUMBER(O65)),ROUND(P65-O65,2),"Check amounts"))</f>
        <v/>
      </c>
      <c r="R65" s="128">
        <f>IF(COUNTA(A65:L65)=0,"",IF(OR(COUNT(C65:G65)&lt;&gt;COUNTA(C65:G65),MIN(C65:G65)&lt;0,G65&gt;E65,AND(F65&lt;&gt;"",F65&gt;E65)),"Check amounts",IF(OR(B65="Cancelled",B65="Returned"),0,IF(COUNTBLANK(C65)=1,"Add planned cost",C65))))</f>
        <v/>
      </c>
      <c r="S65" s="14">
        <f>IF(COUNTA(A65:L65)=0,"",IF(COUNTBLANK(A65)=1,"Name this expense",IF(OR(COUNT(C65:G65)&lt;&gt;COUNTA(C65:G65),MIN(C65:G65)&lt;0,G65&gt;E65,AND(F65&lt;&gt;"",F65&gt;E65)),"Check amounts",IF(AND(B65&lt;&gt;"Planned",B65&lt;&gt;"Agreed",B65&lt;&gt;"Cancelled",B65&lt;&gt;"Returned"),"Choose stage",IF(AND(B65="Agreed",COUNTBLANK(D65)=1),"Add agreed cost",IF(AND(B65="Planned",E65&gt;0),"Choose Agreed stage",IF(AND(F65&lt;&gt;"",F65&lt;G65),"Check expected refund",IF(COUNTBLANK(H65)=1,"Choose category",IF(AND(H65="Gifts",OR(COUNTBLANK(I65)=1,SUMPRODUCT(--('Gifts'!$J$8:$J$127=I65),--('Gifts'!$A$8:$A$127&lt;&gt;""))=0)),"Link a recorded gift",IF(AND(H65&lt;&gt;"Gifts",I65&lt;&gt;""),"Check gift category",IF(AND(B65&lt;&gt;"Cancelled",B65&lt;&gt;"Returned",COUNTBLANK(C65)=1),"Add planned cost",IF(AND(ISNUMBER(N65),N65&gt;0,COUNTBLANK(J65)=1),"Add payment date",IF(AND(ISNUMBER(N65),N65&gt;0,ISNUMBER(J65),J65&lt;TODAY()),"Payment overdue","")))))))))))))</f>
        <v/>
      </c>
      <c r="T65" s="3" t="inlineStr">
        <is>
          <t>M058</t>
        </is>
      </c>
      <c r="U65" s="117">
        <f>IF(COUNTA('Money simple'!A65:D65)=0,"",IF(COUNTBLANK('Money simple'!A65)=1,"Add cost name",IF(COUNT('Money simple'!B65:D65)&lt;&gt;3,"Complete amounts",IF(MIN('Money simple'!B65:D65)&lt;0,"Check amounts",""))))</f>
        <v/>
      </c>
    </row>
    <row r="66" ht="34" customHeight="1">
      <c r="A66" s="27" t="n"/>
      <c r="B66" s="27" t="n"/>
      <c r="C66" s="127" t="n"/>
      <c r="D66" s="127" t="n"/>
      <c r="E66" s="127" t="n"/>
      <c r="F66" s="127" t="n"/>
      <c r="G66" s="127" t="n"/>
      <c r="H66" s="27" t="n"/>
      <c r="I66" s="27" t="n"/>
      <c r="J66" s="126" t="n"/>
      <c r="K66" s="27" t="n"/>
      <c r="L66" s="27" t="n"/>
      <c r="M66" s="128">
        <f>IF(COUNTA(A66:L66)=0,"",IF(OR(COUNT(C66:G66)&lt;&gt;COUNTA(C66:G66),MIN(C66:G66)&lt;0,G66&gt;E66,AND(F66&lt;&gt;"",F66&gt;E66)),"Check amounts",ROUND(E66-G66,2)))</f>
        <v/>
      </c>
      <c r="N66" s="128">
        <f>IF(COUNTA(A66:L66)=0,"",IF(OR(COUNT(C66:G66)&lt;&gt;COUNTA(C66:G66),MIN(C66:G66)&lt;0,G66&gt;E66,AND(F66&lt;&gt;"",F66&gt;E66)),"Check amounts",IF(OR(B66="Cancelled",B66="Returned",B66="Planned"),0,IF(OR(B66&lt;&gt;"Agreed",COUNTBLANK(D66)=1),"Add agreed cost",ROUND(MAX(0,D66-E66),2)))))</f>
        <v/>
      </c>
      <c r="O66" s="128">
        <f>IF(COUNTA(A66:L66)=0,"",IF(OR(COUNT(C66:G66)&lt;&gt;COUNTA(C66:G66),MIN(C66:G66)&lt;0,G66&gt;E66,AND(F66&lt;&gt;"",F66&gt;E66)),"Check amounts",ROUND(MAX(0,F66-G66),2)))</f>
        <v/>
      </c>
      <c r="P66" s="128">
        <f>IF(COUNTA(A66:L66)=0,"",IF(AND(ISNUMBER(M66),ISNUMBER(N66)),ROUND(M66+N66,2),"Check amounts"))</f>
        <v/>
      </c>
      <c r="Q66" s="128">
        <f>IF(COUNTA(A66:L66)=0,"",IF(AND(ISNUMBER(P66),ISNUMBER(O66)),ROUND(P66-O66,2),"Check amounts"))</f>
        <v/>
      </c>
      <c r="R66" s="128">
        <f>IF(COUNTA(A66:L66)=0,"",IF(OR(COUNT(C66:G66)&lt;&gt;COUNTA(C66:G66),MIN(C66:G66)&lt;0,G66&gt;E66,AND(F66&lt;&gt;"",F66&gt;E66)),"Check amounts",IF(OR(B66="Cancelled",B66="Returned"),0,IF(COUNTBLANK(C66)=1,"Add planned cost",C66))))</f>
        <v/>
      </c>
      <c r="S66" s="14">
        <f>IF(COUNTA(A66:L66)=0,"",IF(COUNTBLANK(A66)=1,"Name this expense",IF(OR(COUNT(C66:G66)&lt;&gt;COUNTA(C66:G66),MIN(C66:G66)&lt;0,G66&gt;E66,AND(F66&lt;&gt;"",F66&gt;E66)),"Check amounts",IF(AND(B66&lt;&gt;"Planned",B66&lt;&gt;"Agreed",B66&lt;&gt;"Cancelled",B66&lt;&gt;"Returned"),"Choose stage",IF(AND(B66="Agreed",COUNTBLANK(D66)=1),"Add agreed cost",IF(AND(B66="Planned",E66&gt;0),"Choose Agreed stage",IF(AND(F66&lt;&gt;"",F66&lt;G66),"Check expected refund",IF(COUNTBLANK(H66)=1,"Choose category",IF(AND(H66="Gifts",OR(COUNTBLANK(I66)=1,SUMPRODUCT(--('Gifts'!$J$8:$J$127=I66),--('Gifts'!$A$8:$A$127&lt;&gt;""))=0)),"Link a recorded gift",IF(AND(H66&lt;&gt;"Gifts",I66&lt;&gt;""),"Check gift category",IF(AND(B66&lt;&gt;"Cancelled",B66&lt;&gt;"Returned",COUNTBLANK(C66)=1),"Add planned cost",IF(AND(ISNUMBER(N66),N66&gt;0,COUNTBLANK(J66)=1),"Add payment date",IF(AND(ISNUMBER(N66),N66&gt;0,ISNUMBER(J66),J66&lt;TODAY()),"Payment overdue","")))))))))))))</f>
        <v/>
      </c>
      <c r="T66" s="3" t="inlineStr">
        <is>
          <t>M059</t>
        </is>
      </c>
      <c r="U66" s="117">
        <f>IF(COUNTA('Money simple'!A66:D66)=0,"",IF(COUNTBLANK('Money simple'!A66)=1,"Add cost name",IF(COUNT('Money simple'!B66:D66)&lt;&gt;3,"Complete amounts",IF(MIN('Money simple'!B66:D66)&lt;0,"Check amounts",""))))</f>
        <v/>
      </c>
    </row>
    <row r="67" ht="34" customHeight="1">
      <c r="A67" s="27" t="n"/>
      <c r="B67" s="27" t="n"/>
      <c r="C67" s="127" t="n"/>
      <c r="D67" s="127" t="n"/>
      <c r="E67" s="127" t="n"/>
      <c r="F67" s="127" t="n"/>
      <c r="G67" s="127" t="n"/>
      <c r="H67" s="27" t="n"/>
      <c r="I67" s="27" t="n"/>
      <c r="J67" s="126" t="n"/>
      <c r="K67" s="27" t="n"/>
      <c r="L67" s="27" t="n"/>
      <c r="M67" s="128">
        <f>IF(COUNTA(A67:L67)=0,"",IF(OR(COUNT(C67:G67)&lt;&gt;COUNTA(C67:G67),MIN(C67:G67)&lt;0,G67&gt;E67,AND(F67&lt;&gt;"",F67&gt;E67)),"Check amounts",ROUND(E67-G67,2)))</f>
        <v/>
      </c>
      <c r="N67" s="128">
        <f>IF(COUNTA(A67:L67)=0,"",IF(OR(COUNT(C67:G67)&lt;&gt;COUNTA(C67:G67),MIN(C67:G67)&lt;0,G67&gt;E67,AND(F67&lt;&gt;"",F67&gt;E67)),"Check amounts",IF(OR(B67="Cancelled",B67="Returned",B67="Planned"),0,IF(OR(B67&lt;&gt;"Agreed",COUNTBLANK(D67)=1),"Add agreed cost",ROUND(MAX(0,D67-E67),2)))))</f>
        <v/>
      </c>
      <c r="O67" s="128">
        <f>IF(COUNTA(A67:L67)=0,"",IF(OR(COUNT(C67:G67)&lt;&gt;COUNTA(C67:G67),MIN(C67:G67)&lt;0,G67&gt;E67,AND(F67&lt;&gt;"",F67&gt;E67)),"Check amounts",ROUND(MAX(0,F67-G67),2)))</f>
        <v/>
      </c>
      <c r="P67" s="128">
        <f>IF(COUNTA(A67:L67)=0,"",IF(AND(ISNUMBER(M67),ISNUMBER(N67)),ROUND(M67+N67,2),"Check amounts"))</f>
        <v/>
      </c>
      <c r="Q67" s="128">
        <f>IF(COUNTA(A67:L67)=0,"",IF(AND(ISNUMBER(P67),ISNUMBER(O67)),ROUND(P67-O67,2),"Check amounts"))</f>
        <v/>
      </c>
      <c r="R67" s="128">
        <f>IF(COUNTA(A67:L67)=0,"",IF(OR(COUNT(C67:G67)&lt;&gt;COUNTA(C67:G67),MIN(C67:G67)&lt;0,G67&gt;E67,AND(F67&lt;&gt;"",F67&gt;E67)),"Check amounts",IF(OR(B67="Cancelled",B67="Returned"),0,IF(COUNTBLANK(C67)=1,"Add planned cost",C67))))</f>
        <v/>
      </c>
      <c r="S67" s="14">
        <f>IF(COUNTA(A67:L67)=0,"",IF(COUNTBLANK(A67)=1,"Name this expense",IF(OR(COUNT(C67:G67)&lt;&gt;COUNTA(C67:G67),MIN(C67:G67)&lt;0,G67&gt;E67,AND(F67&lt;&gt;"",F67&gt;E67)),"Check amounts",IF(AND(B67&lt;&gt;"Planned",B67&lt;&gt;"Agreed",B67&lt;&gt;"Cancelled",B67&lt;&gt;"Returned"),"Choose stage",IF(AND(B67="Agreed",COUNTBLANK(D67)=1),"Add agreed cost",IF(AND(B67="Planned",E67&gt;0),"Choose Agreed stage",IF(AND(F67&lt;&gt;"",F67&lt;G67),"Check expected refund",IF(COUNTBLANK(H67)=1,"Choose category",IF(AND(H67="Gifts",OR(COUNTBLANK(I67)=1,SUMPRODUCT(--('Gifts'!$J$8:$J$127=I67),--('Gifts'!$A$8:$A$127&lt;&gt;""))=0)),"Link a recorded gift",IF(AND(H67&lt;&gt;"Gifts",I67&lt;&gt;""),"Check gift category",IF(AND(B67&lt;&gt;"Cancelled",B67&lt;&gt;"Returned",COUNTBLANK(C67)=1),"Add planned cost",IF(AND(ISNUMBER(N67),N67&gt;0,COUNTBLANK(J67)=1),"Add payment date",IF(AND(ISNUMBER(N67),N67&gt;0,ISNUMBER(J67),J67&lt;TODAY()),"Payment overdue","")))))))))))))</f>
        <v/>
      </c>
      <c r="T67" s="3" t="inlineStr">
        <is>
          <t>M060</t>
        </is>
      </c>
      <c r="U67" s="117">
        <f>IF(COUNTA('Money simple'!A67:D67)=0,"",IF(COUNTBLANK('Money simple'!A67)=1,"Add cost name",IF(COUNT('Money simple'!B67:D67)&lt;&gt;3,"Complete amounts",IF(MIN('Money simple'!B67:D67)&lt;0,"Check amounts",""))))</f>
        <v/>
      </c>
    </row>
    <row r="68" ht="34" customHeight="1">
      <c r="A68" s="27" t="n"/>
      <c r="B68" s="27" t="n"/>
      <c r="C68" s="127" t="n"/>
      <c r="D68" s="127" t="n"/>
      <c r="E68" s="127" t="n"/>
      <c r="F68" s="127" t="n"/>
      <c r="G68" s="127" t="n"/>
      <c r="H68" s="27" t="n"/>
      <c r="I68" s="27" t="n"/>
      <c r="J68" s="126" t="n"/>
      <c r="K68" s="27" t="n"/>
      <c r="L68" s="27" t="n"/>
      <c r="M68" s="128">
        <f>IF(COUNTA(A68:L68)=0,"",IF(OR(COUNT(C68:G68)&lt;&gt;COUNTA(C68:G68),MIN(C68:G68)&lt;0,G68&gt;E68,AND(F68&lt;&gt;"",F68&gt;E68)),"Check amounts",ROUND(E68-G68,2)))</f>
        <v/>
      </c>
      <c r="N68" s="128">
        <f>IF(COUNTA(A68:L68)=0,"",IF(OR(COUNT(C68:G68)&lt;&gt;COUNTA(C68:G68),MIN(C68:G68)&lt;0,G68&gt;E68,AND(F68&lt;&gt;"",F68&gt;E68)),"Check amounts",IF(OR(B68="Cancelled",B68="Returned",B68="Planned"),0,IF(OR(B68&lt;&gt;"Agreed",COUNTBLANK(D68)=1),"Add agreed cost",ROUND(MAX(0,D68-E68),2)))))</f>
        <v/>
      </c>
      <c r="O68" s="128">
        <f>IF(COUNTA(A68:L68)=0,"",IF(OR(COUNT(C68:G68)&lt;&gt;COUNTA(C68:G68),MIN(C68:G68)&lt;0,G68&gt;E68,AND(F68&lt;&gt;"",F68&gt;E68)),"Check amounts",ROUND(MAX(0,F68-G68),2)))</f>
        <v/>
      </c>
      <c r="P68" s="128">
        <f>IF(COUNTA(A68:L68)=0,"",IF(AND(ISNUMBER(M68),ISNUMBER(N68)),ROUND(M68+N68,2),"Check amounts"))</f>
        <v/>
      </c>
      <c r="Q68" s="128">
        <f>IF(COUNTA(A68:L68)=0,"",IF(AND(ISNUMBER(P68),ISNUMBER(O68)),ROUND(P68-O68,2),"Check amounts"))</f>
        <v/>
      </c>
      <c r="R68" s="128">
        <f>IF(COUNTA(A68:L68)=0,"",IF(OR(COUNT(C68:G68)&lt;&gt;COUNTA(C68:G68),MIN(C68:G68)&lt;0,G68&gt;E68,AND(F68&lt;&gt;"",F68&gt;E68)),"Check amounts",IF(OR(B68="Cancelled",B68="Returned"),0,IF(COUNTBLANK(C68)=1,"Add planned cost",C68))))</f>
        <v/>
      </c>
      <c r="S68" s="14">
        <f>IF(COUNTA(A68:L68)=0,"",IF(COUNTBLANK(A68)=1,"Name this expense",IF(OR(COUNT(C68:G68)&lt;&gt;COUNTA(C68:G68),MIN(C68:G68)&lt;0,G68&gt;E68,AND(F68&lt;&gt;"",F68&gt;E68)),"Check amounts",IF(AND(B68&lt;&gt;"Planned",B68&lt;&gt;"Agreed",B68&lt;&gt;"Cancelled",B68&lt;&gt;"Returned"),"Choose stage",IF(AND(B68="Agreed",COUNTBLANK(D68)=1),"Add agreed cost",IF(AND(B68="Planned",E68&gt;0),"Choose Agreed stage",IF(AND(F68&lt;&gt;"",F68&lt;G68),"Check expected refund",IF(COUNTBLANK(H68)=1,"Choose category",IF(AND(H68="Gifts",OR(COUNTBLANK(I68)=1,SUMPRODUCT(--('Gifts'!$J$8:$J$127=I68),--('Gifts'!$A$8:$A$127&lt;&gt;""))=0)),"Link a recorded gift",IF(AND(H68&lt;&gt;"Gifts",I68&lt;&gt;""),"Check gift category",IF(AND(B68&lt;&gt;"Cancelled",B68&lt;&gt;"Returned",COUNTBLANK(C68)=1),"Add planned cost",IF(AND(ISNUMBER(N68),N68&gt;0,COUNTBLANK(J68)=1),"Add payment date",IF(AND(ISNUMBER(N68),N68&gt;0,ISNUMBER(J68),J68&lt;TODAY()),"Payment overdue","")))))))))))))</f>
        <v/>
      </c>
      <c r="T68" s="3" t="inlineStr">
        <is>
          <t>M061</t>
        </is>
      </c>
      <c r="U68" s="117">
        <f>IF(COUNTA('Money simple'!A68:D68)=0,"",IF(COUNTBLANK('Money simple'!A68)=1,"Add cost name",IF(COUNT('Money simple'!B68:D68)&lt;&gt;3,"Complete amounts",IF(MIN('Money simple'!B68:D68)&lt;0,"Check amounts",""))))</f>
        <v/>
      </c>
    </row>
    <row r="69" ht="34" customHeight="1">
      <c r="A69" s="27" t="n"/>
      <c r="B69" s="27" t="n"/>
      <c r="C69" s="127" t="n"/>
      <c r="D69" s="127" t="n"/>
      <c r="E69" s="127" t="n"/>
      <c r="F69" s="127" t="n"/>
      <c r="G69" s="127" t="n"/>
      <c r="H69" s="27" t="n"/>
      <c r="I69" s="27" t="n"/>
      <c r="J69" s="126" t="n"/>
      <c r="K69" s="27" t="n"/>
      <c r="L69" s="27" t="n"/>
      <c r="M69" s="128">
        <f>IF(COUNTA(A69:L69)=0,"",IF(OR(COUNT(C69:G69)&lt;&gt;COUNTA(C69:G69),MIN(C69:G69)&lt;0,G69&gt;E69,AND(F69&lt;&gt;"",F69&gt;E69)),"Check amounts",ROUND(E69-G69,2)))</f>
        <v/>
      </c>
      <c r="N69" s="128">
        <f>IF(COUNTA(A69:L69)=0,"",IF(OR(COUNT(C69:G69)&lt;&gt;COUNTA(C69:G69),MIN(C69:G69)&lt;0,G69&gt;E69,AND(F69&lt;&gt;"",F69&gt;E69)),"Check amounts",IF(OR(B69="Cancelled",B69="Returned",B69="Planned"),0,IF(OR(B69&lt;&gt;"Agreed",COUNTBLANK(D69)=1),"Add agreed cost",ROUND(MAX(0,D69-E69),2)))))</f>
        <v/>
      </c>
      <c r="O69" s="128">
        <f>IF(COUNTA(A69:L69)=0,"",IF(OR(COUNT(C69:G69)&lt;&gt;COUNTA(C69:G69),MIN(C69:G69)&lt;0,G69&gt;E69,AND(F69&lt;&gt;"",F69&gt;E69)),"Check amounts",ROUND(MAX(0,F69-G69),2)))</f>
        <v/>
      </c>
      <c r="P69" s="128">
        <f>IF(COUNTA(A69:L69)=0,"",IF(AND(ISNUMBER(M69),ISNUMBER(N69)),ROUND(M69+N69,2),"Check amounts"))</f>
        <v/>
      </c>
      <c r="Q69" s="128">
        <f>IF(COUNTA(A69:L69)=0,"",IF(AND(ISNUMBER(P69),ISNUMBER(O69)),ROUND(P69-O69,2),"Check amounts"))</f>
        <v/>
      </c>
      <c r="R69" s="128">
        <f>IF(COUNTA(A69:L69)=0,"",IF(OR(COUNT(C69:G69)&lt;&gt;COUNTA(C69:G69),MIN(C69:G69)&lt;0,G69&gt;E69,AND(F69&lt;&gt;"",F69&gt;E69)),"Check amounts",IF(OR(B69="Cancelled",B69="Returned"),0,IF(COUNTBLANK(C69)=1,"Add planned cost",C69))))</f>
        <v/>
      </c>
      <c r="S69" s="14">
        <f>IF(COUNTA(A69:L69)=0,"",IF(COUNTBLANK(A69)=1,"Name this expense",IF(OR(COUNT(C69:G69)&lt;&gt;COUNTA(C69:G69),MIN(C69:G69)&lt;0,G69&gt;E69,AND(F69&lt;&gt;"",F69&gt;E69)),"Check amounts",IF(AND(B69&lt;&gt;"Planned",B69&lt;&gt;"Agreed",B69&lt;&gt;"Cancelled",B69&lt;&gt;"Returned"),"Choose stage",IF(AND(B69="Agreed",COUNTBLANK(D69)=1),"Add agreed cost",IF(AND(B69="Planned",E69&gt;0),"Choose Agreed stage",IF(AND(F69&lt;&gt;"",F69&lt;G69),"Check expected refund",IF(COUNTBLANK(H69)=1,"Choose category",IF(AND(H69="Gifts",OR(COUNTBLANK(I69)=1,SUMPRODUCT(--('Gifts'!$J$8:$J$127=I69),--('Gifts'!$A$8:$A$127&lt;&gt;""))=0)),"Link a recorded gift",IF(AND(H69&lt;&gt;"Gifts",I69&lt;&gt;""),"Check gift category",IF(AND(B69&lt;&gt;"Cancelled",B69&lt;&gt;"Returned",COUNTBLANK(C69)=1),"Add planned cost",IF(AND(ISNUMBER(N69),N69&gt;0,COUNTBLANK(J69)=1),"Add payment date",IF(AND(ISNUMBER(N69),N69&gt;0,ISNUMBER(J69),J69&lt;TODAY()),"Payment overdue","")))))))))))))</f>
        <v/>
      </c>
      <c r="T69" s="3" t="inlineStr">
        <is>
          <t>M062</t>
        </is>
      </c>
      <c r="U69" s="117">
        <f>IF(COUNTA('Money simple'!A69:D69)=0,"",IF(COUNTBLANK('Money simple'!A69)=1,"Add cost name",IF(COUNT('Money simple'!B69:D69)&lt;&gt;3,"Complete amounts",IF(MIN('Money simple'!B69:D69)&lt;0,"Check amounts",""))))</f>
        <v/>
      </c>
    </row>
    <row r="70" ht="34" customHeight="1">
      <c r="A70" s="27" t="n"/>
      <c r="B70" s="27" t="n"/>
      <c r="C70" s="127" t="n"/>
      <c r="D70" s="127" t="n"/>
      <c r="E70" s="127" t="n"/>
      <c r="F70" s="127" t="n"/>
      <c r="G70" s="127" t="n"/>
      <c r="H70" s="27" t="n"/>
      <c r="I70" s="27" t="n"/>
      <c r="J70" s="126" t="n"/>
      <c r="K70" s="27" t="n"/>
      <c r="L70" s="27" t="n"/>
      <c r="M70" s="128">
        <f>IF(COUNTA(A70:L70)=0,"",IF(OR(COUNT(C70:G70)&lt;&gt;COUNTA(C70:G70),MIN(C70:G70)&lt;0,G70&gt;E70,AND(F70&lt;&gt;"",F70&gt;E70)),"Check amounts",ROUND(E70-G70,2)))</f>
        <v/>
      </c>
      <c r="N70" s="128">
        <f>IF(COUNTA(A70:L70)=0,"",IF(OR(COUNT(C70:G70)&lt;&gt;COUNTA(C70:G70),MIN(C70:G70)&lt;0,G70&gt;E70,AND(F70&lt;&gt;"",F70&gt;E70)),"Check amounts",IF(OR(B70="Cancelled",B70="Returned",B70="Planned"),0,IF(OR(B70&lt;&gt;"Agreed",COUNTBLANK(D70)=1),"Add agreed cost",ROUND(MAX(0,D70-E70),2)))))</f>
        <v/>
      </c>
      <c r="O70" s="128">
        <f>IF(COUNTA(A70:L70)=0,"",IF(OR(COUNT(C70:G70)&lt;&gt;COUNTA(C70:G70),MIN(C70:G70)&lt;0,G70&gt;E70,AND(F70&lt;&gt;"",F70&gt;E70)),"Check amounts",ROUND(MAX(0,F70-G70),2)))</f>
        <v/>
      </c>
      <c r="P70" s="128">
        <f>IF(COUNTA(A70:L70)=0,"",IF(AND(ISNUMBER(M70),ISNUMBER(N70)),ROUND(M70+N70,2),"Check amounts"))</f>
        <v/>
      </c>
      <c r="Q70" s="128">
        <f>IF(COUNTA(A70:L70)=0,"",IF(AND(ISNUMBER(P70),ISNUMBER(O70)),ROUND(P70-O70,2),"Check amounts"))</f>
        <v/>
      </c>
      <c r="R70" s="128">
        <f>IF(COUNTA(A70:L70)=0,"",IF(OR(COUNT(C70:G70)&lt;&gt;COUNTA(C70:G70),MIN(C70:G70)&lt;0,G70&gt;E70,AND(F70&lt;&gt;"",F70&gt;E70)),"Check amounts",IF(OR(B70="Cancelled",B70="Returned"),0,IF(COUNTBLANK(C70)=1,"Add planned cost",C70))))</f>
        <v/>
      </c>
      <c r="S70" s="14">
        <f>IF(COUNTA(A70:L70)=0,"",IF(COUNTBLANK(A70)=1,"Name this expense",IF(OR(COUNT(C70:G70)&lt;&gt;COUNTA(C70:G70),MIN(C70:G70)&lt;0,G70&gt;E70,AND(F70&lt;&gt;"",F70&gt;E70)),"Check amounts",IF(AND(B70&lt;&gt;"Planned",B70&lt;&gt;"Agreed",B70&lt;&gt;"Cancelled",B70&lt;&gt;"Returned"),"Choose stage",IF(AND(B70="Agreed",COUNTBLANK(D70)=1),"Add agreed cost",IF(AND(B70="Planned",E70&gt;0),"Choose Agreed stage",IF(AND(F70&lt;&gt;"",F70&lt;G70),"Check expected refund",IF(COUNTBLANK(H70)=1,"Choose category",IF(AND(H70="Gifts",OR(COUNTBLANK(I70)=1,SUMPRODUCT(--('Gifts'!$J$8:$J$127=I70),--('Gifts'!$A$8:$A$127&lt;&gt;""))=0)),"Link a recorded gift",IF(AND(H70&lt;&gt;"Gifts",I70&lt;&gt;""),"Check gift category",IF(AND(B70&lt;&gt;"Cancelled",B70&lt;&gt;"Returned",COUNTBLANK(C70)=1),"Add planned cost",IF(AND(ISNUMBER(N70),N70&gt;0,COUNTBLANK(J70)=1),"Add payment date",IF(AND(ISNUMBER(N70),N70&gt;0,ISNUMBER(J70),J70&lt;TODAY()),"Payment overdue","")))))))))))))</f>
        <v/>
      </c>
      <c r="T70" s="3" t="inlineStr">
        <is>
          <t>M063</t>
        </is>
      </c>
      <c r="U70" s="117">
        <f>IF(COUNTA('Money simple'!A70:D70)=0,"",IF(COUNTBLANK('Money simple'!A70)=1,"Add cost name",IF(COUNT('Money simple'!B70:D70)&lt;&gt;3,"Complete amounts",IF(MIN('Money simple'!B70:D70)&lt;0,"Check amounts",""))))</f>
        <v/>
      </c>
    </row>
    <row r="71" ht="34" customHeight="1">
      <c r="A71" s="27" t="n"/>
      <c r="B71" s="27" t="n"/>
      <c r="C71" s="127" t="n"/>
      <c r="D71" s="127" t="n"/>
      <c r="E71" s="127" t="n"/>
      <c r="F71" s="127" t="n"/>
      <c r="G71" s="127" t="n"/>
      <c r="H71" s="27" t="n"/>
      <c r="I71" s="27" t="n"/>
      <c r="J71" s="126" t="n"/>
      <c r="K71" s="27" t="n"/>
      <c r="L71" s="27" t="n"/>
      <c r="M71" s="128">
        <f>IF(COUNTA(A71:L71)=0,"",IF(OR(COUNT(C71:G71)&lt;&gt;COUNTA(C71:G71),MIN(C71:G71)&lt;0,G71&gt;E71,AND(F71&lt;&gt;"",F71&gt;E71)),"Check amounts",ROUND(E71-G71,2)))</f>
        <v/>
      </c>
      <c r="N71" s="128">
        <f>IF(COUNTA(A71:L71)=0,"",IF(OR(COUNT(C71:G71)&lt;&gt;COUNTA(C71:G71),MIN(C71:G71)&lt;0,G71&gt;E71,AND(F71&lt;&gt;"",F71&gt;E71)),"Check amounts",IF(OR(B71="Cancelled",B71="Returned",B71="Planned"),0,IF(OR(B71&lt;&gt;"Agreed",COUNTBLANK(D71)=1),"Add agreed cost",ROUND(MAX(0,D71-E71),2)))))</f>
        <v/>
      </c>
      <c r="O71" s="128">
        <f>IF(COUNTA(A71:L71)=0,"",IF(OR(COUNT(C71:G71)&lt;&gt;COUNTA(C71:G71),MIN(C71:G71)&lt;0,G71&gt;E71,AND(F71&lt;&gt;"",F71&gt;E71)),"Check amounts",ROUND(MAX(0,F71-G71),2)))</f>
        <v/>
      </c>
      <c r="P71" s="128">
        <f>IF(COUNTA(A71:L71)=0,"",IF(AND(ISNUMBER(M71),ISNUMBER(N71)),ROUND(M71+N71,2),"Check amounts"))</f>
        <v/>
      </c>
      <c r="Q71" s="128">
        <f>IF(COUNTA(A71:L71)=0,"",IF(AND(ISNUMBER(P71),ISNUMBER(O71)),ROUND(P71-O71,2),"Check amounts"))</f>
        <v/>
      </c>
      <c r="R71" s="128">
        <f>IF(COUNTA(A71:L71)=0,"",IF(OR(COUNT(C71:G71)&lt;&gt;COUNTA(C71:G71),MIN(C71:G71)&lt;0,G71&gt;E71,AND(F71&lt;&gt;"",F71&gt;E71)),"Check amounts",IF(OR(B71="Cancelled",B71="Returned"),0,IF(COUNTBLANK(C71)=1,"Add planned cost",C71))))</f>
        <v/>
      </c>
      <c r="S71" s="14">
        <f>IF(COUNTA(A71:L71)=0,"",IF(COUNTBLANK(A71)=1,"Name this expense",IF(OR(COUNT(C71:G71)&lt;&gt;COUNTA(C71:G71),MIN(C71:G71)&lt;0,G71&gt;E71,AND(F71&lt;&gt;"",F71&gt;E71)),"Check amounts",IF(AND(B71&lt;&gt;"Planned",B71&lt;&gt;"Agreed",B71&lt;&gt;"Cancelled",B71&lt;&gt;"Returned"),"Choose stage",IF(AND(B71="Agreed",COUNTBLANK(D71)=1),"Add agreed cost",IF(AND(B71="Planned",E71&gt;0),"Choose Agreed stage",IF(AND(F71&lt;&gt;"",F71&lt;G71),"Check expected refund",IF(COUNTBLANK(H71)=1,"Choose category",IF(AND(H71="Gifts",OR(COUNTBLANK(I71)=1,SUMPRODUCT(--('Gifts'!$J$8:$J$127=I71),--('Gifts'!$A$8:$A$127&lt;&gt;""))=0)),"Link a recorded gift",IF(AND(H71&lt;&gt;"Gifts",I71&lt;&gt;""),"Check gift category",IF(AND(B71&lt;&gt;"Cancelled",B71&lt;&gt;"Returned",COUNTBLANK(C71)=1),"Add planned cost",IF(AND(ISNUMBER(N71),N71&gt;0,COUNTBLANK(J71)=1),"Add payment date",IF(AND(ISNUMBER(N71),N71&gt;0,ISNUMBER(J71),J71&lt;TODAY()),"Payment overdue","")))))))))))))</f>
        <v/>
      </c>
      <c r="T71" s="3" t="inlineStr">
        <is>
          <t>M064</t>
        </is>
      </c>
      <c r="U71" s="117">
        <f>IF(COUNTA('Money simple'!A71:D71)=0,"",IF(COUNTBLANK('Money simple'!A71)=1,"Add cost name",IF(COUNT('Money simple'!B71:D71)&lt;&gt;3,"Complete amounts",IF(MIN('Money simple'!B71:D71)&lt;0,"Check amounts",""))))</f>
        <v/>
      </c>
    </row>
    <row r="72" ht="34" customHeight="1">
      <c r="A72" s="27" t="n"/>
      <c r="B72" s="27" t="n"/>
      <c r="C72" s="127" t="n"/>
      <c r="D72" s="127" t="n"/>
      <c r="E72" s="127" t="n"/>
      <c r="F72" s="127" t="n"/>
      <c r="G72" s="127" t="n"/>
      <c r="H72" s="27" t="n"/>
      <c r="I72" s="27" t="n"/>
      <c r="J72" s="126" t="n"/>
      <c r="K72" s="27" t="n"/>
      <c r="L72" s="27" t="n"/>
      <c r="M72" s="128">
        <f>IF(COUNTA(A72:L72)=0,"",IF(OR(COUNT(C72:G72)&lt;&gt;COUNTA(C72:G72),MIN(C72:G72)&lt;0,G72&gt;E72,AND(F72&lt;&gt;"",F72&gt;E72)),"Check amounts",ROUND(E72-G72,2)))</f>
        <v/>
      </c>
      <c r="N72" s="128">
        <f>IF(COUNTA(A72:L72)=0,"",IF(OR(COUNT(C72:G72)&lt;&gt;COUNTA(C72:G72),MIN(C72:G72)&lt;0,G72&gt;E72,AND(F72&lt;&gt;"",F72&gt;E72)),"Check amounts",IF(OR(B72="Cancelled",B72="Returned",B72="Planned"),0,IF(OR(B72&lt;&gt;"Agreed",COUNTBLANK(D72)=1),"Add agreed cost",ROUND(MAX(0,D72-E72),2)))))</f>
        <v/>
      </c>
      <c r="O72" s="128">
        <f>IF(COUNTA(A72:L72)=0,"",IF(OR(COUNT(C72:G72)&lt;&gt;COUNTA(C72:G72),MIN(C72:G72)&lt;0,G72&gt;E72,AND(F72&lt;&gt;"",F72&gt;E72)),"Check amounts",ROUND(MAX(0,F72-G72),2)))</f>
        <v/>
      </c>
      <c r="P72" s="128">
        <f>IF(COUNTA(A72:L72)=0,"",IF(AND(ISNUMBER(M72),ISNUMBER(N72)),ROUND(M72+N72,2),"Check amounts"))</f>
        <v/>
      </c>
      <c r="Q72" s="128">
        <f>IF(COUNTA(A72:L72)=0,"",IF(AND(ISNUMBER(P72),ISNUMBER(O72)),ROUND(P72-O72,2),"Check amounts"))</f>
        <v/>
      </c>
      <c r="R72" s="128">
        <f>IF(COUNTA(A72:L72)=0,"",IF(OR(COUNT(C72:G72)&lt;&gt;COUNTA(C72:G72),MIN(C72:G72)&lt;0,G72&gt;E72,AND(F72&lt;&gt;"",F72&gt;E72)),"Check amounts",IF(OR(B72="Cancelled",B72="Returned"),0,IF(COUNTBLANK(C72)=1,"Add planned cost",C72))))</f>
        <v/>
      </c>
      <c r="S72" s="14">
        <f>IF(COUNTA(A72:L72)=0,"",IF(COUNTBLANK(A72)=1,"Name this expense",IF(OR(COUNT(C72:G72)&lt;&gt;COUNTA(C72:G72),MIN(C72:G72)&lt;0,G72&gt;E72,AND(F72&lt;&gt;"",F72&gt;E72)),"Check amounts",IF(AND(B72&lt;&gt;"Planned",B72&lt;&gt;"Agreed",B72&lt;&gt;"Cancelled",B72&lt;&gt;"Returned"),"Choose stage",IF(AND(B72="Agreed",COUNTBLANK(D72)=1),"Add agreed cost",IF(AND(B72="Planned",E72&gt;0),"Choose Agreed stage",IF(AND(F72&lt;&gt;"",F72&lt;G72),"Check expected refund",IF(COUNTBLANK(H72)=1,"Choose category",IF(AND(H72="Gifts",OR(COUNTBLANK(I72)=1,SUMPRODUCT(--('Gifts'!$J$8:$J$127=I72),--('Gifts'!$A$8:$A$127&lt;&gt;""))=0)),"Link a recorded gift",IF(AND(H72&lt;&gt;"Gifts",I72&lt;&gt;""),"Check gift category",IF(AND(B72&lt;&gt;"Cancelled",B72&lt;&gt;"Returned",COUNTBLANK(C72)=1),"Add planned cost",IF(AND(ISNUMBER(N72),N72&gt;0,COUNTBLANK(J72)=1),"Add payment date",IF(AND(ISNUMBER(N72),N72&gt;0,ISNUMBER(J72),J72&lt;TODAY()),"Payment overdue","")))))))))))))</f>
        <v/>
      </c>
      <c r="T72" s="3" t="inlineStr">
        <is>
          <t>M065</t>
        </is>
      </c>
      <c r="U72" s="117">
        <f>IF(COUNTA('Money simple'!A72:D72)=0,"",IF(COUNTBLANK('Money simple'!A72)=1,"Add cost name",IF(COUNT('Money simple'!B72:D72)&lt;&gt;3,"Complete amounts",IF(MIN('Money simple'!B72:D72)&lt;0,"Check amounts",""))))</f>
        <v/>
      </c>
    </row>
    <row r="73" ht="34" customHeight="1">
      <c r="A73" s="27" t="n"/>
      <c r="B73" s="27" t="n"/>
      <c r="C73" s="127" t="n"/>
      <c r="D73" s="127" t="n"/>
      <c r="E73" s="127" t="n"/>
      <c r="F73" s="127" t="n"/>
      <c r="G73" s="127" t="n"/>
      <c r="H73" s="27" t="n"/>
      <c r="I73" s="27" t="n"/>
      <c r="J73" s="126" t="n"/>
      <c r="K73" s="27" t="n"/>
      <c r="L73" s="27" t="n"/>
      <c r="M73" s="128">
        <f>IF(COUNTA(A73:L73)=0,"",IF(OR(COUNT(C73:G73)&lt;&gt;COUNTA(C73:G73),MIN(C73:G73)&lt;0,G73&gt;E73,AND(F73&lt;&gt;"",F73&gt;E73)),"Check amounts",ROUND(E73-G73,2)))</f>
        <v/>
      </c>
      <c r="N73" s="128">
        <f>IF(COUNTA(A73:L73)=0,"",IF(OR(COUNT(C73:G73)&lt;&gt;COUNTA(C73:G73),MIN(C73:G73)&lt;0,G73&gt;E73,AND(F73&lt;&gt;"",F73&gt;E73)),"Check amounts",IF(OR(B73="Cancelled",B73="Returned",B73="Planned"),0,IF(OR(B73&lt;&gt;"Agreed",COUNTBLANK(D73)=1),"Add agreed cost",ROUND(MAX(0,D73-E73),2)))))</f>
        <v/>
      </c>
      <c r="O73" s="128">
        <f>IF(COUNTA(A73:L73)=0,"",IF(OR(COUNT(C73:G73)&lt;&gt;COUNTA(C73:G73),MIN(C73:G73)&lt;0,G73&gt;E73,AND(F73&lt;&gt;"",F73&gt;E73)),"Check amounts",ROUND(MAX(0,F73-G73),2)))</f>
        <v/>
      </c>
      <c r="P73" s="128">
        <f>IF(COUNTA(A73:L73)=0,"",IF(AND(ISNUMBER(M73),ISNUMBER(N73)),ROUND(M73+N73,2),"Check amounts"))</f>
        <v/>
      </c>
      <c r="Q73" s="128">
        <f>IF(COUNTA(A73:L73)=0,"",IF(AND(ISNUMBER(P73),ISNUMBER(O73)),ROUND(P73-O73,2),"Check amounts"))</f>
        <v/>
      </c>
      <c r="R73" s="128">
        <f>IF(COUNTA(A73:L73)=0,"",IF(OR(COUNT(C73:G73)&lt;&gt;COUNTA(C73:G73),MIN(C73:G73)&lt;0,G73&gt;E73,AND(F73&lt;&gt;"",F73&gt;E73)),"Check amounts",IF(OR(B73="Cancelled",B73="Returned"),0,IF(COUNTBLANK(C73)=1,"Add planned cost",C73))))</f>
        <v/>
      </c>
      <c r="S73" s="14">
        <f>IF(COUNTA(A73:L73)=0,"",IF(COUNTBLANK(A73)=1,"Name this expense",IF(OR(COUNT(C73:G73)&lt;&gt;COUNTA(C73:G73),MIN(C73:G73)&lt;0,G73&gt;E73,AND(F73&lt;&gt;"",F73&gt;E73)),"Check amounts",IF(AND(B73&lt;&gt;"Planned",B73&lt;&gt;"Agreed",B73&lt;&gt;"Cancelled",B73&lt;&gt;"Returned"),"Choose stage",IF(AND(B73="Agreed",COUNTBLANK(D73)=1),"Add agreed cost",IF(AND(B73="Planned",E73&gt;0),"Choose Agreed stage",IF(AND(F73&lt;&gt;"",F73&lt;G73),"Check expected refund",IF(COUNTBLANK(H73)=1,"Choose category",IF(AND(H73="Gifts",OR(COUNTBLANK(I73)=1,SUMPRODUCT(--('Gifts'!$J$8:$J$127=I73),--('Gifts'!$A$8:$A$127&lt;&gt;""))=0)),"Link a recorded gift",IF(AND(H73&lt;&gt;"Gifts",I73&lt;&gt;""),"Check gift category",IF(AND(B73&lt;&gt;"Cancelled",B73&lt;&gt;"Returned",COUNTBLANK(C73)=1),"Add planned cost",IF(AND(ISNUMBER(N73),N73&gt;0,COUNTBLANK(J73)=1),"Add payment date",IF(AND(ISNUMBER(N73),N73&gt;0,ISNUMBER(J73),J73&lt;TODAY()),"Payment overdue","")))))))))))))</f>
        <v/>
      </c>
      <c r="T73" s="3" t="inlineStr">
        <is>
          <t>M066</t>
        </is>
      </c>
      <c r="U73" s="117">
        <f>IF(COUNTA('Money simple'!A73:D73)=0,"",IF(COUNTBLANK('Money simple'!A73)=1,"Add cost name",IF(COUNT('Money simple'!B73:D73)&lt;&gt;3,"Complete amounts",IF(MIN('Money simple'!B73:D73)&lt;0,"Check amounts",""))))</f>
        <v/>
      </c>
    </row>
    <row r="74" ht="34" customHeight="1">
      <c r="A74" s="27" t="n"/>
      <c r="B74" s="27" t="n"/>
      <c r="C74" s="127" t="n"/>
      <c r="D74" s="127" t="n"/>
      <c r="E74" s="127" t="n"/>
      <c r="F74" s="127" t="n"/>
      <c r="G74" s="127" t="n"/>
      <c r="H74" s="27" t="n"/>
      <c r="I74" s="27" t="n"/>
      <c r="J74" s="126" t="n"/>
      <c r="K74" s="27" t="n"/>
      <c r="L74" s="27" t="n"/>
      <c r="M74" s="128">
        <f>IF(COUNTA(A74:L74)=0,"",IF(OR(COUNT(C74:G74)&lt;&gt;COUNTA(C74:G74),MIN(C74:G74)&lt;0,G74&gt;E74,AND(F74&lt;&gt;"",F74&gt;E74)),"Check amounts",ROUND(E74-G74,2)))</f>
        <v/>
      </c>
      <c r="N74" s="128">
        <f>IF(COUNTA(A74:L74)=0,"",IF(OR(COUNT(C74:G74)&lt;&gt;COUNTA(C74:G74),MIN(C74:G74)&lt;0,G74&gt;E74,AND(F74&lt;&gt;"",F74&gt;E74)),"Check amounts",IF(OR(B74="Cancelled",B74="Returned",B74="Planned"),0,IF(OR(B74&lt;&gt;"Agreed",COUNTBLANK(D74)=1),"Add agreed cost",ROUND(MAX(0,D74-E74),2)))))</f>
        <v/>
      </c>
      <c r="O74" s="128">
        <f>IF(COUNTA(A74:L74)=0,"",IF(OR(COUNT(C74:G74)&lt;&gt;COUNTA(C74:G74),MIN(C74:G74)&lt;0,G74&gt;E74,AND(F74&lt;&gt;"",F74&gt;E74)),"Check amounts",ROUND(MAX(0,F74-G74),2)))</f>
        <v/>
      </c>
      <c r="P74" s="128">
        <f>IF(COUNTA(A74:L74)=0,"",IF(AND(ISNUMBER(M74),ISNUMBER(N74)),ROUND(M74+N74,2),"Check amounts"))</f>
        <v/>
      </c>
      <c r="Q74" s="128">
        <f>IF(COUNTA(A74:L74)=0,"",IF(AND(ISNUMBER(P74),ISNUMBER(O74)),ROUND(P74-O74,2),"Check amounts"))</f>
        <v/>
      </c>
      <c r="R74" s="128">
        <f>IF(COUNTA(A74:L74)=0,"",IF(OR(COUNT(C74:G74)&lt;&gt;COUNTA(C74:G74),MIN(C74:G74)&lt;0,G74&gt;E74,AND(F74&lt;&gt;"",F74&gt;E74)),"Check amounts",IF(OR(B74="Cancelled",B74="Returned"),0,IF(COUNTBLANK(C74)=1,"Add planned cost",C74))))</f>
        <v/>
      </c>
      <c r="S74" s="14">
        <f>IF(COUNTA(A74:L74)=0,"",IF(COUNTBLANK(A74)=1,"Name this expense",IF(OR(COUNT(C74:G74)&lt;&gt;COUNTA(C74:G74),MIN(C74:G74)&lt;0,G74&gt;E74,AND(F74&lt;&gt;"",F74&gt;E74)),"Check amounts",IF(AND(B74&lt;&gt;"Planned",B74&lt;&gt;"Agreed",B74&lt;&gt;"Cancelled",B74&lt;&gt;"Returned"),"Choose stage",IF(AND(B74="Agreed",COUNTBLANK(D74)=1),"Add agreed cost",IF(AND(B74="Planned",E74&gt;0),"Choose Agreed stage",IF(AND(F74&lt;&gt;"",F74&lt;G74),"Check expected refund",IF(COUNTBLANK(H74)=1,"Choose category",IF(AND(H74="Gifts",OR(COUNTBLANK(I74)=1,SUMPRODUCT(--('Gifts'!$J$8:$J$127=I74),--('Gifts'!$A$8:$A$127&lt;&gt;""))=0)),"Link a recorded gift",IF(AND(H74&lt;&gt;"Gifts",I74&lt;&gt;""),"Check gift category",IF(AND(B74&lt;&gt;"Cancelled",B74&lt;&gt;"Returned",COUNTBLANK(C74)=1),"Add planned cost",IF(AND(ISNUMBER(N74),N74&gt;0,COUNTBLANK(J74)=1),"Add payment date",IF(AND(ISNUMBER(N74),N74&gt;0,ISNUMBER(J74),J74&lt;TODAY()),"Payment overdue","")))))))))))))</f>
        <v/>
      </c>
      <c r="T74" s="3" t="inlineStr">
        <is>
          <t>M067</t>
        </is>
      </c>
      <c r="U74" s="117">
        <f>IF(COUNTA('Money simple'!A74:D74)=0,"",IF(COUNTBLANK('Money simple'!A74)=1,"Add cost name",IF(COUNT('Money simple'!B74:D74)&lt;&gt;3,"Complete amounts",IF(MIN('Money simple'!B74:D74)&lt;0,"Check amounts",""))))</f>
        <v/>
      </c>
    </row>
    <row r="75" ht="34" customHeight="1">
      <c r="A75" s="27" t="n"/>
      <c r="B75" s="27" t="n"/>
      <c r="C75" s="127" t="n"/>
      <c r="D75" s="127" t="n"/>
      <c r="E75" s="127" t="n"/>
      <c r="F75" s="127" t="n"/>
      <c r="G75" s="127" t="n"/>
      <c r="H75" s="27" t="n"/>
      <c r="I75" s="27" t="n"/>
      <c r="J75" s="126" t="n"/>
      <c r="K75" s="27" t="n"/>
      <c r="L75" s="27" t="n"/>
      <c r="M75" s="128">
        <f>IF(COUNTA(A75:L75)=0,"",IF(OR(COUNT(C75:G75)&lt;&gt;COUNTA(C75:G75),MIN(C75:G75)&lt;0,G75&gt;E75,AND(F75&lt;&gt;"",F75&gt;E75)),"Check amounts",ROUND(E75-G75,2)))</f>
        <v/>
      </c>
      <c r="N75" s="128">
        <f>IF(COUNTA(A75:L75)=0,"",IF(OR(COUNT(C75:G75)&lt;&gt;COUNTA(C75:G75),MIN(C75:G75)&lt;0,G75&gt;E75,AND(F75&lt;&gt;"",F75&gt;E75)),"Check amounts",IF(OR(B75="Cancelled",B75="Returned",B75="Planned"),0,IF(OR(B75&lt;&gt;"Agreed",COUNTBLANK(D75)=1),"Add agreed cost",ROUND(MAX(0,D75-E75),2)))))</f>
        <v/>
      </c>
      <c r="O75" s="128">
        <f>IF(COUNTA(A75:L75)=0,"",IF(OR(COUNT(C75:G75)&lt;&gt;COUNTA(C75:G75),MIN(C75:G75)&lt;0,G75&gt;E75,AND(F75&lt;&gt;"",F75&gt;E75)),"Check amounts",ROUND(MAX(0,F75-G75),2)))</f>
        <v/>
      </c>
      <c r="P75" s="128">
        <f>IF(COUNTA(A75:L75)=0,"",IF(AND(ISNUMBER(M75),ISNUMBER(N75)),ROUND(M75+N75,2),"Check amounts"))</f>
        <v/>
      </c>
      <c r="Q75" s="128">
        <f>IF(COUNTA(A75:L75)=0,"",IF(AND(ISNUMBER(P75),ISNUMBER(O75)),ROUND(P75-O75,2),"Check amounts"))</f>
        <v/>
      </c>
      <c r="R75" s="128">
        <f>IF(COUNTA(A75:L75)=0,"",IF(OR(COUNT(C75:G75)&lt;&gt;COUNTA(C75:G75),MIN(C75:G75)&lt;0,G75&gt;E75,AND(F75&lt;&gt;"",F75&gt;E75)),"Check amounts",IF(OR(B75="Cancelled",B75="Returned"),0,IF(COUNTBLANK(C75)=1,"Add planned cost",C75))))</f>
        <v/>
      </c>
      <c r="S75" s="14">
        <f>IF(COUNTA(A75:L75)=0,"",IF(COUNTBLANK(A75)=1,"Name this expense",IF(OR(COUNT(C75:G75)&lt;&gt;COUNTA(C75:G75),MIN(C75:G75)&lt;0,G75&gt;E75,AND(F75&lt;&gt;"",F75&gt;E75)),"Check amounts",IF(AND(B75&lt;&gt;"Planned",B75&lt;&gt;"Agreed",B75&lt;&gt;"Cancelled",B75&lt;&gt;"Returned"),"Choose stage",IF(AND(B75="Agreed",COUNTBLANK(D75)=1),"Add agreed cost",IF(AND(B75="Planned",E75&gt;0),"Choose Agreed stage",IF(AND(F75&lt;&gt;"",F75&lt;G75),"Check expected refund",IF(COUNTBLANK(H75)=1,"Choose category",IF(AND(H75="Gifts",OR(COUNTBLANK(I75)=1,SUMPRODUCT(--('Gifts'!$J$8:$J$127=I75),--('Gifts'!$A$8:$A$127&lt;&gt;""))=0)),"Link a recorded gift",IF(AND(H75&lt;&gt;"Gifts",I75&lt;&gt;""),"Check gift category",IF(AND(B75&lt;&gt;"Cancelled",B75&lt;&gt;"Returned",COUNTBLANK(C75)=1),"Add planned cost",IF(AND(ISNUMBER(N75),N75&gt;0,COUNTBLANK(J75)=1),"Add payment date",IF(AND(ISNUMBER(N75),N75&gt;0,ISNUMBER(J75),J75&lt;TODAY()),"Payment overdue","")))))))))))))</f>
        <v/>
      </c>
      <c r="T75" s="3" t="inlineStr">
        <is>
          <t>M068</t>
        </is>
      </c>
      <c r="U75" s="117">
        <f>IF(COUNTA('Money simple'!A75:D75)=0,"",IF(COUNTBLANK('Money simple'!A75)=1,"Add cost name",IF(COUNT('Money simple'!B75:D75)&lt;&gt;3,"Complete amounts",IF(MIN('Money simple'!B75:D75)&lt;0,"Check amounts",""))))</f>
        <v/>
      </c>
    </row>
    <row r="76" ht="34" customHeight="1">
      <c r="A76" s="27" t="n"/>
      <c r="B76" s="27" t="n"/>
      <c r="C76" s="127" t="n"/>
      <c r="D76" s="127" t="n"/>
      <c r="E76" s="127" t="n"/>
      <c r="F76" s="127" t="n"/>
      <c r="G76" s="127" t="n"/>
      <c r="H76" s="27" t="n"/>
      <c r="I76" s="27" t="n"/>
      <c r="J76" s="126" t="n"/>
      <c r="K76" s="27" t="n"/>
      <c r="L76" s="27" t="n"/>
      <c r="M76" s="128">
        <f>IF(COUNTA(A76:L76)=0,"",IF(OR(COUNT(C76:G76)&lt;&gt;COUNTA(C76:G76),MIN(C76:G76)&lt;0,G76&gt;E76,AND(F76&lt;&gt;"",F76&gt;E76)),"Check amounts",ROUND(E76-G76,2)))</f>
        <v/>
      </c>
      <c r="N76" s="128">
        <f>IF(COUNTA(A76:L76)=0,"",IF(OR(COUNT(C76:G76)&lt;&gt;COUNTA(C76:G76),MIN(C76:G76)&lt;0,G76&gt;E76,AND(F76&lt;&gt;"",F76&gt;E76)),"Check amounts",IF(OR(B76="Cancelled",B76="Returned",B76="Planned"),0,IF(OR(B76&lt;&gt;"Agreed",COUNTBLANK(D76)=1),"Add agreed cost",ROUND(MAX(0,D76-E76),2)))))</f>
        <v/>
      </c>
      <c r="O76" s="128">
        <f>IF(COUNTA(A76:L76)=0,"",IF(OR(COUNT(C76:G76)&lt;&gt;COUNTA(C76:G76),MIN(C76:G76)&lt;0,G76&gt;E76,AND(F76&lt;&gt;"",F76&gt;E76)),"Check amounts",ROUND(MAX(0,F76-G76),2)))</f>
        <v/>
      </c>
      <c r="P76" s="128">
        <f>IF(COUNTA(A76:L76)=0,"",IF(AND(ISNUMBER(M76),ISNUMBER(N76)),ROUND(M76+N76,2),"Check amounts"))</f>
        <v/>
      </c>
      <c r="Q76" s="128">
        <f>IF(COUNTA(A76:L76)=0,"",IF(AND(ISNUMBER(P76),ISNUMBER(O76)),ROUND(P76-O76,2),"Check amounts"))</f>
        <v/>
      </c>
      <c r="R76" s="128">
        <f>IF(COUNTA(A76:L76)=0,"",IF(OR(COUNT(C76:G76)&lt;&gt;COUNTA(C76:G76),MIN(C76:G76)&lt;0,G76&gt;E76,AND(F76&lt;&gt;"",F76&gt;E76)),"Check amounts",IF(OR(B76="Cancelled",B76="Returned"),0,IF(COUNTBLANK(C76)=1,"Add planned cost",C76))))</f>
        <v/>
      </c>
      <c r="S76" s="14">
        <f>IF(COUNTA(A76:L76)=0,"",IF(COUNTBLANK(A76)=1,"Name this expense",IF(OR(COUNT(C76:G76)&lt;&gt;COUNTA(C76:G76),MIN(C76:G76)&lt;0,G76&gt;E76,AND(F76&lt;&gt;"",F76&gt;E76)),"Check amounts",IF(AND(B76&lt;&gt;"Planned",B76&lt;&gt;"Agreed",B76&lt;&gt;"Cancelled",B76&lt;&gt;"Returned"),"Choose stage",IF(AND(B76="Agreed",COUNTBLANK(D76)=1),"Add agreed cost",IF(AND(B76="Planned",E76&gt;0),"Choose Agreed stage",IF(AND(F76&lt;&gt;"",F76&lt;G76),"Check expected refund",IF(COUNTBLANK(H76)=1,"Choose category",IF(AND(H76="Gifts",OR(COUNTBLANK(I76)=1,SUMPRODUCT(--('Gifts'!$J$8:$J$127=I76),--('Gifts'!$A$8:$A$127&lt;&gt;""))=0)),"Link a recorded gift",IF(AND(H76&lt;&gt;"Gifts",I76&lt;&gt;""),"Check gift category",IF(AND(B76&lt;&gt;"Cancelled",B76&lt;&gt;"Returned",COUNTBLANK(C76)=1),"Add planned cost",IF(AND(ISNUMBER(N76),N76&gt;0,COUNTBLANK(J76)=1),"Add payment date",IF(AND(ISNUMBER(N76),N76&gt;0,ISNUMBER(J76),J76&lt;TODAY()),"Payment overdue","")))))))))))))</f>
        <v/>
      </c>
      <c r="T76" s="3" t="inlineStr">
        <is>
          <t>M069</t>
        </is>
      </c>
      <c r="U76" s="117">
        <f>IF(COUNTA('Money simple'!A76:D76)=0,"",IF(COUNTBLANK('Money simple'!A76)=1,"Add cost name",IF(COUNT('Money simple'!B76:D76)&lt;&gt;3,"Complete amounts",IF(MIN('Money simple'!B76:D76)&lt;0,"Check amounts",""))))</f>
        <v/>
      </c>
    </row>
    <row r="77" ht="34" customHeight="1">
      <c r="A77" s="27" t="n"/>
      <c r="B77" s="27" t="n"/>
      <c r="C77" s="127" t="n"/>
      <c r="D77" s="127" t="n"/>
      <c r="E77" s="127" t="n"/>
      <c r="F77" s="127" t="n"/>
      <c r="G77" s="127" t="n"/>
      <c r="H77" s="27" t="n"/>
      <c r="I77" s="27" t="n"/>
      <c r="J77" s="126" t="n"/>
      <c r="K77" s="27" t="n"/>
      <c r="L77" s="27" t="n"/>
      <c r="M77" s="128">
        <f>IF(COUNTA(A77:L77)=0,"",IF(OR(COUNT(C77:G77)&lt;&gt;COUNTA(C77:G77),MIN(C77:G77)&lt;0,G77&gt;E77,AND(F77&lt;&gt;"",F77&gt;E77)),"Check amounts",ROUND(E77-G77,2)))</f>
        <v/>
      </c>
      <c r="N77" s="128">
        <f>IF(COUNTA(A77:L77)=0,"",IF(OR(COUNT(C77:G77)&lt;&gt;COUNTA(C77:G77),MIN(C77:G77)&lt;0,G77&gt;E77,AND(F77&lt;&gt;"",F77&gt;E77)),"Check amounts",IF(OR(B77="Cancelled",B77="Returned",B77="Planned"),0,IF(OR(B77&lt;&gt;"Agreed",COUNTBLANK(D77)=1),"Add agreed cost",ROUND(MAX(0,D77-E77),2)))))</f>
        <v/>
      </c>
      <c r="O77" s="128">
        <f>IF(COUNTA(A77:L77)=0,"",IF(OR(COUNT(C77:G77)&lt;&gt;COUNTA(C77:G77),MIN(C77:G77)&lt;0,G77&gt;E77,AND(F77&lt;&gt;"",F77&gt;E77)),"Check amounts",ROUND(MAX(0,F77-G77),2)))</f>
        <v/>
      </c>
      <c r="P77" s="128">
        <f>IF(COUNTA(A77:L77)=0,"",IF(AND(ISNUMBER(M77),ISNUMBER(N77)),ROUND(M77+N77,2),"Check amounts"))</f>
        <v/>
      </c>
      <c r="Q77" s="128">
        <f>IF(COUNTA(A77:L77)=0,"",IF(AND(ISNUMBER(P77),ISNUMBER(O77)),ROUND(P77-O77,2),"Check amounts"))</f>
        <v/>
      </c>
      <c r="R77" s="128">
        <f>IF(COUNTA(A77:L77)=0,"",IF(OR(COUNT(C77:G77)&lt;&gt;COUNTA(C77:G77),MIN(C77:G77)&lt;0,G77&gt;E77,AND(F77&lt;&gt;"",F77&gt;E77)),"Check amounts",IF(OR(B77="Cancelled",B77="Returned"),0,IF(COUNTBLANK(C77)=1,"Add planned cost",C77))))</f>
        <v/>
      </c>
      <c r="S77" s="14">
        <f>IF(COUNTA(A77:L77)=0,"",IF(COUNTBLANK(A77)=1,"Name this expense",IF(OR(COUNT(C77:G77)&lt;&gt;COUNTA(C77:G77),MIN(C77:G77)&lt;0,G77&gt;E77,AND(F77&lt;&gt;"",F77&gt;E77)),"Check amounts",IF(AND(B77&lt;&gt;"Planned",B77&lt;&gt;"Agreed",B77&lt;&gt;"Cancelled",B77&lt;&gt;"Returned"),"Choose stage",IF(AND(B77="Agreed",COUNTBLANK(D77)=1),"Add agreed cost",IF(AND(B77="Planned",E77&gt;0),"Choose Agreed stage",IF(AND(F77&lt;&gt;"",F77&lt;G77),"Check expected refund",IF(COUNTBLANK(H77)=1,"Choose category",IF(AND(H77="Gifts",OR(COUNTBLANK(I77)=1,SUMPRODUCT(--('Gifts'!$J$8:$J$127=I77),--('Gifts'!$A$8:$A$127&lt;&gt;""))=0)),"Link a recorded gift",IF(AND(H77&lt;&gt;"Gifts",I77&lt;&gt;""),"Check gift category",IF(AND(B77&lt;&gt;"Cancelled",B77&lt;&gt;"Returned",COUNTBLANK(C77)=1),"Add planned cost",IF(AND(ISNUMBER(N77),N77&gt;0,COUNTBLANK(J77)=1),"Add payment date",IF(AND(ISNUMBER(N77),N77&gt;0,ISNUMBER(J77),J77&lt;TODAY()),"Payment overdue","")))))))))))))</f>
        <v/>
      </c>
      <c r="T77" s="3" t="inlineStr">
        <is>
          <t>M070</t>
        </is>
      </c>
      <c r="U77" s="117">
        <f>IF(COUNTA('Money simple'!A77:D77)=0,"",IF(COUNTBLANK('Money simple'!A77)=1,"Add cost name",IF(COUNT('Money simple'!B77:D77)&lt;&gt;3,"Complete amounts",IF(MIN('Money simple'!B77:D77)&lt;0,"Check amounts",""))))</f>
        <v/>
      </c>
    </row>
    <row r="78" ht="34" customHeight="1">
      <c r="A78" s="27" t="n"/>
      <c r="B78" s="27" t="n"/>
      <c r="C78" s="127" t="n"/>
      <c r="D78" s="127" t="n"/>
      <c r="E78" s="127" t="n"/>
      <c r="F78" s="127" t="n"/>
      <c r="G78" s="127" t="n"/>
      <c r="H78" s="27" t="n"/>
      <c r="I78" s="27" t="n"/>
      <c r="J78" s="126" t="n"/>
      <c r="K78" s="27" t="n"/>
      <c r="L78" s="27" t="n"/>
      <c r="M78" s="128">
        <f>IF(COUNTA(A78:L78)=0,"",IF(OR(COUNT(C78:G78)&lt;&gt;COUNTA(C78:G78),MIN(C78:G78)&lt;0,G78&gt;E78,AND(F78&lt;&gt;"",F78&gt;E78)),"Check amounts",ROUND(E78-G78,2)))</f>
        <v/>
      </c>
      <c r="N78" s="128">
        <f>IF(COUNTA(A78:L78)=0,"",IF(OR(COUNT(C78:G78)&lt;&gt;COUNTA(C78:G78),MIN(C78:G78)&lt;0,G78&gt;E78,AND(F78&lt;&gt;"",F78&gt;E78)),"Check amounts",IF(OR(B78="Cancelled",B78="Returned",B78="Planned"),0,IF(OR(B78&lt;&gt;"Agreed",COUNTBLANK(D78)=1),"Add agreed cost",ROUND(MAX(0,D78-E78),2)))))</f>
        <v/>
      </c>
      <c r="O78" s="128">
        <f>IF(COUNTA(A78:L78)=0,"",IF(OR(COUNT(C78:G78)&lt;&gt;COUNTA(C78:G78),MIN(C78:G78)&lt;0,G78&gt;E78,AND(F78&lt;&gt;"",F78&gt;E78)),"Check amounts",ROUND(MAX(0,F78-G78),2)))</f>
        <v/>
      </c>
      <c r="P78" s="128">
        <f>IF(COUNTA(A78:L78)=0,"",IF(AND(ISNUMBER(M78),ISNUMBER(N78)),ROUND(M78+N78,2),"Check amounts"))</f>
        <v/>
      </c>
      <c r="Q78" s="128">
        <f>IF(COUNTA(A78:L78)=0,"",IF(AND(ISNUMBER(P78),ISNUMBER(O78)),ROUND(P78-O78,2),"Check amounts"))</f>
        <v/>
      </c>
      <c r="R78" s="128">
        <f>IF(COUNTA(A78:L78)=0,"",IF(OR(COUNT(C78:G78)&lt;&gt;COUNTA(C78:G78),MIN(C78:G78)&lt;0,G78&gt;E78,AND(F78&lt;&gt;"",F78&gt;E78)),"Check amounts",IF(OR(B78="Cancelled",B78="Returned"),0,IF(COUNTBLANK(C78)=1,"Add planned cost",C78))))</f>
        <v/>
      </c>
      <c r="S78" s="14">
        <f>IF(COUNTA(A78:L78)=0,"",IF(COUNTBLANK(A78)=1,"Name this expense",IF(OR(COUNT(C78:G78)&lt;&gt;COUNTA(C78:G78),MIN(C78:G78)&lt;0,G78&gt;E78,AND(F78&lt;&gt;"",F78&gt;E78)),"Check amounts",IF(AND(B78&lt;&gt;"Planned",B78&lt;&gt;"Agreed",B78&lt;&gt;"Cancelled",B78&lt;&gt;"Returned"),"Choose stage",IF(AND(B78="Agreed",COUNTBLANK(D78)=1),"Add agreed cost",IF(AND(B78="Planned",E78&gt;0),"Choose Agreed stage",IF(AND(F78&lt;&gt;"",F78&lt;G78),"Check expected refund",IF(COUNTBLANK(H78)=1,"Choose category",IF(AND(H78="Gifts",OR(COUNTBLANK(I78)=1,SUMPRODUCT(--('Gifts'!$J$8:$J$127=I78),--('Gifts'!$A$8:$A$127&lt;&gt;""))=0)),"Link a recorded gift",IF(AND(H78&lt;&gt;"Gifts",I78&lt;&gt;""),"Check gift category",IF(AND(B78&lt;&gt;"Cancelled",B78&lt;&gt;"Returned",COUNTBLANK(C78)=1),"Add planned cost",IF(AND(ISNUMBER(N78),N78&gt;0,COUNTBLANK(J78)=1),"Add payment date",IF(AND(ISNUMBER(N78),N78&gt;0,ISNUMBER(J78),J78&lt;TODAY()),"Payment overdue","")))))))))))))</f>
        <v/>
      </c>
      <c r="T78" s="3" t="inlineStr">
        <is>
          <t>M071</t>
        </is>
      </c>
      <c r="U78" s="117">
        <f>IF(COUNTA('Money simple'!A78:D78)=0,"",IF(COUNTBLANK('Money simple'!A78)=1,"Add cost name",IF(COUNT('Money simple'!B78:D78)&lt;&gt;3,"Complete amounts",IF(MIN('Money simple'!B78:D78)&lt;0,"Check amounts",""))))</f>
        <v/>
      </c>
    </row>
    <row r="79" ht="34" customHeight="1">
      <c r="A79" s="27" t="n"/>
      <c r="B79" s="27" t="n"/>
      <c r="C79" s="127" t="n"/>
      <c r="D79" s="127" t="n"/>
      <c r="E79" s="127" t="n"/>
      <c r="F79" s="127" t="n"/>
      <c r="G79" s="127" t="n"/>
      <c r="H79" s="27" t="n"/>
      <c r="I79" s="27" t="n"/>
      <c r="J79" s="126" t="n"/>
      <c r="K79" s="27" t="n"/>
      <c r="L79" s="27" t="n"/>
      <c r="M79" s="128">
        <f>IF(COUNTA(A79:L79)=0,"",IF(OR(COUNT(C79:G79)&lt;&gt;COUNTA(C79:G79),MIN(C79:G79)&lt;0,G79&gt;E79,AND(F79&lt;&gt;"",F79&gt;E79)),"Check amounts",ROUND(E79-G79,2)))</f>
        <v/>
      </c>
      <c r="N79" s="128">
        <f>IF(COUNTA(A79:L79)=0,"",IF(OR(COUNT(C79:G79)&lt;&gt;COUNTA(C79:G79),MIN(C79:G79)&lt;0,G79&gt;E79,AND(F79&lt;&gt;"",F79&gt;E79)),"Check amounts",IF(OR(B79="Cancelled",B79="Returned",B79="Planned"),0,IF(OR(B79&lt;&gt;"Agreed",COUNTBLANK(D79)=1),"Add agreed cost",ROUND(MAX(0,D79-E79),2)))))</f>
        <v/>
      </c>
      <c r="O79" s="128">
        <f>IF(COUNTA(A79:L79)=0,"",IF(OR(COUNT(C79:G79)&lt;&gt;COUNTA(C79:G79),MIN(C79:G79)&lt;0,G79&gt;E79,AND(F79&lt;&gt;"",F79&gt;E79)),"Check amounts",ROUND(MAX(0,F79-G79),2)))</f>
        <v/>
      </c>
      <c r="P79" s="128">
        <f>IF(COUNTA(A79:L79)=0,"",IF(AND(ISNUMBER(M79),ISNUMBER(N79)),ROUND(M79+N79,2),"Check amounts"))</f>
        <v/>
      </c>
      <c r="Q79" s="128">
        <f>IF(COUNTA(A79:L79)=0,"",IF(AND(ISNUMBER(P79),ISNUMBER(O79)),ROUND(P79-O79,2),"Check amounts"))</f>
        <v/>
      </c>
      <c r="R79" s="128">
        <f>IF(COUNTA(A79:L79)=0,"",IF(OR(COUNT(C79:G79)&lt;&gt;COUNTA(C79:G79),MIN(C79:G79)&lt;0,G79&gt;E79,AND(F79&lt;&gt;"",F79&gt;E79)),"Check amounts",IF(OR(B79="Cancelled",B79="Returned"),0,IF(COUNTBLANK(C79)=1,"Add planned cost",C79))))</f>
        <v/>
      </c>
      <c r="S79" s="14">
        <f>IF(COUNTA(A79:L79)=0,"",IF(COUNTBLANK(A79)=1,"Name this expense",IF(OR(COUNT(C79:G79)&lt;&gt;COUNTA(C79:G79),MIN(C79:G79)&lt;0,G79&gt;E79,AND(F79&lt;&gt;"",F79&gt;E79)),"Check amounts",IF(AND(B79&lt;&gt;"Planned",B79&lt;&gt;"Agreed",B79&lt;&gt;"Cancelled",B79&lt;&gt;"Returned"),"Choose stage",IF(AND(B79="Agreed",COUNTBLANK(D79)=1),"Add agreed cost",IF(AND(B79="Planned",E79&gt;0),"Choose Agreed stage",IF(AND(F79&lt;&gt;"",F79&lt;G79),"Check expected refund",IF(COUNTBLANK(H79)=1,"Choose category",IF(AND(H79="Gifts",OR(COUNTBLANK(I79)=1,SUMPRODUCT(--('Gifts'!$J$8:$J$127=I79),--('Gifts'!$A$8:$A$127&lt;&gt;""))=0)),"Link a recorded gift",IF(AND(H79&lt;&gt;"Gifts",I79&lt;&gt;""),"Check gift category",IF(AND(B79&lt;&gt;"Cancelled",B79&lt;&gt;"Returned",COUNTBLANK(C79)=1),"Add planned cost",IF(AND(ISNUMBER(N79),N79&gt;0,COUNTBLANK(J79)=1),"Add payment date",IF(AND(ISNUMBER(N79),N79&gt;0,ISNUMBER(J79),J79&lt;TODAY()),"Payment overdue","")))))))))))))</f>
        <v/>
      </c>
      <c r="T79" s="3" t="inlineStr">
        <is>
          <t>M072</t>
        </is>
      </c>
      <c r="U79" s="117">
        <f>IF(COUNTA('Money simple'!A79:D79)=0,"",IF(COUNTBLANK('Money simple'!A79)=1,"Add cost name",IF(COUNT('Money simple'!B79:D79)&lt;&gt;3,"Complete amounts",IF(MIN('Money simple'!B79:D79)&lt;0,"Check amounts",""))))</f>
        <v/>
      </c>
    </row>
    <row r="80" ht="34" customHeight="1">
      <c r="A80" s="27" t="n"/>
      <c r="B80" s="27" t="n"/>
      <c r="C80" s="127" t="n"/>
      <c r="D80" s="127" t="n"/>
      <c r="E80" s="127" t="n"/>
      <c r="F80" s="127" t="n"/>
      <c r="G80" s="127" t="n"/>
      <c r="H80" s="27" t="n"/>
      <c r="I80" s="27" t="n"/>
      <c r="J80" s="126" t="n"/>
      <c r="K80" s="27" t="n"/>
      <c r="L80" s="27" t="n"/>
      <c r="M80" s="128">
        <f>IF(COUNTA(A80:L80)=0,"",IF(OR(COUNT(C80:G80)&lt;&gt;COUNTA(C80:G80),MIN(C80:G80)&lt;0,G80&gt;E80,AND(F80&lt;&gt;"",F80&gt;E80)),"Check amounts",ROUND(E80-G80,2)))</f>
        <v/>
      </c>
      <c r="N80" s="128">
        <f>IF(COUNTA(A80:L80)=0,"",IF(OR(COUNT(C80:G80)&lt;&gt;COUNTA(C80:G80),MIN(C80:G80)&lt;0,G80&gt;E80,AND(F80&lt;&gt;"",F80&gt;E80)),"Check amounts",IF(OR(B80="Cancelled",B80="Returned",B80="Planned"),0,IF(OR(B80&lt;&gt;"Agreed",COUNTBLANK(D80)=1),"Add agreed cost",ROUND(MAX(0,D80-E80),2)))))</f>
        <v/>
      </c>
      <c r="O80" s="128">
        <f>IF(COUNTA(A80:L80)=0,"",IF(OR(COUNT(C80:G80)&lt;&gt;COUNTA(C80:G80),MIN(C80:G80)&lt;0,G80&gt;E80,AND(F80&lt;&gt;"",F80&gt;E80)),"Check amounts",ROUND(MAX(0,F80-G80),2)))</f>
        <v/>
      </c>
      <c r="P80" s="128">
        <f>IF(COUNTA(A80:L80)=0,"",IF(AND(ISNUMBER(M80),ISNUMBER(N80)),ROUND(M80+N80,2),"Check amounts"))</f>
        <v/>
      </c>
      <c r="Q80" s="128">
        <f>IF(COUNTA(A80:L80)=0,"",IF(AND(ISNUMBER(P80),ISNUMBER(O80)),ROUND(P80-O80,2),"Check amounts"))</f>
        <v/>
      </c>
      <c r="R80" s="128">
        <f>IF(COUNTA(A80:L80)=0,"",IF(OR(COUNT(C80:G80)&lt;&gt;COUNTA(C80:G80),MIN(C80:G80)&lt;0,G80&gt;E80,AND(F80&lt;&gt;"",F80&gt;E80)),"Check amounts",IF(OR(B80="Cancelled",B80="Returned"),0,IF(COUNTBLANK(C80)=1,"Add planned cost",C80))))</f>
        <v/>
      </c>
      <c r="S80" s="14">
        <f>IF(COUNTA(A80:L80)=0,"",IF(COUNTBLANK(A80)=1,"Name this expense",IF(OR(COUNT(C80:G80)&lt;&gt;COUNTA(C80:G80),MIN(C80:G80)&lt;0,G80&gt;E80,AND(F80&lt;&gt;"",F80&gt;E80)),"Check amounts",IF(AND(B80&lt;&gt;"Planned",B80&lt;&gt;"Agreed",B80&lt;&gt;"Cancelled",B80&lt;&gt;"Returned"),"Choose stage",IF(AND(B80="Agreed",COUNTBLANK(D80)=1),"Add agreed cost",IF(AND(B80="Planned",E80&gt;0),"Choose Agreed stage",IF(AND(F80&lt;&gt;"",F80&lt;G80),"Check expected refund",IF(COUNTBLANK(H80)=1,"Choose category",IF(AND(H80="Gifts",OR(COUNTBLANK(I80)=1,SUMPRODUCT(--('Gifts'!$J$8:$J$127=I80),--('Gifts'!$A$8:$A$127&lt;&gt;""))=0)),"Link a recorded gift",IF(AND(H80&lt;&gt;"Gifts",I80&lt;&gt;""),"Check gift category",IF(AND(B80&lt;&gt;"Cancelled",B80&lt;&gt;"Returned",COUNTBLANK(C80)=1),"Add planned cost",IF(AND(ISNUMBER(N80),N80&gt;0,COUNTBLANK(J80)=1),"Add payment date",IF(AND(ISNUMBER(N80),N80&gt;0,ISNUMBER(J80),J80&lt;TODAY()),"Payment overdue","")))))))))))))</f>
        <v/>
      </c>
      <c r="T80" s="3" t="inlineStr">
        <is>
          <t>M073</t>
        </is>
      </c>
      <c r="U80" s="117">
        <f>IF(COUNTA('Money simple'!A80:D80)=0,"",IF(COUNTBLANK('Money simple'!A80)=1,"Add cost name",IF(COUNT('Money simple'!B80:D80)&lt;&gt;3,"Complete amounts",IF(MIN('Money simple'!B80:D80)&lt;0,"Check amounts",""))))</f>
        <v/>
      </c>
    </row>
    <row r="81" ht="34" customHeight="1">
      <c r="A81" s="27" t="n"/>
      <c r="B81" s="27" t="n"/>
      <c r="C81" s="127" t="n"/>
      <c r="D81" s="127" t="n"/>
      <c r="E81" s="127" t="n"/>
      <c r="F81" s="127" t="n"/>
      <c r="G81" s="127" t="n"/>
      <c r="H81" s="27" t="n"/>
      <c r="I81" s="27" t="n"/>
      <c r="J81" s="126" t="n"/>
      <c r="K81" s="27" t="n"/>
      <c r="L81" s="27" t="n"/>
      <c r="M81" s="128">
        <f>IF(COUNTA(A81:L81)=0,"",IF(OR(COUNT(C81:G81)&lt;&gt;COUNTA(C81:G81),MIN(C81:G81)&lt;0,G81&gt;E81,AND(F81&lt;&gt;"",F81&gt;E81)),"Check amounts",ROUND(E81-G81,2)))</f>
        <v/>
      </c>
      <c r="N81" s="128">
        <f>IF(COUNTA(A81:L81)=0,"",IF(OR(COUNT(C81:G81)&lt;&gt;COUNTA(C81:G81),MIN(C81:G81)&lt;0,G81&gt;E81,AND(F81&lt;&gt;"",F81&gt;E81)),"Check amounts",IF(OR(B81="Cancelled",B81="Returned",B81="Planned"),0,IF(OR(B81&lt;&gt;"Agreed",COUNTBLANK(D81)=1),"Add agreed cost",ROUND(MAX(0,D81-E81),2)))))</f>
        <v/>
      </c>
      <c r="O81" s="128">
        <f>IF(COUNTA(A81:L81)=0,"",IF(OR(COUNT(C81:G81)&lt;&gt;COUNTA(C81:G81),MIN(C81:G81)&lt;0,G81&gt;E81,AND(F81&lt;&gt;"",F81&gt;E81)),"Check amounts",ROUND(MAX(0,F81-G81),2)))</f>
        <v/>
      </c>
      <c r="P81" s="128">
        <f>IF(COUNTA(A81:L81)=0,"",IF(AND(ISNUMBER(M81),ISNUMBER(N81)),ROUND(M81+N81,2),"Check amounts"))</f>
        <v/>
      </c>
      <c r="Q81" s="128">
        <f>IF(COUNTA(A81:L81)=0,"",IF(AND(ISNUMBER(P81),ISNUMBER(O81)),ROUND(P81-O81,2),"Check amounts"))</f>
        <v/>
      </c>
      <c r="R81" s="128">
        <f>IF(COUNTA(A81:L81)=0,"",IF(OR(COUNT(C81:G81)&lt;&gt;COUNTA(C81:G81),MIN(C81:G81)&lt;0,G81&gt;E81,AND(F81&lt;&gt;"",F81&gt;E81)),"Check amounts",IF(OR(B81="Cancelled",B81="Returned"),0,IF(COUNTBLANK(C81)=1,"Add planned cost",C81))))</f>
        <v/>
      </c>
      <c r="S81" s="14">
        <f>IF(COUNTA(A81:L81)=0,"",IF(COUNTBLANK(A81)=1,"Name this expense",IF(OR(COUNT(C81:G81)&lt;&gt;COUNTA(C81:G81),MIN(C81:G81)&lt;0,G81&gt;E81,AND(F81&lt;&gt;"",F81&gt;E81)),"Check amounts",IF(AND(B81&lt;&gt;"Planned",B81&lt;&gt;"Agreed",B81&lt;&gt;"Cancelled",B81&lt;&gt;"Returned"),"Choose stage",IF(AND(B81="Agreed",COUNTBLANK(D81)=1),"Add agreed cost",IF(AND(B81="Planned",E81&gt;0),"Choose Agreed stage",IF(AND(F81&lt;&gt;"",F81&lt;G81),"Check expected refund",IF(COUNTBLANK(H81)=1,"Choose category",IF(AND(H81="Gifts",OR(COUNTBLANK(I81)=1,SUMPRODUCT(--('Gifts'!$J$8:$J$127=I81),--('Gifts'!$A$8:$A$127&lt;&gt;""))=0)),"Link a recorded gift",IF(AND(H81&lt;&gt;"Gifts",I81&lt;&gt;""),"Check gift category",IF(AND(B81&lt;&gt;"Cancelled",B81&lt;&gt;"Returned",COUNTBLANK(C81)=1),"Add planned cost",IF(AND(ISNUMBER(N81),N81&gt;0,COUNTBLANK(J81)=1),"Add payment date",IF(AND(ISNUMBER(N81),N81&gt;0,ISNUMBER(J81),J81&lt;TODAY()),"Payment overdue","")))))))))))))</f>
        <v/>
      </c>
      <c r="T81" s="3" t="inlineStr">
        <is>
          <t>M074</t>
        </is>
      </c>
      <c r="U81" s="117">
        <f>IF(COUNTA('Money simple'!A81:D81)=0,"",IF(COUNTBLANK('Money simple'!A81)=1,"Add cost name",IF(COUNT('Money simple'!B81:D81)&lt;&gt;3,"Complete amounts",IF(MIN('Money simple'!B81:D81)&lt;0,"Check amounts",""))))</f>
        <v/>
      </c>
    </row>
    <row r="82" ht="34" customHeight="1">
      <c r="A82" s="27" t="n"/>
      <c r="B82" s="27" t="n"/>
      <c r="C82" s="127" t="n"/>
      <c r="D82" s="127" t="n"/>
      <c r="E82" s="127" t="n"/>
      <c r="F82" s="127" t="n"/>
      <c r="G82" s="127" t="n"/>
      <c r="H82" s="27" t="n"/>
      <c r="I82" s="27" t="n"/>
      <c r="J82" s="126" t="n"/>
      <c r="K82" s="27" t="n"/>
      <c r="L82" s="27" t="n"/>
      <c r="M82" s="128">
        <f>IF(COUNTA(A82:L82)=0,"",IF(OR(COUNT(C82:G82)&lt;&gt;COUNTA(C82:G82),MIN(C82:G82)&lt;0,G82&gt;E82,AND(F82&lt;&gt;"",F82&gt;E82)),"Check amounts",ROUND(E82-G82,2)))</f>
        <v/>
      </c>
      <c r="N82" s="128">
        <f>IF(COUNTA(A82:L82)=0,"",IF(OR(COUNT(C82:G82)&lt;&gt;COUNTA(C82:G82),MIN(C82:G82)&lt;0,G82&gt;E82,AND(F82&lt;&gt;"",F82&gt;E82)),"Check amounts",IF(OR(B82="Cancelled",B82="Returned",B82="Planned"),0,IF(OR(B82&lt;&gt;"Agreed",COUNTBLANK(D82)=1),"Add agreed cost",ROUND(MAX(0,D82-E82),2)))))</f>
        <v/>
      </c>
      <c r="O82" s="128">
        <f>IF(COUNTA(A82:L82)=0,"",IF(OR(COUNT(C82:G82)&lt;&gt;COUNTA(C82:G82),MIN(C82:G82)&lt;0,G82&gt;E82,AND(F82&lt;&gt;"",F82&gt;E82)),"Check amounts",ROUND(MAX(0,F82-G82),2)))</f>
        <v/>
      </c>
      <c r="P82" s="128">
        <f>IF(COUNTA(A82:L82)=0,"",IF(AND(ISNUMBER(M82),ISNUMBER(N82)),ROUND(M82+N82,2),"Check amounts"))</f>
        <v/>
      </c>
      <c r="Q82" s="128">
        <f>IF(COUNTA(A82:L82)=0,"",IF(AND(ISNUMBER(P82),ISNUMBER(O82)),ROUND(P82-O82,2),"Check amounts"))</f>
        <v/>
      </c>
      <c r="R82" s="128">
        <f>IF(COUNTA(A82:L82)=0,"",IF(OR(COUNT(C82:G82)&lt;&gt;COUNTA(C82:G82),MIN(C82:G82)&lt;0,G82&gt;E82,AND(F82&lt;&gt;"",F82&gt;E82)),"Check amounts",IF(OR(B82="Cancelled",B82="Returned"),0,IF(COUNTBLANK(C82)=1,"Add planned cost",C82))))</f>
        <v/>
      </c>
      <c r="S82" s="14">
        <f>IF(COUNTA(A82:L82)=0,"",IF(COUNTBLANK(A82)=1,"Name this expense",IF(OR(COUNT(C82:G82)&lt;&gt;COUNTA(C82:G82),MIN(C82:G82)&lt;0,G82&gt;E82,AND(F82&lt;&gt;"",F82&gt;E82)),"Check amounts",IF(AND(B82&lt;&gt;"Planned",B82&lt;&gt;"Agreed",B82&lt;&gt;"Cancelled",B82&lt;&gt;"Returned"),"Choose stage",IF(AND(B82="Agreed",COUNTBLANK(D82)=1),"Add agreed cost",IF(AND(B82="Planned",E82&gt;0),"Choose Agreed stage",IF(AND(F82&lt;&gt;"",F82&lt;G82),"Check expected refund",IF(COUNTBLANK(H82)=1,"Choose category",IF(AND(H82="Gifts",OR(COUNTBLANK(I82)=1,SUMPRODUCT(--('Gifts'!$J$8:$J$127=I82),--('Gifts'!$A$8:$A$127&lt;&gt;""))=0)),"Link a recorded gift",IF(AND(H82&lt;&gt;"Gifts",I82&lt;&gt;""),"Check gift category",IF(AND(B82&lt;&gt;"Cancelled",B82&lt;&gt;"Returned",COUNTBLANK(C82)=1),"Add planned cost",IF(AND(ISNUMBER(N82),N82&gt;0,COUNTBLANK(J82)=1),"Add payment date",IF(AND(ISNUMBER(N82),N82&gt;0,ISNUMBER(J82),J82&lt;TODAY()),"Payment overdue","")))))))))))))</f>
        <v/>
      </c>
      <c r="T82" s="3" t="inlineStr">
        <is>
          <t>M075</t>
        </is>
      </c>
      <c r="U82" s="117">
        <f>IF(COUNTA('Money simple'!A82:D82)=0,"",IF(COUNTBLANK('Money simple'!A82)=1,"Add cost name",IF(COUNT('Money simple'!B82:D82)&lt;&gt;3,"Complete amounts",IF(MIN('Money simple'!B82:D82)&lt;0,"Check amounts",""))))</f>
        <v/>
      </c>
    </row>
    <row r="83" ht="34" customHeight="1">
      <c r="A83" s="27" t="n"/>
      <c r="B83" s="27" t="n"/>
      <c r="C83" s="127" t="n"/>
      <c r="D83" s="127" t="n"/>
      <c r="E83" s="127" t="n"/>
      <c r="F83" s="127" t="n"/>
      <c r="G83" s="127" t="n"/>
      <c r="H83" s="27" t="n"/>
      <c r="I83" s="27" t="n"/>
      <c r="J83" s="126" t="n"/>
      <c r="K83" s="27" t="n"/>
      <c r="L83" s="27" t="n"/>
      <c r="M83" s="128">
        <f>IF(COUNTA(A83:L83)=0,"",IF(OR(COUNT(C83:G83)&lt;&gt;COUNTA(C83:G83),MIN(C83:G83)&lt;0,G83&gt;E83,AND(F83&lt;&gt;"",F83&gt;E83)),"Check amounts",ROUND(E83-G83,2)))</f>
        <v/>
      </c>
      <c r="N83" s="128">
        <f>IF(COUNTA(A83:L83)=0,"",IF(OR(COUNT(C83:G83)&lt;&gt;COUNTA(C83:G83),MIN(C83:G83)&lt;0,G83&gt;E83,AND(F83&lt;&gt;"",F83&gt;E83)),"Check amounts",IF(OR(B83="Cancelled",B83="Returned",B83="Planned"),0,IF(OR(B83&lt;&gt;"Agreed",COUNTBLANK(D83)=1),"Add agreed cost",ROUND(MAX(0,D83-E83),2)))))</f>
        <v/>
      </c>
      <c r="O83" s="128">
        <f>IF(COUNTA(A83:L83)=0,"",IF(OR(COUNT(C83:G83)&lt;&gt;COUNTA(C83:G83),MIN(C83:G83)&lt;0,G83&gt;E83,AND(F83&lt;&gt;"",F83&gt;E83)),"Check amounts",ROUND(MAX(0,F83-G83),2)))</f>
        <v/>
      </c>
      <c r="P83" s="128">
        <f>IF(COUNTA(A83:L83)=0,"",IF(AND(ISNUMBER(M83),ISNUMBER(N83)),ROUND(M83+N83,2),"Check amounts"))</f>
        <v/>
      </c>
      <c r="Q83" s="128">
        <f>IF(COUNTA(A83:L83)=0,"",IF(AND(ISNUMBER(P83),ISNUMBER(O83)),ROUND(P83-O83,2),"Check amounts"))</f>
        <v/>
      </c>
      <c r="R83" s="128">
        <f>IF(COUNTA(A83:L83)=0,"",IF(OR(COUNT(C83:G83)&lt;&gt;COUNTA(C83:G83),MIN(C83:G83)&lt;0,G83&gt;E83,AND(F83&lt;&gt;"",F83&gt;E83)),"Check amounts",IF(OR(B83="Cancelled",B83="Returned"),0,IF(COUNTBLANK(C83)=1,"Add planned cost",C83))))</f>
        <v/>
      </c>
      <c r="S83" s="14">
        <f>IF(COUNTA(A83:L83)=0,"",IF(COUNTBLANK(A83)=1,"Name this expense",IF(OR(COUNT(C83:G83)&lt;&gt;COUNTA(C83:G83),MIN(C83:G83)&lt;0,G83&gt;E83,AND(F83&lt;&gt;"",F83&gt;E83)),"Check amounts",IF(AND(B83&lt;&gt;"Planned",B83&lt;&gt;"Agreed",B83&lt;&gt;"Cancelled",B83&lt;&gt;"Returned"),"Choose stage",IF(AND(B83="Agreed",COUNTBLANK(D83)=1),"Add agreed cost",IF(AND(B83="Planned",E83&gt;0),"Choose Agreed stage",IF(AND(F83&lt;&gt;"",F83&lt;G83),"Check expected refund",IF(COUNTBLANK(H83)=1,"Choose category",IF(AND(H83="Gifts",OR(COUNTBLANK(I83)=1,SUMPRODUCT(--('Gifts'!$J$8:$J$127=I83),--('Gifts'!$A$8:$A$127&lt;&gt;""))=0)),"Link a recorded gift",IF(AND(H83&lt;&gt;"Gifts",I83&lt;&gt;""),"Check gift category",IF(AND(B83&lt;&gt;"Cancelled",B83&lt;&gt;"Returned",COUNTBLANK(C83)=1),"Add planned cost",IF(AND(ISNUMBER(N83),N83&gt;0,COUNTBLANK(J83)=1),"Add payment date",IF(AND(ISNUMBER(N83),N83&gt;0,ISNUMBER(J83),J83&lt;TODAY()),"Payment overdue","")))))))))))))</f>
        <v/>
      </c>
      <c r="T83" s="3" t="inlineStr">
        <is>
          <t>M076</t>
        </is>
      </c>
      <c r="U83" s="117">
        <f>IF(COUNTA('Money simple'!A83:D83)=0,"",IF(COUNTBLANK('Money simple'!A83)=1,"Add cost name",IF(COUNT('Money simple'!B83:D83)&lt;&gt;3,"Complete amounts",IF(MIN('Money simple'!B83:D83)&lt;0,"Check amounts",""))))</f>
        <v/>
      </c>
    </row>
    <row r="84" ht="34" customHeight="1">
      <c r="A84" s="27" t="n"/>
      <c r="B84" s="27" t="n"/>
      <c r="C84" s="127" t="n"/>
      <c r="D84" s="127" t="n"/>
      <c r="E84" s="127" t="n"/>
      <c r="F84" s="127" t="n"/>
      <c r="G84" s="127" t="n"/>
      <c r="H84" s="27" t="n"/>
      <c r="I84" s="27" t="n"/>
      <c r="J84" s="126" t="n"/>
      <c r="K84" s="27" t="n"/>
      <c r="L84" s="27" t="n"/>
      <c r="M84" s="128">
        <f>IF(COUNTA(A84:L84)=0,"",IF(OR(COUNT(C84:G84)&lt;&gt;COUNTA(C84:G84),MIN(C84:G84)&lt;0,G84&gt;E84,AND(F84&lt;&gt;"",F84&gt;E84)),"Check amounts",ROUND(E84-G84,2)))</f>
        <v/>
      </c>
      <c r="N84" s="128">
        <f>IF(COUNTA(A84:L84)=0,"",IF(OR(COUNT(C84:G84)&lt;&gt;COUNTA(C84:G84),MIN(C84:G84)&lt;0,G84&gt;E84,AND(F84&lt;&gt;"",F84&gt;E84)),"Check amounts",IF(OR(B84="Cancelled",B84="Returned",B84="Planned"),0,IF(OR(B84&lt;&gt;"Agreed",COUNTBLANK(D84)=1),"Add agreed cost",ROUND(MAX(0,D84-E84),2)))))</f>
        <v/>
      </c>
      <c r="O84" s="128">
        <f>IF(COUNTA(A84:L84)=0,"",IF(OR(COUNT(C84:G84)&lt;&gt;COUNTA(C84:G84),MIN(C84:G84)&lt;0,G84&gt;E84,AND(F84&lt;&gt;"",F84&gt;E84)),"Check amounts",ROUND(MAX(0,F84-G84),2)))</f>
        <v/>
      </c>
      <c r="P84" s="128">
        <f>IF(COUNTA(A84:L84)=0,"",IF(AND(ISNUMBER(M84),ISNUMBER(N84)),ROUND(M84+N84,2),"Check amounts"))</f>
        <v/>
      </c>
      <c r="Q84" s="128">
        <f>IF(COUNTA(A84:L84)=0,"",IF(AND(ISNUMBER(P84),ISNUMBER(O84)),ROUND(P84-O84,2),"Check amounts"))</f>
        <v/>
      </c>
      <c r="R84" s="128">
        <f>IF(COUNTA(A84:L84)=0,"",IF(OR(COUNT(C84:G84)&lt;&gt;COUNTA(C84:G84),MIN(C84:G84)&lt;0,G84&gt;E84,AND(F84&lt;&gt;"",F84&gt;E84)),"Check amounts",IF(OR(B84="Cancelled",B84="Returned"),0,IF(COUNTBLANK(C84)=1,"Add planned cost",C84))))</f>
        <v/>
      </c>
      <c r="S84" s="14">
        <f>IF(COUNTA(A84:L84)=0,"",IF(COUNTBLANK(A84)=1,"Name this expense",IF(OR(COUNT(C84:G84)&lt;&gt;COUNTA(C84:G84),MIN(C84:G84)&lt;0,G84&gt;E84,AND(F84&lt;&gt;"",F84&gt;E84)),"Check amounts",IF(AND(B84&lt;&gt;"Planned",B84&lt;&gt;"Agreed",B84&lt;&gt;"Cancelled",B84&lt;&gt;"Returned"),"Choose stage",IF(AND(B84="Agreed",COUNTBLANK(D84)=1),"Add agreed cost",IF(AND(B84="Planned",E84&gt;0),"Choose Agreed stage",IF(AND(F84&lt;&gt;"",F84&lt;G84),"Check expected refund",IF(COUNTBLANK(H84)=1,"Choose category",IF(AND(H84="Gifts",OR(COUNTBLANK(I84)=1,SUMPRODUCT(--('Gifts'!$J$8:$J$127=I84),--('Gifts'!$A$8:$A$127&lt;&gt;""))=0)),"Link a recorded gift",IF(AND(H84&lt;&gt;"Gifts",I84&lt;&gt;""),"Check gift category",IF(AND(B84&lt;&gt;"Cancelled",B84&lt;&gt;"Returned",COUNTBLANK(C84)=1),"Add planned cost",IF(AND(ISNUMBER(N84),N84&gt;0,COUNTBLANK(J84)=1),"Add payment date",IF(AND(ISNUMBER(N84),N84&gt;0,ISNUMBER(J84),J84&lt;TODAY()),"Payment overdue","")))))))))))))</f>
        <v/>
      </c>
      <c r="T84" s="3" t="inlineStr">
        <is>
          <t>M077</t>
        </is>
      </c>
      <c r="U84" s="117">
        <f>IF(COUNTA('Money simple'!A84:D84)=0,"",IF(COUNTBLANK('Money simple'!A84)=1,"Add cost name",IF(COUNT('Money simple'!B84:D84)&lt;&gt;3,"Complete amounts",IF(MIN('Money simple'!B84:D84)&lt;0,"Check amounts",""))))</f>
        <v/>
      </c>
    </row>
    <row r="85" ht="34" customHeight="1">
      <c r="A85" s="27" t="n"/>
      <c r="B85" s="27" t="n"/>
      <c r="C85" s="127" t="n"/>
      <c r="D85" s="127" t="n"/>
      <c r="E85" s="127" t="n"/>
      <c r="F85" s="127" t="n"/>
      <c r="G85" s="127" t="n"/>
      <c r="H85" s="27" t="n"/>
      <c r="I85" s="27" t="n"/>
      <c r="J85" s="126" t="n"/>
      <c r="K85" s="27" t="n"/>
      <c r="L85" s="27" t="n"/>
      <c r="M85" s="128">
        <f>IF(COUNTA(A85:L85)=0,"",IF(OR(COUNT(C85:G85)&lt;&gt;COUNTA(C85:G85),MIN(C85:G85)&lt;0,G85&gt;E85,AND(F85&lt;&gt;"",F85&gt;E85)),"Check amounts",ROUND(E85-G85,2)))</f>
        <v/>
      </c>
      <c r="N85" s="128">
        <f>IF(COUNTA(A85:L85)=0,"",IF(OR(COUNT(C85:G85)&lt;&gt;COUNTA(C85:G85),MIN(C85:G85)&lt;0,G85&gt;E85,AND(F85&lt;&gt;"",F85&gt;E85)),"Check amounts",IF(OR(B85="Cancelled",B85="Returned",B85="Planned"),0,IF(OR(B85&lt;&gt;"Agreed",COUNTBLANK(D85)=1),"Add agreed cost",ROUND(MAX(0,D85-E85),2)))))</f>
        <v/>
      </c>
      <c r="O85" s="128">
        <f>IF(COUNTA(A85:L85)=0,"",IF(OR(COUNT(C85:G85)&lt;&gt;COUNTA(C85:G85),MIN(C85:G85)&lt;0,G85&gt;E85,AND(F85&lt;&gt;"",F85&gt;E85)),"Check amounts",ROUND(MAX(0,F85-G85),2)))</f>
        <v/>
      </c>
      <c r="P85" s="128">
        <f>IF(COUNTA(A85:L85)=0,"",IF(AND(ISNUMBER(M85),ISNUMBER(N85)),ROUND(M85+N85,2),"Check amounts"))</f>
        <v/>
      </c>
      <c r="Q85" s="128">
        <f>IF(COUNTA(A85:L85)=0,"",IF(AND(ISNUMBER(P85),ISNUMBER(O85)),ROUND(P85-O85,2),"Check amounts"))</f>
        <v/>
      </c>
      <c r="R85" s="128">
        <f>IF(COUNTA(A85:L85)=0,"",IF(OR(COUNT(C85:G85)&lt;&gt;COUNTA(C85:G85),MIN(C85:G85)&lt;0,G85&gt;E85,AND(F85&lt;&gt;"",F85&gt;E85)),"Check amounts",IF(OR(B85="Cancelled",B85="Returned"),0,IF(COUNTBLANK(C85)=1,"Add planned cost",C85))))</f>
        <v/>
      </c>
      <c r="S85" s="14">
        <f>IF(COUNTA(A85:L85)=0,"",IF(COUNTBLANK(A85)=1,"Name this expense",IF(OR(COUNT(C85:G85)&lt;&gt;COUNTA(C85:G85),MIN(C85:G85)&lt;0,G85&gt;E85,AND(F85&lt;&gt;"",F85&gt;E85)),"Check amounts",IF(AND(B85&lt;&gt;"Planned",B85&lt;&gt;"Agreed",B85&lt;&gt;"Cancelled",B85&lt;&gt;"Returned"),"Choose stage",IF(AND(B85="Agreed",COUNTBLANK(D85)=1),"Add agreed cost",IF(AND(B85="Planned",E85&gt;0),"Choose Agreed stage",IF(AND(F85&lt;&gt;"",F85&lt;G85),"Check expected refund",IF(COUNTBLANK(H85)=1,"Choose category",IF(AND(H85="Gifts",OR(COUNTBLANK(I85)=1,SUMPRODUCT(--('Gifts'!$J$8:$J$127=I85),--('Gifts'!$A$8:$A$127&lt;&gt;""))=0)),"Link a recorded gift",IF(AND(H85&lt;&gt;"Gifts",I85&lt;&gt;""),"Check gift category",IF(AND(B85&lt;&gt;"Cancelled",B85&lt;&gt;"Returned",COUNTBLANK(C85)=1),"Add planned cost",IF(AND(ISNUMBER(N85),N85&gt;0,COUNTBLANK(J85)=1),"Add payment date",IF(AND(ISNUMBER(N85),N85&gt;0,ISNUMBER(J85),J85&lt;TODAY()),"Payment overdue","")))))))))))))</f>
        <v/>
      </c>
      <c r="T85" s="3" t="inlineStr">
        <is>
          <t>M078</t>
        </is>
      </c>
      <c r="U85" s="117">
        <f>IF(COUNTA('Money simple'!A85:D85)=0,"",IF(COUNTBLANK('Money simple'!A85)=1,"Add cost name",IF(COUNT('Money simple'!B85:D85)&lt;&gt;3,"Complete amounts",IF(MIN('Money simple'!B85:D85)&lt;0,"Check amounts",""))))</f>
        <v/>
      </c>
    </row>
    <row r="86" ht="34" customHeight="1">
      <c r="A86" s="27" t="n"/>
      <c r="B86" s="27" t="n"/>
      <c r="C86" s="127" t="n"/>
      <c r="D86" s="127" t="n"/>
      <c r="E86" s="127" t="n"/>
      <c r="F86" s="127" t="n"/>
      <c r="G86" s="127" t="n"/>
      <c r="H86" s="27" t="n"/>
      <c r="I86" s="27" t="n"/>
      <c r="J86" s="126" t="n"/>
      <c r="K86" s="27" t="n"/>
      <c r="L86" s="27" t="n"/>
      <c r="M86" s="128">
        <f>IF(COUNTA(A86:L86)=0,"",IF(OR(COUNT(C86:G86)&lt;&gt;COUNTA(C86:G86),MIN(C86:G86)&lt;0,G86&gt;E86,AND(F86&lt;&gt;"",F86&gt;E86)),"Check amounts",ROUND(E86-G86,2)))</f>
        <v/>
      </c>
      <c r="N86" s="128">
        <f>IF(COUNTA(A86:L86)=0,"",IF(OR(COUNT(C86:G86)&lt;&gt;COUNTA(C86:G86),MIN(C86:G86)&lt;0,G86&gt;E86,AND(F86&lt;&gt;"",F86&gt;E86)),"Check amounts",IF(OR(B86="Cancelled",B86="Returned",B86="Planned"),0,IF(OR(B86&lt;&gt;"Agreed",COUNTBLANK(D86)=1),"Add agreed cost",ROUND(MAX(0,D86-E86),2)))))</f>
        <v/>
      </c>
      <c r="O86" s="128">
        <f>IF(COUNTA(A86:L86)=0,"",IF(OR(COUNT(C86:G86)&lt;&gt;COUNTA(C86:G86),MIN(C86:G86)&lt;0,G86&gt;E86,AND(F86&lt;&gt;"",F86&gt;E86)),"Check amounts",ROUND(MAX(0,F86-G86),2)))</f>
        <v/>
      </c>
      <c r="P86" s="128">
        <f>IF(COUNTA(A86:L86)=0,"",IF(AND(ISNUMBER(M86),ISNUMBER(N86)),ROUND(M86+N86,2),"Check amounts"))</f>
        <v/>
      </c>
      <c r="Q86" s="128">
        <f>IF(COUNTA(A86:L86)=0,"",IF(AND(ISNUMBER(P86),ISNUMBER(O86)),ROUND(P86-O86,2),"Check amounts"))</f>
        <v/>
      </c>
      <c r="R86" s="128">
        <f>IF(COUNTA(A86:L86)=0,"",IF(OR(COUNT(C86:G86)&lt;&gt;COUNTA(C86:G86),MIN(C86:G86)&lt;0,G86&gt;E86,AND(F86&lt;&gt;"",F86&gt;E86)),"Check amounts",IF(OR(B86="Cancelled",B86="Returned"),0,IF(COUNTBLANK(C86)=1,"Add planned cost",C86))))</f>
        <v/>
      </c>
      <c r="S86" s="14">
        <f>IF(COUNTA(A86:L86)=0,"",IF(COUNTBLANK(A86)=1,"Name this expense",IF(OR(COUNT(C86:G86)&lt;&gt;COUNTA(C86:G86),MIN(C86:G86)&lt;0,G86&gt;E86,AND(F86&lt;&gt;"",F86&gt;E86)),"Check amounts",IF(AND(B86&lt;&gt;"Planned",B86&lt;&gt;"Agreed",B86&lt;&gt;"Cancelled",B86&lt;&gt;"Returned"),"Choose stage",IF(AND(B86="Agreed",COUNTBLANK(D86)=1),"Add agreed cost",IF(AND(B86="Planned",E86&gt;0),"Choose Agreed stage",IF(AND(F86&lt;&gt;"",F86&lt;G86),"Check expected refund",IF(COUNTBLANK(H86)=1,"Choose category",IF(AND(H86="Gifts",OR(COUNTBLANK(I86)=1,SUMPRODUCT(--('Gifts'!$J$8:$J$127=I86),--('Gifts'!$A$8:$A$127&lt;&gt;""))=0)),"Link a recorded gift",IF(AND(H86&lt;&gt;"Gifts",I86&lt;&gt;""),"Check gift category",IF(AND(B86&lt;&gt;"Cancelled",B86&lt;&gt;"Returned",COUNTBLANK(C86)=1),"Add planned cost",IF(AND(ISNUMBER(N86),N86&gt;0,COUNTBLANK(J86)=1),"Add payment date",IF(AND(ISNUMBER(N86),N86&gt;0,ISNUMBER(J86),J86&lt;TODAY()),"Payment overdue","")))))))))))))</f>
        <v/>
      </c>
      <c r="T86" s="3" t="inlineStr">
        <is>
          <t>M079</t>
        </is>
      </c>
      <c r="U86" s="117">
        <f>IF(COUNTA('Money simple'!A86:D86)=0,"",IF(COUNTBLANK('Money simple'!A86)=1,"Add cost name",IF(COUNT('Money simple'!B86:D86)&lt;&gt;3,"Complete amounts",IF(MIN('Money simple'!B86:D86)&lt;0,"Check amounts",""))))</f>
        <v/>
      </c>
    </row>
    <row r="87" ht="34" customHeight="1">
      <c r="A87" s="27" t="n"/>
      <c r="B87" s="27" t="n"/>
      <c r="C87" s="127" t="n"/>
      <c r="D87" s="127" t="n"/>
      <c r="E87" s="127" t="n"/>
      <c r="F87" s="127" t="n"/>
      <c r="G87" s="127" t="n"/>
      <c r="H87" s="27" t="n"/>
      <c r="I87" s="27" t="n"/>
      <c r="J87" s="126" t="n"/>
      <c r="K87" s="27" t="n"/>
      <c r="L87" s="27" t="n"/>
      <c r="M87" s="128">
        <f>IF(COUNTA(A87:L87)=0,"",IF(OR(COUNT(C87:G87)&lt;&gt;COUNTA(C87:G87),MIN(C87:G87)&lt;0,G87&gt;E87,AND(F87&lt;&gt;"",F87&gt;E87)),"Check amounts",ROUND(E87-G87,2)))</f>
        <v/>
      </c>
      <c r="N87" s="128">
        <f>IF(COUNTA(A87:L87)=0,"",IF(OR(COUNT(C87:G87)&lt;&gt;COUNTA(C87:G87),MIN(C87:G87)&lt;0,G87&gt;E87,AND(F87&lt;&gt;"",F87&gt;E87)),"Check amounts",IF(OR(B87="Cancelled",B87="Returned",B87="Planned"),0,IF(OR(B87&lt;&gt;"Agreed",COUNTBLANK(D87)=1),"Add agreed cost",ROUND(MAX(0,D87-E87),2)))))</f>
        <v/>
      </c>
      <c r="O87" s="128">
        <f>IF(COUNTA(A87:L87)=0,"",IF(OR(COUNT(C87:G87)&lt;&gt;COUNTA(C87:G87),MIN(C87:G87)&lt;0,G87&gt;E87,AND(F87&lt;&gt;"",F87&gt;E87)),"Check amounts",ROUND(MAX(0,F87-G87),2)))</f>
        <v/>
      </c>
      <c r="P87" s="128">
        <f>IF(COUNTA(A87:L87)=0,"",IF(AND(ISNUMBER(M87),ISNUMBER(N87)),ROUND(M87+N87,2),"Check amounts"))</f>
        <v/>
      </c>
      <c r="Q87" s="128">
        <f>IF(COUNTA(A87:L87)=0,"",IF(AND(ISNUMBER(P87),ISNUMBER(O87)),ROUND(P87-O87,2),"Check amounts"))</f>
        <v/>
      </c>
      <c r="R87" s="128">
        <f>IF(COUNTA(A87:L87)=0,"",IF(OR(COUNT(C87:G87)&lt;&gt;COUNTA(C87:G87),MIN(C87:G87)&lt;0,G87&gt;E87,AND(F87&lt;&gt;"",F87&gt;E87)),"Check amounts",IF(OR(B87="Cancelled",B87="Returned"),0,IF(COUNTBLANK(C87)=1,"Add planned cost",C87))))</f>
        <v/>
      </c>
      <c r="S87" s="14">
        <f>IF(COUNTA(A87:L87)=0,"",IF(COUNTBLANK(A87)=1,"Name this expense",IF(OR(COUNT(C87:G87)&lt;&gt;COUNTA(C87:G87),MIN(C87:G87)&lt;0,G87&gt;E87,AND(F87&lt;&gt;"",F87&gt;E87)),"Check amounts",IF(AND(B87&lt;&gt;"Planned",B87&lt;&gt;"Agreed",B87&lt;&gt;"Cancelled",B87&lt;&gt;"Returned"),"Choose stage",IF(AND(B87="Agreed",COUNTBLANK(D87)=1),"Add agreed cost",IF(AND(B87="Planned",E87&gt;0),"Choose Agreed stage",IF(AND(F87&lt;&gt;"",F87&lt;G87),"Check expected refund",IF(COUNTBLANK(H87)=1,"Choose category",IF(AND(H87="Gifts",OR(COUNTBLANK(I87)=1,SUMPRODUCT(--('Gifts'!$J$8:$J$127=I87),--('Gifts'!$A$8:$A$127&lt;&gt;""))=0)),"Link a recorded gift",IF(AND(H87&lt;&gt;"Gifts",I87&lt;&gt;""),"Check gift category",IF(AND(B87&lt;&gt;"Cancelled",B87&lt;&gt;"Returned",COUNTBLANK(C87)=1),"Add planned cost",IF(AND(ISNUMBER(N87),N87&gt;0,COUNTBLANK(J87)=1),"Add payment date",IF(AND(ISNUMBER(N87),N87&gt;0,ISNUMBER(J87),J87&lt;TODAY()),"Payment overdue","")))))))))))))</f>
        <v/>
      </c>
      <c r="T87" s="3" t="inlineStr">
        <is>
          <t>M080</t>
        </is>
      </c>
      <c r="U87" s="117">
        <f>IF(COUNTA('Money simple'!A87:D87)=0,"",IF(COUNTBLANK('Money simple'!A87)=1,"Add cost name",IF(COUNT('Money simple'!B87:D87)&lt;&gt;3,"Complete amounts",IF(MIN('Money simple'!B87:D87)&lt;0,"Check amounts",""))))</f>
        <v/>
      </c>
    </row>
    <row r="88" ht="34" customHeight="1">
      <c r="A88" s="27" t="n"/>
      <c r="B88" s="27" t="n"/>
      <c r="C88" s="127" t="n"/>
      <c r="D88" s="127" t="n"/>
      <c r="E88" s="127" t="n"/>
      <c r="F88" s="127" t="n"/>
      <c r="G88" s="127" t="n"/>
      <c r="H88" s="27" t="n"/>
      <c r="I88" s="27" t="n"/>
      <c r="J88" s="126" t="n"/>
      <c r="K88" s="27" t="n"/>
      <c r="L88" s="27" t="n"/>
      <c r="M88" s="128">
        <f>IF(COUNTA(A88:L88)=0,"",IF(OR(COUNT(C88:G88)&lt;&gt;COUNTA(C88:G88),MIN(C88:G88)&lt;0,G88&gt;E88,AND(F88&lt;&gt;"",F88&gt;E88)),"Check amounts",ROUND(E88-G88,2)))</f>
        <v/>
      </c>
      <c r="N88" s="128">
        <f>IF(COUNTA(A88:L88)=0,"",IF(OR(COUNT(C88:G88)&lt;&gt;COUNTA(C88:G88),MIN(C88:G88)&lt;0,G88&gt;E88,AND(F88&lt;&gt;"",F88&gt;E88)),"Check amounts",IF(OR(B88="Cancelled",B88="Returned",B88="Planned"),0,IF(OR(B88&lt;&gt;"Agreed",COUNTBLANK(D88)=1),"Add agreed cost",ROUND(MAX(0,D88-E88),2)))))</f>
        <v/>
      </c>
      <c r="O88" s="128">
        <f>IF(COUNTA(A88:L88)=0,"",IF(OR(COUNT(C88:G88)&lt;&gt;COUNTA(C88:G88),MIN(C88:G88)&lt;0,G88&gt;E88,AND(F88&lt;&gt;"",F88&gt;E88)),"Check amounts",ROUND(MAX(0,F88-G88),2)))</f>
        <v/>
      </c>
      <c r="P88" s="128">
        <f>IF(COUNTA(A88:L88)=0,"",IF(AND(ISNUMBER(M88),ISNUMBER(N88)),ROUND(M88+N88,2),"Check amounts"))</f>
        <v/>
      </c>
      <c r="Q88" s="128">
        <f>IF(COUNTA(A88:L88)=0,"",IF(AND(ISNUMBER(P88),ISNUMBER(O88)),ROUND(P88-O88,2),"Check amounts"))</f>
        <v/>
      </c>
      <c r="R88" s="128">
        <f>IF(COUNTA(A88:L88)=0,"",IF(OR(COUNT(C88:G88)&lt;&gt;COUNTA(C88:G88),MIN(C88:G88)&lt;0,G88&gt;E88,AND(F88&lt;&gt;"",F88&gt;E88)),"Check amounts",IF(OR(B88="Cancelled",B88="Returned"),0,IF(COUNTBLANK(C88)=1,"Add planned cost",C88))))</f>
        <v/>
      </c>
      <c r="S88" s="14">
        <f>IF(COUNTA(A88:L88)=0,"",IF(COUNTBLANK(A88)=1,"Name this expense",IF(OR(COUNT(C88:G88)&lt;&gt;COUNTA(C88:G88),MIN(C88:G88)&lt;0,G88&gt;E88,AND(F88&lt;&gt;"",F88&gt;E88)),"Check amounts",IF(AND(B88&lt;&gt;"Planned",B88&lt;&gt;"Agreed",B88&lt;&gt;"Cancelled",B88&lt;&gt;"Returned"),"Choose stage",IF(AND(B88="Agreed",COUNTBLANK(D88)=1),"Add agreed cost",IF(AND(B88="Planned",E88&gt;0),"Choose Agreed stage",IF(AND(F88&lt;&gt;"",F88&lt;G88),"Check expected refund",IF(COUNTBLANK(H88)=1,"Choose category",IF(AND(H88="Gifts",OR(COUNTBLANK(I88)=1,SUMPRODUCT(--('Gifts'!$J$8:$J$127=I88),--('Gifts'!$A$8:$A$127&lt;&gt;""))=0)),"Link a recorded gift",IF(AND(H88&lt;&gt;"Gifts",I88&lt;&gt;""),"Check gift category",IF(AND(B88&lt;&gt;"Cancelled",B88&lt;&gt;"Returned",COUNTBLANK(C88)=1),"Add planned cost",IF(AND(ISNUMBER(N88),N88&gt;0,COUNTBLANK(J88)=1),"Add payment date",IF(AND(ISNUMBER(N88),N88&gt;0,ISNUMBER(J88),J88&lt;TODAY()),"Payment overdue","")))))))))))))</f>
        <v/>
      </c>
      <c r="T88" s="3" t="inlineStr">
        <is>
          <t>M081</t>
        </is>
      </c>
      <c r="U88" s="117">
        <f>IF(COUNTA('Money simple'!A88:D88)=0,"",IF(COUNTBLANK('Money simple'!A88)=1,"Add cost name",IF(COUNT('Money simple'!B88:D88)&lt;&gt;3,"Complete amounts",IF(MIN('Money simple'!B88:D88)&lt;0,"Check amounts",""))))</f>
        <v/>
      </c>
    </row>
    <row r="89" ht="34" customHeight="1">
      <c r="A89" s="27" t="n"/>
      <c r="B89" s="27" t="n"/>
      <c r="C89" s="127" t="n"/>
      <c r="D89" s="127" t="n"/>
      <c r="E89" s="127" t="n"/>
      <c r="F89" s="127" t="n"/>
      <c r="G89" s="127" t="n"/>
      <c r="H89" s="27" t="n"/>
      <c r="I89" s="27" t="n"/>
      <c r="J89" s="126" t="n"/>
      <c r="K89" s="27" t="n"/>
      <c r="L89" s="27" t="n"/>
      <c r="M89" s="128">
        <f>IF(COUNTA(A89:L89)=0,"",IF(OR(COUNT(C89:G89)&lt;&gt;COUNTA(C89:G89),MIN(C89:G89)&lt;0,G89&gt;E89,AND(F89&lt;&gt;"",F89&gt;E89)),"Check amounts",ROUND(E89-G89,2)))</f>
        <v/>
      </c>
      <c r="N89" s="128">
        <f>IF(COUNTA(A89:L89)=0,"",IF(OR(COUNT(C89:G89)&lt;&gt;COUNTA(C89:G89),MIN(C89:G89)&lt;0,G89&gt;E89,AND(F89&lt;&gt;"",F89&gt;E89)),"Check amounts",IF(OR(B89="Cancelled",B89="Returned",B89="Planned"),0,IF(OR(B89&lt;&gt;"Agreed",COUNTBLANK(D89)=1),"Add agreed cost",ROUND(MAX(0,D89-E89),2)))))</f>
        <v/>
      </c>
      <c r="O89" s="128">
        <f>IF(COUNTA(A89:L89)=0,"",IF(OR(COUNT(C89:G89)&lt;&gt;COUNTA(C89:G89),MIN(C89:G89)&lt;0,G89&gt;E89,AND(F89&lt;&gt;"",F89&gt;E89)),"Check amounts",ROUND(MAX(0,F89-G89),2)))</f>
        <v/>
      </c>
      <c r="P89" s="128">
        <f>IF(COUNTA(A89:L89)=0,"",IF(AND(ISNUMBER(M89),ISNUMBER(N89)),ROUND(M89+N89,2),"Check amounts"))</f>
        <v/>
      </c>
      <c r="Q89" s="128">
        <f>IF(COUNTA(A89:L89)=0,"",IF(AND(ISNUMBER(P89),ISNUMBER(O89)),ROUND(P89-O89,2),"Check amounts"))</f>
        <v/>
      </c>
      <c r="R89" s="128">
        <f>IF(COUNTA(A89:L89)=0,"",IF(OR(COUNT(C89:G89)&lt;&gt;COUNTA(C89:G89),MIN(C89:G89)&lt;0,G89&gt;E89,AND(F89&lt;&gt;"",F89&gt;E89)),"Check amounts",IF(OR(B89="Cancelled",B89="Returned"),0,IF(COUNTBLANK(C89)=1,"Add planned cost",C89))))</f>
        <v/>
      </c>
      <c r="S89" s="14">
        <f>IF(COUNTA(A89:L89)=0,"",IF(COUNTBLANK(A89)=1,"Name this expense",IF(OR(COUNT(C89:G89)&lt;&gt;COUNTA(C89:G89),MIN(C89:G89)&lt;0,G89&gt;E89,AND(F89&lt;&gt;"",F89&gt;E89)),"Check amounts",IF(AND(B89&lt;&gt;"Planned",B89&lt;&gt;"Agreed",B89&lt;&gt;"Cancelled",B89&lt;&gt;"Returned"),"Choose stage",IF(AND(B89="Agreed",COUNTBLANK(D89)=1),"Add agreed cost",IF(AND(B89="Planned",E89&gt;0),"Choose Agreed stage",IF(AND(F89&lt;&gt;"",F89&lt;G89),"Check expected refund",IF(COUNTBLANK(H89)=1,"Choose category",IF(AND(H89="Gifts",OR(COUNTBLANK(I89)=1,SUMPRODUCT(--('Gifts'!$J$8:$J$127=I89),--('Gifts'!$A$8:$A$127&lt;&gt;""))=0)),"Link a recorded gift",IF(AND(H89&lt;&gt;"Gifts",I89&lt;&gt;""),"Check gift category",IF(AND(B89&lt;&gt;"Cancelled",B89&lt;&gt;"Returned",COUNTBLANK(C89)=1),"Add planned cost",IF(AND(ISNUMBER(N89),N89&gt;0,COUNTBLANK(J89)=1),"Add payment date",IF(AND(ISNUMBER(N89),N89&gt;0,ISNUMBER(J89),J89&lt;TODAY()),"Payment overdue","")))))))))))))</f>
        <v/>
      </c>
      <c r="T89" s="3" t="inlineStr">
        <is>
          <t>M082</t>
        </is>
      </c>
      <c r="U89" s="117">
        <f>IF(COUNTA('Money simple'!A89:D89)=0,"",IF(COUNTBLANK('Money simple'!A89)=1,"Add cost name",IF(COUNT('Money simple'!B89:D89)&lt;&gt;3,"Complete amounts",IF(MIN('Money simple'!B89:D89)&lt;0,"Check amounts",""))))</f>
        <v/>
      </c>
    </row>
    <row r="90" ht="34" customHeight="1">
      <c r="A90" s="27" t="n"/>
      <c r="B90" s="27" t="n"/>
      <c r="C90" s="127" t="n"/>
      <c r="D90" s="127" t="n"/>
      <c r="E90" s="127" t="n"/>
      <c r="F90" s="127" t="n"/>
      <c r="G90" s="127" t="n"/>
      <c r="H90" s="27" t="n"/>
      <c r="I90" s="27" t="n"/>
      <c r="J90" s="126" t="n"/>
      <c r="K90" s="27" t="n"/>
      <c r="L90" s="27" t="n"/>
      <c r="M90" s="128">
        <f>IF(COUNTA(A90:L90)=0,"",IF(OR(COUNT(C90:G90)&lt;&gt;COUNTA(C90:G90),MIN(C90:G90)&lt;0,G90&gt;E90,AND(F90&lt;&gt;"",F90&gt;E90)),"Check amounts",ROUND(E90-G90,2)))</f>
        <v/>
      </c>
      <c r="N90" s="128">
        <f>IF(COUNTA(A90:L90)=0,"",IF(OR(COUNT(C90:G90)&lt;&gt;COUNTA(C90:G90),MIN(C90:G90)&lt;0,G90&gt;E90,AND(F90&lt;&gt;"",F90&gt;E90)),"Check amounts",IF(OR(B90="Cancelled",B90="Returned",B90="Planned"),0,IF(OR(B90&lt;&gt;"Agreed",COUNTBLANK(D90)=1),"Add agreed cost",ROUND(MAX(0,D90-E90),2)))))</f>
        <v/>
      </c>
      <c r="O90" s="128">
        <f>IF(COUNTA(A90:L90)=0,"",IF(OR(COUNT(C90:G90)&lt;&gt;COUNTA(C90:G90),MIN(C90:G90)&lt;0,G90&gt;E90,AND(F90&lt;&gt;"",F90&gt;E90)),"Check amounts",ROUND(MAX(0,F90-G90),2)))</f>
        <v/>
      </c>
      <c r="P90" s="128">
        <f>IF(COUNTA(A90:L90)=0,"",IF(AND(ISNUMBER(M90),ISNUMBER(N90)),ROUND(M90+N90,2),"Check amounts"))</f>
        <v/>
      </c>
      <c r="Q90" s="128">
        <f>IF(COUNTA(A90:L90)=0,"",IF(AND(ISNUMBER(P90),ISNUMBER(O90)),ROUND(P90-O90,2),"Check amounts"))</f>
        <v/>
      </c>
      <c r="R90" s="128">
        <f>IF(COUNTA(A90:L90)=0,"",IF(OR(COUNT(C90:G90)&lt;&gt;COUNTA(C90:G90),MIN(C90:G90)&lt;0,G90&gt;E90,AND(F90&lt;&gt;"",F90&gt;E90)),"Check amounts",IF(OR(B90="Cancelled",B90="Returned"),0,IF(COUNTBLANK(C90)=1,"Add planned cost",C90))))</f>
        <v/>
      </c>
      <c r="S90" s="14">
        <f>IF(COUNTA(A90:L90)=0,"",IF(COUNTBLANK(A90)=1,"Name this expense",IF(OR(COUNT(C90:G90)&lt;&gt;COUNTA(C90:G90),MIN(C90:G90)&lt;0,G90&gt;E90,AND(F90&lt;&gt;"",F90&gt;E90)),"Check amounts",IF(AND(B90&lt;&gt;"Planned",B90&lt;&gt;"Agreed",B90&lt;&gt;"Cancelled",B90&lt;&gt;"Returned"),"Choose stage",IF(AND(B90="Agreed",COUNTBLANK(D90)=1),"Add agreed cost",IF(AND(B90="Planned",E90&gt;0),"Choose Agreed stage",IF(AND(F90&lt;&gt;"",F90&lt;G90),"Check expected refund",IF(COUNTBLANK(H90)=1,"Choose category",IF(AND(H90="Gifts",OR(COUNTBLANK(I90)=1,SUMPRODUCT(--('Gifts'!$J$8:$J$127=I90),--('Gifts'!$A$8:$A$127&lt;&gt;""))=0)),"Link a recorded gift",IF(AND(H90&lt;&gt;"Gifts",I90&lt;&gt;""),"Check gift category",IF(AND(B90&lt;&gt;"Cancelled",B90&lt;&gt;"Returned",COUNTBLANK(C90)=1),"Add planned cost",IF(AND(ISNUMBER(N90),N90&gt;0,COUNTBLANK(J90)=1),"Add payment date",IF(AND(ISNUMBER(N90),N90&gt;0,ISNUMBER(J90),J90&lt;TODAY()),"Payment overdue","")))))))))))))</f>
        <v/>
      </c>
      <c r="T90" s="3" t="inlineStr">
        <is>
          <t>M083</t>
        </is>
      </c>
      <c r="U90" s="117">
        <f>IF(COUNTA('Money simple'!A90:D90)=0,"",IF(COUNTBLANK('Money simple'!A90)=1,"Add cost name",IF(COUNT('Money simple'!B90:D90)&lt;&gt;3,"Complete amounts",IF(MIN('Money simple'!B90:D90)&lt;0,"Check amounts",""))))</f>
        <v/>
      </c>
    </row>
    <row r="91" ht="34" customHeight="1">
      <c r="A91" s="27" t="n"/>
      <c r="B91" s="27" t="n"/>
      <c r="C91" s="127" t="n"/>
      <c r="D91" s="127" t="n"/>
      <c r="E91" s="127" t="n"/>
      <c r="F91" s="127" t="n"/>
      <c r="G91" s="127" t="n"/>
      <c r="H91" s="27" t="n"/>
      <c r="I91" s="27" t="n"/>
      <c r="J91" s="126" t="n"/>
      <c r="K91" s="27" t="n"/>
      <c r="L91" s="27" t="n"/>
      <c r="M91" s="128">
        <f>IF(COUNTA(A91:L91)=0,"",IF(OR(COUNT(C91:G91)&lt;&gt;COUNTA(C91:G91),MIN(C91:G91)&lt;0,G91&gt;E91,AND(F91&lt;&gt;"",F91&gt;E91)),"Check amounts",ROUND(E91-G91,2)))</f>
        <v/>
      </c>
      <c r="N91" s="128">
        <f>IF(COUNTA(A91:L91)=0,"",IF(OR(COUNT(C91:G91)&lt;&gt;COUNTA(C91:G91),MIN(C91:G91)&lt;0,G91&gt;E91,AND(F91&lt;&gt;"",F91&gt;E91)),"Check amounts",IF(OR(B91="Cancelled",B91="Returned",B91="Planned"),0,IF(OR(B91&lt;&gt;"Agreed",COUNTBLANK(D91)=1),"Add agreed cost",ROUND(MAX(0,D91-E91),2)))))</f>
        <v/>
      </c>
      <c r="O91" s="128">
        <f>IF(COUNTA(A91:L91)=0,"",IF(OR(COUNT(C91:G91)&lt;&gt;COUNTA(C91:G91),MIN(C91:G91)&lt;0,G91&gt;E91,AND(F91&lt;&gt;"",F91&gt;E91)),"Check amounts",ROUND(MAX(0,F91-G91),2)))</f>
        <v/>
      </c>
      <c r="P91" s="128">
        <f>IF(COUNTA(A91:L91)=0,"",IF(AND(ISNUMBER(M91),ISNUMBER(N91)),ROUND(M91+N91,2),"Check amounts"))</f>
        <v/>
      </c>
      <c r="Q91" s="128">
        <f>IF(COUNTA(A91:L91)=0,"",IF(AND(ISNUMBER(P91),ISNUMBER(O91)),ROUND(P91-O91,2),"Check amounts"))</f>
        <v/>
      </c>
      <c r="R91" s="128">
        <f>IF(COUNTA(A91:L91)=0,"",IF(OR(COUNT(C91:G91)&lt;&gt;COUNTA(C91:G91),MIN(C91:G91)&lt;0,G91&gt;E91,AND(F91&lt;&gt;"",F91&gt;E91)),"Check amounts",IF(OR(B91="Cancelled",B91="Returned"),0,IF(COUNTBLANK(C91)=1,"Add planned cost",C91))))</f>
        <v/>
      </c>
      <c r="S91" s="14">
        <f>IF(COUNTA(A91:L91)=0,"",IF(COUNTBLANK(A91)=1,"Name this expense",IF(OR(COUNT(C91:G91)&lt;&gt;COUNTA(C91:G91),MIN(C91:G91)&lt;0,G91&gt;E91,AND(F91&lt;&gt;"",F91&gt;E91)),"Check amounts",IF(AND(B91&lt;&gt;"Planned",B91&lt;&gt;"Agreed",B91&lt;&gt;"Cancelled",B91&lt;&gt;"Returned"),"Choose stage",IF(AND(B91="Agreed",COUNTBLANK(D91)=1),"Add agreed cost",IF(AND(B91="Planned",E91&gt;0),"Choose Agreed stage",IF(AND(F91&lt;&gt;"",F91&lt;G91),"Check expected refund",IF(COUNTBLANK(H91)=1,"Choose category",IF(AND(H91="Gifts",OR(COUNTBLANK(I91)=1,SUMPRODUCT(--('Gifts'!$J$8:$J$127=I91),--('Gifts'!$A$8:$A$127&lt;&gt;""))=0)),"Link a recorded gift",IF(AND(H91&lt;&gt;"Gifts",I91&lt;&gt;""),"Check gift category",IF(AND(B91&lt;&gt;"Cancelled",B91&lt;&gt;"Returned",COUNTBLANK(C91)=1),"Add planned cost",IF(AND(ISNUMBER(N91),N91&gt;0,COUNTBLANK(J91)=1),"Add payment date",IF(AND(ISNUMBER(N91),N91&gt;0,ISNUMBER(J91),J91&lt;TODAY()),"Payment overdue","")))))))))))))</f>
        <v/>
      </c>
      <c r="T91" s="3" t="inlineStr">
        <is>
          <t>M084</t>
        </is>
      </c>
      <c r="U91" s="117">
        <f>IF(COUNTA('Money simple'!A91:D91)=0,"",IF(COUNTBLANK('Money simple'!A91)=1,"Add cost name",IF(COUNT('Money simple'!B91:D91)&lt;&gt;3,"Complete amounts",IF(MIN('Money simple'!B91:D91)&lt;0,"Check amounts",""))))</f>
        <v/>
      </c>
    </row>
    <row r="92" ht="34" customHeight="1">
      <c r="A92" s="27" t="n"/>
      <c r="B92" s="27" t="n"/>
      <c r="C92" s="127" t="n"/>
      <c r="D92" s="127" t="n"/>
      <c r="E92" s="127" t="n"/>
      <c r="F92" s="127" t="n"/>
      <c r="G92" s="127" t="n"/>
      <c r="H92" s="27" t="n"/>
      <c r="I92" s="27" t="n"/>
      <c r="J92" s="126" t="n"/>
      <c r="K92" s="27" t="n"/>
      <c r="L92" s="27" t="n"/>
      <c r="M92" s="128">
        <f>IF(COUNTA(A92:L92)=0,"",IF(OR(COUNT(C92:G92)&lt;&gt;COUNTA(C92:G92),MIN(C92:G92)&lt;0,G92&gt;E92,AND(F92&lt;&gt;"",F92&gt;E92)),"Check amounts",ROUND(E92-G92,2)))</f>
        <v/>
      </c>
      <c r="N92" s="128">
        <f>IF(COUNTA(A92:L92)=0,"",IF(OR(COUNT(C92:G92)&lt;&gt;COUNTA(C92:G92),MIN(C92:G92)&lt;0,G92&gt;E92,AND(F92&lt;&gt;"",F92&gt;E92)),"Check amounts",IF(OR(B92="Cancelled",B92="Returned",B92="Planned"),0,IF(OR(B92&lt;&gt;"Agreed",COUNTBLANK(D92)=1),"Add agreed cost",ROUND(MAX(0,D92-E92),2)))))</f>
        <v/>
      </c>
      <c r="O92" s="128">
        <f>IF(COUNTA(A92:L92)=0,"",IF(OR(COUNT(C92:G92)&lt;&gt;COUNTA(C92:G92),MIN(C92:G92)&lt;0,G92&gt;E92,AND(F92&lt;&gt;"",F92&gt;E92)),"Check amounts",ROUND(MAX(0,F92-G92),2)))</f>
        <v/>
      </c>
      <c r="P92" s="128">
        <f>IF(COUNTA(A92:L92)=0,"",IF(AND(ISNUMBER(M92),ISNUMBER(N92)),ROUND(M92+N92,2),"Check amounts"))</f>
        <v/>
      </c>
      <c r="Q92" s="128">
        <f>IF(COUNTA(A92:L92)=0,"",IF(AND(ISNUMBER(P92),ISNUMBER(O92)),ROUND(P92-O92,2),"Check amounts"))</f>
        <v/>
      </c>
      <c r="R92" s="128">
        <f>IF(COUNTA(A92:L92)=0,"",IF(OR(COUNT(C92:G92)&lt;&gt;COUNTA(C92:G92),MIN(C92:G92)&lt;0,G92&gt;E92,AND(F92&lt;&gt;"",F92&gt;E92)),"Check amounts",IF(OR(B92="Cancelled",B92="Returned"),0,IF(COUNTBLANK(C92)=1,"Add planned cost",C92))))</f>
        <v/>
      </c>
      <c r="S92" s="14">
        <f>IF(COUNTA(A92:L92)=0,"",IF(COUNTBLANK(A92)=1,"Name this expense",IF(OR(COUNT(C92:G92)&lt;&gt;COUNTA(C92:G92),MIN(C92:G92)&lt;0,G92&gt;E92,AND(F92&lt;&gt;"",F92&gt;E92)),"Check amounts",IF(AND(B92&lt;&gt;"Planned",B92&lt;&gt;"Agreed",B92&lt;&gt;"Cancelled",B92&lt;&gt;"Returned"),"Choose stage",IF(AND(B92="Agreed",COUNTBLANK(D92)=1),"Add agreed cost",IF(AND(B92="Planned",E92&gt;0),"Choose Agreed stage",IF(AND(F92&lt;&gt;"",F92&lt;G92),"Check expected refund",IF(COUNTBLANK(H92)=1,"Choose category",IF(AND(H92="Gifts",OR(COUNTBLANK(I92)=1,SUMPRODUCT(--('Gifts'!$J$8:$J$127=I92),--('Gifts'!$A$8:$A$127&lt;&gt;""))=0)),"Link a recorded gift",IF(AND(H92&lt;&gt;"Gifts",I92&lt;&gt;""),"Check gift category",IF(AND(B92&lt;&gt;"Cancelled",B92&lt;&gt;"Returned",COUNTBLANK(C92)=1),"Add planned cost",IF(AND(ISNUMBER(N92),N92&gt;0,COUNTBLANK(J92)=1),"Add payment date",IF(AND(ISNUMBER(N92),N92&gt;0,ISNUMBER(J92),J92&lt;TODAY()),"Payment overdue","")))))))))))))</f>
        <v/>
      </c>
      <c r="T92" s="3" t="inlineStr">
        <is>
          <t>M085</t>
        </is>
      </c>
      <c r="U92" s="117">
        <f>IF(COUNTA('Money simple'!A92:D92)=0,"",IF(COUNTBLANK('Money simple'!A92)=1,"Add cost name",IF(COUNT('Money simple'!B92:D92)&lt;&gt;3,"Complete amounts",IF(MIN('Money simple'!B92:D92)&lt;0,"Check amounts",""))))</f>
        <v/>
      </c>
    </row>
    <row r="93" ht="34" customHeight="1">
      <c r="A93" s="27" t="n"/>
      <c r="B93" s="27" t="n"/>
      <c r="C93" s="127" t="n"/>
      <c r="D93" s="127" t="n"/>
      <c r="E93" s="127" t="n"/>
      <c r="F93" s="127" t="n"/>
      <c r="G93" s="127" t="n"/>
      <c r="H93" s="27" t="n"/>
      <c r="I93" s="27" t="n"/>
      <c r="J93" s="126" t="n"/>
      <c r="K93" s="27" t="n"/>
      <c r="L93" s="27" t="n"/>
      <c r="M93" s="128">
        <f>IF(COUNTA(A93:L93)=0,"",IF(OR(COUNT(C93:G93)&lt;&gt;COUNTA(C93:G93),MIN(C93:G93)&lt;0,G93&gt;E93,AND(F93&lt;&gt;"",F93&gt;E93)),"Check amounts",ROUND(E93-G93,2)))</f>
        <v/>
      </c>
      <c r="N93" s="128">
        <f>IF(COUNTA(A93:L93)=0,"",IF(OR(COUNT(C93:G93)&lt;&gt;COUNTA(C93:G93),MIN(C93:G93)&lt;0,G93&gt;E93,AND(F93&lt;&gt;"",F93&gt;E93)),"Check amounts",IF(OR(B93="Cancelled",B93="Returned",B93="Planned"),0,IF(OR(B93&lt;&gt;"Agreed",COUNTBLANK(D93)=1),"Add agreed cost",ROUND(MAX(0,D93-E93),2)))))</f>
        <v/>
      </c>
      <c r="O93" s="128">
        <f>IF(COUNTA(A93:L93)=0,"",IF(OR(COUNT(C93:G93)&lt;&gt;COUNTA(C93:G93),MIN(C93:G93)&lt;0,G93&gt;E93,AND(F93&lt;&gt;"",F93&gt;E93)),"Check amounts",ROUND(MAX(0,F93-G93),2)))</f>
        <v/>
      </c>
      <c r="P93" s="128">
        <f>IF(COUNTA(A93:L93)=0,"",IF(AND(ISNUMBER(M93),ISNUMBER(N93)),ROUND(M93+N93,2),"Check amounts"))</f>
        <v/>
      </c>
      <c r="Q93" s="128">
        <f>IF(COUNTA(A93:L93)=0,"",IF(AND(ISNUMBER(P93),ISNUMBER(O93)),ROUND(P93-O93,2),"Check amounts"))</f>
        <v/>
      </c>
      <c r="R93" s="128">
        <f>IF(COUNTA(A93:L93)=0,"",IF(OR(COUNT(C93:G93)&lt;&gt;COUNTA(C93:G93),MIN(C93:G93)&lt;0,G93&gt;E93,AND(F93&lt;&gt;"",F93&gt;E93)),"Check amounts",IF(OR(B93="Cancelled",B93="Returned"),0,IF(COUNTBLANK(C93)=1,"Add planned cost",C93))))</f>
        <v/>
      </c>
      <c r="S93" s="14">
        <f>IF(COUNTA(A93:L93)=0,"",IF(COUNTBLANK(A93)=1,"Name this expense",IF(OR(COUNT(C93:G93)&lt;&gt;COUNTA(C93:G93),MIN(C93:G93)&lt;0,G93&gt;E93,AND(F93&lt;&gt;"",F93&gt;E93)),"Check amounts",IF(AND(B93&lt;&gt;"Planned",B93&lt;&gt;"Agreed",B93&lt;&gt;"Cancelled",B93&lt;&gt;"Returned"),"Choose stage",IF(AND(B93="Agreed",COUNTBLANK(D93)=1),"Add agreed cost",IF(AND(B93="Planned",E93&gt;0),"Choose Agreed stage",IF(AND(F93&lt;&gt;"",F93&lt;G93),"Check expected refund",IF(COUNTBLANK(H93)=1,"Choose category",IF(AND(H93="Gifts",OR(COUNTBLANK(I93)=1,SUMPRODUCT(--('Gifts'!$J$8:$J$127=I93),--('Gifts'!$A$8:$A$127&lt;&gt;""))=0)),"Link a recorded gift",IF(AND(H93&lt;&gt;"Gifts",I93&lt;&gt;""),"Check gift category",IF(AND(B93&lt;&gt;"Cancelled",B93&lt;&gt;"Returned",COUNTBLANK(C93)=1),"Add planned cost",IF(AND(ISNUMBER(N93),N93&gt;0,COUNTBLANK(J93)=1),"Add payment date",IF(AND(ISNUMBER(N93),N93&gt;0,ISNUMBER(J93),J93&lt;TODAY()),"Payment overdue","")))))))))))))</f>
        <v/>
      </c>
      <c r="T93" s="3" t="inlineStr">
        <is>
          <t>M086</t>
        </is>
      </c>
      <c r="U93" s="117">
        <f>IF(COUNTA('Money simple'!A93:D93)=0,"",IF(COUNTBLANK('Money simple'!A93)=1,"Add cost name",IF(COUNT('Money simple'!B93:D93)&lt;&gt;3,"Complete amounts",IF(MIN('Money simple'!B93:D93)&lt;0,"Check amounts",""))))</f>
        <v/>
      </c>
    </row>
    <row r="94" ht="34" customHeight="1">
      <c r="A94" s="27" t="n"/>
      <c r="B94" s="27" t="n"/>
      <c r="C94" s="127" t="n"/>
      <c r="D94" s="127" t="n"/>
      <c r="E94" s="127" t="n"/>
      <c r="F94" s="127" t="n"/>
      <c r="G94" s="127" t="n"/>
      <c r="H94" s="27" t="n"/>
      <c r="I94" s="27" t="n"/>
      <c r="J94" s="126" t="n"/>
      <c r="K94" s="27" t="n"/>
      <c r="L94" s="27" t="n"/>
      <c r="M94" s="128">
        <f>IF(COUNTA(A94:L94)=0,"",IF(OR(COUNT(C94:G94)&lt;&gt;COUNTA(C94:G94),MIN(C94:G94)&lt;0,G94&gt;E94,AND(F94&lt;&gt;"",F94&gt;E94)),"Check amounts",ROUND(E94-G94,2)))</f>
        <v/>
      </c>
      <c r="N94" s="128">
        <f>IF(COUNTA(A94:L94)=0,"",IF(OR(COUNT(C94:G94)&lt;&gt;COUNTA(C94:G94),MIN(C94:G94)&lt;0,G94&gt;E94,AND(F94&lt;&gt;"",F94&gt;E94)),"Check amounts",IF(OR(B94="Cancelled",B94="Returned",B94="Planned"),0,IF(OR(B94&lt;&gt;"Agreed",COUNTBLANK(D94)=1),"Add agreed cost",ROUND(MAX(0,D94-E94),2)))))</f>
        <v/>
      </c>
      <c r="O94" s="128">
        <f>IF(COUNTA(A94:L94)=0,"",IF(OR(COUNT(C94:G94)&lt;&gt;COUNTA(C94:G94),MIN(C94:G94)&lt;0,G94&gt;E94,AND(F94&lt;&gt;"",F94&gt;E94)),"Check amounts",ROUND(MAX(0,F94-G94),2)))</f>
        <v/>
      </c>
      <c r="P94" s="128">
        <f>IF(COUNTA(A94:L94)=0,"",IF(AND(ISNUMBER(M94),ISNUMBER(N94)),ROUND(M94+N94,2),"Check amounts"))</f>
        <v/>
      </c>
      <c r="Q94" s="128">
        <f>IF(COUNTA(A94:L94)=0,"",IF(AND(ISNUMBER(P94),ISNUMBER(O94)),ROUND(P94-O94,2),"Check amounts"))</f>
        <v/>
      </c>
      <c r="R94" s="128">
        <f>IF(COUNTA(A94:L94)=0,"",IF(OR(COUNT(C94:G94)&lt;&gt;COUNTA(C94:G94),MIN(C94:G94)&lt;0,G94&gt;E94,AND(F94&lt;&gt;"",F94&gt;E94)),"Check amounts",IF(OR(B94="Cancelled",B94="Returned"),0,IF(COUNTBLANK(C94)=1,"Add planned cost",C94))))</f>
        <v/>
      </c>
      <c r="S94" s="14">
        <f>IF(COUNTA(A94:L94)=0,"",IF(COUNTBLANK(A94)=1,"Name this expense",IF(OR(COUNT(C94:G94)&lt;&gt;COUNTA(C94:G94),MIN(C94:G94)&lt;0,G94&gt;E94,AND(F94&lt;&gt;"",F94&gt;E94)),"Check amounts",IF(AND(B94&lt;&gt;"Planned",B94&lt;&gt;"Agreed",B94&lt;&gt;"Cancelled",B94&lt;&gt;"Returned"),"Choose stage",IF(AND(B94="Agreed",COUNTBLANK(D94)=1),"Add agreed cost",IF(AND(B94="Planned",E94&gt;0),"Choose Agreed stage",IF(AND(F94&lt;&gt;"",F94&lt;G94),"Check expected refund",IF(COUNTBLANK(H94)=1,"Choose category",IF(AND(H94="Gifts",OR(COUNTBLANK(I94)=1,SUMPRODUCT(--('Gifts'!$J$8:$J$127=I94),--('Gifts'!$A$8:$A$127&lt;&gt;""))=0)),"Link a recorded gift",IF(AND(H94&lt;&gt;"Gifts",I94&lt;&gt;""),"Check gift category",IF(AND(B94&lt;&gt;"Cancelled",B94&lt;&gt;"Returned",COUNTBLANK(C94)=1),"Add planned cost",IF(AND(ISNUMBER(N94),N94&gt;0,COUNTBLANK(J94)=1),"Add payment date",IF(AND(ISNUMBER(N94),N94&gt;0,ISNUMBER(J94),J94&lt;TODAY()),"Payment overdue","")))))))))))))</f>
        <v/>
      </c>
      <c r="T94" s="3" t="inlineStr">
        <is>
          <t>M087</t>
        </is>
      </c>
      <c r="U94" s="117">
        <f>IF(COUNTA('Money simple'!A94:D94)=0,"",IF(COUNTBLANK('Money simple'!A94)=1,"Add cost name",IF(COUNT('Money simple'!B94:D94)&lt;&gt;3,"Complete amounts",IF(MIN('Money simple'!B94:D94)&lt;0,"Check amounts",""))))</f>
        <v/>
      </c>
    </row>
    <row r="95" ht="34" customHeight="1">
      <c r="A95" s="27" t="n"/>
      <c r="B95" s="27" t="n"/>
      <c r="C95" s="127" t="n"/>
      <c r="D95" s="127" t="n"/>
      <c r="E95" s="127" t="n"/>
      <c r="F95" s="127" t="n"/>
      <c r="G95" s="127" t="n"/>
      <c r="H95" s="27" t="n"/>
      <c r="I95" s="27" t="n"/>
      <c r="J95" s="126" t="n"/>
      <c r="K95" s="27" t="n"/>
      <c r="L95" s="27" t="n"/>
      <c r="M95" s="128">
        <f>IF(COUNTA(A95:L95)=0,"",IF(OR(COUNT(C95:G95)&lt;&gt;COUNTA(C95:G95),MIN(C95:G95)&lt;0,G95&gt;E95,AND(F95&lt;&gt;"",F95&gt;E95)),"Check amounts",ROUND(E95-G95,2)))</f>
        <v/>
      </c>
      <c r="N95" s="128">
        <f>IF(COUNTA(A95:L95)=0,"",IF(OR(COUNT(C95:G95)&lt;&gt;COUNTA(C95:G95),MIN(C95:G95)&lt;0,G95&gt;E95,AND(F95&lt;&gt;"",F95&gt;E95)),"Check amounts",IF(OR(B95="Cancelled",B95="Returned",B95="Planned"),0,IF(OR(B95&lt;&gt;"Agreed",COUNTBLANK(D95)=1),"Add agreed cost",ROUND(MAX(0,D95-E95),2)))))</f>
        <v/>
      </c>
      <c r="O95" s="128">
        <f>IF(COUNTA(A95:L95)=0,"",IF(OR(COUNT(C95:G95)&lt;&gt;COUNTA(C95:G95),MIN(C95:G95)&lt;0,G95&gt;E95,AND(F95&lt;&gt;"",F95&gt;E95)),"Check amounts",ROUND(MAX(0,F95-G95),2)))</f>
        <v/>
      </c>
      <c r="P95" s="128">
        <f>IF(COUNTA(A95:L95)=0,"",IF(AND(ISNUMBER(M95),ISNUMBER(N95)),ROUND(M95+N95,2),"Check amounts"))</f>
        <v/>
      </c>
      <c r="Q95" s="128">
        <f>IF(COUNTA(A95:L95)=0,"",IF(AND(ISNUMBER(P95),ISNUMBER(O95)),ROUND(P95-O95,2),"Check amounts"))</f>
        <v/>
      </c>
      <c r="R95" s="128">
        <f>IF(COUNTA(A95:L95)=0,"",IF(OR(COUNT(C95:G95)&lt;&gt;COUNTA(C95:G95),MIN(C95:G95)&lt;0,G95&gt;E95,AND(F95&lt;&gt;"",F95&gt;E95)),"Check amounts",IF(OR(B95="Cancelled",B95="Returned"),0,IF(COUNTBLANK(C95)=1,"Add planned cost",C95))))</f>
        <v/>
      </c>
      <c r="S95" s="14">
        <f>IF(COUNTA(A95:L95)=0,"",IF(COUNTBLANK(A95)=1,"Name this expense",IF(OR(COUNT(C95:G95)&lt;&gt;COUNTA(C95:G95),MIN(C95:G95)&lt;0,G95&gt;E95,AND(F95&lt;&gt;"",F95&gt;E95)),"Check amounts",IF(AND(B95&lt;&gt;"Planned",B95&lt;&gt;"Agreed",B95&lt;&gt;"Cancelled",B95&lt;&gt;"Returned"),"Choose stage",IF(AND(B95="Agreed",COUNTBLANK(D95)=1),"Add agreed cost",IF(AND(B95="Planned",E95&gt;0),"Choose Agreed stage",IF(AND(F95&lt;&gt;"",F95&lt;G95),"Check expected refund",IF(COUNTBLANK(H95)=1,"Choose category",IF(AND(H95="Gifts",OR(COUNTBLANK(I95)=1,SUMPRODUCT(--('Gifts'!$J$8:$J$127=I95),--('Gifts'!$A$8:$A$127&lt;&gt;""))=0)),"Link a recorded gift",IF(AND(H95&lt;&gt;"Gifts",I95&lt;&gt;""),"Check gift category",IF(AND(B95&lt;&gt;"Cancelled",B95&lt;&gt;"Returned",COUNTBLANK(C95)=1),"Add planned cost",IF(AND(ISNUMBER(N95),N95&gt;0,COUNTBLANK(J95)=1),"Add payment date",IF(AND(ISNUMBER(N95),N95&gt;0,ISNUMBER(J95),J95&lt;TODAY()),"Payment overdue","")))))))))))))</f>
        <v/>
      </c>
      <c r="T95" s="3" t="inlineStr">
        <is>
          <t>M088</t>
        </is>
      </c>
      <c r="U95" s="117">
        <f>IF(COUNTA('Money simple'!A95:D95)=0,"",IF(COUNTBLANK('Money simple'!A95)=1,"Add cost name",IF(COUNT('Money simple'!B95:D95)&lt;&gt;3,"Complete amounts",IF(MIN('Money simple'!B95:D95)&lt;0,"Check amounts",""))))</f>
        <v/>
      </c>
    </row>
    <row r="96" ht="34" customHeight="1">
      <c r="A96" s="27" t="n"/>
      <c r="B96" s="27" t="n"/>
      <c r="C96" s="127" t="n"/>
      <c r="D96" s="127" t="n"/>
      <c r="E96" s="127" t="n"/>
      <c r="F96" s="127" t="n"/>
      <c r="G96" s="127" t="n"/>
      <c r="H96" s="27" t="n"/>
      <c r="I96" s="27" t="n"/>
      <c r="J96" s="126" t="n"/>
      <c r="K96" s="27" t="n"/>
      <c r="L96" s="27" t="n"/>
      <c r="M96" s="128">
        <f>IF(COUNTA(A96:L96)=0,"",IF(OR(COUNT(C96:G96)&lt;&gt;COUNTA(C96:G96),MIN(C96:G96)&lt;0,G96&gt;E96,AND(F96&lt;&gt;"",F96&gt;E96)),"Check amounts",ROUND(E96-G96,2)))</f>
        <v/>
      </c>
      <c r="N96" s="128">
        <f>IF(COUNTA(A96:L96)=0,"",IF(OR(COUNT(C96:G96)&lt;&gt;COUNTA(C96:G96),MIN(C96:G96)&lt;0,G96&gt;E96,AND(F96&lt;&gt;"",F96&gt;E96)),"Check amounts",IF(OR(B96="Cancelled",B96="Returned",B96="Planned"),0,IF(OR(B96&lt;&gt;"Agreed",COUNTBLANK(D96)=1),"Add agreed cost",ROUND(MAX(0,D96-E96),2)))))</f>
        <v/>
      </c>
      <c r="O96" s="128">
        <f>IF(COUNTA(A96:L96)=0,"",IF(OR(COUNT(C96:G96)&lt;&gt;COUNTA(C96:G96),MIN(C96:G96)&lt;0,G96&gt;E96,AND(F96&lt;&gt;"",F96&gt;E96)),"Check amounts",ROUND(MAX(0,F96-G96),2)))</f>
        <v/>
      </c>
      <c r="P96" s="128">
        <f>IF(COUNTA(A96:L96)=0,"",IF(AND(ISNUMBER(M96),ISNUMBER(N96)),ROUND(M96+N96,2),"Check amounts"))</f>
        <v/>
      </c>
      <c r="Q96" s="128">
        <f>IF(COUNTA(A96:L96)=0,"",IF(AND(ISNUMBER(P96),ISNUMBER(O96)),ROUND(P96-O96,2),"Check amounts"))</f>
        <v/>
      </c>
      <c r="R96" s="128">
        <f>IF(COUNTA(A96:L96)=0,"",IF(OR(COUNT(C96:G96)&lt;&gt;COUNTA(C96:G96),MIN(C96:G96)&lt;0,G96&gt;E96,AND(F96&lt;&gt;"",F96&gt;E96)),"Check amounts",IF(OR(B96="Cancelled",B96="Returned"),0,IF(COUNTBLANK(C96)=1,"Add planned cost",C96))))</f>
        <v/>
      </c>
      <c r="S96" s="14">
        <f>IF(COUNTA(A96:L96)=0,"",IF(COUNTBLANK(A96)=1,"Name this expense",IF(OR(COUNT(C96:G96)&lt;&gt;COUNTA(C96:G96),MIN(C96:G96)&lt;0,G96&gt;E96,AND(F96&lt;&gt;"",F96&gt;E96)),"Check amounts",IF(AND(B96&lt;&gt;"Planned",B96&lt;&gt;"Agreed",B96&lt;&gt;"Cancelled",B96&lt;&gt;"Returned"),"Choose stage",IF(AND(B96="Agreed",COUNTBLANK(D96)=1),"Add agreed cost",IF(AND(B96="Planned",E96&gt;0),"Choose Agreed stage",IF(AND(F96&lt;&gt;"",F96&lt;G96),"Check expected refund",IF(COUNTBLANK(H96)=1,"Choose category",IF(AND(H96="Gifts",OR(COUNTBLANK(I96)=1,SUMPRODUCT(--('Gifts'!$J$8:$J$127=I96),--('Gifts'!$A$8:$A$127&lt;&gt;""))=0)),"Link a recorded gift",IF(AND(H96&lt;&gt;"Gifts",I96&lt;&gt;""),"Check gift category",IF(AND(B96&lt;&gt;"Cancelled",B96&lt;&gt;"Returned",COUNTBLANK(C96)=1),"Add planned cost",IF(AND(ISNUMBER(N96),N96&gt;0,COUNTBLANK(J96)=1),"Add payment date",IF(AND(ISNUMBER(N96),N96&gt;0,ISNUMBER(J96),J96&lt;TODAY()),"Payment overdue","")))))))))))))</f>
        <v/>
      </c>
      <c r="T96" s="3" t="inlineStr">
        <is>
          <t>M089</t>
        </is>
      </c>
      <c r="U96" s="117">
        <f>IF(COUNTA('Money simple'!A96:D96)=0,"",IF(COUNTBLANK('Money simple'!A96)=1,"Add cost name",IF(COUNT('Money simple'!B96:D96)&lt;&gt;3,"Complete amounts",IF(MIN('Money simple'!B96:D96)&lt;0,"Check amounts",""))))</f>
        <v/>
      </c>
    </row>
    <row r="97" ht="34" customHeight="1">
      <c r="A97" s="27" t="n"/>
      <c r="B97" s="27" t="n"/>
      <c r="C97" s="127" t="n"/>
      <c r="D97" s="127" t="n"/>
      <c r="E97" s="127" t="n"/>
      <c r="F97" s="127" t="n"/>
      <c r="G97" s="127" t="n"/>
      <c r="H97" s="27" t="n"/>
      <c r="I97" s="27" t="n"/>
      <c r="J97" s="126" t="n"/>
      <c r="K97" s="27" t="n"/>
      <c r="L97" s="27" t="n"/>
      <c r="M97" s="128">
        <f>IF(COUNTA(A97:L97)=0,"",IF(OR(COUNT(C97:G97)&lt;&gt;COUNTA(C97:G97),MIN(C97:G97)&lt;0,G97&gt;E97,AND(F97&lt;&gt;"",F97&gt;E97)),"Check amounts",ROUND(E97-G97,2)))</f>
        <v/>
      </c>
      <c r="N97" s="128">
        <f>IF(COUNTA(A97:L97)=0,"",IF(OR(COUNT(C97:G97)&lt;&gt;COUNTA(C97:G97),MIN(C97:G97)&lt;0,G97&gt;E97,AND(F97&lt;&gt;"",F97&gt;E97)),"Check amounts",IF(OR(B97="Cancelled",B97="Returned",B97="Planned"),0,IF(OR(B97&lt;&gt;"Agreed",COUNTBLANK(D97)=1),"Add agreed cost",ROUND(MAX(0,D97-E97),2)))))</f>
        <v/>
      </c>
      <c r="O97" s="128">
        <f>IF(COUNTA(A97:L97)=0,"",IF(OR(COUNT(C97:G97)&lt;&gt;COUNTA(C97:G97),MIN(C97:G97)&lt;0,G97&gt;E97,AND(F97&lt;&gt;"",F97&gt;E97)),"Check amounts",ROUND(MAX(0,F97-G97),2)))</f>
        <v/>
      </c>
      <c r="P97" s="128">
        <f>IF(COUNTA(A97:L97)=0,"",IF(AND(ISNUMBER(M97),ISNUMBER(N97)),ROUND(M97+N97,2),"Check amounts"))</f>
        <v/>
      </c>
      <c r="Q97" s="128">
        <f>IF(COUNTA(A97:L97)=0,"",IF(AND(ISNUMBER(P97),ISNUMBER(O97)),ROUND(P97-O97,2),"Check amounts"))</f>
        <v/>
      </c>
      <c r="R97" s="128">
        <f>IF(COUNTA(A97:L97)=0,"",IF(OR(COUNT(C97:G97)&lt;&gt;COUNTA(C97:G97),MIN(C97:G97)&lt;0,G97&gt;E97,AND(F97&lt;&gt;"",F97&gt;E97)),"Check amounts",IF(OR(B97="Cancelled",B97="Returned"),0,IF(COUNTBLANK(C97)=1,"Add planned cost",C97))))</f>
        <v/>
      </c>
      <c r="S97" s="14">
        <f>IF(COUNTA(A97:L97)=0,"",IF(COUNTBLANK(A97)=1,"Name this expense",IF(OR(COUNT(C97:G97)&lt;&gt;COUNTA(C97:G97),MIN(C97:G97)&lt;0,G97&gt;E97,AND(F97&lt;&gt;"",F97&gt;E97)),"Check amounts",IF(AND(B97&lt;&gt;"Planned",B97&lt;&gt;"Agreed",B97&lt;&gt;"Cancelled",B97&lt;&gt;"Returned"),"Choose stage",IF(AND(B97="Agreed",COUNTBLANK(D97)=1),"Add agreed cost",IF(AND(B97="Planned",E97&gt;0),"Choose Agreed stage",IF(AND(F97&lt;&gt;"",F97&lt;G97),"Check expected refund",IF(COUNTBLANK(H97)=1,"Choose category",IF(AND(H97="Gifts",OR(COUNTBLANK(I97)=1,SUMPRODUCT(--('Gifts'!$J$8:$J$127=I97),--('Gifts'!$A$8:$A$127&lt;&gt;""))=0)),"Link a recorded gift",IF(AND(H97&lt;&gt;"Gifts",I97&lt;&gt;""),"Check gift category",IF(AND(B97&lt;&gt;"Cancelled",B97&lt;&gt;"Returned",COUNTBLANK(C97)=1),"Add planned cost",IF(AND(ISNUMBER(N97),N97&gt;0,COUNTBLANK(J97)=1),"Add payment date",IF(AND(ISNUMBER(N97),N97&gt;0,ISNUMBER(J97),J97&lt;TODAY()),"Payment overdue","")))))))))))))</f>
        <v/>
      </c>
      <c r="T97" s="3" t="inlineStr">
        <is>
          <t>M090</t>
        </is>
      </c>
      <c r="U97" s="117">
        <f>IF(COUNTA('Money simple'!A97:D97)=0,"",IF(COUNTBLANK('Money simple'!A97)=1,"Add cost name",IF(COUNT('Money simple'!B97:D97)&lt;&gt;3,"Complete amounts",IF(MIN('Money simple'!B97:D97)&lt;0,"Check amounts",""))))</f>
        <v/>
      </c>
    </row>
    <row r="98" ht="34" customHeight="1">
      <c r="A98" s="27" t="n"/>
      <c r="B98" s="27" t="n"/>
      <c r="C98" s="127" t="n"/>
      <c r="D98" s="127" t="n"/>
      <c r="E98" s="127" t="n"/>
      <c r="F98" s="127" t="n"/>
      <c r="G98" s="127" t="n"/>
      <c r="H98" s="27" t="n"/>
      <c r="I98" s="27" t="n"/>
      <c r="J98" s="126" t="n"/>
      <c r="K98" s="27" t="n"/>
      <c r="L98" s="27" t="n"/>
      <c r="M98" s="128">
        <f>IF(COUNTA(A98:L98)=0,"",IF(OR(COUNT(C98:G98)&lt;&gt;COUNTA(C98:G98),MIN(C98:G98)&lt;0,G98&gt;E98,AND(F98&lt;&gt;"",F98&gt;E98)),"Check amounts",ROUND(E98-G98,2)))</f>
        <v/>
      </c>
      <c r="N98" s="128">
        <f>IF(COUNTA(A98:L98)=0,"",IF(OR(COUNT(C98:G98)&lt;&gt;COUNTA(C98:G98),MIN(C98:G98)&lt;0,G98&gt;E98,AND(F98&lt;&gt;"",F98&gt;E98)),"Check amounts",IF(OR(B98="Cancelled",B98="Returned",B98="Planned"),0,IF(OR(B98&lt;&gt;"Agreed",COUNTBLANK(D98)=1),"Add agreed cost",ROUND(MAX(0,D98-E98),2)))))</f>
        <v/>
      </c>
      <c r="O98" s="128">
        <f>IF(COUNTA(A98:L98)=0,"",IF(OR(COUNT(C98:G98)&lt;&gt;COUNTA(C98:G98),MIN(C98:G98)&lt;0,G98&gt;E98,AND(F98&lt;&gt;"",F98&gt;E98)),"Check amounts",ROUND(MAX(0,F98-G98),2)))</f>
        <v/>
      </c>
      <c r="P98" s="128">
        <f>IF(COUNTA(A98:L98)=0,"",IF(AND(ISNUMBER(M98),ISNUMBER(N98)),ROUND(M98+N98,2),"Check amounts"))</f>
        <v/>
      </c>
      <c r="Q98" s="128">
        <f>IF(COUNTA(A98:L98)=0,"",IF(AND(ISNUMBER(P98),ISNUMBER(O98)),ROUND(P98-O98,2),"Check amounts"))</f>
        <v/>
      </c>
      <c r="R98" s="128">
        <f>IF(COUNTA(A98:L98)=0,"",IF(OR(COUNT(C98:G98)&lt;&gt;COUNTA(C98:G98),MIN(C98:G98)&lt;0,G98&gt;E98,AND(F98&lt;&gt;"",F98&gt;E98)),"Check amounts",IF(OR(B98="Cancelled",B98="Returned"),0,IF(COUNTBLANK(C98)=1,"Add planned cost",C98))))</f>
        <v/>
      </c>
      <c r="S98" s="14">
        <f>IF(COUNTA(A98:L98)=0,"",IF(COUNTBLANK(A98)=1,"Name this expense",IF(OR(COUNT(C98:G98)&lt;&gt;COUNTA(C98:G98),MIN(C98:G98)&lt;0,G98&gt;E98,AND(F98&lt;&gt;"",F98&gt;E98)),"Check amounts",IF(AND(B98&lt;&gt;"Planned",B98&lt;&gt;"Agreed",B98&lt;&gt;"Cancelled",B98&lt;&gt;"Returned"),"Choose stage",IF(AND(B98="Agreed",COUNTBLANK(D98)=1),"Add agreed cost",IF(AND(B98="Planned",E98&gt;0),"Choose Agreed stage",IF(AND(F98&lt;&gt;"",F98&lt;G98),"Check expected refund",IF(COUNTBLANK(H98)=1,"Choose category",IF(AND(H98="Gifts",OR(COUNTBLANK(I98)=1,SUMPRODUCT(--('Gifts'!$J$8:$J$127=I98),--('Gifts'!$A$8:$A$127&lt;&gt;""))=0)),"Link a recorded gift",IF(AND(H98&lt;&gt;"Gifts",I98&lt;&gt;""),"Check gift category",IF(AND(B98&lt;&gt;"Cancelled",B98&lt;&gt;"Returned",COUNTBLANK(C98)=1),"Add planned cost",IF(AND(ISNUMBER(N98),N98&gt;0,COUNTBLANK(J98)=1),"Add payment date",IF(AND(ISNUMBER(N98),N98&gt;0,ISNUMBER(J98),J98&lt;TODAY()),"Payment overdue","")))))))))))))</f>
        <v/>
      </c>
      <c r="T98" s="3" t="inlineStr">
        <is>
          <t>M091</t>
        </is>
      </c>
      <c r="U98" s="117">
        <f>IF(COUNTA('Money simple'!A98:D98)=0,"",IF(COUNTBLANK('Money simple'!A98)=1,"Add cost name",IF(COUNT('Money simple'!B98:D98)&lt;&gt;3,"Complete amounts",IF(MIN('Money simple'!B98:D98)&lt;0,"Check amounts",""))))</f>
        <v/>
      </c>
    </row>
    <row r="99" ht="34" customHeight="1">
      <c r="A99" s="27" t="n"/>
      <c r="B99" s="27" t="n"/>
      <c r="C99" s="127" t="n"/>
      <c r="D99" s="127" t="n"/>
      <c r="E99" s="127" t="n"/>
      <c r="F99" s="127" t="n"/>
      <c r="G99" s="127" t="n"/>
      <c r="H99" s="27" t="n"/>
      <c r="I99" s="27" t="n"/>
      <c r="J99" s="126" t="n"/>
      <c r="K99" s="27" t="n"/>
      <c r="L99" s="27" t="n"/>
      <c r="M99" s="128">
        <f>IF(COUNTA(A99:L99)=0,"",IF(OR(COUNT(C99:G99)&lt;&gt;COUNTA(C99:G99),MIN(C99:G99)&lt;0,G99&gt;E99,AND(F99&lt;&gt;"",F99&gt;E99)),"Check amounts",ROUND(E99-G99,2)))</f>
        <v/>
      </c>
      <c r="N99" s="128">
        <f>IF(COUNTA(A99:L99)=0,"",IF(OR(COUNT(C99:G99)&lt;&gt;COUNTA(C99:G99),MIN(C99:G99)&lt;0,G99&gt;E99,AND(F99&lt;&gt;"",F99&gt;E99)),"Check amounts",IF(OR(B99="Cancelled",B99="Returned",B99="Planned"),0,IF(OR(B99&lt;&gt;"Agreed",COUNTBLANK(D99)=1),"Add agreed cost",ROUND(MAX(0,D99-E99),2)))))</f>
        <v/>
      </c>
      <c r="O99" s="128">
        <f>IF(COUNTA(A99:L99)=0,"",IF(OR(COUNT(C99:G99)&lt;&gt;COUNTA(C99:G99),MIN(C99:G99)&lt;0,G99&gt;E99,AND(F99&lt;&gt;"",F99&gt;E99)),"Check amounts",ROUND(MAX(0,F99-G99),2)))</f>
        <v/>
      </c>
      <c r="P99" s="128">
        <f>IF(COUNTA(A99:L99)=0,"",IF(AND(ISNUMBER(M99),ISNUMBER(N99)),ROUND(M99+N99,2),"Check amounts"))</f>
        <v/>
      </c>
      <c r="Q99" s="128">
        <f>IF(COUNTA(A99:L99)=0,"",IF(AND(ISNUMBER(P99),ISNUMBER(O99)),ROUND(P99-O99,2),"Check amounts"))</f>
        <v/>
      </c>
      <c r="R99" s="128">
        <f>IF(COUNTA(A99:L99)=0,"",IF(OR(COUNT(C99:G99)&lt;&gt;COUNTA(C99:G99),MIN(C99:G99)&lt;0,G99&gt;E99,AND(F99&lt;&gt;"",F99&gt;E99)),"Check amounts",IF(OR(B99="Cancelled",B99="Returned"),0,IF(COUNTBLANK(C99)=1,"Add planned cost",C99))))</f>
        <v/>
      </c>
      <c r="S99" s="14">
        <f>IF(COUNTA(A99:L99)=0,"",IF(COUNTBLANK(A99)=1,"Name this expense",IF(OR(COUNT(C99:G99)&lt;&gt;COUNTA(C99:G99),MIN(C99:G99)&lt;0,G99&gt;E99,AND(F99&lt;&gt;"",F99&gt;E99)),"Check amounts",IF(AND(B99&lt;&gt;"Planned",B99&lt;&gt;"Agreed",B99&lt;&gt;"Cancelled",B99&lt;&gt;"Returned"),"Choose stage",IF(AND(B99="Agreed",COUNTBLANK(D99)=1),"Add agreed cost",IF(AND(B99="Planned",E99&gt;0),"Choose Agreed stage",IF(AND(F99&lt;&gt;"",F99&lt;G99),"Check expected refund",IF(COUNTBLANK(H99)=1,"Choose category",IF(AND(H99="Gifts",OR(COUNTBLANK(I99)=1,SUMPRODUCT(--('Gifts'!$J$8:$J$127=I99),--('Gifts'!$A$8:$A$127&lt;&gt;""))=0)),"Link a recorded gift",IF(AND(H99&lt;&gt;"Gifts",I99&lt;&gt;""),"Check gift category",IF(AND(B99&lt;&gt;"Cancelled",B99&lt;&gt;"Returned",COUNTBLANK(C99)=1),"Add planned cost",IF(AND(ISNUMBER(N99),N99&gt;0,COUNTBLANK(J99)=1),"Add payment date",IF(AND(ISNUMBER(N99),N99&gt;0,ISNUMBER(J99),J99&lt;TODAY()),"Payment overdue","")))))))))))))</f>
        <v/>
      </c>
      <c r="T99" s="3" t="inlineStr">
        <is>
          <t>M092</t>
        </is>
      </c>
      <c r="U99" s="117">
        <f>IF(COUNTA('Money simple'!A99:D99)=0,"",IF(COUNTBLANK('Money simple'!A99)=1,"Add cost name",IF(COUNT('Money simple'!B99:D99)&lt;&gt;3,"Complete amounts",IF(MIN('Money simple'!B99:D99)&lt;0,"Check amounts",""))))</f>
        <v/>
      </c>
    </row>
    <row r="100" ht="34" customHeight="1">
      <c r="A100" s="27" t="n"/>
      <c r="B100" s="27" t="n"/>
      <c r="C100" s="127" t="n"/>
      <c r="D100" s="127" t="n"/>
      <c r="E100" s="127" t="n"/>
      <c r="F100" s="127" t="n"/>
      <c r="G100" s="127" t="n"/>
      <c r="H100" s="27" t="n"/>
      <c r="I100" s="27" t="n"/>
      <c r="J100" s="126" t="n"/>
      <c r="K100" s="27" t="n"/>
      <c r="L100" s="27" t="n"/>
      <c r="M100" s="128">
        <f>IF(COUNTA(A100:L100)=0,"",IF(OR(COUNT(C100:G100)&lt;&gt;COUNTA(C100:G100),MIN(C100:G100)&lt;0,G100&gt;E100,AND(F100&lt;&gt;"",F100&gt;E100)),"Check amounts",ROUND(E100-G100,2)))</f>
        <v/>
      </c>
      <c r="N100" s="128">
        <f>IF(COUNTA(A100:L100)=0,"",IF(OR(COUNT(C100:G100)&lt;&gt;COUNTA(C100:G100),MIN(C100:G100)&lt;0,G100&gt;E100,AND(F100&lt;&gt;"",F100&gt;E100)),"Check amounts",IF(OR(B100="Cancelled",B100="Returned",B100="Planned"),0,IF(OR(B100&lt;&gt;"Agreed",COUNTBLANK(D100)=1),"Add agreed cost",ROUND(MAX(0,D100-E100),2)))))</f>
        <v/>
      </c>
      <c r="O100" s="128">
        <f>IF(COUNTA(A100:L100)=0,"",IF(OR(COUNT(C100:G100)&lt;&gt;COUNTA(C100:G100),MIN(C100:G100)&lt;0,G100&gt;E100,AND(F100&lt;&gt;"",F100&gt;E100)),"Check amounts",ROUND(MAX(0,F100-G100),2)))</f>
        <v/>
      </c>
      <c r="P100" s="128">
        <f>IF(COUNTA(A100:L100)=0,"",IF(AND(ISNUMBER(M100),ISNUMBER(N100)),ROUND(M100+N100,2),"Check amounts"))</f>
        <v/>
      </c>
      <c r="Q100" s="128">
        <f>IF(COUNTA(A100:L100)=0,"",IF(AND(ISNUMBER(P100),ISNUMBER(O100)),ROUND(P100-O100,2),"Check amounts"))</f>
        <v/>
      </c>
      <c r="R100" s="128">
        <f>IF(COUNTA(A100:L100)=0,"",IF(OR(COUNT(C100:G100)&lt;&gt;COUNTA(C100:G100),MIN(C100:G100)&lt;0,G100&gt;E100,AND(F100&lt;&gt;"",F100&gt;E100)),"Check amounts",IF(OR(B100="Cancelled",B100="Returned"),0,IF(COUNTBLANK(C100)=1,"Add planned cost",C100))))</f>
        <v/>
      </c>
      <c r="S100" s="14">
        <f>IF(COUNTA(A100:L100)=0,"",IF(COUNTBLANK(A100)=1,"Name this expense",IF(OR(COUNT(C100:G100)&lt;&gt;COUNTA(C100:G100),MIN(C100:G100)&lt;0,G100&gt;E100,AND(F100&lt;&gt;"",F100&gt;E100)),"Check amounts",IF(AND(B100&lt;&gt;"Planned",B100&lt;&gt;"Agreed",B100&lt;&gt;"Cancelled",B100&lt;&gt;"Returned"),"Choose stage",IF(AND(B100="Agreed",COUNTBLANK(D100)=1),"Add agreed cost",IF(AND(B100="Planned",E100&gt;0),"Choose Agreed stage",IF(AND(F100&lt;&gt;"",F100&lt;G100),"Check expected refund",IF(COUNTBLANK(H100)=1,"Choose category",IF(AND(H100="Gifts",OR(COUNTBLANK(I100)=1,SUMPRODUCT(--('Gifts'!$J$8:$J$127=I100),--('Gifts'!$A$8:$A$127&lt;&gt;""))=0)),"Link a recorded gift",IF(AND(H100&lt;&gt;"Gifts",I100&lt;&gt;""),"Check gift category",IF(AND(B100&lt;&gt;"Cancelled",B100&lt;&gt;"Returned",COUNTBLANK(C100)=1),"Add planned cost",IF(AND(ISNUMBER(N100),N100&gt;0,COUNTBLANK(J100)=1),"Add payment date",IF(AND(ISNUMBER(N100),N100&gt;0,ISNUMBER(J100),J100&lt;TODAY()),"Payment overdue","")))))))))))))</f>
        <v/>
      </c>
      <c r="T100" s="3" t="inlineStr">
        <is>
          <t>M093</t>
        </is>
      </c>
      <c r="U100" s="117">
        <f>IF(COUNTA('Money simple'!A100:D100)=0,"",IF(COUNTBLANK('Money simple'!A100)=1,"Add cost name",IF(COUNT('Money simple'!B100:D100)&lt;&gt;3,"Complete amounts",IF(MIN('Money simple'!B100:D100)&lt;0,"Check amounts",""))))</f>
        <v/>
      </c>
    </row>
    <row r="101" ht="34" customHeight="1">
      <c r="A101" s="27" t="n"/>
      <c r="B101" s="27" t="n"/>
      <c r="C101" s="127" t="n"/>
      <c r="D101" s="127" t="n"/>
      <c r="E101" s="127" t="n"/>
      <c r="F101" s="127" t="n"/>
      <c r="G101" s="127" t="n"/>
      <c r="H101" s="27" t="n"/>
      <c r="I101" s="27" t="n"/>
      <c r="J101" s="126" t="n"/>
      <c r="K101" s="27" t="n"/>
      <c r="L101" s="27" t="n"/>
      <c r="M101" s="128">
        <f>IF(COUNTA(A101:L101)=0,"",IF(OR(COUNT(C101:G101)&lt;&gt;COUNTA(C101:G101),MIN(C101:G101)&lt;0,G101&gt;E101,AND(F101&lt;&gt;"",F101&gt;E101)),"Check amounts",ROUND(E101-G101,2)))</f>
        <v/>
      </c>
      <c r="N101" s="128">
        <f>IF(COUNTA(A101:L101)=0,"",IF(OR(COUNT(C101:G101)&lt;&gt;COUNTA(C101:G101),MIN(C101:G101)&lt;0,G101&gt;E101,AND(F101&lt;&gt;"",F101&gt;E101)),"Check amounts",IF(OR(B101="Cancelled",B101="Returned",B101="Planned"),0,IF(OR(B101&lt;&gt;"Agreed",COUNTBLANK(D101)=1),"Add agreed cost",ROUND(MAX(0,D101-E101),2)))))</f>
        <v/>
      </c>
      <c r="O101" s="128">
        <f>IF(COUNTA(A101:L101)=0,"",IF(OR(COUNT(C101:G101)&lt;&gt;COUNTA(C101:G101),MIN(C101:G101)&lt;0,G101&gt;E101,AND(F101&lt;&gt;"",F101&gt;E101)),"Check amounts",ROUND(MAX(0,F101-G101),2)))</f>
        <v/>
      </c>
      <c r="P101" s="128">
        <f>IF(COUNTA(A101:L101)=0,"",IF(AND(ISNUMBER(M101),ISNUMBER(N101)),ROUND(M101+N101,2),"Check amounts"))</f>
        <v/>
      </c>
      <c r="Q101" s="128">
        <f>IF(COUNTA(A101:L101)=0,"",IF(AND(ISNUMBER(P101),ISNUMBER(O101)),ROUND(P101-O101,2),"Check amounts"))</f>
        <v/>
      </c>
      <c r="R101" s="128">
        <f>IF(COUNTA(A101:L101)=0,"",IF(OR(COUNT(C101:G101)&lt;&gt;COUNTA(C101:G101),MIN(C101:G101)&lt;0,G101&gt;E101,AND(F101&lt;&gt;"",F101&gt;E101)),"Check amounts",IF(OR(B101="Cancelled",B101="Returned"),0,IF(COUNTBLANK(C101)=1,"Add planned cost",C101))))</f>
        <v/>
      </c>
      <c r="S101" s="14">
        <f>IF(COUNTA(A101:L101)=0,"",IF(COUNTBLANK(A101)=1,"Name this expense",IF(OR(COUNT(C101:G101)&lt;&gt;COUNTA(C101:G101),MIN(C101:G101)&lt;0,G101&gt;E101,AND(F101&lt;&gt;"",F101&gt;E101)),"Check amounts",IF(AND(B101&lt;&gt;"Planned",B101&lt;&gt;"Agreed",B101&lt;&gt;"Cancelled",B101&lt;&gt;"Returned"),"Choose stage",IF(AND(B101="Agreed",COUNTBLANK(D101)=1),"Add agreed cost",IF(AND(B101="Planned",E101&gt;0),"Choose Agreed stage",IF(AND(F101&lt;&gt;"",F101&lt;G101),"Check expected refund",IF(COUNTBLANK(H101)=1,"Choose category",IF(AND(H101="Gifts",OR(COUNTBLANK(I101)=1,SUMPRODUCT(--('Gifts'!$J$8:$J$127=I101),--('Gifts'!$A$8:$A$127&lt;&gt;""))=0)),"Link a recorded gift",IF(AND(H101&lt;&gt;"Gifts",I101&lt;&gt;""),"Check gift category",IF(AND(B101&lt;&gt;"Cancelled",B101&lt;&gt;"Returned",COUNTBLANK(C101)=1),"Add planned cost",IF(AND(ISNUMBER(N101),N101&gt;0,COUNTBLANK(J101)=1),"Add payment date",IF(AND(ISNUMBER(N101),N101&gt;0,ISNUMBER(J101),J101&lt;TODAY()),"Payment overdue","")))))))))))))</f>
        <v/>
      </c>
      <c r="T101" s="3" t="inlineStr">
        <is>
          <t>M094</t>
        </is>
      </c>
      <c r="U101" s="117">
        <f>IF(COUNTA('Money simple'!A101:D101)=0,"",IF(COUNTBLANK('Money simple'!A101)=1,"Add cost name",IF(COUNT('Money simple'!B101:D101)&lt;&gt;3,"Complete amounts",IF(MIN('Money simple'!B101:D101)&lt;0,"Check amounts",""))))</f>
        <v/>
      </c>
    </row>
    <row r="102" ht="34" customHeight="1">
      <c r="A102" s="27" t="n"/>
      <c r="B102" s="27" t="n"/>
      <c r="C102" s="127" t="n"/>
      <c r="D102" s="127" t="n"/>
      <c r="E102" s="127" t="n"/>
      <c r="F102" s="127" t="n"/>
      <c r="G102" s="127" t="n"/>
      <c r="H102" s="27" t="n"/>
      <c r="I102" s="27" t="n"/>
      <c r="J102" s="126" t="n"/>
      <c r="K102" s="27" t="n"/>
      <c r="L102" s="27" t="n"/>
      <c r="M102" s="128">
        <f>IF(COUNTA(A102:L102)=0,"",IF(OR(COUNT(C102:G102)&lt;&gt;COUNTA(C102:G102),MIN(C102:G102)&lt;0,G102&gt;E102,AND(F102&lt;&gt;"",F102&gt;E102)),"Check amounts",ROUND(E102-G102,2)))</f>
        <v/>
      </c>
      <c r="N102" s="128">
        <f>IF(COUNTA(A102:L102)=0,"",IF(OR(COUNT(C102:G102)&lt;&gt;COUNTA(C102:G102),MIN(C102:G102)&lt;0,G102&gt;E102,AND(F102&lt;&gt;"",F102&gt;E102)),"Check amounts",IF(OR(B102="Cancelled",B102="Returned",B102="Planned"),0,IF(OR(B102&lt;&gt;"Agreed",COUNTBLANK(D102)=1),"Add agreed cost",ROUND(MAX(0,D102-E102),2)))))</f>
        <v/>
      </c>
      <c r="O102" s="128">
        <f>IF(COUNTA(A102:L102)=0,"",IF(OR(COUNT(C102:G102)&lt;&gt;COUNTA(C102:G102),MIN(C102:G102)&lt;0,G102&gt;E102,AND(F102&lt;&gt;"",F102&gt;E102)),"Check amounts",ROUND(MAX(0,F102-G102),2)))</f>
        <v/>
      </c>
      <c r="P102" s="128">
        <f>IF(COUNTA(A102:L102)=0,"",IF(AND(ISNUMBER(M102),ISNUMBER(N102)),ROUND(M102+N102,2),"Check amounts"))</f>
        <v/>
      </c>
      <c r="Q102" s="128">
        <f>IF(COUNTA(A102:L102)=0,"",IF(AND(ISNUMBER(P102),ISNUMBER(O102)),ROUND(P102-O102,2),"Check amounts"))</f>
        <v/>
      </c>
      <c r="R102" s="128">
        <f>IF(COUNTA(A102:L102)=0,"",IF(OR(COUNT(C102:G102)&lt;&gt;COUNTA(C102:G102),MIN(C102:G102)&lt;0,G102&gt;E102,AND(F102&lt;&gt;"",F102&gt;E102)),"Check amounts",IF(OR(B102="Cancelled",B102="Returned"),0,IF(COUNTBLANK(C102)=1,"Add planned cost",C102))))</f>
        <v/>
      </c>
      <c r="S102" s="14">
        <f>IF(COUNTA(A102:L102)=0,"",IF(COUNTBLANK(A102)=1,"Name this expense",IF(OR(COUNT(C102:G102)&lt;&gt;COUNTA(C102:G102),MIN(C102:G102)&lt;0,G102&gt;E102,AND(F102&lt;&gt;"",F102&gt;E102)),"Check amounts",IF(AND(B102&lt;&gt;"Planned",B102&lt;&gt;"Agreed",B102&lt;&gt;"Cancelled",B102&lt;&gt;"Returned"),"Choose stage",IF(AND(B102="Agreed",COUNTBLANK(D102)=1),"Add agreed cost",IF(AND(B102="Planned",E102&gt;0),"Choose Agreed stage",IF(AND(F102&lt;&gt;"",F102&lt;G102),"Check expected refund",IF(COUNTBLANK(H102)=1,"Choose category",IF(AND(H102="Gifts",OR(COUNTBLANK(I102)=1,SUMPRODUCT(--('Gifts'!$J$8:$J$127=I102),--('Gifts'!$A$8:$A$127&lt;&gt;""))=0)),"Link a recorded gift",IF(AND(H102&lt;&gt;"Gifts",I102&lt;&gt;""),"Check gift category",IF(AND(B102&lt;&gt;"Cancelled",B102&lt;&gt;"Returned",COUNTBLANK(C102)=1),"Add planned cost",IF(AND(ISNUMBER(N102),N102&gt;0,COUNTBLANK(J102)=1),"Add payment date",IF(AND(ISNUMBER(N102),N102&gt;0,ISNUMBER(J102),J102&lt;TODAY()),"Payment overdue","")))))))))))))</f>
        <v/>
      </c>
      <c r="T102" s="3" t="inlineStr">
        <is>
          <t>M095</t>
        </is>
      </c>
      <c r="U102" s="117">
        <f>IF(COUNTA('Money simple'!A102:D102)=0,"",IF(COUNTBLANK('Money simple'!A102)=1,"Add cost name",IF(COUNT('Money simple'!B102:D102)&lt;&gt;3,"Complete amounts",IF(MIN('Money simple'!B102:D102)&lt;0,"Check amounts",""))))</f>
        <v/>
      </c>
    </row>
    <row r="103" ht="34" customHeight="1">
      <c r="A103" s="27" t="n"/>
      <c r="B103" s="27" t="n"/>
      <c r="C103" s="127" t="n"/>
      <c r="D103" s="127" t="n"/>
      <c r="E103" s="127" t="n"/>
      <c r="F103" s="127" t="n"/>
      <c r="G103" s="127" t="n"/>
      <c r="H103" s="27" t="n"/>
      <c r="I103" s="27" t="n"/>
      <c r="J103" s="126" t="n"/>
      <c r="K103" s="27" t="n"/>
      <c r="L103" s="27" t="n"/>
      <c r="M103" s="128">
        <f>IF(COUNTA(A103:L103)=0,"",IF(OR(COUNT(C103:G103)&lt;&gt;COUNTA(C103:G103),MIN(C103:G103)&lt;0,G103&gt;E103,AND(F103&lt;&gt;"",F103&gt;E103)),"Check amounts",ROUND(E103-G103,2)))</f>
        <v/>
      </c>
      <c r="N103" s="128">
        <f>IF(COUNTA(A103:L103)=0,"",IF(OR(COUNT(C103:G103)&lt;&gt;COUNTA(C103:G103),MIN(C103:G103)&lt;0,G103&gt;E103,AND(F103&lt;&gt;"",F103&gt;E103)),"Check amounts",IF(OR(B103="Cancelled",B103="Returned",B103="Planned"),0,IF(OR(B103&lt;&gt;"Agreed",COUNTBLANK(D103)=1),"Add agreed cost",ROUND(MAX(0,D103-E103),2)))))</f>
        <v/>
      </c>
      <c r="O103" s="128">
        <f>IF(COUNTA(A103:L103)=0,"",IF(OR(COUNT(C103:G103)&lt;&gt;COUNTA(C103:G103),MIN(C103:G103)&lt;0,G103&gt;E103,AND(F103&lt;&gt;"",F103&gt;E103)),"Check amounts",ROUND(MAX(0,F103-G103),2)))</f>
        <v/>
      </c>
      <c r="P103" s="128">
        <f>IF(COUNTA(A103:L103)=0,"",IF(AND(ISNUMBER(M103),ISNUMBER(N103)),ROUND(M103+N103,2),"Check amounts"))</f>
        <v/>
      </c>
      <c r="Q103" s="128">
        <f>IF(COUNTA(A103:L103)=0,"",IF(AND(ISNUMBER(P103),ISNUMBER(O103)),ROUND(P103-O103,2),"Check amounts"))</f>
        <v/>
      </c>
      <c r="R103" s="128">
        <f>IF(COUNTA(A103:L103)=0,"",IF(OR(COUNT(C103:G103)&lt;&gt;COUNTA(C103:G103),MIN(C103:G103)&lt;0,G103&gt;E103,AND(F103&lt;&gt;"",F103&gt;E103)),"Check amounts",IF(OR(B103="Cancelled",B103="Returned"),0,IF(COUNTBLANK(C103)=1,"Add planned cost",C103))))</f>
        <v/>
      </c>
      <c r="S103" s="14">
        <f>IF(COUNTA(A103:L103)=0,"",IF(COUNTBLANK(A103)=1,"Name this expense",IF(OR(COUNT(C103:G103)&lt;&gt;COUNTA(C103:G103),MIN(C103:G103)&lt;0,G103&gt;E103,AND(F103&lt;&gt;"",F103&gt;E103)),"Check amounts",IF(AND(B103&lt;&gt;"Planned",B103&lt;&gt;"Agreed",B103&lt;&gt;"Cancelled",B103&lt;&gt;"Returned"),"Choose stage",IF(AND(B103="Agreed",COUNTBLANK(D103)=1),"Add agreed cost",IF(AND(B103="Planned",E103&gt;0),"Choose Agreed stage",IF(AND(F103&lt;&gt;"",F103&lt;G103),"Check expected refund",IF(COUNTBLANK(H103)=1,"Choose category",IF(AND(H103="Gifts",OR(COUNTBLANK(I103)=1,SUMPRODUCT(--('Gifts'!$J$8:$J$127=I103),--('Gifts'!$A$8:$A$127&lt;&gt;""))=0)),"Link a recorded gift",IF(AND(H103&lt;&gt;"Gifts",I103&lt;&gt;""),"Check gift category",IF(AND(B103&lt;&gt;"Cancelled",B103&lt;&gt;"Returned",COUNTBLANK(C103)=1),"Add planned cost",IF(AND(ISNUMBER(N103),N103&gt;0,COUNTBLANK(J103)=1),"Add payment date",IF(AND(ISNUMBER(N103),N103&gt;0,ISNUMBER(J103),J103&lt;TODAY()),"Payment overdue","")))))))))))))</f>
        <v/>
      </c>
      <c r="T103" s="3" t="inlineStr">
        <is>
          <t>M096</t>
        </is>
      </c>
      <c r="U103" s="117">
        <f>IF(COUNTA('Money simple'!A103:D103)=0,"",IF(COUNTBLANK('Money simple'!A103)=1,"Add cost name",IF(COUNT('Money simple'!B103:D103)&lt;&gt;3,"Complete amounts",IF(MIN('Money simple'!B103:D103)&lt;0,"Check amounts",""))))</f>
        <v/>
      </c>
    </row>
    <row r="104" ht="34" customHeight="1">
      <c r="A104" s="27" t="n"/>
      <c r="B104" s="27" t="n"/>
      <c r="C104" s="127" t="n"/>
      <c r="D104" s="127" t="n"/>
      <c r="E104" s="127" t="n"/>
      <c r="F104" s="127" t="n"/>
      <c r="G104" s="127" t="n"/>
      <c r="H104" s="27" t="n"/>
      <c r="I104" s="27" t="n"/>
      <c r="J104" s="126" t="n"/>
      <c r="K104" s="27" t="n"/>
      <c r="L104" s="27" t="n"/>
      <c r="M104" s="128">
        <f>IF(COUNTA(A104:L104)=0,"",IF(OR(COUNT(C104:G104)&lt;&gt;COUNTA(C104:G104),MIN(C104:G104)&lt;0,G104&gt;E104,AND(F104&lt;&gt;"",F104&gt;E104)),"Check amounts",ROUND(E104-G104,2)))</f>
        <v/>
      </c>
      <c r="N104" s="128">
        <f>IF(COUNTA(A104:L104)=0,"",IF(OR(COUNT(C104:G104)&lt;&gt;COUNTA(C104:G104),MIN(C104:G104)&lt;0,G104&gt;E104,AND(F104&lt;&gt;"",F104&gt;E104)),"Check amounts",IF(OR(B104="Cancelled",B104="Returned",B104="Planned"),0,IF(OR(B104&lt;&gt;"Agreed",COUNTBLANK(D104)=1),"Add agreed cost",ROUND(MAX(0,D104-E104),2)))))</f>
        <v/>
      </c>
      <c r="O104" s="128">
        <f>IF(COUNTA(A104:L104)=0,"",IF(OR(COUNT(C104:G104)&lt;&gt;COUNTA(C104:G104),MIN(C104:G104)&lt;0,G104&gt;E104,AND(F104&lt;&gt;"",F104&gt;E104)),"Check amounts",ROUND(MAX(0,F104-G104),2)))</f>
        <v/>
      </c>
      <c r="P104" s="128">
        <f>IF(COUNTA(A104:L104)=0,"",IF(AND(ISNUMBER(M104),ISNUMBER(N104)),ROUND(M104+N104,2),"Check amounts"))</f>
        <v/>
      </c>
      <c r="Q104" s="128">
        <f>IF(COUNTA(A104:L104)=0,"",IF(AND(ISNUMBER(P104),ISNUMBER(O104)),ROUND(P104-O104,2),"Check amounts"))</f>
        <v/>
      </c>
      <c r="R104" s="128">
        <f>IF(COUNTA(A104:L104)=0,"",IF(OR(COUNT(C104:G104)&lt;&gt;COUNTA(C104:G104),MIN(C104:G104)&lt;0,G104&gt;E104,AND(F104&lt;&gt;"",F104&gt;E104)),"Check amounts",IF(OR(B104="Cancelled",B104="Returned"),0,IF(COUNTBLANK(C104)=1,"Add planned cost",C104))))</f>
        <v/>
      </c>
      <c r="S104" s="14">
        <f>IF(COUNTA(A104:L104)=0,"",IF(COUNTBLANK(A104)=1,"Name this expense",IF(OR(COUNT(C104:G104)&lt;&gt;COUNTA(C104:G104),MIN(C104:G104)&lt;0,G104&gt;E104,AND(F104&lt;&gt;"",F104&gt;E104)),"Check amounts",IF(AND(B104&lt;&gt;"Planned",B104&lt;&gt;"Agreed",B104&lt;&gt;"Cancelled",B104&lt;&gt;"Returned"),"Choose stage",IF(AND(B104="Agreed",COUNTBLANK(D104)=1),"Add agreed cost",IF(AND(B104="Planned",E104&gt;0),"Choose Agreed stage",IF(AND(F104&lt;&gt;"",F104&lt;G104),"Check expected refund",IF(COUNTBLANK(H104)=1,"Choose category",IF(AND(H104="Gifts",OR(COUNTBLANK(I104)=1,SUMPRODUCT(--('Gifts'!$J$8:$J$127=I104),--('Gifts'!$A$8:$A$127&lt;&gt;""))=0)),"Link a recorded gift",IF(AND(H104&lt;&gt;"Gifts",I104&lt;&gt;""),"Check gift category",IF(AND(B104&lt;&gt;"Cancelled",B104&lt;&gt;"Returned",COUNTBLANK(C104)=1),"Add planned cost",IF(AND(ISNUMBER(N104),N104&gt;0,COUNTBLANK(J104)=1),"Add payment date",IF(AND(ISNUMBER(N104),N104&gt;0,ISNUMBER(J104),J104&lt;TODAY()),"Payment overdue","")))))))))))))</f>
        <v/>
      </c>
      <c r="T104" s="3" t="inlineStr">
        <is>
          <t>M097</t>
        </is>
      </c>
      <c r="U104" s="117">
        <f>IF(COUNTA('Money simple'!A104:D104)=0,"",IF(COUNTBLANK('Money simple'!A104)=1,"Add cost name",IF(COUNT('Money simple'!B104:D104)&lt;&gt;3,"Complete amounts",IF(MIN('Money simple'!B104:D104)&lt;0,"Check amounts",""))))</f>
        <v/>
      </c>
    </row>
    <row r="105" ht="34" customHeight="1">
      <c r="A105" s="27" t="n"/>
      <c r="B105" s="27" t="n"/>
      <c r="C105" s="127" t="n"/>
      <c r="D105" s="127" t="n"/>
      <c r="E105" s="127" t="n"/>
      <c r="F105" s="127" t="n"/>
      <c r="G105" s="127" t="n"/>
      <c r="H105" s="27" t="n"/>
      <c r="I105" s="27" t="n"/>
      <c r="J105" s="126" t="n"/>
      <c r="K105" s="27" t="n"/>
      <c r="L105" s="27" t="n"/>
      <c r="M105" s="128">
        <f>IF(COUNTA(A105:L105)=0,"",IF(OR(COUNT(C105:G105)&lt;&gt;COUNTA(C105:G105),MIN(C105:G105)&lt;0,G105&gt;E105,AND(F105&lt;&gt;"",F105&gt;E105)),"Check amounts",ROUND(E105-G105,2)))</f>
        <v/>
      </c>
      <c r="N105" s="128">
        <f>IF(COUNTA(A105:L105)=0,"",IF(OR(COUNT(C105:G105)&lt;&gt;COUNTA(C105:G105),MIN(C105:G105)&lt;0,G105&gt;E105,AND(F105&lt;&gt;"",F105&gt;E105)),"Check amounts",IF(OR(B105="Cancelled",B105="Returned",B105="Planned"),0,IF(OR(B105&lt;&gt;"Agreed",COUNTBLANK(D105)=1),"Add agreed cost",ROUND(MAX(0,D105-E105),2)))))</f>
        <v/>
      </c>
      <c r="O105" s="128">
        <f>IF(COUNTA(A105:L105)=0,"",IF(OR(COUNT(C105:G105)&lt;&gt;COUNTA(C105:G105),MIN(C105:G105)&lt;0,G105&gt;E105,AND(F105&lt;&gt;"",F105&gt;E105)),"Check amounts",ROUND(MAX(0,F105-G105),2)))</f>
        <v/>
      </c>
      <c r="P105" s="128">
        <f>IF(COUNTA(A105:L105)=0,"",IF(AND(ISNUMBER(M105),ISNUMBER(N105)),ROUND(M105+N105,2),"Check amounts"))</f>
        <v/>
      </c>
      <c r="Q105" s="128">
        <f>IF(COUNTA(A105:L105)=0,"",IF(AND(ISNUMBER(P105),ISNUMBER(O105)),ROUND(P105-O105,2),"Check amounts"))</f>
        <v/>
      </c>
      <c r="R105" s="128">
        <f>IF(COUNTA(A105:L105)=0,"",IF(OR(COUNT(C105:G105)&lt;&gt;COUNTA(C105:G105),MIN(C105:G105)&lt;0,G105&gt;E105,AND(F105&lt;&gt;"",F105&gt;E105)),"Check amounts",IF(OR(B105="Cancelled",B105="Returned"),0,IF(COUNTBLANK(C105)=1,"Add planned cost",C105))))</f>
        <v/>
      </c>
      <c r="S105" s="14">
        <f>IF(COUNTA(A105:L105)=0,"",IF(COUNTBLANK(A105)=1,"Name this expense",IF(OR(COUNT(C105:G105)&lt;&gt;COUNTA(C105:G105),MIN(C105:G105)&lt;0,G105&gt;E105,AND(F105&lt;&gt;"",F105&gt;E105)),"Check amounts",IF(AND(B105&lt;&gt;"Planned",B105&lt;&gt;"Agreed",B105&lt;&gt;"Cancelled",B105&lt;&gt;"Returned"),"Choose stage",IF(AND(B105="Agreed",COUNTBLANK(D105)=1),"Add agreed cost",IF(AND(B105="Planned",E105&gt;0),"Choose Agreed stage",IF(AND(F105&lt;&gt;"",F105&lt;G105),"Check expected refund",IF(COUNTBLANK(H105)=1,"Choose category",IF(AND(H105="Gifts",OR(COUNTBLANK(I105)=1,SUMPRODUCT(--('Gifts'!$J$8:$J$127=I105),--('Gifts'!$A$8:$A$127&lt;&gt;""))=0)),"Link a recorded gift",IF(AND(H105&lt;&gt;"Gifts",I105&lt;&gt;""),"Check gift category",IF(AND(B105&lt;&gt;"Cancelled",B105&lt;&gt;"Returned",COUNTBLANK(C105)=1),"Add planned cost",IF(AND(ISNUMBER(N105),N105&gt;0,COUNTBLANK(J105)=1),"Add payment date",IF(AND(ISNUMBER(N105),N105&gt;0,ISNUMBER(J105),J105&lt;TODAY()),"Payment overdue","")))))))))))))</f>
        <v/>
      </c>
      <c r="T105" s="3" t="inlineStr">
        <is>
          <t>M098</t>
        </is>
      </c>
      <c r="U105" s="117">
        <f>IF(COUNTA('Money simple'!A105:D105)=0,"",IF(COUNTBLANK('Money simple'!A105)=1,"Add cost name",IF(COUNT('Money simple'!B105:D105)&lt;&gt;3,"Complete amounts",IF(MIN('Money simple'!B105:D105)&lt;0,"Check amounts",""))))</f>
        <v/>
      </c>
    </row>
    <row r="106" ht="34" customHeight="1">
      <c r="A106" s="27" t="n"/>
      <c r="B106" s="27" t="n"/>
      <c r="C106" s="127" t="n"/>
      <c r="D106" s="127" t="n"/>
      <c r="E106" s="127" t="n"/>
      <c r="F106" s="127" t="n"/>
      <c r="G106" s="127" t="n"/>
      <c r="H106" s="27" t="n"/>
      <c r="I106" s="27" t="n"/>
      <c r="J106" s="126" t="n"/>
      <c r="K106" s="27" t="n"/>
      <c r="L106" s="27" t="n"/>
      <c r="M106" s="128">
        <f>IF(COUNTA(A106:L106)=0,"",IF(OR(COUNT(C106:G106)&lt;&gt;COUNTA(C106:G106),MIN(C106:G106)&lt;0,G106&gt;E106,AND(F106&lt;&gt;"",F106&gt;E106)),"Check amounts",ROUND(E106-G106,2)))</f>
        <v/>
      </c>
      <c r="N106" s="128">
        <f>IF(COUNTA(A106:L106)=0,"",IF(OR(COUNT(C106:G106)&lt;&gt;COUNTA(C106:G106),MIN(C106:G106)&lt;0,G106&gt;E106,AND(F106&lt;&gt;"",F106&gt;E106)),"Check amounts",IF(OR(B106="Cancelled",B106="Returned",B106="Planned"),0,IF(OR(B106&lt;&gt;"Agreed",COUNTBLANK(D106)=1),"Add agreed cost",ROUND(MAX(0,D106-E106),2)))))</f>
        <v/>
      </c>
      <c r="O106" s="128">
        <f>IF(COUNTA(A106:L106)=0,"",IF(OR(COUNT(C106:G106)&lt;&gt;COUNTA(C106:G106),MIN(C106:G106)&lt;0,G106&gt;E106,AND(F106&lt;&gt;"",F106&gt;E106)),"Check amounts",ROUND(MAX(0,F106-G106),2)))</f>
        <v/>
      </c>
      <c r="P106" s="128">
        <f>IF(COUNTA(A106:L106)=0,"",IF(AND(ISNUMBER(M106),ISNUMBER(N106)),ROUND(M106+N106,2),"Check amounts"))</f>
        <v/>
      </c>
      <c r="Q106" s="128">
        <f>IF(COUNTA(A106:L106)=0,"",IF(AND(ISNUMBER(P106),ISNUMBER(O106)),ROUND(P106-O106,2),"Check amounts"))</f>
        <v/>
      </c>
      <c r="R106" s="128">
        <f>IF(COUNTA(A106:L106)=0,"",IF(OR(COUNT(C106:G106)&lt;&gt;COUNTA(C106:G106),MIN(C106:G106)&lt;0,G106&gt;E106,AND(F106&lt;&gt;"",F106&gt;E106)),"Check amounts",IF(OR(B106="Cancelled",B106="Returned"),0,IF(COUNTBLANK(C106)=1,"Add planned cost",C106))))</f>
        <v/>
      </c>
      <c r="S106" s="14">
        <f>IF(COUNTA(A106:L106)=0,"",IF(COUNTBLANK(A106)=1,"Name this expense",IF(OR(COUNT(C106:G106)&lt;&gt;COUNTA(C106:G106),MIN(C106:G106)&lt;0,G106&gt;E106,AND(F106&lt;&gt;"",F106&gt;E106)),"Check amounts",IF(AND(B106&lt;&gt;"Planned",B106&lt;&gt;"Agreed",B106&lt;&gt;"Cancelled",B106&lt;&gt;"Returned"),"Choose stage",IF(AND(B106="Agreed",COUNTBLANK(D106)=1),"Add agreed cost",IF(AND(B106="Planned",E106&gt;0),"Choose Agreed stage",IF(AND(F106&lt;&gt;"",F106&lt;G106),"Check expected refund",IF(COUNTBLANK(H106)=1,"Choose category",IF(AND(H106="Gifts",OR(COUNTBLANK(I106)=1,SUMPRODUCT(--('Gifts'!$J$8:$J$127=I106),--('Gifts'!$A$8:$A$127&lt;&gt;""))=0)),"Link a recorded gift",IF(AND(H106&lt;&gt;"Gifts",I106&lt;&gt;""),"Check gift category",IF(AND(B106&lt;&gt;"Cancelled",B106&lt;&gt;"Returned",COUNTBLANK(C106)=1),"Add planned cost",IF(AND(ISNUMBER(N106),N106&gt;0,COUNTBLANK(J106)=1),"Add payment date",IF(AND(ISNUMBER(N106),N106&gt;0,ISNUMBER(J106),J106&lt;TODAY()),"Payment overdue","")))))))))))))</f>
        <v/>
      </c>
      <c r="T106" s="3" t="inlineStr">
        <is>
          <t>M099</t>
        </is>
      </c>
      <c r="U106" s="117">
        <f>IF(COUNTA('Money simple'!A106:D106)=0,"",IF(COUNTBLANK('Money simple'!A106)=1,"Add cost name",IF(COUNT('Money simple'!B106:D106)&lt;&gt;3,"Complete amounts",IF(MIN('Money simple'!B106:D106)&lt;0,"Check amounts",""))))</f>
        <v/>
      </c>
    </row>
    <row r="107" ht="34" customHeight="1">
      <c r="A107" s="27" t="n"/>
      <c r="B107" s="27" t="n"/>
      <c r="C107" s="127" t="n"/>
      <c r="D107" s="127" t="n"/>
      <c r="E107" s="127" t="n"/>
      <c r="F107" s="127" t="n"/>
      <c r="G107" s="127" t="n"/>
      <c r="H107" s="27" t="n"/>
      <c r="I107" s="27" t="n"/>
      <c r="J107" s="126" t="n"/>
      <c r="K107" s="27" t="n"/>
      <c r="L107" s="27" t="n"/>
      <c r="M107" s="128">
        <f>IF(COUNTA(A107:L107)=0,"",IF(OR(COUNT(C107:G107)&lt;&gt;COUNTA(C107:G107),MIN(C107:G107)&lt;0,G107&gt;E107,AND(F107&lt;&gt;"",F107&gt;E107)),"Check amounts",ROUND(E107-G107,2)))</f>
        <v/>
      </c>
      <c r="N107" s="128">
        <f>IF(COUNTA(A107:L107)=0,"",IF(OR(COUNT(C107:G107)&lt;&gt;COUNTA(C107:G107),MIN(C107:G107)&lt;0,G107&gt;E107,AND(F107&lt;&gt;"",F107&gt;E107)),"Check amounts",IF(OR(B107="Cancelled",B107="Returned",B107="Planned"),0,IF(OR(B107&lt;&gt;"Agreed",COUNTBLANK(D107)=1),"Add agreed cost",ROUND(MAX(0,D107-E107),2)))))</f>
        <v/>
      </c>
      <c r="O107" s="128">
        <f>IF(COUNTA(A107:L107)=0,"",IF(OR(COUNT(C107:G107)&lt;&gt;COUNTA(C107:G107),MIN(C107:G107)&lt;0,G107&gt;E107,AND(F107&lt;&gt;"",F107&gt;E107)),"Check amounts",ROUND(MAX(0,F107-G107),2)))</f>
        <v/>
      </c>
      <c r="P107" s="128">
        <f>IF(COUNTA(A107:L107)=0,"",IF(AND(ISNUMBER(M107),ISNUMBER(N107)),ROUND(M107+N107,2),"Check amounts"))</f>
        <v/>
      </c>
      <c r="Q107" s="128">
        <f>IF(COUNTA(A107:L107)=0,"",IF(AND(ISNUMBER(P107),ISNUMBER(O107)),ROUND(P107-O107,2),"Check amounts"))</f>
        <v/>
      </c>
      <c r="R107" s="128">
        <f>IF(COUNTA(A107:L107)=0,"",IF(OR(COUNT(C107:G107)&lt;&gt;COUNTA(C107:G107),MIN(C107:G107)&lt;0,G107&gt;E107,AND(F107&lt;&gt;"",F107&gt;E107)),"Check amounts",IF(OR(B107="Cancelled",B107="Returned"),0,IF(COUNTBLANK(C107)=1,"Add planned cost",C107))))</f>
        <v/>
      </c>
      <c r="S107" s="14">
        <f>IF(COUNTA(A107:L107)=0,"",IF(COUNTBLANK(A107)=1,"Name this expense",IF(OR(COUNT(C107:G107)&lt;&gt;COUNTA(C107:G107),MIN(C107:G107)&lt;0,G107&gt;E107,AND(F107&lt;&gt;"",F107&gt;E107)),"Check amounts",IF(AND(B107&lt;&gt;"Planned",B107&lt;&gt;"Agreed",B107&lt;&gt;"Cancelled",B107&lt;&gt;"Returned"),"Choose stage",IF(AND(B107="Agreed",COUNTBLANK(D107)=1),"Add agreed cost",IF(AND(B107="Planned",E107&gt;0),"Choose Agreed stage",IF(AND(F107&lt;&gt;"",F107&lt;G107),"Check expected refund",IF(COUNTBLANK(H107)=1,"Choose category",IF(AND(H107="Gifts",OR(COUNTBLANK(I107)=1,SUMPRODUCT(--('Gifts'!$J$8:$J$127=I107),--('Gifts'!$A$8:$A$127&lt;&gt;""))=0)),"Link a recorded gift",IF(AND(H107&lt;&gt;"Gifts",I107&lt;&gt;""),"Check gift category",IF(AND(B107&lt;&gt;"Cancelled",B107&lt;&gt;"Returned",COUNTBLANK(C107)=1),"Add planned cost",IF(AND(ISNUMBER(N107),N107&gt;0,COUNTBLANK(J107)=1),"Add payment date",IF(AND(ISNUMBER(N107),N107&gt;0,ISNUMBER(J107),J107&lt;TODAY()),"Payment overdue","")))))))))))))</f>
        <v/>
      </c>
      <c r="T107" s="3" t="inlineStr">
        <is>
          <t>M100</t>
        </is>
      </c>
      <c r="U107" s="117">
        <f>IF(COUNTA('Money simple'!A107:D107)=0,"",IF(COUNTBLANK('Money simple'!A107)=1,"Add cost name",IF(COUNT('Money simple'!B107:D107)&lt;&gt;3,"Complete amounts",IF(MIN('Money simple'!B107:D107)&lt;0,"Check amounts",""))))</f>
        <v/>
      </c>
    </row>
    <row r="108" ht="34" customHeight="1">
      <c r="A108" s="27" t="n"/>
      <c r="B108" s="27" t="n"/>
      <c r="C108" s="127" t="n"/>
      <c r="D108" s="127" t="n"/>
      <c r="E108" s="127" t="n"/>
      <c r="F108" s="127" t="n"/>
      <c r="G108" s="127" t="n"/>
      <c r="H108" s="27" t="n"/>
      <c r="I108" s="27" t="n"/>
      <c r="J108" s="126" t="n"/>
      <c r="K108" s="27" t="n"/>
      <c r="L108" s="27" t="n"/>
      <c r="M108" s="128">
        <f>IF(COUNTA(A108:L108)=0,"",IF(OR(COUNT(C108:G108)&lt;&gt;COUNTA(C108:G108),MIN(C108:G108)&lt;0,G108&gt;E108,AND(F108&lt;&gt;"",F108&gt;E108)),"Check amounts",ROUND(E108-G108,2)))</f>
        <v/>
      </c>
      <c r="N108" s="128">
        <f>IF(COUNTA(A108:L108)=0,"",IF(OR(COUNT(C108:G108)&lt;&gt;COUNTA(C108:G108),MIN(C108:G108)&lt;0,G108&gt;E108,AND(F108&lt;&gt;"",F108&gt;E108)),"Check amounts",IF(OR(B108="Cancelled",B108="Returned",B108="Planned"),0,IF(OR(B108&lt;&gt;"Agreed",COUNTBLANK(D108)=1),"Add agreed cost",ROUND(MAX(0,D108-E108),2)))))</f>
        <v/>
      </c>
      <c r="O108" s="128">
        <f>IF(COUNTA(A108:L108)=0,"",IF(OR(COUNT(C108:G108)&lt;&gt;COUNTA(C108:G108),MIN(C108:G108)&lt;0,G108&gt;E108,AND(F108&lt;&gt;"",F108&gt;E108)),"Check amounts",ROUND(MAX(0,F108-G108),2)))</f>
        <v/>
      </c>
      <c r="P108" s="128">
        <f>IF(COUNTA(A108:L108)=0,"",IF(AND(ISNUMBER(M108),ISNUMBER(N108)),ROUND(M108+N108,2),"Check amounts"))</f>
        <v/>
      </c>
      <c r="Q108" s="128">
        <f>IF(COUNTA(A108:L108)=0,"",IF(AND(ISNUMBER(P108),ISNUMBER(O108)),ROUND(P108-O108,2),"Check amounts"))</f>
        <v/>
      </c>
      <c r="R108" s="128">
        <f>IF(COUNTA(A108:L108)=0,"",IF(OR(COUNT(C108:G108)&lt;&gt;COUNTA(C108:G108),MIN(C108:G108)&lt;0,G108&gt;E108,AND(F108&lt;&gt;"",F108&gt;E108)),"Check amounts",IF(OR(B108="Cancelled",B108="Returned"),0,IF(COUNTBLANK(C108)=1,"Add planned cost",C108))))</f>
        <v/>
      </c>
      <c r="S108" s="14">
        <f>IF(COUNTA(A108:L108)=0,"",IF(COUNTBLANK(A108)=1,"Name this expense",IF(OR(COUNT(C108:G108)&lt;&gt;COUNTA(C108:G108),MIN(C108:G108)&lt;0,G108&gt;E108,AND(F108&lt;&gt;"",F108&gt;E108)),"Check amounts",IF(AND(B108&lt;&gt;"Planned",B108&lt;&gt;"Agreed",B108&lt;&gt;"Cancelled",B108&lt;&gt;"Returned"),"Choose stage",IF(AND(B108="Agreed",COUNTBLANK(D108)=1),"Add agreed cost",IF(AND(B108="Planned",E108&gt;0),"Choose Agreed stage",IF(AND(F108&lt;&gt;"",F108&lt;G108),"Check expected refund",IF(COUNTBLANK(H108)=1,"Choose category",IF(AND(H108="Gifts",OR(COUNTBLANK(I108)=1,SUMPRODUCT(--('Gifts'!$J$8:$J$127=I108),--('Gifts'!$A$8:$A$127&lt;&gt;""))=0)),"Link a recorded gift",IF(AND(H108&lt;&gt;"Gifts",I108&lt;&gt;""),"Check gift category",IF(AND(B108&lt;&gt;"Cancelled",B108&lt;&gt;"Returned",COUNTBLANK(C108)=1),"Add planned cost",IF(AND(ISNUMBER(N108),N108&gt;0,COUNTBLANK(J108)=1),"Add payment date",IF(AND(ISNUMBER(N108),N108&gt;0,ISNUMBER(J108),J108&lt;TODAY()),"Payment overdue","")))))))))))))</f>
        <v/>
      </c>
      <c r="T108" s="3" t="inlineStr">
        <is>
          <t>M101</t>
        </is>
      </c>
      <c r="U108" s="117">
        <f>IF(COUNTA('Money simple'!A108:D108)=0,"",IF(COUNTBLANK('Money simple'!A108)=1,"Add cost name",IF(COUNT('Money simple'!B108:D108)&lt;&gt;3,"Complete amounts",IF(MIN('Money simple'!B108:D108)&lt;0,"Check amounts",""))))</f>
        <v/>
      </c>
    </row>
    <row r="109" ht="34" customHeight="1">
      <c r="A109" s="27" t="n"/>
      <c r="B109" s="27" t="n"/>
      <c r="C109" s="127" t="n"/>
      <c r="D109" s="127" t="n"/>
      <c r="E109" s="127" t="n"/>
      <c r="F109" s="127" t="n"/>
      <c r="G109" s="127" t="n"/>
      <c r="H109" s="27" t="n"/>
      <c r="I109" s="27" t="n"/>
      <c r="J109" s="126" t="n"/>
      <c r="K109" s="27" t="n"/>
      <c r="L109" s="27" t="n"/>
      <c r="M109" s="128">
        <f>IF(COUNTA(A109:L109)=0,"",IF(OR(COUNT(C109:G109)&lt;&gt;COUNTA(C109:G109),MIN(C109:G109)&lt;0,G109&gt;E109,AND(F109&lt;&gt;"",F109&gt;E109)),"Check amounts",ROUND(E109-G109,2)))</f>
        <v/>
      </c>
      <c r="N109" s="128">
        <f>IF(COUNTA(A109:L109)=0,"",IF(OR(COUNT(C109:G109)&lt;&gt;COUNTA(C109:G109),MIN(C109:G109)&lt;0,G109&gt;E109,AND(F109&lt;&gt;"",F109&gt;E109)),"Check amounts",IF(OR(B109="Cancelled",B109="Returned",B109="Planned"),0,IF(OR(B109&lt;&gt;"Agreed",COUNTBLANK(D109)=1),"Add agreed cost",ROUND(MAX(0,D109-E109),2)))))</f>
        <v/>
      </c>
      <c r="O109" s="128">
        <f>IF(COUNTA(A109:L109)=0,"",IF(OR(COUNT(C109:G109)&lt;&gt;COUNTA(C109:G109),MIN(C109:G109)&lt;0,G109&gt;E109,AND(F109&lt;&gt;"",F109&gt;E109)),"Check amounts",ROUND(MAX(0,F109-G109),2)))</f>
        <v/>
      </c>
      <c r="P109" s="128">
        <f>IF(COUNTA(A109:L109)=0,"",IF(AND(ISNUMBER(M109),ISNUMBER(N109)),ROUND(M109+N109,2),"Check amounts"))</f>
        <v/>
      </c>
      <c r="Q109" s="128">
        <f>IF(COUNTA(A109:L109)=0,"",IF(AND(ISNUMBER(P109),ISNUMBER(O109)),ROUND(P109-O109,2),"Check amounts"))</f>
        <v/>
      </c>
      <c r="R109" s="128">
        <f>IF(COUNTA(A109:L109)=0,"",IF(OR(COUNT(C109:G109)&lt;&gt;COUNTA(C109:G109),MIN(C109:G109)&lt;0,G109&gt;E109,AND(F109&lt;&gt;"",F109&gt;E109)),"Check amounts",IF(OR(B109="Cancelled",B109="Returned"),0,IF(COUNTBLANK(C109)=1,"Add planned cost",C109))))</f>
        <v/>
      </c>
      <c r="S109" s="14">
        <f>IF(COUNTA(A109:L109)=0,"",IF(COUNTBLANK(A109)=1,"Name this expense",IF(OR(COUNT(C109:G109)&lt;&gt;COUNTA(C109:G109),MIN(C109:G109)&lt;0,G109&gt;E109,AND(F109&lt;&gt;"",F109&gt;E109)),"Check amounts",IF(AND(B109&lt;&gt;"Planned",B109&lt;&gt;"Agreed",B109&lt;&gt;"Cancelled",B109&lt;&gt;"Returned"),"Choose stage",IF(AND(B109="Agreed",COUNTBLANK(D109)=1),"Add agreed cost",IF(AND(B109="Planned",E109&gt;0),"Choose Agreed stage",IF(AND(F109&lt;&gt;"",F109&lt;G109),"Check expected refund",IF(COUNTBLANK(H109)=1,"Choose category",IF(AND(H109="Gifts",OR(COUNTBLANK(I109)=1,SUMPRODUCT(--('Gifts'!$J$8:$J$127=I109),--('Gifts'!$A$8:$A$127&lt;&gt;""))=0)),"Link a recorded gift",IF(AND(H109&lt;&gt;"Gifts",I109&lt;&gt;""),"Check gift category",IF(AND(B109&lt;&gt;"Cancelled",B109&lt;&gt;"Returned",COUNTBLANK(C109)=1),"Add planned cost",IF(AND(ISNUMBER(N109),N109&gt;0,COUNTBLANK(J109)=1),"Add payment date",IF(AND(ISNUMBER(N109),N109&gt;0,ISNUMBER(J109),J109&lt;TODAY()),"Payment overdue","")))))))))))))</f>
        <v/>
      </c>
      <c r="T109" s="3" t="inlineStr">
        <is>
          <t>M102</t>
        </is>
      </c>
      <c r="U109" s="117">
        <f>IF(COUNTA('Money simple'!A109:D109)=0,"",IF(COUNTBLANK('Money simple'!A109)=1,"Add cost name",IF(COUNT('Money simple'!B109:D109)&lt;&gt;3,"Complete amounts",IF(MIN('Money simple'!B109:D109)&lt;0,"Check amounts",""))))</f>
        <v/>
      </c>
    </row>
    <row r="110" ht="34" customHeight="1">
      <c r="A110" s="27" t="n"/>
      <c r="B110" s="27" t="n"/>
      <c r="C110" s="127" t="n"/>
      <c r="D110" s="127" t="n"/>
      <c r="E110" s="127" t="n"/>
      <c r="F110" s="127" t="n"/>
      <c r="G110" s="127" t="n"/>
      <c r="H110" s="27" t="n"/>
      <c r="I110" s="27" t="n"/>
      <c r="J110" s="126" t="n"/>
      <c r="K110" s="27" t="n"/>
      <c r="L110" s="27" t="n"/>
      <c r="M110" s="128">
        <f>IF(COUNTA(A110:L110)=0,"",IF(OR(COUNT(C110:G110)&lt;&gt;COUNTA(C110:G110),MIN(C110:G110)&lt;0,G110&gt;E110,AND(F110&lt;&gt;"",F110&gt;E110)),"Check amounts",ROUND(E110-G110,2)))</f>
        <v/>
      </c>
      <c r="N110" s="128">
        <f>IF(COUNTA(A110:L110)=0,"",IF(OR(COUNT(C110:G110)&lt;&gt;COUNTA(C110:G110),MIN(C110:G110)&lt;0,G110&gt;E110,AND(F110&lt;&gt;"",F110&gt;E110)),"Check amounts",IF(OR(B110="Cancelled",B110="Returned",B110="Planned"),0,IF(OR(B110&lt;&gt;"Agreed",COUNTBLANK(D110)=1),"Add agreed cost",ROUND(MAX(0,D110-E110),2)))))</f>
        <v/>
      </c>
      <c r="O110" s="128">
        <f>IF(COUNTA(A110:L110)=0,"",IF(OR(COUNT(C110:G110)&lt;&gt;COUNTA(C110:G110),MIN(C110:G110)&lt;0,G110&gt;E110,AND(F110&lt;&gt;"",F110&gt;E110)),"Check amounts",ROUND(MAX(0,F110-G110),2)))</f>
        <v/>
      </c>
      <c r="P110" s="128">
        <f>IF(COUNTA(A110:L110)=0,"",IF(AND(ISNUMBER(M110),ISNUMBER(N110)),ROUND(M110+N110,2),"Check amounts"))</f>
        <v/>
      </c>
      <c r="Q110" s="128">
        <f>IF(COUNTA(A110:L110)=0,"",IF(AND(ISNUMBER(P110),ISNUMBER(O110)),ROUND(P110-O110,2),"Check amounts"))</f>
        <v/>
      </c>
      <c r="R110" s="128">
        <f>IF(COUNTA(A110:L110)=0,"",IF(OR(COUNT(C110:G110)&lt;&gt;COUNTA(C110:G110),MIN(C110:G110)&lt;0,G110&gt;E110,AND(F110&lt;&gt;"",F110&gt;E110)),"Check amounts",IF(OR(B110="Cancelled",B110="Returned"),0,IF(COUNTBLANK(C110)=1,"Add planned cost",C110))))</f>
        <v/>
      </c>
      <c r="S110" s="14">
        <f>IF(COUNTA(A110:L110)=0,"",IF(COUNTBLANK(A110)=1,"Name this expense",IF(OR(COUNT(C110:G110)&lt;&gt;COUNTA(C110:G110),MIN(C110:G110)&lt;0,G110&gt;E110,AND(F110&lt;&gt;"",F110&gt;E110)),"Check amounts",IF(AND(B110&lt;&gt;"Planned",B110&lt;&gt;"Agreed",B110&lt;&gt;"Cancelled",B110&lt;&gt;"Returned"),"Choose stage",IF(AND(B110="Agreed",COUNTBLANK(D110)=1),"Add agreed cost",IF(AND(B110="Planned",E110&gt;0),"Choose Agreed stage",IF(AND(F110&lt;&gt;"",F110&lt;G110),"Check expected refund",IF(COUNTBLANK(H110)=1,"Choose category",IF(AND(H110="Gifts",OR(COUNTBLANK(I110)=1,SUMPRODUCT(--('Gifts'!$J$8:$J$127=I110),--('Gifts'!$A$8:$A$127&lt;&gt;""))=0)),"Link a recorded gift",IF(AND(H110&lt;&gt;"Gifts",I110&lt;&gt;""),"Check gift category",IF(AND(B110&lt;&gt;"Cancelled",B110&lt;&gt;"Returned",COUNTBLANK(C110)=1),"Add planned cost",IF(AND(ISNUMBER(N110),N110&gt;0,COUNTBLANK(J110)=1),"Add payment date",IF(AND(ISNUMBER(N110),N110&gt;0,ISNUMBER(J110),J110&lt;TODAY()),"Payment overdue","")))))))))))))</f>
        <v/>
      </c>
      <c r="T110" s="3" t="inlineStr">
        <is>
          <t>M103</t>
        </is>
      </c>
      <c r="U110" s="117">
        <f>IF(COUNTA('Money simple'!A110:D110)=0,"",IF(COUNTBLANK('Money simple'!A110)=1,"Add cost name",IF(COUNT('Money simple'!B110:D110)&lt;&gt;3,"Complete amounts",IF(MIN('Money simple'!B110:D110)&lt;0,"Check amounts",""))))</f>
        <v/>
      </c>
    </row>
    <row r="111" ht="34" customHeight="1">
      <c r="A111" s="27" t="n"/>
      <c r="B111" s="27" t="n"/>
      <c r="C111" s="127" t="n"/>
      <c r="D111" s="127" t="n"/>
      <c r="E111" s="127" t="n"/>
      <c r="F111" s="127" t="n"/>
      <c r="G111" s="127" t="n"/>
      <c r="H111" s="27" t="n"/>
      <c r="I111" s="27" t="n"/>
      <c r="J111" s="126" t="n"/>
      <c r="K111" s="27" t="n"/>
      <c r="L111" s="27" t="n"/>
      <c r="M111" s="128">
        <f>IF(COUNTA(A111:L111)=0,"",IF(OR(COUNT(C111:G111)&lt;&gt;COUNTA(C111:G111),MIN(C111:G111)&lt;0,G111&gt;E111,AND(F111&lt;&gt;"",F111&gt;E111)),"Check amounts",ROUND(E111-G111,2)))</f>
        <v/>
      </c>
      <c r="N111" s="128">
        <f>IF(COUNTA(A111:L111)=0,"",IF(OR(COUNT(C111:G111)&lt;&gt;COUNTA(C111:G111),MIN(C111:G111)&lt;0,G111&gt;E111,AND(F111&lt;&gt;"",F111&gt;E111)),"Check amounts",IF(OR(B111="Cancelled",B111="Returned",B111="Planned"),0,IF(OR(B111&lt;&gt;"Agreed",COUNTBLANK(D111)=1),"Add agreed cost",ROUND(MAX(0,D111-E111),2)))))</f>
        <v/>
      </c>
      <c r="O111" s="128">
        <f>IF(COUNTA(A111:L111)=0,"",IF(OR(COUNT(C111:G111)&lt;&gt;COUNTA(C111:G111),MIN(C111:G111)&lt;0,G111&gt;E111,AND(F111&lt;&gt;"",F111&gt;E111)),"Check amounts",ROUND(MAX(0,F111-G111),2)))</f>
        <v/>
      </c>
      <c r="P111" s="128">
        <f>IF(COUNTA(A111:L111)=0,"",IF(AND(ISNUMBER(M111),ISNUMBER(N111)),ROUND(M111+N111,2),"Check amounts"))</f>
        <v/>
      </c>
      <c r="Q111" s="128">
        <f>IF(COUNTA(A111:L111)=0,"",IF(AND(ISNUMBER(P111),ISNUMBER(O111)),ROUND(P111-O111,2),"Check amounts"))</f>
        <v/>
      </c>
      <c r="R111" s="128">
        <f>IF(COUNTA(A111:L111)=0,"",IF(OR(COUNT(C111:G111)&lt;&gt;COUNTA(C111:G111),MIN(C111:G111)&lt;0,G111&gt;E111,AND(F111&lt;&gt;"",F111&gt;E111)),"Check amounts",IF(OR(B111="Cancelled",B111="Returned"),0,IF(COUNTBLANK(C111)=1,"Add planned cost",C111))))</f>
        <v/>
      </c>
      <c r="S111" s="14">
        <f>IF(COUNTA(A111:L111)=0,"",IF(COUNTBLANK(A111)=1,"Name this expense",IF(OR(COUNT(C111:G111)&lt;&gt;COUNTA(C111:G111),MIN(C111:G111)&lt;0,G111&gt;E111,AND(F111&lt;&gt;"",F111&gt;E111)),"Check amounts",IF(AND(B111&lt;&gt;"Planned",B111&lt;&gt;"Agreed",B111&lt;&gt;"Cancelled",B111&lt;&gt;"Returned"),"Choose stage",IF(AND(B111="Agreed",COUNTBLANK(D111)=1),"Add agreed cost",IF(AND(B111="Planned",E111&gt;0),"Choose Agreed stage",IF(AND(F111&lt;&gt;"",F111&lt;G111),"Check expected refund",IF(COUNTBLANK(H111)=1,"Choose category",IF(AND(H111="Gifts",OR(COUNTBLANK(I111)=1,SUMPRODUCT(--('Gifts'!$J$8:$J$127=I111),--('Gifts'!$A$8:$A$127&lt;&gt;""))=0)),"Link a recorded gift",IF(AND(H111&lt;&gt;"Gifts",I111&lt;&gt;""),"Check gift category",IF(AND(B111&lt;&gt;"Cancelled",B111&lt;&gt;"Returned",COUNTBLANK(C111)=1),"Add planned cost",IF(AND(ISNUMBER(N111),N111&gt;0,COUNTBLANK(J111)=1),"Add payment date",IF(AND(ISNUMBER(N111),N111&gt;0,ISNUMBER(J111),J111&lt;TODAY()),"Payment overdue","")))))))))))))</f>
        <v/>
      </c>
      <c r="T111" s="3" t="inlineStr">
        <is>
          <t>M104</t>
        </is>
      </c>
      <c r="U111" s="117">
        <f>IF(COUNTA('Money simple'!A111:D111)=0,"",IF(COUNTBLANK('Money simple'!A111)=1,"Add cost name",IF(COUNT('Money simple'!B111:D111)&lt;&gt;3,"Complete amounts",IF(MIN('Money simple'!B111:D111)&lt;0,"Check amounts",""))))</f>
        <v/>
      </c>
    </row>
    <row r="112" ht="34" customHeight="1">
      <c r="A112" s="27" t="n"/>
      <c r="B112" s="27" t="n"/>
      <c r="C112" s="127" t="n"/>
      <c r="D112" s="127" t="n"/>
      <c r="E112" s="127" t="n"/>
      <c r="F112" s="127" t="n"/>
      <c r="G112" s="127" t="n"/>
      <c r="H112" s="27" t="n"/>
      <c r="I112" s="27" t="n"/>
      <c r="J112" s="126" t="n"/>
      <c r="K112" s="27" t="n"/>
      <c r="L112" s="27" t="n"/>
      <c r="M112" s="128">
        <f>IF(COUNTA(A112:L112)=0,"",IF(OR(COUNT(C112:G112)&lt;&gt;COUNTA(C112:G112),MIN(C112:G112)&lt;0,G112&gt;E112,AND(F112&lt;&gt;"",F112&gt;E112)),"Check amounts",ROUND(E112-G112,2)))</f>
        <v/>
      </c>
      <c r="N112" s="128">
        <f>IF(COUNTA(A112:L112)=0,"",IF(OR(COUNT(C112:G112)&lt;&gt;COUNTA(C112:G112),MIN(C112:G112)&lt;0,G112&gt;E112,AND(F112&lt;&gt;"",F112&gt;E112)),"Check amounts",IF(OR(B112="Cancelled",B112="Returned",B112="Planned"),0,IF(OR(B112&lt;&gt;"Agreed",COUNTBLANK(D112)=1),"Add agreed cost",ROUND(MAX(0,D112-E112),2)))))</f>
        <v/>
      </c>
      <c r="O112" s="128">
        <f>IF(COUNTA(A112:L112)=0,"",IF(OR(COUNT(C112:G112)&lt;&gt;COUNTA(C112:G112),MIN(C112:G112)&lt;0,G112&gt;E112,AND(F112&lt;&gt;"",F112&gt;E112)),"Check amounts",ROUND(MAX(0,F112-G112),2)))</f>
        <v/>
      </c>
      <c r="P112" s="128">
        <f>IF(COUNTA(A112:L112)=0,"",IF(AND(ISNUMBER(M112),ISNUMBER(N112)),ROUND(M112+N112,2),"Check amounts"))</f>
        <v/>
      </c>
      <c r="Q112" s="128">
        <f>IF(COUNTA(A112:L112)=0,"",IF(AND(ISNUMBER(P112),ISNUMBER(O112)),ROUND(P112-O112,2),"Check amounts"))</f>
        <v/>
      </c>
      <c r="R112" s="128">
        <f>IF(COUNTA(A112:L112)=0,"",IF(OR(COUNT(C112:G112)&lt;&gt;COUNTA(C112:G112),MIN(C112:G112)&lt;0,G112&gt;E112,AND(F112&lt;&gt;"",F112&gt;E112)),"Check amounts",IF(OR(B112="Cancelled",B112="Returned"),0,IF(COUNTBLANK(C112)=1,"Add planned cost",C112))))</f>
        <v/>
      </c>
      <c r="S112" s="14">
        <f>IF(COUNTA(A112:L112)=0,"",IF(COUNTBLANK(A112)=1,"Name this expense",IF(OR(COUNT(C112:G112)&lt;&gt;COUNTA(C112:G112),MIN(C112:G112)&lt;0,G112&gt;E112,AND(F112&lt;&gt;"",F112&gt;E112)),"Check amounts",IF(AND(B112&lt;&gt;"Planned",B112&lt;&gt;"Agreed",B112&lt;&gt;"Cancelled",B112&lt;&gt;"Returned"),"Choose stage",IF(AND(B112="Agreed",COUNTBLANK(D112)=1),"Add agreed cost",IF(AND(B112="Planned",E112&gt;0),"Choose Agreed stage",IF(AND(F112&lt;&gt;"",F112&lt;G112),"Check expected refund",IF(COUNTBLANK(H112)=1,"Choose category",IF(AND(H112="Gifts",OR(COUNTBLANK(I112)=1,SUMPRODUCT(--('Gifts'!$J$8:$J$127=I112),--('Gifts'!$A$8:$A$127&lt;&gt;""))=0)),"Link a recorded gift",IF(AND(H112&lt;&gt;"Gifts",I112&lt;&gt;""),"Check gift category",IF(AND(B112&lt;&gt;"Cancelled",B112&lt;&gt;"Returned",COUNTBLANK(C112)=1),"Add planned cost",IF(AND(ISNUMBER(N112),N112&gt;0,COUNTBLANK(J112)=1),"Add payment date",IF(AND(ISNUMBER(N112),N112&gt;0,ISNUMBER(J112),J112&lt;TODAY()),"Payment overdue","")))))))))))))</f>
        <v/>
      </c>
      <c r="T112" s="3" t="inlineStr">
        <is>
          <t>M105</t>
        </is>
      </c>
      <c r="U112" s="117">
        <f>IF(COUNTA('Money simple'!A112:D112)=0,"",IF(COUNTBLANK('Money simple'!A112)=1,"Add cost name",IF(COUNT('Money simple'!B112:D112)&lt;&gt;3,"Complete amounts",IF(MIN('Money simple'!B112:D112)&lt;0,"Check amounts",""))))</f>
        <v/>
      </c>
    </row>
    <row r="113" ht="34" customHeight="1">
      <c r="A113" s="27" t="n"/>
      <c r="B113" s="27" t="n"/>
      <c r="C113" s="127" t="n"/>
      <c r="D113" s="127" t="n"/>
      <c r="E113" s="127" t="n"/>
      <c r="F113" s="127" t="n"/>
      <c r="G113" s="127" t="n"/>
      <c r="H113" s="27" t="n"/>
      <c r="I113" s="27" t="n"/>
      <c r="J113" s="126" t="n"/>
      <c r="K113" s="27" t="n"/>
      <c r="L113" s="27" t="n"/>
      <c r="M113" s="128">
        <f>IF(COUNTA(A113:L113)=0,"",IF(OR(COUNT(C113:G113)&lt;&gt;COUNTA(C113:G113),MIN(C113:G113)&lt;0,G113&gt;E113,AND(F113&lt;&gt;"",F113&gt;E113)),"Check amounts",ROUND(E113-G113,2)))</f>
        <v/>
      </c>
      <c r="N113" s="128">
        <f>IF(COUNTA(A113:L113)=0,"",IF(OR(COUNT(C113:G113)&lt;&gt;COUNTA(C113:G113),MIN(C113:G113)&lt;0,G113&gt;E113,AND(F113&lt;&gt;"",F113&gt;E113)),"Check amounts",IF(OR(B113="Cancelled",B113="Returned",B113="Planned"),0,IF(OR(B113&lt;&gt;"Agreed",COUNTBLANK(D113)=1),"Add agreed cost",ROUND(MAX(0,D113-E113),2)))))</f>
        <v/>
      </c>
      <c r="O113" s="128">
        <f>IF(COUNTA(A113:L113)=0,"",IF(OR(COUNT(C113:G113)&lt;&gt;COUNTA(C113:G113),MIN(C113:G113)&lt;0,G113&gt;E113,AND(F113&lt;&gt;"",F113&gt;E113)),"Check amounts",ROUND(MAX(0,F113-G113),2)))</f>
        <v/>
      </c>
      <c r="P113" s="128">
        <f>IF(COUNTA(A113:L113)=0,"",IF(AND(ISNUMBER(M113),ISNUMBER(N113)),ROUND(M113+N113,2),"Check amounts"))</f>
        <v/>
      </c>
      <c r="Q113" s="128">
        <f>IF(COUNTA(A113:L113)=0,"",IF(AND(ISNUMBER(P113),ISNUMBER(O113)),ROUND(P113-O113,2),"Check amounts"))</f>
        <v/>
      </c>
      <c r="R113" s="128">
        <f>IF(COUNTA(A113:L113)=0,"",IF(OR(COUNT(C113:G113)&lt;&gt;COUNTA(C113:G113),MIN(C113:G113)&lt;0,G113&gt;E113,AND(F113&lt;&gt;"",F113&gt;E113)),"Check amounts",IF(OR(B113="Cancelled",B113="Returned"),0,IF(COUNTBLANK(C113)=1,"Add planned cost",C113))))</f>
        <v/>
      </c>
      <c r="S113" s="14">
        <f>IF(COUNTA(A113:L113)=0,"",IF(COUNTBLANK(A113)=1,"Name this expense",IF(OR(COUNT(C113:G113)&lt;&gt;COUNTA(C113:G113),MIN(C113:G113)&lt;0,G113&gt;E113,AND(F113&lt;&gt;"",F113&gt;E113)),"Check amounts",IF(AND(B113&lt;&gt;"Planned",B113&lt;&gt;"Agreed",B113&lt;&gt;"Cancelled",B113&lt;&gt;"Returned"),"Choose stage",IF(AND(B113="Agreed",COUNTBLANK(D113)=1),"Add agreed cost",IF(AND(B113="Planned",E113&gt;0),"Choose Agreed stage",IF(AND(F113&lt;&gt;"",F113&lt;G113),"Check expected refund",IF(COUNTBLANK(H113)=1,"Choose category",IF(AND(H113="Gifts",OR(COUNTBLANK(I113)=1,SUMPRODUCT(--('Gifts'!$J$8:$J$127=I113),--('Gifts'!$A$8:$A$127&lt;&gt;""))=0)),"Link a recorded gift",IF(AND(H113&lt;&gt;"Gifts",I113&lt;&gt;""),"Check gift category",IF(AND(B113&lt;&gt;"Cancelled",B113&lt;&gt;"Returned",COUNTBLANK(C113)=1),"Add planned cost",IF(AND(ISNUMBER(N113),N113&gt;0,COUNTBLANK(J113)=1),"Add payment date",IF(AND(ISNUMBER(N113),N113&gt;0,ISNUMBER(J113),J113&lt;TODAY()),"Payment overdue","")))))))))))))</f>
        <v/>
      </c>
      <c r="T113" s="3" t="inlineStr">
        <is>
          <t>M106</t>
        </is>
      </c>
      <c r="U113" s="117">
        <f>IF(COUNTA('Money simple'!A113:D113)=0,"",IF(COUNTBLANK('Money simple'!A113)=1,"Add cost name",IF(COUNT('Money simple'!B113:D113)&lt;&gt;3,"Complete amounts",IF(MIN('Money simple'!B113:D113)&lt;0,"Check amounts",""))))</f>
        <v/>
      </c>
    </row>
    <row r="114" ht="34" customHeight="1">
      <c r="A114" s="27" t="n"/>
      <c r="B114" s="27" t="n"/>
      <c r="C114" s="127" t="n"/>
      <c r="D114" s="127" t="n"/>
      <c r="E114" s="127" t="n"/>
      <c r="F114" s="127" t="n"/>
      <c r="G114" s="127" t="n"/>
      <c r="H114" s="27" t="n"/>
      <c r="I114" s="27" t="n"/>
      <c r="J114" s="126" t="n"/>
      <c r="K114" s="27" t="n"/>
      <c r="L114" s="27" t="n"/>
      <c r="M114" s="128">
        <f>IF(COUNTA(A114:L114)=0,"",IF(OR(COUNT(C114:G114)&lt;&gt;COUNTA(C114:G114),MIN(C114:G114)&lt;0,G114&gt;E114,AND(F114&lt;&gt;"",F114&gt;E114)),"Check amounts",ROUND(E114-G114,2)))</f>
        <v/>
      </c>
      <c r="N114" s="128">
        <f>IF(COUNTA(A114:L114)=0,"",IF(OR(COUNT(C114:G114)&lt;&gt;COUNTA(C114:G114),MIN(C114:G114)&lt;0,G114&gt;E114,AND(F114&lt;&gt;"",F114&gt;E114)),"Check amounts",IF(OR(B114="Cancelled",B114="Returned",B114="Planned"),0,IF(OR(B114&lt;&gt;"Agreed",COUNTBLANK(D114)=1),"Add agreed cost",ROUND(MAX(0,D114-E114),2)))))</f>
        <v/>
      </c>
      <c r="O114" s="128">
        <f>IF(COUNTA(A114:L114)=0,"",IF(OR(COUNT(C114:G114)&lt;&gt;COUNTA(C114:G114),MIN(C114:G114)&lt;0,G114&gt;E114,AND(F114&lt;&gt;"",F114&gt;E114)),"Check amounts",ROUND(MAX(0,F114-G114),2)))</f>
        <v/>
      </c>
      <c r="P114" s="128">
        <f>IF(COUNTA(A114:L114)=0,"",IF(AND(ISNUMBER(M114),ISNUMBER(N114)),ROUND(M114+N114,2),"Check amounts"))</f>
        <v/>
      </c>
      <c r="Q114" s="128">
        <f>IF(COUNTA(A114:L114)=0,"",IF(AND(ISNUMBER(P114),ISNUMBER(O114)),ROUND(P114-O114,2),"Check amounts"))</f>
        <v/>
      </c>
      <c r="R114" s="128">
        <f>IF(COUNTA(A114:L114)=0,"",IF(OR(COUNT(C114:G114)&lt;&gt;COUNTA(C114:G114),MIN(C114:G114)&lt;0,G114&gt;E114,AND(F114&lt;&gt;"",F114&gt;E114)),"Check amounts",IF(OR(B114="Cancelled",B114="Returned"),0,IF(COUNTBLANK(C114)=1,"Add planned cost",C114))))</f>
        <v/>
      </c>
      <c r="S114" s="14">
        <f>IF(COUNTA(A114:L114)=0,"",IF(COUNTBLANK(A114)=1,"Name this expense",IF(OR(COUNT(C114:G114)&lt;&gt;COUNTA(C114:G114),MIN(C114:G114)&lt;0,G114&gt;E114,AND(F114&lt;&gt;"",F114&gt;E114)),"Check amounts",IF(AND(B114&lt;&gt;"Planned",B114&lt;&gt;"Agreed",B114&lt;&gt;"Cancelled",B114&lt;&gt;"Returned"),"Choose stage",IF(AND(B114="Agreed",COUNTBLANK(D114)=1),"Add agreed cost",IF(AND(B114="Planned",E114&gt;0),"Choose Agreed stage",IF(AND(F114&lt;&gt;"",F114&lt;G114),"Check expected refund",IF(COUNTBLANK(H114)=1,"Choose category",IF(AND(H114="Gifts",OR(COUNTBLANK(I114)=1,SUMPRODUCT(--('Gifts'!$J$8:$J$127=I114),--('Gifts'!$A$8:$A$127&lt;&gt;""))=0)),"Link a recorded gift",IF(AND(H114&lt;&gt;"Gifts",I114&lt;&gt;""),"Check gift category",IF(AND(B114&lt;&gt;"Cancelled",B114&lt;&gt;"Returned",COUNTBLANK(C114)=1),"Add planned cost",IF(AND(ISNUMBER(N114),N114&gt;0,COUNTBLANK(J114)=1),"Add payment date",IF(AND(ISNUMBER(N114),N114&gt;0,ISNUMBER(J114),J114&lt;TODAY()),"Payment overdue","")))))))))))))</f>
        <v/>
      </c>
      <c r="T114" s="3" t="inlineStr">
        <is>
          <t>M107</t>
        </is>
      </c>
      <c r="U114" s="117">
        <f>IF(COUNTA('Money simple'!A114:D114)=0,"",IF(COUNTBLANK('Money simple'!A114)=1,"Add cost name",IF(COUNT('Money simple'!B114:D114)&lt;&gt;3,"Complete amounts",IF(MIN('Money simple'!B114:D114)&lt;0,"Check amounts",""))))</f>
        <v/>
      </c>
    </row>
    <row r="115" ht="34" customHeight="1">
      <c r="A115" s="27" t="n"/>
      <c r="B115" s="27" t="n"/>
      <c r="C115" s="127" t="n"/>
      <c r="D115" s="127" t="n"/>
      <c r="E115" s="127" t="n"/>
      <c r="F115" s="127" t="n"/>
      <c r="G115" s="127" t="n"/>
      <c r="H115" s="27" t="n"/>
      <c r="I115" s="27" t="n"/>
      <c r="J115" s="126" t="n"/>
      <c r="K115" s="27" t="n"/>
      <c r="L115" s="27" t="n"/>
      <c r="M115" s="128">
        <f>IF(COUNTA(A115:L115)=0,"",IF(OR(COUNT(C115:G115)&lt;&gt;COUNTA(C115:G115),MIN(C115:G115)&lt;0,G115&gt;E115,AND(F115&lt;&gt;"",F115&gt;E115)),"Check amounts",ROUND(E115-G115,2)))</f>
        <v/>
      </c>
      <c r="N115" s="128">
        <f>IF(COUNTA(A115:L115)=0,"",IF(OR(COUNT(C115:G115)&lt;&gt;COUNTA(C115:G115),MIN(C115:G115)&lt;0,G115&gt;E115,AND(F115&lt;&gt;"",F115&gt;E115)),"Check amounts",IF(OR(B115="Cancelled",B115="Returned",B115="Planned"),0,IF(OR(B115&lt;&gt;"Agreed",COUNTBLANK(D115)=1),"Add agreed cost",ROUND(MAX(0,D115-E115),2)))))</f>
        <v/>
      </c>
      <c r="O115" s="128">
        <f>IF(COUNTA(A115:L115)=0,"",IF(OR(COUNT(C115:G115)&lt;&gt;COUNTA(C115:G115),MIN(C115:G115)&lt;0,G115&gt;E115,AND(F115&lt;&gt;"",F115&gt;E115)),"Check amounts",ROUND(MAX(0,F115-G115),2)))</f>
        <v/>
      </c>
      <c r="P115" s="128">
        <f>IF(COUNTA(A115:L115)=0,"",IF(AND(ISNUMBER(M115),ISNUMBER(N115)),ROUND(M115+N115,2),"Check amounts"))</f>
        <v/>
      </c>
      <c r="Q115" s="128">
        <f>IF(COUNTA(A115:L115)=0,"",IF(AND(ISNUMBER(P115),ISNUMBER(O115)),ROUND(P115-O115,2),"Check amounts"))</f>
        <v/>
      </c>
      <c r="R115" s="128">
        <f>IF(COUNTA(A115:L115)=0,"",IF(OR(COUNT(C115:G115)&lt;&gt;COUNTA(C115:G115),MIN(C115:G115)&lt;0,G115&gt;E115,AND(F115&lt;&gt;"",F115&gt;E115)),"Check amounts",IF(OR(B115="Cancelled",B115="Returned"),0,IF(COUNTBLANK(C115)=1,"Add planned cost",C115))))</f>
        <v/>
      </c>
      <c r="S115" s="14">
        <f>IF(COUNTA(A115:L115)=0,"",IF(COUNTBLANK(A115)=1,"Name this expense",IF(OR(COUNT(C115:G115)&lt;&gt;COUNTA(C115:G115),MIN(C115:G115)&lt;0,G115&gt;E115,AND(F115&lt;&gt;"",F115&gt;E115)),"Check amounts",IF(AND(B115&lt;&gt;"Planned",B115&lt;&gt;"Agreed",B115&lt;&gt;"Cancelled",B115&lt;&gt;"Returned"),"Choose stage",IF(AND(B115="Agreed",COUNTBLANK(D115)=1),"Add agreed cost",IF(AND(B115="Planned",E115&gt;0),"Choose Agreed stage",IF(AND(F115&lt;&gt;"",F115&lt;G115),"Check expected refund",IF(COUNTBLANK(H115)=1,"Choose category",IF(AND(H115="Gifts",OR(COUNTBLANK(I115)=1,SUMPRODUCT(--('Gifts'!$J$8:$J$127=I115),--('Gifts'!$A$8:$A$127&lt;&gt;""))=0)),"Link a recorded gift",IF(AND(H115&lt;&gt;"Gifts",I115&lt;&gt;""),"Check gift category",IF(AND(B115&lt;&gt;"Cancelled",B115&lt;&gt;"Returned",COUNTBLANK(C115)=1),"Add planned cost",IF(AND(ISNUMBER(N115),N115&gt;0,COUNTBLANK(J115)=1),"Add payment date",IF(AND(ISNUMBER(N115),N115&gt;0,ISNUMBER(J115),J115&lt;TODAY()),"Payment overdue","")))))))))))))</f>
        <v/>
      </c>
      <c r="T115" s="3" t="inlineStr">
        <is>
          <t>M108</t>
        </is>
      </c>
      <c r="U115" s="117">
        <f>IF(COUNTA('Money simple'!A115:D115)=0,"",IF(COUNTBLANK('Money simple'!A115)=1,"Add cost name",IF(COUNT('Money simple'!B115:D115)&lt;&gt;3,"Complete amounts",IF(MIN('Money simple'!B115:D115)&lt;0,"Check amounts",""))))</f>
        <v/>
      </c>
    </row>
    <row r="116" ht="34" customHeight="1">
      <c r="A116" s="27" t="n"/>
      <c r="B116" s="27" t="n"/>
      <c r="C116" s="127" t="n"/>
      <c r="D116" s="127" t="n"/>
      <c r="E116" s="127" t="n"/>
      <c r="F116" s="127" t="n"/>
      <c r="G116" s="127" t="n"/>
      <c r="H116" s="27" t="n"/>
      <c r="I116" s="27" t="n"/>
      <c r="J116" s="126" t="n"/>
      <c r="K116" s="27" t="n"/>
      <c r="L116" s="27" t="n"/>
      <c r="M116" s="128">
        <f>IF(COUNTA(A116:L116)=0,"",IF(OR(COUNT(C116:G116)&lt;&gt;COUNTA(C116:G116),MIN(C116:G116)&lt;0,G116&gt;E116,AND(F116&lt;&gt;"",F116&gt;E116)),"Check amounts",ROUND(E116-G116,2)))</f>
        <v/>
      </c>
      <c r="N116" s="128">
        <f>IF(COUNTA(A116:L116)=0,"",IF(OR(COUNT(C116:G116)&lt;&gt;COUNTA(C116:G116),MIN(C116:G116)&lt;0,G116&gt;E116,AND(F116&lt;&gt;"",F116&gt;E116)),"Check amounts",IF(OR(B116="Cancelled",B116="Returned",B116="Planned"),0,IF(OR(B116&lt;&gt;"Agreed",COUNTBLANK(D116)=1),"Add agreed cost",ROUND(MAX(0,D116-E116),2)))))</f>
        <v/>
      </c>
      <c r="O116" s="128">
        <f>IF(COUNTA(A116:L116)=0,"",IF(OR(COUNT(C116:G116)&lt;&gt;COUNTA(C116:G116),MIN(C116:G116)&lt;0,G116&gt;E116,AND(F116&lt;&gt;"",F116&gt;E116)),"Check amounts",ROUND(MAX(0,F116-G116),2)))</f>
        <v/>
      </c>
      <c r="P116" s="128">
        <f>IF(COUNTA(A116:L116)=0,"",IF(AND(ISNUMBER(M116),ISNUMBER(N116)),ROUND(M116+N116,2),"Check amounts"))</f>
        <v/>
      </c>
      <c r="Q116" s="128">
        <f>IF(COUNTA(A116:L116)=0,"",IF(AND(ISNUMBER(P116),ISNUMBER(O116)),ROUND(P116-O116,2),"Check amounts"))</f>
        <v/>
      </c>
      <c r="R116" s="128">
        <f>IF(COUNTA(A116:L116)=0,"",IF(OR(COUNT(C116:G116)&lt;&gt;COUNTA(C116:G116),MIN(C116:G116)&lt;0,G116&gt;E116,AND(F116&lt;&gt;"",F116&gt;E116)),"Check amounts",IF(OR(B116="Cancelled",B116="Returned"),0,IF(COUNTBLANK(C116)=1,"Add planned cost",C116))))</f>
        <v/>
      </c>
      <c r="S116" s="14">
        <f>IF(COUNTA(A116:L116)=0,"",IF(COUNTBLANK(A116)=1,"Name this expense",IF(OR(COUNT(C116:G116)&lt;&gt;COUNTA(C116:G116),MIN(C116:G116)&lt;0,G116&gt;E116,AND(F116&lt;&gt;"",F116&gt;E116)),"Check amounts",IF(AND(B116&lt;&gt;"Planned",B116&lt;&gt;"Agreed",B116&lt;&gt;"Cancelled",B116&lt;&gt;"Returned"),"Choose stage",IF(AND(B116="Agreed",COUNTBLANK(D116)=1),"Add agreed cost",IF(AND(B116="Planned",E116&gt;0),"Choose Agreed stage",IF(AND(F116&lt;&gt;"",F116&lt;G116),"Check expected refund",IF(COUNTBLANK(H116)=1,"Choose category",IF(AND(H116="Gifts",OR(COUNTBLANK(I116)=1,SUMPRODUCT(--('Gifts'!$J$8:$J$127=I116),--('Gifts'!$A$8:$A$127&lt;&gt;""))=0)),"Link a recorded gift",IF(AND(H116&lt;&gt;"Gifts",I116&lt;&gt;""),"Check gift category",IF(AND(B116&lt;&gt;"Cancelled",B116&lt;&gt;"Returned",COUNTBLANK(C116)=1),"Add planned cost",IF(AND(ISNUMBER(N116),N116&gt;0,COUNTBLANK(J116)=1),"Add payment date",IF(AND(ISNUMBER(N116),N116&gt;0,ISNUMBER(J116),J116&lt;TODAY()),"Payment overdue","")))))))))))))</f>
        <v/>
      </c>
      <c r="T116" s="3" t="inlineStr">
        <is>
          <t>M109</t>
        </is>
      </c>
      <c r="U116" s="117">
        <f>IF(COUNTA('Money simple'!A116:D116)=0,"",IF(COUNTBLANK('Money simple'!A116)=1,"Add cost name",IF(COUNT('Money simple'!B116:D116)&lt;&gt;3,"Complete amounts",IF(MIN('Money simple'!B116:D116)&lt;0,"Check amounts",""))))</f>
        <v/>
      </c>
    </row>
    <row r="117" ht="34" customHeight="1">
      <c r="A117" s="27" t="n"/>
      <c r="B117" s="27" t="n"/>
      <c r="C117" s="127" t="n"/>
      <c r="D117" s="127" t="n"/>
      <c r="E117" s="127" t="n"/>
      <c r="F117" s="127" t="n"/>
      <c r="G117" s="127" t="n"/>
      <c r="H117" s="27" t="n"/>
      <c r="I117" s="27" t="n"/>
      <c r="J117" s="126" t="n"/>
      <c r="K117" s="27" t="n"/>
      <c r="L117" s="27" t="n"/>
      <c r="M117" s="128">
        <f>IF(COUNTA(A117:L117)=0,"",IF(OR(COUNT(C117:G117)&lt;&gt;COUNTA(C117:G117),MIN(C117:G117)&lt;0,G117&gt;E117,AND(F117&lt;&gt;"",F117&gt;E117)),"Check amounts",ROUND(E117-G117,2)))</f>
        <v/>
      </c>
      <c r="N117" s="128">
        <f>IF(COUNTA(A117:L117)=0,"",IF(OR(COUNT(C117:G117)&lt;&gt;COUNTA(C117:G117),MIN(C117:G117)&lt;0,G117&gt;E117,AND(F117&lt;&gt;"",F117&gt;E117)),"Check amounts",IF(OR(B117="Cancelled",B117="Returned",B117="Planned"),0,IF(OR(B117&lt;&gt;"Agreed",COUNTBLANK(D117)=1),"Add agreed cost",ROUND(MAX(0,D117-E117),2)))))</f>
        <v/>
      </c>
      <c r="O117" s="128">
        <f>IF(COUNTA(A117:L117)=0,"",IF(OR(COUNT(C117:G117)&lt;&gt;COUNTA(C117:G117),MIN(C117:G117)&lt;0,G117&gt;E117,AND(F117&lt;&gt;"",F117&gt;E117)),"Check amounts",ROUND(MAX(0,F117-G117),2)))</f>
        <v/>
      </c>
      <c r="P117" s="128">
        <f>IF(COUNTA(A117:L117)=0,"",IF(AND(ISNUMBER(M117),ISNUMBER(N117)),ROUND(M117+N117,2),"Check amounts"))</f>
        <v/>
      </c>
      <c r="Q117" s="128">
        <f>IF(COUNTA(A117:L117)=0,"",IF(AND(ISNUMBER(P117),ISNUMBER(O117)),ROUND(P117-O117,2),"Check amounts"))</f>
        <v/>
      </c>
      <c r="R117" s="128">
        <f>IF(COUNTA(A117:L117)=0,"",IF(OR(COUNT(C117:G117)&lt;&gt;COUNTA(C117:G117),MIN(C117:G117)&lt;0,G117&gt;E117,AND(F117&lt;&gt;"",F117&gt;E117)),"Check amounts",IF(OR(B117="Cancelled",B117="Returned"),0,IF(COUNTBLANK(C117)=1,"Add planned cost",C117))))</f>
        <v/>
      </c>
      <c r="S117" s="14">
        <f>IF(COUNTA(A117:L117)=0,"",IF(COUNTBLANK(A117)=1,"Name this expense",IF(OR(COUNT(C117:G117)&lt;&gt;COUNTA(C117:G117),MIN(C117:G117)&lt;0,G117&gt;E117,AND(F117&lt;&gt;"",F117&gt;E117)),"Check amounts",IF(AND(B117&lt;&gt;"Planned",B117&lt;&gt;"Agreed",B117&lt;&gt;"Cancelled",B117&lt;&gt;"Returned"),"Choose stage",IF(AND(B117="Agreed",COUNTBLANK(D117)=1),"Add agreed cost",IF(AND(B117="Planned",E117&gt;0),"Choose Agreed stage",IF(AND(F117&lt;&gt;"",F117&lt;G117),"Check expected refund",IF(COUNTBLANK(H117)=1,"Choose category",IF(AND(H117="Gifts",OR(COUNTBLANK(I117)=1,SUMPRODUCT(--('Gifts'!$J$8:$J$127=I117),--('Gifts'!$A$8:$A$127&lt;&gt;""))=0)),"Link a recorded gift",IF(AND(H117&lt;&gt;"Gifts",I117&lt;&gt;""),"Check gift category",IF(AND(B117&lt;&gt;"Cancelled",B117&lt;&gt;"Returned",COUNTBLANK(C117)=1),"Add planned cost",IF(AND(ISNUMBER(N117),N117&gt;0,COUNTBLANK(J117)=1),"Add payment date",IF(AND(ISNUMBER(N117),N117&gt;0,ISNUMBER(J117),J117&lt;TODAY()),"Payment overdue","")))))))))))))</f>
        <v/>
      </c>
      <c r="T117" s="3" t="inlineStr">
        <is>
          <t>M110</t>
        </is>
      </c>
      <c r="U117" s="117">
        <f>IF(COUNTA('Money simple'!A117:D117)=0,"",IF(COUNTBLANK('Money simple'!A117)=1,"Add cost name",IF(COUNT('Money simple'!B117:D117)&lt;&gt;3,"Complete amounts",IF(MIN('Money simple'!B117:D117)&lt;0,"Check amounts",""))))</f>
        <v/>
      </c>
    </row>
    <row r="118" ht="34" customHeight="1">
      <c r="A118" s="27" t="n"/>
      <c r="B118" s="27" t="n"/>
      <c r="C118" s="127" t="n"/>
      <c r="D118" s="127" t="n"/>
      <c r="E118" s="127" t="n"/>
      <c r="F118" s="127" t="n"/>
      <c r="G118" s="127" t="n"/>
      <c r="H118" s="27" t="n"/>
      <c r="I118" s="27" t="n"/>
      <c r="J118" s="126" t="n"/>
      <c r="K118" s="27" t="n"/>
      <c r="L118" s="27" t="n"/>
      <c r="M118" s="128">
        <f>IF(COUNTA(A118:L118)=0,"",IF(OR(COUNT(C118:G118)&lt;&gt;COUNTA(C118:G118),MIN(C118:G118)&lt;0,G118&gt;E118,AND(F118&lt;&gt;"",F118&gt;E118)),"Check amounts",ROUND(E118-G118,2)))</f>
        <v/>
      </c>
      <c r="N118" s="128">
        <f>IF(COUNTA(A118:L118)=0,"",IF(OR(COUNT(C118:G118)&lt;&gt;COUNTA(C118:G118),MIN(C118:G118)&lt;0,G118&gt;E118,AND(F118&lt;&gt;"",F118&gt;E118)),"Check amounts",IF(OR(B118="Cancelled",B118="Returned",B118="Planned"),0,IF(OR(B118&lt;&gt;"Agreed",COUNTBLANK(D118)=1),"Add agreed cost",ROUND(MAX(0,D118-E118),2)))))</f>
        <v/>
      </c>
      <c r="O118" s="128">
        <f>IF(COUNTA(A118:L118)=0,"",IF(OR(COUNT(C118:G118)&lt;&gt;COUNTA(C118:G118),MIN(C118:G118)&lt;0,G118&gt;E118,AND(F118&lt;&gt;"",F118&gt;E118)),"Check amounts",ROUND(MAX(0,F118-G118),2)))</f>
        <v/>
      </c>
      <c r="P118" s="128">
        <f>IF(COUNTA(A118:L118)=0,"",IF(AND(ISNUMBER(M118),ISNUMBER(N118)),ROUND(M118+N118,2),"Check amounts"))</f>
        <v/>
      </c>
      <c r="Q118" s="128">
        <f>IF(COUNTA(A118:L118)=0,"",IF(AND(ISNUMBER(P118),ISNUMBER(O118)),ROUND(P118-O118,2),"Check amounts"))</f>
        <v/>
      </c>
      <c r="R118" s="128">
        <f>IF(COUNTA(A118:L118)=0,"",IF(OR(COUNT(C118:G118)&lt;&gt;COUNTA(C118:G118),MIN(C118:G118)&lt;0,G118&gt;E118,AND(F118&lt;&gt;"",F118&gt;E118)),"Check amounts",IF(OR(B118="Cancelled",B118="Returned"),0,IF(COUNTBLANK(C118)=1,"Add planned cost",C118))))</f>
        <v/>
      </c>
      <c r="S118" s="14">
        <f>IF(COUNTA(A118:L118)=0,"",IF(COUNTBLANK(A118)=1,"Name this expense",IF(OR(COUNT(C118:G118)&lt;&gt;COUNTA(C118:G118),MIN(C118:G118)&lt;0,G118&gt;E118,AND(F118&lt;&gt;"",F118&gt;E118)),"Check amounts",IF(AND(B118&lt;&gt;"Planned",B118&lt;&gt;"Agreed",B118&lt;&gt;"Cancelled",B118&lt;&gt;"Returned"),"Choose stage",IF(AND(B118="Agreed",COUNTBLANK(D118)=1),"Add agreed cost",IF(AND(B118="Planned",E118&gt;0),"Choose Agreed stage",IF(AND(F118&lt;&gt;"",F118&lt;G118),"Check expected refund",IF(COUNTBLANK(H118)=1,"Choose category",IF(AND(H118="Gifts",OR(COUNTBLANK(I118)=1,SUMPRODUCT(--('Gifts'!$J$8:$J$127=I118),--('Gifts'!$A$8:$A$127&lt;&gt;""))=0)),"Link a recorded gift",IF(AND(H118&lt;&gt;"Gifts",I118&lt;&gt;""),"Check gift category",IF(AND(B118&lt;&gt;"Cancelled",B118&lt;&gt;"Returned",COUNTBLANK(C118)=1),"Add planned cost",IF(AND(ISNUMBER(N118),N118&gt;0,COUNTBLANK(J118)=1),"Add payment date",IF(AND(ISNUMBER(N118),N118&gt;0,ISNUMBER(J118),J118&lt;TODAY()),"Payment overdue","")))))))))))))</f>
        <v/>
      </c>
      <c r="T118" s="3" t="inlineStr">
        <is>
          <t>M111</t>
        </is>
      </c>
      <c r="U118" s="117">
        <f>IF(COUNTA('Money simple'!A118:D118)=0,"",IF(COUNTBLANK('Money simple'!A118)=1,"Add cost name",IF(COUNT('Money simple'!B118:D118)&lt;&gt;3,"Complete amounts",IF(MIN('Money simple'!B118:D118)&lt;0,"Check amounts",""))))</f>
        <v/>
      </c>
    </row>
    <row r="119" ht="34" customHeight="1">
      <c r="A119" s="27" t="n"/>
      <c r="B119" s="27" t="n"/>
      <c r="C119" s="127" t="n"/>
      <c r="D119" s="127" t="n"/>
      <c r="E119" s="127" t="n"/>
      <c r="F119" s="127" t="n"/>
      <c r="G119" s="127" t="n"/>
      <c r="H119" s="27" t="n"/>
      <c r="I119" s="27" t="n"/>
      <c r="J119" s="126" t="n"/>
      <c r="K119" s="27" t="n"/>
      <c r="L119" s="27" t="n"/>
      <c r="M119" s="128">
        <f>IF(COUNTA(A119:L119)=0,"",IF(OR(COUNT(C119:G119)&lt;&gt;COUNTA(C119:G119),MIN(C119:G119)&lt;0,G119&gt;E119,AND(F119&lt;&gt;"",F119&gt;E119)),"Check amounts",ROUND(E119-G119,2)))</f>
        <v/>
      </c>
      <c r="N119" s="128">
        <f>IF(COUNTA(A119:L119)=0,"",IF(OR(COUNT(C119:G119)&lt;&gt;COUNTA(C119:G119),MIN(C119:G119)&lt;0,G119&gt;E119,AND(F119&lt;&gt;"",F119&gt;E119)),"Check amounts",IF(OR(B119="Cancelled",B119="Returned",B119="Planned"),0,IF(OR(B119&lt;&gt;"Agreed",COUNTBLANK(D119)=1),"Add agreed cost",ROUND(MAX(0,D119-E119),2)))))</f>
        <v/>
      </c>
      <c r="O119" s="128">
        <f>IF(COUNTA(A119:L119)=0,"",IF(OR(COUNT(C119:G119)&lt;&gt;COUNTA(C119:G119),MIN(C119:G119)&lt;0,G119&gt;E119,AND(F119&lt;&gt;"",F119&gt;E119)),"Check amounts",ROUND(MAX(0,F119-G119),2)))</f>
        <v/>
      </c>
      <c r="P119" s="128">
        <f>IF(COUNTA(A119:L119)=0,"",IF(AND(ISNUMBER(M119),ISNUMBER(N119)),ROUND(M119+N119,2),"Check amounts"))</f>
        <v/>
      </c>
      <c r="Q119" s="128">
        <f>IF(COUNTA(A119:L119)=0,"",IF(AND(ISNUMBER(P119),ISNUMBER(O119)),ROUND(P119-O119,2),"Check amounts"))</f>
        <v/>
      </c>
      <c r="R119" s="128">
        <f>IF(COUNTA(A119:L119)=0,"",IF(OR(COUNT(C119:G119)&lt;&gt;COUNTA(C119:G119),MIN(C119:G119)&lt;0,G119&gt;E119,AND(F119&lt;&gt;"",F119&gt;E119)),"Check amounts",IF(OR(B119="Cancelled",B119="Returned"),0,IF(COUNTBLANK(C119)=1,"Add planned cost",C119))))</f>
        <v/>
      </c>
      <c r="S119" s="14">
        <f>IF(COUNTA(A119:L119)=0,"",IF(COUNTBLANK(A119)=1,"Name this expense",IF(OR(COUNT(C119:G119)&lt;&gt;COUNTA(C119:G119),MIN(C119:G119)&lt;0,G119&gt;E119,AND(F119&lt;&gt;"",F119&gt;E119)),"Check amounts",IF(AND(B119&lt;&gt;"Planned",B119&lt;&gt;"Agreed",B119&lt;&gt;"Cancelled",B119&lt;&gt;"Returned"),"Choose stage",IF(AND(B119="Agreed",COUNTBLANK(D119)=1),"Add agreed cost",IF(AND(B119="Planned",E119&gt;0),"Choose Agreed stage",IF(AND(F119&lt;&gt;"",F119&lt;G119),"Check expected refund",IF(COUNTBLANK(H119)=1,"Choose category",IF(AND(H119="Gifts",OR(COUNTBLANK(I119)=1,SUMPRODUCT(--('Gifts'!$J$8:$J$127=I119),--('Gifts'!$A$8:$A$127&lt;&gt;""))=0)),"Link a recorded gift",IF(AND(H119&lt;&gt;"Gifts",I119&lt;&gt;""),"Check gift category",IF(AND(B119&lt;&gt;"Cancelled",B119&lt;&gt;"Returned",COUNTBLANK(C119)=1),"Add planned cost",IF(AND(ISNUMBER(N119),N119&gt;0,COUNTBLANK(J119)=1),"Add payment date",IF(AND(ISNUMBER(N119),N119&gt;0,ISNUMBER(J119),J119&lt;TODAY()),"Payment overdue","")))))))))))))</f>
        <v/>
      </c>
      <c r="T119" s="3" t="inlineStr">
        <is>
          <t>M112</t>
        </is>
      </c>
      <c r="U119" s="117">
        <f>IF(COUNTA('Money simple'!A119:D119)=0,"",IF(COUNTBLANK('Money simple'!A119)=1,"Add cost name",IF(COUNT('Money simple'!B119:D119)&lt;&gt;3,"Complete amounts",IF(MIN('Money simple'!B119:D119)&lt;0,"Check amounts",""))))</f>
        <v/>
      </c>
    </row>
    <row r="120" ht="34" customHeight="1">
      <c r="A120" s="27" t="n"/>
      <c r="B120" s="27" t="n"/>
      <c r="C120" s="127" t="n"/>
      <c r="D120" s="127" t="n"/>
      <c r="E120" s="127" t="n"/>
      <c r="F120" s="127" t="n"/>
      <c r="G120" s="127" t="n"/>
      <c r="H120" s="27" t="n"/>
      <c r="I120" s="27" t="n"/>
      <c r="J120" s="126" t="n"/>
      <c r="K120" s="27" t="n"/>
      <c r="L120" s="27" t="n"/>
      <c r="M120" s="128">
        <f>IF(COUNTA(A120:L120)=0,"",IF(OR(COUNT(C120:G120)&lt;&gt;COUNTA(C120:G120),MIN(C120:G120)&lt;0,G120&gt;E120,AND(F120&lt;&gt;"",F120&gt;E120)),"Check amounts",ROUND(E120-G120,2)))</f>
        <v/>
      </c>
      <c r="N120" s="128">
        <f>IF(COUNTA(A120:L120)=0,"",IF(OR(COUNT(C120:G120)&lt;&gt;COUNTA(C120:G120),MIN(C120:G120)&lt;0,G120&gt;E120,AND(F120&lt;&gt;"",F120&gt;E120)),"Check amounts",IF(OR(B120="Cancelled",B120="Returned",B120="Planned"),0,IF(OR(B120&lt;&gt;"Agreed",COUNTBLANK(D120)=1),"Add agreed cost",ROUND(MAX(0,D120-E120),2)))))</f>
        <v/>
      </c>
      <c r="O120" s="128">
        <f>IF(COUNTA(A120:L120)=0,"",IF(OR(COUNT(C120:G120)&lt;&gt;COUNTA(C120:G120),MIN(C120:G120)&lt;0,G120&gt;E120,AND(F120&lt;&gt;"",F120&gt;E120)),"Check amounts",ROUND(MAX(0,F120-G120),2)))</f>
        <v/>
      </c>
      <c r="P120" s="128">
        <f>IF(COUNTA(A120:L120)=0,"",IF(AND(ISNUMBER(M120),ISNUMBER(N120)),ROUND(M120+N120,2),"Check amounts"))</f>
        <v/>
      </c>
      <c r="Q120" s="128">
        <f>IF(COUNTA(A120:L120)=0,"",IF(AND(ISNUMBER(P120),ISNUMBER(O120)),ROUND(P120-O120,2),"Check amounts"))</f>
        <v/>
      </c>
      <c r="R120" s="128">
        <f>IF(COUNTA(A120:L120)=0,"",IF(OR(COUNT(C120:G120)&lt;&gt;COUNTA(C120:G120),MIN(C120:G120)&lt;0,G120&gt;E120,AND(F120&lt;&gt;"",F120&gt;E120)),"Check amounts",IF(OR(B120="Cancelled",B120="Returned"),0,IF(COUNTBLANK(C120)=1,"Add planned cost",C120))))</f>
        <v/>
      </c>
      <c r="S120" s="14">
        <f>IF(COUNTA(A120:L120)=0,"",IF(COUNTBLANK(A120)=1,"Name this expense",IF(OR(COUNT(C120:G120)&lt;&gt;COUNTA(C120:G120),MIN(C120:G120)&lt;0,G120&gt;E120,AND(F120&lt;&gt;"",F120&gt;E120)),"Check amounts",IF(AND(B120&lt;&gt;"Planned",B120&lt;&gt;"Agreed",B120&lt;&gt;"Cancelled",B120&lt;&gt;"Returned"),"Choose stage",IF(AND(B120="Agreed",COUNTBLANK(D120)=1),"Add agreed cost",IF(AND(B120="Planned",E120&gt;0),"Choose Agreed stage",IF(AND(F120&lt;&gt;"",F120&lt;G120),"Check expected refund",IF(COUNTBLANK(H120)=1,"Choose category",IF(AND(H120="Gifts",OR(COUNTBLANK(I120)=1,SUMPRODUCT(--('Gifts'!$J$8:$J$127=I120),--('Gifts'!$A$8:$A$127&lt;&gt;""))=0)),"Link a recorded gift",IF(AND(H120&lt;&gt;"Gifts",I120&lt;&gt;""),"Check gift category",IF(AND(B120&lt;&gt;"Cancelled",B120&lt;&gt;"Returned",COUNTBLANK(C120)=1),"Add planned cost",IF(AND(ISNUMBER(N120),N120&gt;0,COUNTBLANK(J120)=1),"Add payment date",IF(AND(ISNUMBER(N120),N120&gt;0,ISNUMBER(J120),J120&lt;TODAY()),"Payment overdue","")))))))))))))</f>
        <v/>
      </c>
      <c r="T120" s="3" t="inlineStr">
        <is>
          <t>M113</t>
        </is>
      </c>
      <c r="U120" s="117">
        <f>IF(COUNTA('Money simple'!A120:D120)=0,"",IF(COUNTBLANK('Money simple'!A120)=1,"Add cost name",IF(COUNT('Money simple'!B120:D120)&lt;&gt;3,"Complete amounts",IF(MIN('Money simple'!B120:D120)&lt;0,"Check amounts",""))))</f>
        <v/>
      </c>
    </row>
    <row r="121" ht="34" customHeight="1">
      <c r="A121" s="27" t="n"/>
      <c r="B121" s="27" t="n"/>
      <c r="C121" s="127" t="n"/>
      <c r="D121" s="127" t="n"/>
      <c r="E121" s="127" t="n"/>
      <c r="F121" s="127" t="n"/>
      <c r="G121" s="127" t="n"/>
      <c r="H121" s="27" t="n"/>
      <c r="I121" s="27" t="n"/>
      <c r="J121" s="126" t="n"/>
      <c r="K121" s="27" t="n"/>
      <c r="L121" s="27" t="n"/>
      <c r="M121" s="128">
        <f>IF(COUNTA(A121:L121)=0,"",IF(OR(COUNT(C121:G121)&lt;&gt;COUNTA(C121:G121),MIN(C121:G121)&lt;0,G121&gt;E121,AND(F121&lt;&gt;"",F121&gt;E121)),"Check amounts",ROUND(E121-G121,2)))</f>
        <v/>
      </c>
      <c r="N121" s="128">
        <f>IF(COUNTA(A121:L121)=0,"",IF(OR(COUNT(C121:G121)&lt;&gt;COUNTA(C121:G121),MIN(C121:G121)&lt;0,G121&gt;E121,AND(F121&lt;&gt;"",F121&gt;E121)),"Check amounts",IF(OR(B121="Cancelled",B121="Returned",B121="Planned"),0,IF(OR(B121&lt;&gt;"Agreed",COUNTBLANK(D121)=1),"Add agreed cost",ROUND(MAX(0,D121-E121),2)))))</f>
        <v/>
      </c>
      <c r="O121" s="128">
        <f>IF(COUNTA(A121:L121)=0,"",IF(OR(COUNT(C121:G121)&lt;&gt;COUNTA(C121:G121),MIN(C121:G121)&lt;0,G121&gt;E121,AND(F121&lt;&gt;"",F121&gt;E121)),"Check amounts",ROUND(MAX(0,F121-G121),2)))</f>
        <v/>
      </c>
      <c r="P121" s="128">
        <f>IF(COUNTA(A121:L121)=0,"",IF(AND(ISNUMBER(M121),ISNUMBER(N121)),ROUND(M121+N121,2),"Check amounts"))</f>
        <v/>
      </c>
      <c r="Q121" s="128">
        <f>IF(COUNTA(A121:L121)=0,"",IF(AND(ISNUMBER(P121),ISNUMBER(O121)),ROUND(P121-O121,2),"Check amounts"))</f>
        <v/>
      </c>
      <c r="R121" s="128">
        <f>IF(COUNTA(A121:L121)=0,"",IF(OR(COUNT(C121:G121)&lt;&gt;COUNTA(C121:G121),MIN(C121:G121)&lt;0,G121&gt;E121,AND(F121&lt;&gt;"",F121&gt;E121)),"Check amounts",IF(OR(B121="Cancelled",B121="Returned"),0,IF(COUNTBLANK(C121)=1,"Add planned cost",C121))))</f>
        <v/>
      </c>
      <c r="S121" s="14">
        <f>IF(COUNTA(A121:L121)=0,"",IF(COUNTBLANK(A121)=1,"Name this expense",IF(OR(COUNT(C121:G121)&lt;&gt;COUNTA(C121:G121),MIN(C121:G121)&lt;0,G121&gt;E121,AND(F121&lt;&gt;"",F121&gt;E121)),"Check amounts",IF(AND(B121&lt;&gt;"Planned",B121&lt;&gt;"Agreed",B121&lt;&gt;"Cancelled",B121&lt;&gt;"Returned"),"Choose stage",IF(AND(B121="Agreed",COUNTBLANK(D121)=1),"Add agreed cost",IF(AND(B121="Planned",E121&gt;0),"Choose Agreed stage",IF(AND(F121&lt;&gt;"",F121&lt;G121),"Check expected refund",IF(COUNTBLANK(H121)=1,"Choose category",IF(AND(H121="Gifts",OR(COUNTBLANK(I121)=1,SUMPRODUCT(--('Gifts'!$J$8:$J$127=I121),--('Gifts'!$A$8:$A$127&lt;&gt;""))=0)),"Link a recorded gift",IF(AND(H121&lt;&gt;"Gifts",I121&lt;&gt;""),"Check gift category",IF(AND(B121&lt;&gt;"Cancelled",B121&lt;&gt;"Returned",COUNTBLANK(C121)=1),"Add planned cost",IF(AND(ISNUMBER(N121),N121&gt;0,COUNTBLANK(J121)=1),"Add payment date",IF(AND(ISNUMBER(N121),N121&gt;0,ISNUMBER(J121),J121&lt;TODAY()),"Payment overdue","")))))))))))))</f>
        <v/>
      </c>
      <c r="T121" s="3" t="inlineStr">
        <is>
          <t>M114</t>
        </is>
      </c>
      <c r="U121" s="117">
        <f>IF(COUNTA('Money simple'!A121:D121)=0,"",IF(COUNTBLANK('Money simple'!A121)=1,"Add cost name",IF(COUNT('Money simple'!B121:D121)&lt;&gt;3,"Complete amounts",IF(MIN('Money simple'!B121:D121)&lt;0,"Check amounts",""))))</f>
        <v/>
      </c>
    </row>
    <row r="122" ht="34" customHeight="1">
      <c r="A122" s="27" t="n"/>
      <c r="B122" s="27" t="n"/>
      <c r="C122" s="127" t="n"/>
      <c r="D122" s="127" t="n"/>
      <c r="E122" s="127" t="n"/>
      <c r="F122" s="127" t="n"/>
      <c r="G122" s="127" t="n"/>
      <c r="H122" s="27" t="n"/>
      <c r="I122" s="27" t="n"/>
      <c r="J122" s="126" t="n"/>
      <c r="K122" s="27" t="n"/>
      <c r="L122" s="27" t="n"/>
      <c r="M122" s="128">
        <f>IF(COUNTA(A122:L122)=0,"",IF(OR(COUNT(C122:G122)&lt;&gt;COUNTA(C122:G122),MIN(C122:G122)&lt;0,G122&gt;E122,AND(F122&lt;&gt;"",F122&gt;E122)),"Check amounts",ROUND(E122-G122,2)))</f>
        <v/>
      </c>
      <c r="N122" s="128">
        <f>IF(COUNTA(A122:L122)=0,"",IF(OR(COUNT(C122:G122)&lt;&gt;COUNTA(C122:G122),MIN(C122:G122)&lt;0,G122&gt;E122,AND(F122&lt;&gt;"",F122&gt;E122)),"Check amounts",IF(OR(B122="Cancelled",B122="Returned",B122="Planned"),0,IF(OR(B122&lt;&gt;"Agreed",COUNTBLANK(D122)=1),"Add agreed cost",ROUND(MAX(0,D122-E122),2)))))</f>
        <v/>
      </c>
      <c r="O122" s="128">
        <f>IF(COUNTA(A122:L122)=0,"",IF(OR(COUNT(C122:G122)&lt;&gt;COUNTA(C122:G122),MIN(C122:G122)&lt;0,G122&gt;E122,AND(F122&lt;&gt;"",F122&gt;E122)),"Check amounts",ROUND(MAX(0,F122-G122),2)))</f>
        <v/>
      </c>
      <c r="P122" s="128">
        <f>IF(COUNTA(A122:L122)=0,"",IF(AND(ISNUMBER(M122),ISNUMBER(N122)),ROUND(M122+N122,2),"Check amounts"))</f>
        <v/>
      </c>
      <c r="Q122" s="128">
        <f>IF(COUNTA(A122:L122)=0,"",IF(AND(ISNUMBER(P122),ISNUMBER(O122)),ROUND(P122-O122,2),"Check amounts"))</f>
        <v/>
      </c>
      <c r="R122" s="128">
        <f>IF(COUNTA(A122:L122)=0,"",IF(OR(COUNT(C122:G122)&lt;&gt;COUNTA(C122:G122),MIN(C122:G122)&lt;0,G122&gt;E122,AND(F122&lt;&gt;"",F122&gt;E122)),"Check amounts",IF(OR(B122="Cancelled",B122="Returned"),0,IF(COUNTBLANK(C122)=1,"Add planned cost",C122))))</f>
        <v/>
      </c>
      <c r="S122" s="14">
        <f>IF(COUNTA(A122:L122)=0,"",IF(COUNTBLANK(A122)=1,"Name this expense",IF(OR(COUNT(C122:G122)&lt;&gt;COUNTA(C122:G122),MIN(C122:G122)&lt;0,G122&gt;E122,AND(F122&lt;&gt;"",F122&gt;E122)),"Check amounts",IF(AND(B122&lt;&gt;"Planned",B122&lt;&gt;"Agreed",B122&lt;&gt;"Cancelled",B122&lt;&gt;"Returned"),"Choose stage",IF(AND(B122="Agreed",COUNTBLANK(D122)=1),"Add agreed cost",IF(AND(B122="Planned",E122&gt;0),"Choose Agreed stage",IF(AND(F122&lt;&gt;"",F122&lt;G122),"Check expected refund",IF(COUNTBLANK(H122)=1,"Choose category",IF(AND(H122="Gifts",OR(COUNTBLANK(I122)=1,SUMPRODUCT(--('Gifts'!$J$8:$J$127=I122),--('Gifts'!$A$8:$A$127&lt;&gt;""))=0)),"Link a recorded gift",IF(AND(H122&lt;&gt;"Gifts",I122&lt;&gt;""),"Check gift category",IF(AND(B122&lt;&gt;"Cancelled",B122&lt;&gt;"Returned",COUNTBLANK(C122)=1),"Add planned cost",IF(AND(ISNUMBER(N122),N122&gt;0,COUNTBLANK(J122)=1),"Add payment date",IF(AND(ISNUMBER(N122),N122&gt;0,ISNUMBER(J122),J122&lt;TODAY()),"Payment overdue","")))))))))))))</f>
        <v/>
      </c>
      <c r="T122" s="3" t="inlineStr">
        <is>
          <t>M115</t>
        </is>
      </c>
      <c r="U122" s="117">
        <f>IF(COUNTA('Money simple'!A122:D122)=0,"",IF(COUNTBLANK('Money simple'!A122)=1,"Add cost name",IF(COUNT('Money simple'!B122:D122)&lt;&gt;3,"Complete amounts",IF(MIN('Money simple'!B122:D122)&lt;0,"Check amounts",""))))</f>
        <v/>
      </c>
    </row>
    <row r="123" ht="34" customHeight="1">
      <c r="A123" s="27" t="n"/>
      <c r="B123" s="27" t="n"/>
      <c r="C123" s="127" t="n"/>
      <c r="D123" s="127" t="n"/>
      <c r="E123" s="127" t="n"/>
      <c r="F123" s="127" t="n"/>
      <c r="G123" s="127" t="n"/>
      <c r="H123" s="27" t="n"/>
      <c r="I123" s="27" t="n"/>
      <c r="J123" s="126" t="n"/>
      <c r="K123" s="27" t="n"/>
      <c r="L123" s="27" t="n"/>
      <c r="M123" s="128">
        <f>IF(COUNTA(A123:L123)=0,"",IF(OR(COUNT(C123:G123)&lt;&gt;COUNTA(C123:G123),MIN(C123:G123)&lt;0,G123&gt;E123,AND(F123&lt;&gt;"",F123&gt;E123)),"Check amounts",ROUND(E123-G123,2)))</f>
        <v/>
      </c>
      <c r="N123" s="128">
        <f>IF(COUNTA(A123:L123)=0,"",IF(OR(COUNT(C123:G123)&lt;&gt;COUNTA(C123:G123),MIN(C123:G123)&lt;0,G123&gt;E123,AND(F123&lt;&gt;"",F123&gt;E123)),"Check amounts",IF(OR(B123="Cancelled",B123="Returned",B123="Planned"),0,IF(OR(B123&lt;&gt;"Agreed",COUNTBLANK(D123)=1),"Add agreed cost",ROUND(MAX(0,D123-E123),2)))))</f>
        <v/>
      </c>
      <c r="O123" s="128">
        <f>IF(COUNTA(A123:L123)=0,"",IF(OR(COUNT(C123:G123)&lt;&gt;COUNTA(C123:G123),MIN(C123:G123)&lt;0,G123&gt;E123,AND(F123&lt;&gt;"",F123&gt;E123)),"Check amounts",ROUND(MAX(0,F123-G123),2)))</f>
        <v/>
      </c>
      <c r="P123" s="128">
        <f>IF(COUNTA(A123:L123)=0,"",IF(AND(ISNUMBER(M123),ISNUMBER(N123)),ROUND(M123+N123,2),"Check amounts"))</f>
        <v/>
      </c>
      <c r="Q123" s="128">
        <f>IF(COUNTA(A123:L123)=0,"",IF(AND(ISNUMBER(P123),ISNUMBER(O123)),ROUND(P123-O123,2),"Check amounts"))</f>
        <v/>
      </c>
      <c r="R123" s="128">
        <f>IF(COUNTA(A123:L123)=0,"",IF(OR(COUNT(C123:G123)&lt;&gt;COUNTA(C123:G123),MIN(C123:G123)&lt;0,G123&gt;E123,AND(F123&lt;&gt;"",F123&gt;E123)),"Check amounts",IF(OR(B123="Cancelled",B123="Returned"),0,IF(COUNTBLANK(C123)=1,"Add planned cost",C123))))</f>
        <v/>
      </c>
      <c r="S123" s="14">
        <f>IF(COUNTA(A123:L123)=0,"",IF(COUNTBLANK(A123)=1,"Name this expense",IF(OR(COUNT(C123:G123)&lt;&gt;COUNTA(C123:G123),MIN(C123:G123)&lt;0,G123&gt;E123,AND(F123&lt;&gt;"",F123&gt;E123)),"Check amounts",IF(AND(B123&lt;&gt;"Planned",B123&lt;&gt;"Agreed",B123&lt;&gt;"Cancelled",B123&lt;&gt;"Returned"),"Choose stage",IF(AND(B123="Agreed",COUNTBLANK(D123)=1),"Add agreed cost",IF(AND(B123="Planned",E123&gt;0),"Choose Agreed stage",IF(AND(F123&lt;&gt;"",F123&lt;G123),"Check expected refund",IF(COUNTBLANK(H123)=1,"Choose category",IF(AND(H123="Gifts",OR(COUNTBLANK(I123)=1,SUMPRODUCT(--('Gifts'!$J$8:$J$127=I123),--('Gifts'!$A$8:$A$127&lt;&gt;""))=0)),"Link a recorded gift",IF(AND(H123&lt;&gt;"Gifts",I123&lt;&gt;""),"Check gift category",IF(AND(B123&lt;&gt;"Cancelled",B123&lt;&gt;"Returned",COUNTBLANK(C123)=1),"Add planned cost",IF(AND(ISNUMBER(N123),N123&gt;0,COUNTBLANK(J123)=1),"Add payment date",IF(AND(ISNUMBER(N123),N123&gt;0,ISNUMBER(J123),J123&lt;TODAY()),"Payment overdue","")))))))))))))</f>
        <v/>
      </c>
      <c r="T123" s="3" t="inlineStr">
        <is>
          <t>M116</t>
        </is>
      </c>
      <c r="U123" s="117">
        <f>IF(COUNTA('Money simple'!A123:D123)=0,"",IF(COUNTBLANK('Money simple'!A123)=1,"Add cost name",IF(COUNT('Money simple'!B123:D123)&lt;&gt;3,"Complete amounts",IF(MIN('Money simple'!B123:D123)&lt;0,"Check amounts",""))))</f>
        <v/>
      </c>
    </row>
    <row r="124" ht="34" customHeight="1">
      <c r="A124" s="27" t="n"/>
      <c r="B124" s="27" t="n"/>
      <c r="C124" s="127" t="n"/>
      <c r="D124" s="127" t="n"/>
      <c r="E124" s="127" t="n"/>
      <c r="F124" s="127" t="n"/>
      <c r="G124" s="127" t="n"/>
      <c r="H124" s="27" t="n"/>
      <c r="I124" s="27" t="n"/>
      <c r="J124" s="126" t="n"/>
      <c r="K124" s="27" t="n"/>
      <c r="L124" s="27" t="n"/>
      <c r="M124" s="128">
        <f>IF(COUNTA(A124:L124)=0,"",IF(OR(COUNT(C124:G124)&lt;&gt;COUNTA(C124:G124),MIN(C124:G124)&lt;0,G124&gt;E124,AND(F124&lt;&gt;"",F124&gt;E124)),"Check amounts",ROUND(E124-G124,2)))</f>
        <v/>
      </c>
      <c r="N124" s="128">
        <f>IF(COUNTA(A124:L124)=0,"",IF(OR(COUNT(C124:G124)&lt;&gt;COUNTA(C124:G124),MIN(C124:G124)&lt;0,G124&gt;E124,AND(F124&lt;&gt;"",F124&gt;E124)),"Check amounts",IF(OR(B124="Cancelled",B124="Returned",B124="Planned"),0,IF(OR(B124&lt;&gt;"Agreed",COUNTBLANK(D124)=1),"Add agreed cost",ROUND(MAX(0,D124-E124),2)))))</f>
        <v/>
      </c>
      <c r="O124" s="128">
        <f>IF(COUNTA(A124:L124)=0,"",IF(OR(COUNT(C124:G124)&lt;&gt;COUNTA(C124:G124),MIN(C124:G124)&lt;0,G124&gt;E124,AND(F124&lt;&gt;"",F124&gt;E124)),"Check amounts",ROUND(MAX(0,F124-G124),2)))</f>
        <v/>
      </c>
      <c r="P124" s="128">
        <f>IF(COUNTA(A124:L124)=0,"",IF(AND(ISNUMBER(M124),ISNUMBER(N124)),ROUND(M124+N124,2),"Check amounts"))</f>
        <v/>
      </c>
      <c r="Q124" s="128">
        <f>IF(COUNTA(A124:L124)=0,"",IF(AND(ISNUMBER(P124),ISNUMBER(O124)),ROUND(P124-O124,2),"Check amounts"))</f>
        <v/>
      </c>
      <c r="R124" s="128">
        <f>IF(COUNTA(A124:L124)=0,"",IF(OR(COUNT(C124:G124)&lt;&gt;COUNTA(C124:G124),MIN(C124:G124)&lt;0,G124&gt;E124,AND(F124&lt;&gt;"",F124&gt;E124)),"Check amounts",IF(OR(B124="Cancelled",B124="Returned"),0,IF(COUNTBLANK(C124)=1,"Add planned cost",C124))))</f>
        <v/>
      </c>
      <c r="S124" s="14">
        <f>IF(COUNTA(A124:L124)=0,"",IF(COUNTBLANK(A124)=1,"Name this expense",IF(OR(COUNT(C124:G124)&lt;&gt;COUNTA(C124:G124),MIN(C124:G124)&lt;0,G124&gt;E124,AND(F124&lt;&gt;"",F124&gt;E124)),"Check amounts",IF(AND(B124&lt;&gt;"Planned",B124&lt;&gt;"Agreed",B124&lt;&gt;"Cancelled",B124&lt;&gt;"Returned"),"Choose stage",IF(AND(B124="Agreed",COUNTBLANK(D124)=1),"Add agreed cost",IF(AND(B124="Planned",E124&gt;0),"Choose Agreed stage",IF(AND(F124&lt;&gt;"",F124&lt;G124),"Check expected refund",IF(COUNTBLANK(H124)=1,"Choose category",IF(AND(H124="Gifts",OR(COUNTBLANK(I124)=1,SUMPRODUCT(--('Gifts'!$J$8:$J$127=I124),--('Gifts'!$A$8:$A$127&lt;&gt;""))=0)),"Link a recorded gift",IF(AND(H124&lt;&gt;"Gifts",I124&lt;&gt;""),"Check gift category",IF(AND(B124&lt;&gt;"Cancelled",B124&lt;&gt;"Returned",COUNTBLANK(C124)=1),"Add planned cost",IF(AND(ISNUMBER(N124),N124&gt;0,COUNTBLANK(J124)=1),"Add payment date",IF(AND(ISNUMBER(N124),N124&gt;0,ISNUMBER(J124),J124&lt;TODAY()),"Payment overdue","")))))))))))))</f>
        <v/>
      </c>
      <c r="T124" s="3" t="inlineStr">
        <is>
          <t>M117</t>
        </is>
      </c>
      <c r="U124" s="117">
        <f>IF(COUNTA('Money simple'!A124:D124)=0,"",IF(COUNTBLANK('Money simple'!A124)=1,"Add cost name",IF(COUNT('Money simple'!B124:D124)&lt;&gt;3,"Complete amounts",IF(MIN('Money simple'!B124:D124)&lt;0,"Check amounts",""))))</f>
        <v/>
      </c>
    </row>
    <row r="125" ht="34" customHeight="1">
      <c r="A125" s="27" t="n"/>
      <c r="B125" s="27" t="n"/>
      <c r="C125" s="127" t="n"/>
      <c r="D125" s="127" t="n"/>
      <c r="E125" s="127" t="n"/>
      <c r="F125" s="127" t="n"/>
      <c r="G125" s="127" t="n"/>
      <c r="H125" s="27" t="n"/>
      <c r="I125" s="27" t="n"/>
      <c r="J125" s="126" t="n"/>
      <c r="K125" s="27" t="n"/>
      <c r="L125" s="27" t="n"/>
      <c r="M125" s="128">
        <f>IF(COUNTA(A125:L125)=0,"",IF(OR(COUNT(C125:G125)&lt;&gt;COUNTA(C125:G125),MIN(C125:G125)&lt;0,G125&gt;E125,AND(F125&lt;&gt;"",F125&gt;E125)),"Check amounts",ROUND(E125-G125,2)))</f>
        <v/>
      </c>
      <c r="N125" s="128">
        <f>IF(COUNTA(A125:L125)=0,"",IF(OR(COUNT(C125:G125)&lt;&gt;COUNTA(C125:G125),MIN(C125:G125)&lt;0,G125&gt;E125,AND(F125&lt;&gt;"",F125&gt;E125)),"Check amounts",IF(OR(B125="Cancelled",B125="Returned",B125="Planned"),0,IF(OR(B125&lt;&gt;"Agreed",COUNTBLANK(D125)=1),"Add agreed cost",ROUND(MAX(0,D125-E125),2)))))</f>
        <v/>
      </c>
      <c r="O125" s="128">
        <f>IF(COUNTA(A125:L125)=0,"",IF(OR(COUNT(C125:G125)&lt;&gt;COUNTA(C125:G125),MIN(C125:G125)&lt;0,G125&gt;E125,AND(F125&lt;&gt;"",F125&gt;E125)),"Check amounts",ROUND(MAX(0,F125-G125),2)))</f>
        <v/>
      </c>
      <c r="P125" s="128">
        <f>IF(COUNTA(A125:L125)=0,"",IF(AND(ISNUMBER(M125),ISNUMBER(N125)),ROUND(M125+N125,2),"Check amounts"))</f>
        <v/>
      </c>
      <c r="Q125" s="128">
        <f>IF(COUNTA(A125:L125)=0,"",IF(AND(ISNUMBER(P125),ISNUMBER(O125)),ROUND(P125-O125,2),"Check amounts"))</f>
        <v/>
      </c>
      <c r="R125" s="128">
        <f>IF(COUNTA(A125:L125)=0,"",IF(OR(COUNT(C125:G125)&lt;&gt;COUNTA(C125:G125),MIN(C125:G125)&lt;0,G125&gt;E125,AND(F125&lt;&gt;"",F125&gt;E125)),"Check amounts",IF(OR(B125="Cancelled",B125="Returned"),0,IF(COUNTBLANK(C125)=1,"Add planned cost",C125))))</f>
        <v/>
      </c>
      <c r="S125" s="14">
        <f>IF(COUNTA(A125:L125)=0,"",IF(COUNTBLANK(A125)=1,"Name this expense",IF(OR(COUNT(C125:G125)&lt;&gt;COUNTA(C125:G125),MIN(C125:G125)&lt;0,G125&gt;E125,AND(F125&lt;&gt;"",F125&gt;E125)),"Check amounts",IF(AND(B125&lt;&gt;"Planned",B125&lt;&gt;"Agreed",B125&lt;&gt;"Cancelled",B125&lt;&gt;"Returned"),"Choose stage",IF(AND(B125="Agreed",COUNTBLANK(D125)=1),"Add agreed cost",IF(AND(B125="Planned",E125&gt;0),"Choose Agreed stage",IF(AND(F125&lt;&gt;"",F125&lt;G125),"Check expected refund",IF(COUNTBLANK(H125)=1,"Choose category",IF(AND(H125="Gifts",OR(COUNTBLANK(I125)=1,SUMPRODUCT(--('Gifts'!$J$8:$J$127=I125),--('Gifts'!$A$8:$A$127&lt;&gt;""))=0)),"Link a recorded gift",IF(AND(H125&lt;&gt;"Gifts",I125&lt;&gt;""),"Check gift category",IF(AND(B125&lt;&gt;"Cancelled",B125&lt;&gt;"Returned",COUNTBLANK(C125)=1),"Add planned cost",IF(AND(ISNUMBER(N125),N125&gt;0,COUNTBLANK(J125)=1),"Add payment date",IF(AND(ISNUMBER(N125),N125&gt;0,ISNUMBER(J125),J125&lt;TODAY()),"Payment overdue","")))))))))))))</f>
        <v/>
      </c>
      <c r="T125" s="3" t="inlineStr">
        <is>
          <t>M118</t>
        </is>
      </c>
      <c r="U125" s="117">
        <f>IF(COUNTA('Money simple'!A125:D125)=0,"",IF(COUNTBLANK('Money simple'!A125)=1,"Add cost name",IF(COUNT('Money simple'!B125:D125)&lt;&gt;3,"Complete amounts",IF(MIN('Money simple'!B125:D125)&lt;0,"Check amounts",""))))</f>
        <v/>
      </c>
    </row>
    <row r="126" ht="34" customHeight="1">
      <c r="A126" s="27" t="n"/>
      <c r="B126" s="27" t="n"/>
      <c r="C126" s="127" t="n"/>
      <c r="D126" s="127" t="n"/>
      <c r="E126" s="127" t="n"/>
      <c r="F126" s="127" t="n"/>
      <c r="G126" s="127" t="n"/>
      <c r="H126" s="27" t="n"/>
      <c r="I126" s="27" t="n"/>
      <c r="J126" s="126" t="n"/>
      <c r="K126" s="27" t="n"/>
      <c r="L126" s="27" t="n"/>
      <c r="M126" s="128">
        <f>IF(COUNTA(A126:L126)=0,"",IF(OR(COUNT(C126:G126)&lt;&gt;COUNTA(C126:G126),MIN(C126:G126)&lt;0,G126&gt;E126,AND(F126&lt;&gt;"",F126&gt;E126)),"Check amounts",ROUND(E126-G126,2)))</f>
        <v/>
      </c>
      <c r="N126" s="128">
        <f>IF(COUNTA(A126:L126)=0,"",IF(OR(COUNT(C126:G126)&lt;&gt;COUNTA(C126:G126),MIN(C126:G126)&lt;0,G126&gt;E126,AND(F126&lt;&gt;"",F126&gt;E126)),"Check amounts",IF(OR(B126="Cancelled",B126="Returned",B126="Planned"),0,IF(OR(B126&lt;&gt;"Agreed",COUNTBLANK(D126)=1),"Add agreed cost",ROUND(MAX(0,D126-E126),2)))))</f>
        <v/>
      </c>
      <c r="O126" s="128">
        <f>IF(COUNTA(A126:L126)=0,"",IF(OR(COUNT(C126:G126)&lt;&gt;COUNTA(C126:G126),MIN(C126:G126)&lt;0,G126&gt;E126,AND(F126&lt;&gt;"",F126&gt;E126)),"Check amounts",ROUND(MAX(0,F126-G126),2)))</f>
        <v/>
      </c>
      <c r="P126" s="128">
        <f>IF(COUNTA(A126:L126)=0,"",IF(AND(ISNUMBER(M126),ISNUMBER(N126)),ROUND(M126+N126,2),"Check amounts"))</f>
        <v/>
      </c>
      <c r="Q126" s="128">
        <f>IF(COUNTA(A126:L126)=0,"",IF(AND(ISNUMBER(P126),ISNUMBER(O126)),ROUND(P126-O126,2),"Check amounts"))</f>
        <v/>
      </c>
      <c r="R126" s="128">
        <f>IF(COUNTA(A126:L126)=0,"",IF(OR(COUNT(C126:G126)&lt;&gt;COUNTA(C126:G126),MIN(C126:G126)&lt;0,G126&gt;E126,AND(F126&lt;&gt;"",F126&gt;E126)),"Check amounts",IF(OR(B126="Cancelled",B126="Returned"),0,IF(COUNTBLANK(C126)=1,"Add planned cost",C126))))</f>
        <v/>
      </c>
      <c r="S126" s="14">
        <f>IF(COUNTA(A126:L126)=0,"",IF(COUNTBLANK(A126)=1,"Name this expense",IF(OR(COUNT(C126:G126)&lt;&gt;COUNTA(C126:G126),MIN(C126:G126)&lt;0,G126&gt;E126,AND(F126&lt;&gt;"",F126&gt;E126)),"Check amounts",IF(AND(B126&lt;&gt;"Planned",B126&lt;&gt;"Agreed",B126&lt;&gt;"Cancelled",B126&lt;&gt;"Returned"),"Choose stage",IF(AND(B126="Agreed",COUNTBLANK(D126)=1),"Add agreed cost",IF(AND(B126="Planned",E126&gt;0),"Choose Agreed stage",IF(AND(F126&lt;&gt;"",F126&lt;G126),"Check expected refund",IF(COUNTBLANK(H126)=1,"Choose category",IF(AND(H126="Gifts",OR(COUNTBLANK(I126)=1,SUMPRODUCT(--('Gifts'!$J$8:$J$127=I126),--('Gifts'!$A$8:$A$127&lt;&gt;""))=0)),"Link a recorded gift",IF(AND(H126&lt;&gt;"Gifts",I126&lt;&gt;""),"Check gift category",IF(AND(B126&lt;&gt;"Cancelled",B126&lt;&gt;"Returned",COUNTBLANK(C126)=1),"Add planned cost",IF(AND(ISNUMBER(N126),N126&gt;0,COUNTBLANK(J126)=1),"Add payment date",IF(AND(ISNUMBER(N126),N126&gt;0,ISNUMBER(J126),J126&lt;TODAY()),"Payment overdue","")))))))))))))</f>
        <v/>
      </c>
      <c r="T126" s="3" t="inlineStr">
        <is>
          <t>M119</t>
        </is>
      </c>
      <c r="U126" s="117">
        <f>IF(COUNTA('Money simple'!A126:D126)=0,"",IF(COUNTBLANK('Money simple'!A126)=1,"Add cost name",IF(COUNT('Money simple'!B126:D126)&lt;&gt;3,"Complete amounts",IF(MIN('Money simple'!B126:D126)&lt;0,"Check amounts",""))))</f>
        <v/>
      </c>
    </row>
    <row r="127" ht="34" customHeight="1">
      <c r="A127" s="27" t="n"/>
      <c r="B127" s="27" t="n"/>
      <c r="C127" s="127" t="n"/>
      <c r="D127" s="127" t="n"/>
      <c r="E127" s="127" t="n"/>
      <c r="F127" s="127" t="n"/>
      <c r="G127" s="127" t="n"/>
      <c r="H127" s="27" t="n"/>
      <c r="I127" s="27" t="n"/>
      <c r="J127" s="126" t="n"/>
      <c r="K127" s="27" t="n"/>
      <c r="L127" s="27" t="n"/>
      <c r="M127" s="128">
        <f>IF(COUNTA(A127:L127)=0,"",IF(OR(COUNT(C127:G127)&lt;&gt;COUNTA(C127:G127),MIN(C127:G127)&lt;0,G127&gt;E127,AND(F127&lt;&gt;"",F127&gt;E127)),"Check amounts",ROUND(E127-G127,2)))</f>
        <v/>
      </c>
      <c r="N127" s="128">
        <f>IF(COUNTA(A127:L127)=0,"",IF(OR(COUNT(C127:G127)&lt;&gt;COUNTA(C127:G127),MIN(C127:G127)&lt;0,G127&gt;E127,AND(F127&lt;&gt;"",F127&gt;E127)),"Check amounts",IF(OR(B127="Cancelled",B127="Returned",B127="Planned"),0,IF(OR(B127&lt;&gt;"Agreed",COUNTBLANK(D127)=1),"Add agreed cost",ROUND(MAX(0,D127-E127),2)))))</f>
        <v/>
      </c>
      <c r="O127" s="128">
        <f>IF(COUNTA(A127:L127)=0,"",IF(OR(COUNT(C127:G127)&lt;&gt;COUNTA(C127:G127),MIN(C127:G127)&lt;0,G127&gt;E127,AND(F127&lt;&gt;"",F127&gt;E127)),"Check amounts",ROUND(MAX(0,F127-G127),2)))</f>
        <v/>
      </c>
      <c r="P127" s="128">
        <f>IF(COUNTA(A127:L127)=0,"",IF(AND(ISNUMBER(M127),ISNUMBER(N127)),ROUND(M127+N127,2),"Check amounts"))</f>
        <v/>
      </c>
      <c r="Q127" s="128">
        <f>IF(COUNTA(A127:L127)=0,"",IF(AND(ISNUMBER(P127),ISNUMBER(O127)),ROUND(P127-O127,2),"Check amounts"))</f>
        <v/>
      </c>
      <c r="R127" s="128">
        <f>IF(COUNTA(A127:L127)=0,"",IF(OR(COUNT(C127:G127)&lt;&gt;COUNTA(C127:G127),MIN(C127:G127)&lt;0,G127&gt;E127,AND(F127&lt;&gt;"",F127&gt;E127)),"Check amounts",IF(OR(B127="Cancelled",B127="Returned"),0,IF(COUNTBLANK(C127)=1,"Add planned cost",C127))))</f>
        <v/>
      </c>
      <c r="S127" s="14">
        <f>IF(COUNTA(A127:L127)=0,"",IF(COUNTBLANK(A127)=1,"Name this expense",IF(OR(COUNT(C127:G127)&lt;&gt;COUNTA(C127:G127),MIN(C127:G127)&lt;0,G127&gt;E127,AND(F127&lt;&gt;"",F127&gt;E127)),"Check amounts",IF(AND(B127&lt;&gt;"Planned",B127&lt;&gt;"Agreed",B127&lt;&gt;"Cancelled",B127&lt;&gt;"Returned"),"Choose stage",IF(AND(B127="Agreed",COUNTBLANK(D127)=1),"Add agreed cost",IF(AND(B127="Planned",E127&gt;0),"Choose Agreed stage",IF(AND(F127&lt;&gt;"",F127&lt;G127),"Check expected refund",IF(COUNTBLANK(H127)=1,"Choose category",IF(AND(H127="Gifts",OR(COUNTBLANK(I127)=1,SUMPRODUCT(--('Gifts'!$J$8:$J$127=I127),--('Gifts'!$A$8:$A$127&lt;&gt;""))=0)),"Link a recorded gift",IF(AND(H127&lt;&gt;"Gifts",I127&lt;&gt;""),"Check gift category",IF(AND(B127&lt;&gt;"Cancelled",B127&lt;&gt;"Returned",COUNTBLANK(C127)=1),"Add planned cost",IF(AND(ISNUMBER(N127),N127&gt;0,COUNTBLANK(J127)=1),"Add payment date",IF(AND(ISNUMBER(N127),N127&gt;0,ISNUMBER(J127),J127&lt;TODAY()),"Payment overdue","")))))))))))))</f>
        <v/>
      </c>
      <c r="T127" s="3" t="inlineStr">
        <is>
          <t>M120</t>
        </is>
      </c>
      <c r="U127" s="117">
        <f>IF(COUNTA('Money simple'!A127:D127)=0,"",IF(COUNTBLANK('Money simple'!A127)=1,"Add cost name",IF(COUNT('Money simple'!B127:D127)&lt;&gt;3,"Complete amounts",IF(MIN('Money simple'!B127:D127)&lt;0,"Check amounts",""))))</f>
        <v/>
      </c>
    </row>
    <row r="128" ht="34" customHeight="1">
      <c r="A128" s="27" t="n"/>
      <c r="B128" s="27" t="n"/>
      <c r="C128" s="127" t="n"/>
      <c r="D128" s="127" t="n"/>
      <c r="E128" s="127" t="n"/>
      <c r="F128" s="127" t="n"/>
      <c r="G128" s="127" t="n"/>
      <c r="H128" s="27" t="n"/>
      <c r="I128" s="27" t="n"/>
      <c r="J128" s="126" t="n"/>
      <c r="K128" s="27" t="n"/>
      <c r="L128" s="27" t="n"/>
      <c r="M128" s="128">
        <f>IF(COUNTA(A128:L128)=0,"",IF(OR(COUNT(C128:G128)&lt;&gt;COUNTA(C128:G128),MIN(C128:G128)&lt;0,G128&gt;E128,AND(F128&lt;&gt;"",F128&gt;E128)),"Check amounts",ROUND(E128-G128,2)))</f>
        <v/>
      </c>
      <c r="N128" s="128">
        <f>IF(COUNTA(A128:L128)=0,"",IF(OR(COUNT(C128:G128)&lt;&gt;COUNTA(C128:G128),MIN(C128:G128)&lt;0,G128&gt;E128,AND(F128&lt;&gt;"",F128&gt;E128)),"Check amounts",IF(OR(B128="Cancelled",B128="Returned",B128="Planned"),0,IF(OR(B128&lt;&gt;"Agreed",COUNTBLANK(D128)=1),"Add agreed cost",ROUND(MAX(0,D128-E128),2)))))</f>
        <v/>
      </c>
      <c r="O128" s="128">
        <f>IF(COUNTA(A128:L128)=0,"",IF(OR(COUNT(C128:G128)&lt;&gt;COUNTA(C128:G128),MIN(C128:G128)&lt;0,G128&gt;E128,AND(F128&lt;&gt;"",F128&gt;E128)),"Check amounts",ROUND(MAX(0,F128-G128),2)))</f>
        <v/>
      </c>
      <c r="P128" s="128">
        <f>IF(COUNTA(A128:L128)=0,"",IF(AND(ISNUMBER(M128),ISNUMBER(N128)),ROUND(M128+N128,2),"Check amounts"))</f>
        <v/>
      </c>
      <c r="Q128" s="128">
        <f>IF(COUNTA(A128:L128)=0,"",IF(AND(ISNUMBER(P128),ISNUMBER(O128)),ROUND(P128-O128,2),"Check amounts"))</f>
        <v/>
      </c>
      <c r="R128" s="128">
        <f>IF(COUNTA(A128:L128)=0,"",IF(OR(COUNT(C128:G128)&lt;&gt;COUNTA(C128:G128),MIN(C128:G128)&lt;0,G128&gt;E128,AND(F128&lt;&gt;"",F128&gt;E128)),"Check amounts",IF(OR(B128="Cancelled",B128="Returned"),0,IF(COUNTBLANK(C128)=1,"Add planned cost",C128))))</f>
        <v/>
      </c>
      <c r="S128" s="14">
        <f>IF(COUNTA(A128:L128)=0,"",IF(COUNTBLANK(A128)=1,"Name this expense",IF(OR(COUNT(C128:G128)&lt;&gt;COUNTA(C128:G128),MIN(C128:G128)&lt;0,G128&gt;E128,AND(F128&lt;&gt;"",F128&gt;E128)),"Check amounts",IF(AND(B128&lt;&gt;"Planned",B128&lt;&gt;"Agreed",B128&lt;&gt;"Cancelled",B128&lt;&gt;"Returned"),"Choose stage",IF(AND(B128="Agreed",COUNTBLANK(D128)=1),"Add agreed cost",IF(AND(B128="Planned",E128&gt;0),"Choose Agreed stage",IF(AND(F128&lt;&gt;"",F128&lt;G128),"Check expected refund",IF(COUNTBLANK(H128)=1,"Choose category",IF(AND(H128="Gifts",OR(COUNTBLANK(I128)=1,SUMPRODUCT(--('Gifts'!$J$8:$J$127=I128),--('Gifts'!$A$8:$A$127&lt;&gt;""))=0)),"Link a recorded gift",IF(AND(H128&lt;&gt;"Gifts",I128&lt;&gt;""),"Check gift category",IF(AND(B128&lt;&gt;"Cancelled",B128&lt;&gt;"Returned",COUNTBLANK(C128)=1),"Add planned cost",IF(AND(ISNUMBER(N128),N128&gt;0,COUNTBLANK(J128)=1),"Add payment date",IF(AND(ISNUMBER(N128),N128&gt;0,ISNUMBER(J128),J128&lt;TODAY()),"Payment overdue","")))))))))))))</f>
        <v/>
      </c>
      <c r="T128" s="3" t="inlineStr">
        <is>
          <t>M121</t>
        </is>
      </c>
      <c r="U128" s="117">
        <f>IF(COUNTA('Money simple'!A128:D128)=0,"",IF(COUNTBLANK('Money simple'!A128)=1,"Add cost name",IF(COUNT('Money simple'!B128:D128)&lt;&gt;3,"Complete amounts",IF(MIN('Money simple'!B128:D128)&lt;0,"Check amounts",""))))</f>
        <v/>
      </c>
    </row>
    <row r="129" ht="34" customHeight="1">
      <c r="A129" s="27" t="n"/>
      <c r="B129" s="27" t="n"/>
      <c r="C129" s="127" t="n"/>
      <c r="D129" s="127" t="n"/>
      <c r="E129" s="127" t="n"/>
      <c r="F129" s="127" t="n"/>
      <c r="G129" s="127" t="n"/>
      <c r="H129" s="27" t="n"/>
      <c r="I129" s="27" t="n"/>
      <c r="J129" s="126" t="n"/>
      <c r="K129" s="27" t="n"/>
      <c r="L129" s="27" t="n"/>
      <c r="M129" s="128">
        <f>IF(COUNTA(A129:L129)=0,"",IF(OR(COUNT(C129:G129)&lt;&gt;COUNTA(C129:G129),MIN(C129:G129)&lt;0,G129&gt;E129,AND(F129&lt;&gt;"",F129&gt;E129)),"Check amounts",ROUND(E129-G129,2)))</f>
        <v/>
      </c>
      <c r="N129" s="128">
        <f>IF(COUNTA(A129:L129)=0,"",IF(OR(COUNT(C129:G129)&lt;&gt;COUNTA(C129:G129),MIN(C129:G129)&lt;0,G129&gt;E129,AND(F129&lt;&gt;"",F129&gt;E129)),"Check amounts",IF(OR(B129="Cancelled",B129="Returned",B129="Planned"),0,IF(OR(B129&lt;&gt;"Agreed",COUNTBLANK(D129)=1),"Add agreed cost",ROUND(MAX(0,D129-E129),2)))))</f>
        <v/>
      </c>
      <c r="O129" s="128">
        <f>IF(COUNTA(A129:L129)=0,"",IF(OR(COUNT(C129:G129)&lt;&gt;COUNTA(C129:G129),MIN(C129:G129)&lt;0,G129&gt;E129,AND(F129&lt;&gt;"",F129&gt;E129)),"Check amounts",ROUND(MAX(0,F129-G129),2)))</f>
        <v/>
      </c>
      <c r="P129" s="128">
        <f>IF(COUNTA(A129:L129)=0,"",IF(AND(ISNUMBER(M129),ISNUMBER(N129)),ROUND(M129+N129,2),"Check amounts"))</f>
        <v/>
      </c>
      <c r="Q129" s="128">
        <f>IF(COUNTA(A129:L129)=0,"",IF(AND(ISNUMBER(P129),ISNUMBER(O129)),ROUND(P129-O129,2),"Check amounts"))</f>
        <v/>
      </c>
      <c r="R129" s="128">
        <f>IF(COUNTA(A129:L129)=0,"",IF(OR(COUNT(C129:G129)&lt;&gt;COUNTA(C129:G129),MIN(C129:G129)&lt;0,G129&gt;E129,AND(F129&lt;&gt;"",F129&gt;E129)),"Check amounts",IF(OR(B129="Cancelled",B129="Returned"),0,IF(COUNTBLANK(C129)=1,"Add planned cost",C129))))</f>
        <v/>
      </c>
      <c r="S129" s="14">
        <f>IF(COUNTA(A129:L129)=0,"",IF(COUNTBLANK(A129)=1,"Name this expense",IF(OR(COUNT(C129:G129)&lt;&gt;COUNTA(C129:G129),MIN(C129:G129)&lt;0,G129&gt;E129,AND(F129&lt;&gt;"",F129&gt;E129)),"Check amounts",IF(AND(B129&lt;&gt;"Planned",B129&lt;&gt;"Agreed",B129&lt;&gt;"Cancelled",B129&lt;&gt;"Returned"),"Choose stage",IF(AND(B129="Agreed",COUNTBLANK(D129)=1),"Add agreed cost",IF(AND(B129="Planned",E129&gt;0),"Choose Agreed stage",IF(AND(F129&lt;&gt;"",F129&lt;G129),"Check expected refund",IF(COUNTBLANK(H129)=1,"Choose category",IF(AND(H129="Gifts",OR(COUNTBLANK(I129)=1,SUMPRODUCT(--('Gifts'!$J$8:$J$127=I129),--('Gifts'!$A$8:$A$127&lt;&gt;""))=0)),"Link a recorded gift",IF(AND(H129&lt;&gt;"Gifts",I129&lt;&gt;""),"Check gift category",IF(AND(B129&lt;&gt;"Cancelled",B129&lt;&gt;"Returned",COUNTBLANK(C129)=1),"Add planned cost",IF(AND(ISNUMBER(N129),N129&gt;0,COUNTBLANK(J129)=1),"Add payment date",IF(AND(ISNUMBER(N129),N129&gt;0,ISNUMBER(J129),J129&lt;TODAY()),"Payment overdue","")))))))))))))</f>
        <v/>
      </c>
      <c r="T129" s="3" t="inlineStr">
        <is>
          <t>M122</t>
        </is>
      </c>
      <c r="U129" s="117">
        <f>IF(COUNTA('Money simple'!A129:D129)=0,"",IF(COUNTBLANK('Money simple'!A129)=1,"Add cost name",IF(COUNT('Money simple'!B129:D129)&lt;&gt;3,"Complete amounts",IF(MIN('Money simple'!B129:D129)&lt;0,"Check amounts",""))))</f>
        <v/>
      </c>
    </row>
    <row r="130" ht="34" customHeight="1">
      <c r="A130" s="27" t="n"/>
      <c r="B130" s="27" t="n"/>
      <c r="C130" s="127" t="n"/>
      <c r="D130" s="127" t="n"/>
      <c r="E130" s="127" t="n"/>
      <c r="F130" s="127" t="n"/>
      <c r="G130" s="127" t="n"/>
      <c r="H130" s="27" t="n"/>
      <c r="I130" s="27" t="n"/>
      <c r="J130" s="126" t="n"/>
      <c r="K130" s="27" t="n"/>
      <c r="L130" s="27" t="n"/>
      <c r="M130" s="128">
        <f>IF(COUNTA(A130:L130)=0,"",IF(OR(COUNT(C130:G130)&lt;&gt;COUNTA(C130:G130),MIN(C130:G130)&lt;0,G130&gt;E130,AND(F130&lt;&gt;"",F130&gt;E130)),"Check amounts",ROUND(E130-G130,2)))</f>
        <v/>
      </c>
      <c r="N130" s="128">
        <f>IF(COUNTA(A130:L130)=0,"",IF(OR(COUNT(C130:G130)&lt;&gt;COUNTA(C130:G130),MIN(C130:G130)&lt;0,G130&gt;E130,AND(F130&lt;&gt;"",F130&gt;E130)),"Check amounts",IF(OR(B130="Cancelled",B130="Returned",B130="Planned"),0,IF(OR(B130&lt;&gt;"Agreed",COUNTBLANK(D130)=1),"Add agreed cost",ROUND(MAX(0,D130-E130),2)))))</f>
        <v/>
      </c>
      <c r="O130" s="128">
        <f>IF(COUNTA(A130:L130)=0,"",IF(OR(COUNT(C130:G130)&lt;&gt;COUNTA(C130:G130),MIN(C130:G130)&lt;0,G130&gt;E130,AND(F130&lt;&gt;"",F130&gt;E130)),"Check amounts",ROUND(MAX(0,F130-G130),2)))</f>
        <v/>
      </c>
      <c r="P130" s="128">
        <f>IF(COUNTA(A130:L130)=0,"",IF(AND(ISNUMBER(M130),ISNUMBER(N130)),ROUND(M130+N130,2),"Check amounts"))</f>
        <v/>
      </c>
      <c r="Q130" s="128">
        <f>IF(COUNTA(A130:L130)=0,"",IF(AND(ISNUMBER(P130),ISNUMBER(O130)),ROUND(P130-O130,2),"Check amounts"))</f>
        <v/>
      </c>
      <c r="R130" s="128">
        <f>IF(COUNTA(A130:L130)=0,"",IF(OR(COUNT(C130:G130)&lt;&gt;COUNTA(C130:G130),MIN(C130:G130)&lt;0,G130&gt;E130,AND(F130&lt;&gt;"",F130&gt;E130)),"Check amounts",IF(OR(B130="Cancelled",B130="Returned"),0,IF(COUNTBLANK(C130)=1,"Add planned cost",C130))))</f>
        <v/>
      </c>
      <c r="S130" s="14">
        <f>IF(COUNTA(A130:L130)=0,"",IF(COUNTBLANK(A130)=1,"Name this expense",IF(OR(COUNT(C130:G130)&lt;&gt;COUNTA(C130:G130),MIN(C130:G130)&lt;0,G130&gt;E130,AND(F130&lt;&gt;"",F130&gt;E130)),"Check amounts",IF(AND(B130&lt;&gt;"Planned",B130&lt;&gt;"Agreed",B130&lt;&gt;"Cancelled",B130&lt;&gt;"Returned"),"Choose stage",IF(AND(B130="Agreed",COUNTBLANK(D130)=1),"Add agreed cost",IF(AND(B130="Planned",E130&gt;0),"Choose Agreed stage",IF(AND(F130&lt;&gt;"",F130&lt;G130),"Check expected refund",IF(COUNTBLANK(H130)=1,"Choose category",IF(AND(H130="Gifts",OR(COUNTBLANK(I130)=1,SUMPRODUCT(--('Gifts'!$J$8:$J$127=I130),--('Gifts'!$A$8:$A$127&lt;&gt;""))=0)),"Link a recorded gift",IF(AND(H130&lt;&gt;"Gifts",I130&lt;&gt;""),"Check gift category",IF(AND(B130&lt;&gt;"Cancelled",B130&lt;&gt;"Returned",COUNTBLANK(C130)=1),"Add planned cost",IF(AND(ISNUMBER(N130),N130&gt;0,COUNTBLANK(J130)=1),"Add payment date",IF(AND(ISNUMBER(N130),N130&gt;0,ISNUMBER(J130),J130&lt;TODAY()),"Payment overdue","")))))))))))))</f>
        <v/>
      </c>
      <c r="T130" s="3" t="inlineStr">
        <is>
          <t>M123</t>
        </is>
      </c>
      <c r="U130" s="117">
        <f>IF(COUNTA('Money simple'!A130:D130)=0,"",IF(COUNTBLANK('Money simple'!A130)=1,"Add cost name",IF(COUNT('Money simple'!B130:D130)&lt;&gt;3,"Complete amounts",IF(MIN('Money simple'!B130:D130)&lt;0,"Check amounts",""))))</f>
        <v/>
      </c>
    </row>
    <row r="131" ht="34" customHeight="1">
      <c r="A131" s="27" t="n"/>
      <c r="B131" s="27" t="n"/>
      <c r="C131" s="127" t="n"/>
      <c r="D131" s="127" t="n"/>
      <c r="E131" s="127" t="n"/>
      <c r="F131" s="127" t="n"/>
      <c r="G131" s="127" t="n"/>
      <c r="H131" s="27" t="n"/>
      <c r="I131" s="27" t="n"/>
      <c r="J131" s="126" t="n"/>
      <c r="K131" s="27" t="n"/>
      <c r="L131" s="27" t="n"/>
      <c r="M131" s="128">
        <f>IF(COUNTA(A131:L131)=0,"",IF(OR(COUNT(C131:G131)&lt;&gt;COUNTA(C131:G131),MIN(C131:G131)&lt;0,G131&gt;E131,AND(F131&lt;&gt;"",F131&gt;E131)),"Check amounts",ROUND(E131-G131,2)))</f>
        <v/>
      </c>
      <c r="N131" s="128">
        <f>IF(COUNTA(A131:L131)=0,"",IF(OR(COUNT(C131:G131)&lt;&gt;COUNTA(C131:G131),MIN(C131:G131)&lt;0,G131&gt;E131,AND(F131&lt;&gt;"",F131&gt;E131)),"Check amounts",IF(OR(B131="Cancelled",B131="Returned",B131="Planned"),0,IF(OR(B131&lt;&gt;"Agreed",COUNTBLANK(D131)=1),"Add agreed cost",ROUND(MAX(0,D131-E131),2)))))</f>
        <v/>
      </c>
      <c r="O131" s="128">
        <f>IF(COUNTA(A131:L131)=0,"",IF(OR(COUNT(C131:G131)&lt;&gt;COUNTA(C131:G131),MIN(C131:G131)&lt;0,G131&gt;E131,AND(F131&lt;&gt;"",F131&gt;E131)),"Check amounts",ROUND(MAX(0,F131-G131),2)))</f>
        <v/>
      </c>
      <c r="P131" s="128">
        <f>IF(COUNTA(A131:L131)=0,"",IF(AND(ISNUMBER(M131),ISNUMBER(N131)),ROUND(M131+N131,2),"Check amounts"))</f>
        <v/>
      </c>
      <c r="Q131" s="128">
        <f>IF(COUNTA(A131:L131)=0,"",IF(AND(ISNUMBER(P131),ISNUMBER(O131)),ROUND(P131-O131,2),"Check amounts"))</f>
        <v/>
      </c>
      <c r="R131" s="128">
        <f>IF(COUNTA(A131:L131)=0,"",IF(OR(COUNT(C131:G131)&lt;&gt;COUNTA(C131:G131),MIN(C131:G131)&lt;0,G131&gt;E131,AND(F131&lt;&gt;"",F131&gt;E131)),"Check amounts",IF(OR(B131="Cancelled",B131="Returned"),0,IF(COUNTBLANK(C131)=1,"Add planned cost",C131))))</f>
        <v/>
      </c>
      <c r="S131" s="14">
        <f>IF(COUNTA(A131:L131)=0,"",IF(COUNTBLANK(A131)=1,"Name this expense",IF(OR(COUNT(C131:G131)&lt;&gt;COUNTA(C131:G131),MIN(C131:G131)&lt;0,G131&gt;E131,AND(F131&lt;&gt;"",F131&gt;E131)),"Check amounts",IF(AND(B131&lt;&gt;"Planned",B131&lt;&gt;"Agreed",B131&lt;&gt;"Cancelled",B131&lt;&gt;"Returned"),"Choose stage",IF(AND(B131="Agreed",COUNTBLANK(D131)=1),"Add agreed cost",IF(AND(B131="Planned",E131&gt;0),"Choose Agreed stage",IF(AND(F131&lt;&gt;"",F131&lt;G131),"Check expected refund",IF(COUNTBLANK(H131)=1,"Choose category",IF(AND(H131="Gifts",OR(COUNTBLANK(I131)=1,SUMPRODUCT(--('Gifts'!$J$8:$J$127=I131),--('Gifts'!$A$8:$A$127&lt;&gt;""))=0)),"Link a recorded gift",IF(AND(H131&lt;&gt;"Gifts",I131&lt;&gt;""),"Check gift category",IF(AND(B131&lt;&gt;"Cancelled",B131&lt;&gt;"Returned",COUNTBLANK(C131)=1),"Add planned cost",IF(AND(ISNUMBER(N131),N131&gt;0,COUNTBLANK(J131)=1),"Add payment date",IF(AND(ISNUMBER(N131),N131&gt;0,ISNUMBER(J131),J131&lt;TODAY()),"Payment overdue","")))))))))))))</f>
        <v/>
      </c>
      <c r="T131" s="3" t="inlineStr">
        <is>
          <t>M124</t>
        </is>
      </c>
      <c r="U131" s="117">
        <f>IF(COUNTA('Money simple'!A131:D131)=0,"",IF(COUNTBLANK('Money simple'!A131)=1,"Add cost name",IF(COUNT('Money simple'!B131:D131)&lt;&gt;3,"Complete amounts",IF(MIN('Money simple'!B131:D131)&lt;0,"Check amounts",""))))</f>
        <v/>
      </c>
    </row>
    <row r="132" ht="34" customHeight="1">
      <c r="A132" s="27" t="n"/>
      <c r="B132" s="27" t="n"/>
      <c r="C132" s="127" t="n"/>
      <c r="D132" s="127" t="n"/>
      <c r="E132" s="127" t="n"/>
      <c r="F132" s="127" t="n"/>
      <c r="G132" s="127" t="n"/>
      <c r="H132" s="27" t="n"/>
      <c r="I132" s="27" t="n"/>
      <c r="J132" s="126" t="n"/>
      <c r="K132" s="27" t="n"/>
      <c r="L132" s="27" t="n"/>
      <c r="M132" s="128">
        <f>IF(COUNTA(A132:L132)=0,"",IF(OR(COUNT(C132:G132)&lt;&gt;COUNTA(C132:G132),MIN(C132:G132)&lt;0,G132&gt;E132,AND(F132&lt;&gt;"",F132&gt;E132)),"Check amounts",ROUND(E132-G132,2)))</f>
        <v/>
      </c>
      <c r="N132" s="128">
        <f>IF(COUNTA(A132:L132)=0,"",IF(OR(COUNT(C132:G132)&lt;&gt;COUNTA(C132:G132),MIN(C132:G132)&lt;0,G132&gt;E132,AND(F132&lt;&gt;"",F132&gt;E132)),"Check amounts",IF(OR(B132="Cancelled",B132="Returned",B132="Planned"),0,IF(OR(B132&lt;&gt;"Agreed",COUNTBLANK(D132)=1),"Add agreed cost",ROUND(MAX(0,D132-E132),2)))))</f>
        <v/>
      </c>
      <c r="O132" s="128">
        <f>IF(COUNTA(A132:L132)=0,"",IF(OR(COUNT(C132:G132)&lt;&gt;COUNTA(C132:G132),MIN(C132:G132)&lt;0,G132&gt;E132,AND(F132&lt;&gt;"",F132&gt;E132)),"Check amounts",ROUND(MAX(0,F132-G132),2)))</f>
        <v/>
      </c>
      <c r="P132" s="128">
        <f>IF(COUNTA(A132:L132)=0,"",IF(AND(ISNUMBER(M132),ISNUMBER(N132)),ROUND(M132+N132,2),"Check amounts"))</f>
        <v/>
      </c>
      <c r="Q132" s="128">
        <f>IF(COUNTA(A132:L132)=0,"",IF(AND(ISNUMBER(P132),ISNUMBER(O132)),ROUND(P132-O132,2),"Check amounts"))</f>
        <v/>
      </c>
      <c r="R132" s="128">
        <f>IF(COUNTA(A132:L132)=0,"",IF(OR(COUNT(C132:G132)&lt;&gt;COUNTA(C132:G132),MIN(C132:G132)&lt;0,G132&gt;E132,AND(F132&lt;&gt;"",F132&gt;E132)),"Check amounts",IF(OR(B132="Cancelled",B132="Returned"),0,IF(COUNTBLANK(C132)=1,"Add planned cost",C132))))</f>
        <v/>
      </c>
      <c r="S132" s="14">
        <f>IF(COUNTA(A132:L132)=0,"",IF(COUNTBLANK(A132)=1,"Name this expense",IF(OR(COUNT(C132:G132)&lt;&gt;COUNTA(C132:G132),MIN(C132:G132)&lt;0,G132&gt;E132,AND(F132&lt;&gt;"",F132&gt;E132)),"Check amounts",IF(AND(B132&lt;&gt;"Planned",B132&lt;&gt;"Agreed",B132&lt;&gt;"Cancelled",B132&lt;&gt;"Returned"),"Choose stage",IF(AND(B132="Agreed",COUNTBLANK(D132)=1),"Add agreed cost",IF(AND(B132="Planned",E132&gt;0),"Choose Agreed stage",IF(AND(F132&lt;&gt;"",F132&lt;G132),"Check expected refund",IF(COUNTBLANK(H132)=1,"Choose category",IF(AND(H132="Gifts",OR(COUNTBLANK(I132)=1,SUMPRODUCT(--('Gifts'!$J$8:$J$127=I132),--('Gifts'!$A$8:$A$127&lt;&gt;""))=0)),"Link a recorded gift",IF(AND(H132&lt;&gt;"Gifts",I132&lt;&gt;""),"Check gift category",IF(AND(B132&lt;&gt;"Cancelled",B132&lt;&gt;"Returned",COUNTBLANK(C132)=1),"Add planned cost",IF(AND(ISNUMBER(N132),N132&gt;0,COUNTBLANK(J132)=1),"Add payment date",IF(AND(ISNUMBER(N132),N132&gt;0,ISNUMBER(J132),J132&lt;TODAY()),"Payment overdue","")))))))))))))</f>
        <v/>
      </c>
      <c r="T132" s="3" t="inlineStr">
        <is>
          <t>M125</t>
        </is>
      </c>
      <c r="U132" s="117">
        <f>IF(COUNTA('Money simple'!A132:D132)=0,"",IF(COUNTBLANK('Money simple'!A132)=1,"Add cost name",IF(COUNT('Money simple'!B132:D132)&lt;&gt;3,"Complete amounts",IF(MIN('Money simple'!B132:D132)&lt;0,"Check amounts",""))))</f>
        <v/>
      </c>
    </row>
    <row r="133" ht="34" customHeight="1">
      <c r="A133" s="27" t="n"/>
      <c r="B133" s="27" t="n"/>
      <c r="C133" s="127" t="n"/>
      <c r="D133" s="127" t="n"/>
      <c r="E133" s="127" t="n"/>
      <c r="F133" s="127" t="n"/>
      <c r="G133" s="127" t="n"/>
      <c r="H133" s="27" t="n"/>
      <c r="I133" s="27" t="n"/>
      <c r="J133" s="126" t="n"/>
      <c r="K133" s="27" t="n"/>
      <c r="L133" s="27" t="n"/>
      <c r="M133" s="128">
        <f>IF(COUNTA(A133:L133)=0,"",IF(OR(COUNT(C133:G133)&lt;&gt;COUNTA(C133:G133),MIN(C133:G133)&lt;0,G133&gt;E133,AND(F133&lt;&gt;"",F133&gt;E133)),"Check amounts",ROUND(E133-G133,2)))</f>
        <v/>
      </c>
      <c r="N133" s="128">
        <f>IF(COUNTA(A133:L133)=0,"",IF(OR(COUNT(C133:G133)&lt;&gt;COUNTA(C133:G133),MIN(C133:G133)&lt;0,G133&gt;E133,AND(F133&lt;&gt;"",F133&gt;E133)),"Check amounts",IF(OR(B133="Cancelled",B133="Returned",B133="Planned"),0,IF(OR(B133&lt;&gt;"Agreed",COUNTBLANK(D133)=1),"Add agreed cost",ROUND(MAX(0,D133-E133),2)))))</f>
        <v/>
      </c>
      <c r="O133" s="128">
        <f>IF(COUNTA(A133:L133)=0,"",IF(OR(COUNT(C133:G133)&lt;&gt;COUNTA(C133:G133),MIN(C133:G133)&lt;0,G133&gt;E133,AND(F133&lt;&gt;"",F133&gt;E133)),"Check amounts",ROUND(MAX(0,F133-G133),2)))</f>
        <v/>
      </c>
      <c r="P133" s="128">
        <f>IF(COUNTA(A133:L133)=0,"",IF(AND(ISNUMBER(M133),ISNUMBER(N133)),ROUND(M133+N133,2),"Check amounts"))</f>
        <v/>
      </c>
      <c r="Q133" s="128">
        <f>IF(COUNTA(A133:L133)=0,"",IF(AND(ISNUMBER(P133),ISNUMBER(O133)),ROUND(P133-O133,2),"Check amounts"))</f>
        <v/>
      </c>
      <c r="R133" s="128">
        <f>IF(COUNTA(A133:L133)=0,"",IF(OR(COUNT(C133:G133)&lt;&gt;COUNTA(C133:G133),MIN(C133:G133)&lt;0,G133&gt;E133,AND(F133&lt;&gt;"",F133&gt;E133)),"Check amounts",IF(OR(B133="Cancelled",B133="Returned"),0,IF(COUNTBLANK(C133)=1,"Add planned cost",C133))))</f>
        <v/>
      </c>
      <c r="S133" s="14">
        <f>IF(COUNTA(A133:L133)=0,"",IF(COUNTBLANK(A133)=1,"Name this expense",IF(OR(COUNT(C133:G133)&lt;&gt;COUNTA(C133:G133),MIN(C133:G133)&lt;0,G133&gt;E133,AND(F133&lt;&gt;"",F133&gt;E133)),"Check amounts",IF(AND(B133&lt;&gt;"Planned",B133&lt;&gt;"Agreed",B133&lt;&gt;"Cancelled",B133&lt;&gt;"Returned"),"Choose stage",IF(AND(B133="Agreed",COUNTBLANK(D133)=1),"Add agreed cost",IF(AND(B133="Planned",E133&gt;0),"Choose Agreed stage",IF(AND(F133&lt;&gt;"",F133&lt;G133),"Check expected refund",IF(COUNTBLANK(H133)=1,"Choose category",IF(AND(H133="Gifts",OR(COUNTBLANK(I133)=1,SUMPRODUCT(--('Gifts'!$J$8:$J$127=I133),--('Gifts'!$A$8:$A$127&lt;&gt;""))=0)),"Link a recorded gift",IF(AND(H133&lt;&gt;"Gifts",I133&lt;&gt;""),"Check gift category",IF(AND(B133&lt;&gt;"Cancelled",B133&lt;&gt;"Returned",COUNTBLANK(C133)=1),"Add planned cost",IF(AND(ISNUMBER(N133),N133&gt;0,COUNTBLANK(J133)=1),"Add payment date",IF(AND(ISNUMBER(N133),N133&gt;0,ISNUMBER(J133),J133&lt;TODAY()),"Payment overdue","")))))))))))))</f>
        <v/>
      </c>
      <c r="T133" s="3" t="inlineStr">
        <is>
          <t>M126</t>
        </is>
      </c>
      <c r="U133" s="117">
        <f>IF(COUNTA('Money simple'!A133:D133)=0,"",IF(COUNTBLANK('Money simple'!A133)=1,"Add cost name",IF(COUNT('Money simple'!B133:D133)&lt;&gt;3,"Complete amounts",IF(MIN('Money simple'!B133:D133)&lt;0,"Check amounts",""))))</f>
        <v/>
      </c>
    </row>
    <row r="134" ht="34" customHeight="1">
      <c r="A134" s="27" t="n"/>
      <c r="B134" s="27" t="n"/>
      <c r="C134" s="127" t="n"/>
      <c r="D134" s="127" t="n"/>
      <c r="E134" s="127" t="n"/>
      <c r="F134" s="127" t="n"/>
      <c r="G134" s="127" t="n"/>
      <c r="H134" s="27" t="n"/>
      <c r="I134" s="27" t="n"/>
      <c r="J134" s="126" t="n"/>
      <c r="K134" s="27" t="n"/>
      <c r="L134" s="27" t="n"/>
      <c r="M134" s="128">
        <f>IF(COUNTA(A134:L134)=0,"",IF(OR(COUNT(C134:G134)&lt;&gt;COUNTA(C134:G134),MIN(C134:G134)&lt;0,G134&gt;E134,AND(F134&lt;&gt;"",F134&gt;E134)),"Check amounts",ROUND(E134-G134,2)))</f>
        <v/>
      </c>
      <c r="N134" s="128">
        <f>IF(COUNTA(A134:L134)=0,"",IF(OR(COUNT(C134:G134)&lt;&gt;COUNTA(C134:G134),MIN(C134:G134)&lt;0,G134&gt;E134,AND(F134&lt;&gt;"",F134&gt;E134)),"Check amounts",IF(OR(B134="Cancelled",B134="Returned",B134="Planned"),0,IF(OR(B134&lt;&gt;"Agreed",COUNTBLANK(D134)=1),"Add agreed cost",ROUND(MAX(0,D134-E134),2)))))</f>
        <v/>
      </c>
      <c r="O134" s="128">
        <f>IF(COUNTA(A134:L134)=0,"",IF(OR(COUNT(C134:G134)&lt;&gt;COUNTA(C134:G134),MIN(C134:G134)&lt;0,G134&gt;E134,AND(F134&lt;&gt;"",F134&gt;E134)),"Check amounts",ROUND(MAX(0,F134-G134),2)))</f>
        <v/>
      </c>
      <c r="P134" s="128">
        <f>IF(COUNTA(A134:L134)=0,"",IF(AND(ISNUMBER(M134),ISNUMBER(N134)),ROUND(M134+N134,2),"Check amounts"))</f>
        <v/>
      </c>
      <c r="Q134" s="128">
        <f>IF(COUNTA(A134:L134)=0,"",IF(AND(ISNUMBER(P134),ISNUMBER(O134)),ROUND(P134-O134,2),"Check amounts"))</f>
        <v/>
      </c>
      <c r="R134" s="128">
        <f>IF(COUNTA(A134:L134)=0,"",IF(OR(COUNT(C134:G134)&lt;&gt;COUNTA(C134:G134),MIN(C134:G134)&lt;0,G134&gt;E134,AND(F134&lt;&gt;"",F134&gt;E134)),"Check amounts",IF(OR(B134="Cancelled",B134="Returned"),0,IF(COUNTBLANK(C134)=1,"Add planned cost",C134))))</f>
        <v/>
      </c>
      <c r="S134" s="14">
        <f>IF(COUNTA(A134:L134)=0,"",IF(COUNTBLANK(A134)=1,"Name this expense",IF(OR(COUNT(C134:G134)&lt;&gt;COUNTA(C134:G134),MIN(C134:G134)&lt;0,G134&gt;E134,AND(F134&lt;&gt;"",F134&gt;E134)),"Check amounts",IF(AND(B134&lt;&gt;"Planned",B134&lt;&gt;"Agreed",B134&lt;&gt;"Cancelled",B134&lt;&gt;"Returned"),"Choose stage",IF(AND(B134="Agreed",COUNTBLANK(D134)=1),"Add agreed cost",IF(AND(B134="Planned",E134&gt;0),"Choose Agreed stage",IF(AND(F134&lt;&gt;"",F134&lt;G134),"Check expected refund",IF(COUNTBLANK(H134)=1,"Choose category",IF(AND(H134="Gifts",OR(COUNTBLANK(I134)=1,SUMPRODUCT(--('Gifts'!$J$8:$J$127=I134),--('Gifts'!$A$8:$A$127&lt;&gt;""))=0)),"Link a recorded gift",IF(AND(H134&lt;&gt;"Gifts",I134&lt;&gt;""),"Check gift category",IF(AND(B134&lt;&gt;"Cancelled",B134&lt;&gt;"Returned",COUNTBLANK(C134)=1),"Add planned cost",IF(AND(ISNUMBER(N134),N134&gt;0,COUNTBLANK(J134)=1),"Add payment date",IF(AND(ISNUMBER(N134),N134&gt;0,ISNUMBER(J134),J134&lt;TODAY()),"Payment overdue","")))))))))))))</f>
        <v/>
      </c>
      <c r="T134" s="3" t="inlineStr">
        <is>
          <t>M127</t>
        </is>
      </c>
      <c r="U134" s="117">
        <f>IF(COUNTA('Money simple'!A134:D134)=0,"",IF(COUNTBLANK('Money simple'!A134)=1,"Add cost name",IF(COUNT('Money simple'!B134:D134)&lt;&gt;3,"Complete amounts",IF(MIN('Money simple'!B134:D134)&lt;0,"Check amounts",""))))</f>
        <v/>
      </c>
    </row>
    <row r="135" ht="34" customHeight="1">
      <c r="A135" s="27" t="n"/>
      <c r="B135" s="27" t="n"/>
      <c r="C135" s="127" t="n"/>
      <c r="D135" s="127" t="n"/>
      <c r="E135" s="127" t="n"/>
      <c r="F135" s="127" t="n"/>
      <c r="G135" s="127" t="n"/>
      <c r="H135" s="27" t="n"/>
      <c r="I135" s="27" t="n"/>
      <c r="J135" s="126" t="n"/>
      <c r="K135" s="27" t="n"/>
      <c r="L135" s="27" t="n"/>
      <c r="M135" s="128">
        <f>IF(COUNTA(A135:L135)=0,"",IF(OR(COUNT(C135:G135)&lt;&gt;COUNTA(C135:G135),MIN(C135:G135)&lt;0,G135&gt;E135,AND(F135&lt;&gt;"",F135&gt;E135)),"Check amounts",ROUND(E135-G135,2)))</f>
        <v/>
      </c>
      <c r="N135" s="128">
        <f>IF(COUNTA(A135:L135)=0,"",IF(OR(COUNT(C135:G135)&lt;&gt;COUNTA(C135:G135),MIN(C135:G135)&lt;0,G135&gt;E135,AND(F135&lt;&gt;"",F135&gt;E135)),"Check amounts",IF(OR(B135="Cancelled",B135="Returned",B135="Planned"),0,IF(OR(B135&lt;&gt;"Agreed",COUNTBLANK(D135)=1),"Add agreed cost",ROUND(MAX(0,D135-E135),2)))))</f>
        <v/>
      </c>
      <c r="O135" s="128">
        <f>IF(COUNTA(A135:L135)=0,"",IF(OR(COUNT(C135:G135)&lt;&gt;COUNTA(C135:G135),MIN(C135:G135)&lt;0,G135&gt;E135,AND(F135&lt;&gt;"",F135&gt;E135)),"Check amounts",ROUND(MAX(0,F135-G135),2)))</f>
        <v/>
      </c>
      <c r="P135" s="128">
        <f>IF(COUNTA(A135:L135)=0,"",IF(AND(ISNUMBER(M135),ISNUMBER(N135)),ROUND(M135+N135,2),"Check amounts"))</f>
        <v/>
      </c>
      <c r="Q135" s="128">
        <f>IF(COUNTA(A135:L135)=0,"",IF(AND(ISNUMBER(P135),ISNUMBER(O135)),ROUND(P135-O135,2),"Check amounts"))</f>
        <v/>
      </c>
      <c r="R135" s="128">
        <f>IF(COUNTA(A135:L135)=0,"",IF(OR(COUNT(C135:G135)&lt;&gt;COUNTA(C135:G135),MIN(C135:G135)&lt;0,G135&gt;E135,AND(F135&lt;&gt;"",F135&gt;E135)),"Check amounts",IF(OR(B135="Cancelled",B135="Returned"),0,IF(COUNTBLANK(C135)=1,"Add planned cost",C135))))</f>
        <v/>
      </c>
      <c r="S135" s="14">
        <f>IF(COUNTA(A135:L135)=0,"",IF(COUNTBLANK(A135)=1,"Name this expense",IF(OR(COUNT(C135:G135)&lt;&gt;COUNTA(C135:G135),MIN(C135:G135)&lt;0,G135&gt;E135,AND(F135&lt;&gt;"",F135&gt;E135)),"Check amounts",IF(AND(B135&lt;&gt;"Planned",B135&lt;&gt;"Agreed",B135&lt;&gt;"Cancelled",B135&lt;&gt;"Returned"),"Choose stage",IF(AND(B135="Agreed",COUNTBLANK(D135)=1),"Add agreed cost",IF(AND(B135="Planned",E135&gt;0),"Choose Agreed stage",IF(AND(F135&lt;&gt;"",F135&lt;G135),"Check expected refund",IF(COUNTBLANK(H135)=1,"Choose category",IF(AND(H135="Gifts",OR(COUNTBLANK(I135)=1,SUMPRODUCT(--('Gifts'!$J$8:$J$127=I135),--('Gifts'!$A$8:$A$127&lt;&gt;""))=0)),"Link a recorded gift",IF(AND(H135&lt;&gt;"Gifts",I135&lt;&gt;""),"Check gift category",IF(AND(B135&lt;&gt;"Cancelled",B135&lt;&gt;"Returned",COUNTBLANK(C135)=1),"Add planned cost",IF(AND(ISNUMBER(N135),N135&gt;0,COUNTBLANK(J135)=1),"Add payment date",IF(AND(ISNUMBER(N135),N135&gt;0,ISNUMBER(J135),J135&lt;TODAY()),"Payment overdue","")))))))))))))</f>
        <v/>
      </c>
      <c r="T135" s="3" t="inlineStr">
        <is>
          <t>M128</t>
        </is>
      </c>
      <c r="U135" s="117">
        <f>IF(COUNTA('Money simple'!A135:D135)=0,"",IF(COUNTBLANK('Money simple'!A135)=1,"Add cost name",IF(COUNT('Money simple'!B135:D135)&lt;&gt;3,"Complete amounts",IF(MIN('Money simple'!B135:D135)&lt;0,"Check amounts",""))))</f>
        <v/>
      </c>
    </row>
    <row r="136" ht="34" customHeight="1">
      <c r="A136" s="27" t="n"/>
      <c r="B136" s="27" t="n"/>
      <c r="C136" s="127" t="n"/>
      <c r="D136" s="127" t="n"/>
      <c r="E136" s="127" t="n"/>
      <c r="F136" s="127" t="n"/>
      <c r="G136" s="127" t="n"/>
      <c r="H136" s="27" t="n"/>
      <c r="I136" s="27" t="n"/>
      <c r="J136" s="126" t="n"/>
      <c r="K136" s="27" t="n"/>
      <c r="L136" s="27" t="n"/>
      <c r="M136" s="128">
        <f>IF(COUNTA(A136:L136)=0,"",IF(OR(COUNT(C136:G136)&lt;&gt;COUNTA(C136:G136),MIN(C136:G136)&lt;0,G136&gt;E136,AND(F136&lt;&gt;"",F136&gt;E136)),"Check amounts",ROUND(E136-G136,2)))</f>
        <v/>
      </c>
      <c r="N136" s="128">
        <f>IF(COUNTA(A136:L136)=0,"",IF(OR(COUNT(C136:G136)&lt;&gt;COUNTA(C136:G136),MIN(C136:G136)&lt;0,G136&gt;E136,AND(F136&lt;&gt;"",F136&gt;E136)),"Check amounts",IF(OR(B136="Cancelled",B136="Returned",B136="Planned"),0,IF(OR(B136&lt;&gt;"Agreed",COUNTBLANK(D136)=1),"Add agreed cost",ROUND(MAX(0,D136-E136),2)))))</f>
        <v/>
      </c>
      <c r="O136" s="128">
        <f>IF(COUNTA(A136:L136)=0,"",IF(OR(COUNT(C136:G136)&lt;&gt;COUNTA(C136:G136),MIN(C136:G136)&lt;0,G136&gt;E136,AND(F136&lt;&gt;"",F136&gt;E136)),"Check amounts",ROUND(MAX(0,F136-G136),2)))</f>
        <v/>
      </c>
      <c r="P136" s="128">
        <f>IF(COUNTA(A136:L136)=0,"",IF(AND(ISNUMBER(M136),ISNUMBER(N136)),ROUND(M136+N136,2),"Check amounts"))</f>
        <v/>
      </c>
      <c r="Q136" s="128">
        <f>IF(COUNTA(A136:L136)=0,"",IF(AND(ISNUMBER(P136),ISNUMBER(O136)),ROUND(P136-O136,2),"Check amounts"))</f>
        <v/>
      </c>
      <c r="R136" s="128">
        <f>IF(COUNTA(A136:L136)=0,"",IF(OR(COUNT(C136:G136)&lt;&gt;COUNTA(C136:G136),MIN(C136:G136)&lt;0,G136&gt;E136,AND(F136&lt;&gt;"",F136&gt;E136)),"Check amounts",IF(OR(B136="Cancelled",B136="Returned"),0,IF(COUNTBLANK(C136)=1,"Add planned cost",C136))))</f>
        <v/>
      </c>
      <c r="S136" s="14">
        <f>IF(COUNTA(A136:L136)=0,"",IF(COUNTBLANK(A136)=1,"Name this expense",IF(OR(COUNT(C136:G136)&lt;&gt;COUNTA(C136:G136),MIN(C136:G136)&lt;0,G136&gt;E136,AND(F136&lt;&gt;"",F136&gt;E136)),"Check amounts",IF(AND(B136&lt;&gt;"Planned",B136&lt;&gt;"Agreed",B136&lt;&gt;"Cancelled",B136&lt;&gt;"Returned"),"Choose stage",IF(AND(B136="Agreed",COUNTBLANK(D136)=1),"Add agreed cost",IF(AND(B136="Planned",E136&gt;0),"Choose Agreed stage",IF(AND(F136&lt;&gt;"",F136&lt;G136),"Check expected refund",IF(COUNTBLANK(H136)=1,"Choose category",IF(AND(H136="Gifts",OR(COUNTBLANK(I136)=1,SUMPRODUCT(--('Gifts'!$J$8:$J$127=I136),--('Gifts'!$A$8:$A$127&lt;&gt;""))=0)),"Link a recorded gift",IF(AND(H136&lt;&gt;"Gifts",I136&lt;&gt;""),"Check gift category",IF(AND(B136&lt;&gt;"Cancelled",B136&lt;&gt;"Returned",COUNTBLANK(C136)=1),"Add planned cost",IF(AND(ISNUMBER(N136),N136&gt;0,COUNTBLANK(J136)=1),"Add payment date",IF(AND(ISNUMBER(N136),N136&gt;0,ISNUMBER(J136),J136&lt;TODAY()),"Payment overdue","")))))))))))))</f>
        <v/>
      </c>
      <c r="T136" s="3" t="inlineStr">
        <is>
          <t>M129</t>
        </is>
      </c>
      <c r="U136" s="117">
        <f>IF(COUNTA('Money simple'!A136:D136)=0,"",IF(COUNTBLANK('Money simple'!A136)=1,"Add cost name",IF(COUNT('Money simple'!B136:D136)&lt;&gt;3,"Complete amounts",IF(MIN('Money simple'!B136:D136)&lt;0,"Check amounts",""))))</f>
        <v/>
      </c>
    </row>
    <row r="137" ht="34" customHeight="1">
      <c r="A137" s="27" t="n"/>
      <c r="B137" s="27" t="n"/>
      <c r="C137" s="127" t="n"/>
      <c r="D137" s="127" t="n"/>
      <c r="E137" s="127" t="n"/>
      <c r="F137" s="127" t="n"/>
      <c r="G137" s="127" t="n"/>
      <c r="H137" s="27" t="n"/>
      <c r="I137" s="27" t="n"/>
      <c r="J137" s="126" t="n"/>
      <c r="K137" s="27" t="n"/>
      <c r="L137" s="27" t="n"/>
      <c r="M137" s="128">
        <f>IF(COUNTA(A137:L137)=0,"",IF(OR(COUNT(C137:G137)&lt;&gt;COUNTA(C137:G137),MIN(C137:G137)&lt;0,G137&gt;E137,AND(F137&lt;&gt;"",F137&gt;E137)),"Check amounts",ROUND(E137-G137,2)))</f>
        <v/>
      </c>
      <c r="N137" s="128">
        <f>IF(COUNTA(A137:L137)=0,"",IF(OR(COUNT(C137:G137)&lt;&gt;COUNTA(C137:G137),MIN(C137:G137)&lt;0,G137&gt;E137,AND(F137&lt;&gt;"",F137&gt;E137)),"Check amounts",IF(OR(B137="Cancelled",B137="Returned",B137="Planned"),0,IF(OR(B137&lt;&gt;"Agreed",COUNTBLANK(D137)=1),"Add agreed cost",ROUND(MAX(0,D137-E137),2)))))</f>
        <v/>
      </c>
      <c r="O137" s="128">
        <f>IF(COUNTA(A137:L137)=0,"",IF(OR(COUNT(C137:G137)&lt;&gt;COUNTA(C137:G137),MIN(C137:G137)&lt;0,G137&gt;E137,AND(F137&lt;&gt;"",F137&gt;E137)),"Check amounts",ROUND(MAX(0,F137-G137),2)))</f>
        <v/>
      </c>
      <c r="P137" s="128">
        <f>IF(COUNTA(A137:L137)=0,"",IF(AND(ISNUMBER(M137),ISNUMBER(N137)),ROUND(M137+N137,2),"Check amounts"))</f>
        <v/>
      </c>
      <c r="Q137" s="128">
        <f>IF(COUNTA(A137:L137)=0,"",IF(AND(ISNUMBER(P137),ISNUMBER(O137)),ROUND(P137-O137,2),"Check amounts"))</f>
        <v/>
      </c>
      <c r="R137" s="128">
        <f>IF(COUNTA(A137:L137)=0,"",IF(OR(COUNT(C137:G137)&lt;&gt;COUNTA(C137:G137),MIN(C137:G137)&lt;0,G137&gt;E137,AND(F137&lt;&gt;"",F137&gt;E137)),"Check amounts",IF(OR(B137="Cancelled",B137="Returned"),0,IF(COUNTBLANK(C137)=1,"Add planned cost",C137))))</f>
        <v/>
      </c>
      <c r="S137" s="14">
        <f>IF(COUNTA(A137:L137)=0,"",IF(COUNTBLANK(A137)=1,"Name this expense",IF(OR(COUNT(C137:G137)&lt;&gt;COUNTA(C137:G137),MIN(C137:G137)&lt;0,G137&gt;E137,AND(F137&lt;&gt;"",F137&gt;E137)),"Check amounts",IF(AND(B137&lt;&gt;"Planned",B137&lt;&gt;"Agreed",B137&lt;&gt;"Cancelled",B137&lt;&gt;"Returned"),"Choose stage",IF(AND(B137="Agreed",COUNTBLANK(D137)=1),"Add agreed cost",IF(AND(B137="Planned",E137&gt;0),"Choose Agreed stage",IF(AND(F137&lt;&gt;"",F137&lt;G137),"Check expected refund",IF(COUNTBLANK(H137)=1,"Choose category",IF(AND(H137="Gifts",OR(COUNTBLANK(I137)=1,SUMPRODUCT(--('Gifts'!$J$8:$J$127=I137),--('Gifts'!$A$8:$A$127&lt;&gt;""))=0)),"Link a recorded gift",IF(AND(H137&lt;&gt;"Gifts",I137&lt;&gt;""),"Check gift category",IF(AND(B137&lt;&gt;"Cancelled",B137&lt;&gt;"Returned",COUNTBLANK(C137)=1),"Add planned cost",IF(AND(ISNUMBER(N137),N137&gt;0,COUNTBLANK(J137)=1),"Add payment date",IF(AND(ISNUMBER(N137),N137&gt;0,ISNUMBER(J137),J137&lt;TODAY()),"Payment overdue","")))))))))))))</f>
        <v/>
      </c>
      <c r="T137" s="3" t="inlineStr">
        <is>
          <t>M130</t>
        </is>
      </c>
      <c r="U137" s="117">
        <f>IF(COUNTA('Money simple'!A137:D137)=0,"",IF(COUNTBLANK('Money simple'!A137)=1,"Add cost name",IF(COUNT('Money simple'!B137:D137)&lt;&gt;3,"Complete amounts",IF(MIN('Money simple'!B137:D137)&lt;0,"Check amounts",""))))</f>
        <v/>
      </c>
    </row>
    <row r="138" ht="34" customHeight="1">
      <c r="A138" s="27" t="n"/>
      <c r="B138" s="27" t="n"/>
      <c r="C138" s="127" t="n"/>
      <c r="D138" s="127" t="n"/>
      <c r="E138" s="127" t="n"/>
      <c r="F138" s="127" t="n"/>
      <c r="G138" s="127" t="n"/>
      <c r="H138" s="27" t="n"/>
      <c r="I138" s="27" t="n"/>
      <c r="J138" s="126" t="n"/>
      <c r="K138" s="27" t="n"/>
      <c r="L138" s="27" t="n"/>
      <c r="M138" s="128">
        <f>IF(COUNTA(A138:L138)=0,"",IF(OR(COUNT(C138:G138)&lt;&gt;COUNTA(C138:G138),MIN(C138:G138)&lt;0,G138&gt;E138,AND(F138&lt;&gt;"",F138&gt;E138)),"Check amounts",ROUND(E138-G138,2)))</f>
        <v/>
      </c>
      <c r="N138" s="128">
        <f>IF(COUNTA(A138:L138)=0,"",IF(OR(COUNT(C138:G138)&lt;&gt;COUNTA(C138:G138),MIN(C138:G138)&lt;0,G138&gt;E138,AND(F138&lt;&gt;"",F138&gt;E138)),"Check amounts",IF(OR(B138="Cancelled",B138="Returned",B138="Planned"),0,IF(OR(B138&lt;&gt;"Agreed",COUNTBLANK(D138)=1),"Add agreed cost",ROUND(MAX(0,D138-E138),2)))))</f>
        <v/>
      </c>
      <c r="O138" s="128">
        <f>IF(COUNTA(A138:L138)=0,"",IF(OR(COUNT(C138:G138)&lt;&gt;COUNTA(C138:G138),MIN(C138:G138)&lt;0,G138&gt;E138,AND(F138&lt;&gt;"",F138&gt;E138)),"Check amounts",ROUND(MAX(0,F138-G138),2)))</f>
        <v/>
      </c>
      <c r="P138" s="128">
        <f>IF(COUNTA(A138:L138)=0,"",IF(AND(ISNUMBER(M138),ISNUMBER(N138)),ROUND(M138+N138,2),"Check amounts"))</f>
        <v/>
      </c>
      <c r="Q138" s="128">
        <f>IF(COUNTA(A138:L138)=0,"",IF(AND(ISNUMBER(P138),ISNUMBER(O138)),ROUND(P138-O138,2),"Check amounts"))</f>
        <v/>
      </c>
      <c r="R138" s="128">
        <f>IF(COUNTA(A138:L138)=0,"",IF(OR(COUNT(C138:G138)&lt;&gt;COUNTA(C138:G138),MIN(C138:G138)&lt;0,G138&gt;E138,AND(F138&lt;&gt;"",F138&gt;E138)),"Check amounts",IF(OR(B138="Cancelled",B138="Returned"),0,IF(COUNTBLANK(C138)=1,"Add planned cost",C138))))</f>
        <v/>
      </c>
      <c r="S138" s="14">
        <f>IF(COUNTA(A138:L138)=0,"",IF(COUNTBLANK(A138)=1,"Name this expense",IF(OR(COUNT(C138:G138)&lt;&gt;COUNTA(C138:G138),MIN(C138:G138)&lt;0,G138&gt;E138,AND(F138&lt;&gt;"",F138&gt;E138)),"Check amounts",IF(AND(B138&lt;&gt;"Planned",B138&lt;&gt;"Agreed",B138&lt;&gt;"Cancelled",B138&lt;&gt;"Returned"),"Choose stage",IF(AND(B138="Agreed",COUNTBLANK(D138)=1),"Add agreed cost",IF(AND(B138="Planned",E138&gt;0),"Choose Agreed stage",IF(AND(F138&lt;&gt;"",F138&lt;G138),"Check expected refund",IF(COUNTBLANK(H138)=1,"Choose category",IF(AND(H138="Gifts",OR(COUNTBLANK(I138)=1,SUMPRODUCT(--('Gifts'!$J$8:$J$127=I138),--('Gifts'!$A$8:$A$127&lt;&gt;""))=0)),"Link a recorded gift",IF(AND(H138&lt;&gt;"Gifts",I138&lt;&gt;""),"Check gift category",IF(AND(B138&lt;&gt;"Cancelled",B138&lt;&gt;"Returned",COUNTBLANK(C138)=1),"Add planned cost",IF(AND(ISNUMBER(N138),N138&gt;0,COUNTBLANK(J138)=1),"Add payment date",IF(AND(ISNUMBER(N138),N138&gt;0,ISNUMBER(J138),J138&lt;TODAY()),"Payment overdue","")))))))))))))</f>
        <v/>
      </c>
      <c r="T138" s="3" t="inlineStr">
        <is>
          <t>M131</t>
        </is>
      </c>
      <c r="U138" s="117">
        <f>IF(COUNTA('Money simple'!A138:D138)=0,"",IF(COUNTBLANK('Money simple'!A138)=1,"Add cost name",IF(COUNT('Money simple'!B138:D138)&lt;&gt;3,"Complete amounts",IF(MIN('Money simple'!B138:D138)&lt;0,"Check amounts",""))))</f>
        <v/>
      </c>
    </row>
    <row r="139" ht="34" customHeight="1">
      <c r="A139" s="27" t="n"/>
      <c r="B139" s="27" t="n"/>
      <c r="C139" s="127" t="n"/>
      <c r="D139" s="127" t="n"/>
      <c r="E139" s="127" t="n"/>
      <c r="F139" s="127" t="n"/>
      <c r="G139" s="127" t="n"/>
      <c r="H139" s="27" t="n"/>
      <c r="I139" s="27" t="n"/>
      <c r="J139" s="126" t="n"/>
      <c r="K139" s="27" t="n"/>
      <c r="L139" s="27" t="n"/>
      <c r="M139" s="128">
        <f>IF(COUNTA(A139:L139)=0,"",IF(OR(COUNT(C139:G139)&lt;&gt;COUNTA(C139:G139),MIN(C139:G139)&lt;0,G139&gt;E139,AND(F139&lt;&gt;"",F139&gt;E139)),"Check amounts",ROUND(E139-G139,2)))</f>
        <v/>
      </c>
      <c r="N139" s="128">
        <f>IF(COUNTA(A139:L139)=0,"",IF(OR(COUNT(C139:G139)&lt;&gt;COUNTA(C139:G139),MIN(C139:G139)&lt;0,G139&gt;E139,AND(F139&lt;&gt;"",F139&gt;E139)),"Check amounts",IF(OR(B139="Cancelled",B139="Returned",B139="Planned"),0,IF(OR(B139&lt;&gt;"Agreed",COUNTBLANK(D139)=1),"Add agreed cost",ROUND(MAX(0,D139-E139),2)))))</f>
        <v/>
      </c>
      <c r="O139" s="128">
        <f>IF(COUNTA(A139:L139)=0,"",IF(OR(COUNT(C139:G139)&lt;&gt;COUNTA(C139:G139),MIN(C139:G139)&lt;0,G139&gt;E139,AND(F139&lt;&gt;"",F139&gt;E139)),"Check amounts",ROUND(MAX(0,F139-G139),2)))</f>
        <v/>
      </c>
      <c r="P139" s="128">
        <f>IF(COUNTA(A139:L139)=0,"",IF(AND(ISNUMBER(M139),ISNUMBER(N139)),ROUND(M139+N139,2),"Check amounts"))</f>
        <v/>
      </c>
      <c r="Q139" s="128">
        <f>IF(COUNTA(A139:L139)=0,"",IF(AND(ISNUMBER(P139),ISNUMBER(O139)),ROUND(P139-O139,2),"Check amounts"))</f>
        <v/>
      </c>
      <c r="R139" s="128">
        <f>IF(COUNTA(A139:L139)=0,"",IF(OR(COUNT(C139:G139)&lt;&gt;COUNTA(C139:G139),MIN(C139:G139)&lt;0,G139&gt;E139,AND(F139&lt;&gt;"",F139&gt;E139)),"Check amounts",IF(OR(B139="Cancelled",B139="Returned"),0,IF(COUNTBLANK(C139)=1,"Add planned cost",C139))))</f>
        <v/>
      </c>
      <c r="S139" s="14">
        <f>IF(COUNTA(A139:L139)=0,"",IF(COUNTBLANK(A139)=1,"Name this expense",IF(OR(COUNT(C139:G139)&lt;&gt;COUNTA(C139:G139),MIN(C139:G139)&lt;0,G139&gt;E139,AND(F139&lt;&gt;"",F139&gt;E139)),"Check amounts",IF(AND(B139&lt;&gt;"Planned",B139&lt;&gt;"Agreed",B139&lt;&gt;"Cancelled",B139&lt;&gt;"Returned"),"Choose stage",IF(AND(B139="Agreed",COUNTBLANK(D139)=1),"Add agreed cost",IF(AND(B139="Planned",E139&gt;0),"Choose Agreed stage",IF(AND(F139&lt;&gt;"",F139&lt;G139),"Check expected refund",IF(COUNTBLANK(H139)=1,"Choose category",IF(AND(H139="Gifts",OR(COUNTBLANK(I139)=1,SUMPRODUCT(--('Gifts'!$J$8:$J$127=I139),--('Gifts'!$A$8:$A$127&lt;&gt;""))=0)),"Link a recorded gift",IF(AND(H139&lt;&gt;"Gifts",I139&lt;&gt;""),"Check gift category",IF(AND(B139&lt;&gt;"Cancelled",B139&lt;&gt;"Returned",COUNTBLANK(C139)=1),"Add planned cost",IF(AND(ISNUMBER(N139),N139&gt;0,COUNTBLANK(J139)=1),"Add payment date",IF(AND(ISNUMBER(N139),N139&gt;0,ISNUMBER(J139),J139&lt;TODAY()),"Payment overdue","")))))))))))))</f>
        <v/>
      </c>
      <c r="T139" s="3" t="inlineStr">
        <is>
          <t>M132</t>
        </is>
      </c>
      <c r="U139" s="117">
        <f>IF(COUNTA('Money simple'!A139:D139)=0,"",IF(COUNTBLANK('Money simple'!A139)=1,"Add cost name",IF(COUNT('Money simple'!B139:D139)&lt;&gt;3,"Complete amounts",IF(MIN('Money simple'!B139:D139)&lt;0,"Check amounts",""))))</f>
        <v/>
      </c>
    </row>
    <row r="140" ht="34" customHeight="1">
      <c r="A140" s="27" t="n"/>
      <c r="B140" s="27" t="n"/>
      <c r="C140" s="127" t="n"/>
      <c r="D140" s="127" t="n"/>
      <c r="E140" s="127" t="n"/>
      <c r="F140" s="127" t="n"/>
      <c r="G140" s="127" t="n"/>
      <c r="H140" s="27" t="n"/>
      <c r="I140" s="27" t="n"/>
      <c r="J140" s="126" t="n"/>
      <c r="K140" s="27" t="n"/>
      <c r="L140" s="27" t="n"/>
      <c r="M140" s="128">
        <f>IF(COUNTA(A140:L140)=0,"",IF(OR(COUNT(C140:G140)&lt;&gt;COUNTA(C140:G140),MIN(C140:G140)&lt;0,G140&gt;E140,AND(F140&lt;&gt;"",F140&gt;E140)),"Check amounts",ROUND(E140-G140,2)))</f>
        <v/>
      </c>
      <c r="N140" s="128">
        <f>IF(COUNTA(A140:L140)=0,"",IF(OR(COUNT(C140:G140)&lt;&gt;COUNTA(C140:G140),MIN(C140:G140)&lt;0,G140&gt;E140,AND(F140&lt;&gt;"",F140&gt;E140)),"Check amounts",IF(OR(B140="Cancelled",B140="Returned",B140="Planned"),0,IF(OR(B140&lt;&gt;"Agreed",COUNTBLANK(D140)=1),"Add agreed cost",ROUND(MAX(0,D140-E140),2)))))</f>
        <v/>
      </c>
      <c r="O140" s="128">
        <f>IF(COUNTA(A140:L140)=0,"",IF(OR(COUNT(C140:G140)&lt;&gt;COUNTA(C140:G140),MIN(C140:G140)&lt;0,G140&gt;E140,AND(F140&lt;&gt;"",F140&gt;E140)),"Check amounts",ROUND(MAX(0,F140-G140),2)))</f>
        <v/>
      </c>
      <c r="P140" s="128">
        <f>IF(COUNTA(A140:L140)=0,"",IF(AND(ISNUMBER(M140),ISNUMBER(N140)),ROUND(M140+N140,2),"Check amounts"))</f>
        <v/>
      </c>
      <c r="Q140" s="128">
        <f>IF(COUNTA(A140:L140)=0,"",IF(AND(ISNUMBER(P140),ISNUMBER(O140)),ROUND(P140-O140,2),"Check amounts"))</f>
        <v/>
      </c>
      <c r="R140" s="128">
        <f>IF(COUNTA(A140:L140)=0,"",IF(OR(COUNT(C140:G140)&lt;&gt;COUNTA(C140:G140),MIN(C140:G140)&lt;0,G140&gt;E140,AND(F140&lt;&gt;"",F140&gt;E140)),"Check amounts",IF(OR(B140="Cancelled",B140="Returned"),0,IF(COUNTBLANK(C140)=1,"Add planned cost",C140))))</f>
        <v/>
      </c>
      <c r="S140" s="14">
        <f>IF(COUNTA(A140:L140)=0,"",IF(COUNTBLANK(A140)=1,"Name this expense",IF(OR(COUNT(C140:G140)&lt;&gt;COUNTA(C140:G140),MIN(C140:G140)&lt;0,G140&gt;E140,AND(F140&lt;&gt;"",F140&gt;E140)),"Check amounts",IF(AND(B140&lt;&gt;"Planned",B140&lt;&gt;"Agreed",B140&lt;&gt;"Cancelled",B140&lt;&gt;"Returned"),"Choose stage",IF(AND(B140="Agreed",COUNTBLANK(D140)=1),"Add agreed cost",IF(AND(B140="Planned",E140&gt;0),"Choose Agreed stage",IF(AND(F140&lt;&gt;"",F140&lt;G140),"Check expected refund",IF(COUNTBLANK(H140)=1,"Choose category",IF(AND(H140="Gifts",OR(COUNTBLANK(I140)=1,SUMPRODUCT(--('Gifts'!$J$8:$J$127=I140),--('Gifts'!$A$8:$A$127&lt;&gt;""))=0)),"Link a recorded gift",IF(AND(H140&lt;&gt;"Gifts",I140&lt;&gt;""),"Check gift category",IF(AND(B140&lt;&gt;"Cancelled",B140&lt;&gt;"Returned",COUNTBLANK(C140)=1),"Add planned cost",IF(AND(ISNUMBER(N140),N140&gt;0,COUNTBLANK(J140)=1),"Add payment date",IF(AND(ISNUMBER(N140),N140&gt;0,ISNUMBER(J140),J140&lt;TODAY()),"Payment overdue","")))))))))))))</f>
        <v/>
      </c>
      <c r="T140" s="3" t="inlineStr">
        <is>
          <t>M133</t>
        </is>
      </c>
      <c r="U140" s="117">
        <f>IF(COUNTA('Money simple'!A140:D140)=0,"",IF(COUNTBLANK('Money simple'!A140)=1,"Add cost name",IF(COUNT('Money simple'!B140:D140)&lt;&gt;3,"Complete amounts",IF(MIN('Money simple'!B140:D140)&lt;0,"Check amounts",""))))</f>
        <v/>
      </c>
    </row>
    <row r="141" ht="34" customHeight="1">
      <c r="A141" s="27" t="n"/>
      <c r="B141" s="27" t="n"/>
      <c r="C141" s="127" t="n"/>
      <c r="D141" s="127" t="n"/>
      <c r="E141" s="127" t="n"/>
      <c r="F141" s="127" t="n"/>
      <c r="G141" s="127" t="n"/>
      <c r="H141" s="27" t="n"/>
      <c r="I141" s="27" t="n"/>
      <c r="J141" s="126" t="n"/>
      <c r="K141" s="27" t="n"/>
      <c r="L141" s="27" t="n"/>
      <c r="M141" s="128">
        <f>IF(COUNTA(A141:L141)=0,"",IF(OR(COUNT(C141:G141)&lt;&gt;COUNTA(C141:G141),MIN(C141:G141)&lt;0,G141&gt;E141,AND(F141&lt;&gt;"",F141&gt;E141)),"Check amounts",ROUND(E141-G141,2)))</f>
        <v/>
      </c>
      <c r="N141" s="128">
        <f>IF(COUNTA(A141:L141)=0,"",IF(OR(COUNT(C141:G141)&lt;&gt;COUNTA(C141:G141),MIN(C141:G141)&lt;0,G141&gt;E141,AND(F141&lt;&gt;"",F141&gt;E141)),"Check amounts",IF(OR(B141="Cancelled",B141="Returned",B141="Planned"),0,IF(OR(B141&lt;&gt;"Agreed",COUNTBLANK(D141)=1),"Add agreed cost",ROUND(MAX(0,D141-E141),2)))))</f>
        <v/>
      </c>
      <c r="O141" s="128">
        <f>IF(COUNTA(A141:L141)=0,"",IF(OR(COUNT(C141:G141)&lt;&gt;COUNTA(C141:G141),MIN(C141:G141)&lt;0,G141&gt;E141,AND(F141&lt;&gt;"",F141&gt;E141)),"Check amounts",ROUND(MAX(0,F141-G141),2)))</f>
        <v/>
      </c>
      <c r="P141" s="128">
        <f>IF(COUNTA(A141:L141)=0,"",IF(AND(ISNUMBER(M141),ISNUMBER(N141)),ROUND(M141+N141,2),"Check amounts"))</f>
        <v/>
      </c>
      <c r="Q141" s="128">
        <f>IF(COUNTA(A141:L141)=0,"",IF(AND(ISNUMBER(P141),ISNUMBER(O141)),ROUND(P141-O141,2),"Check amounts"))</f>
        <v/>
      </c>
      <c r="R141" s="128">
        <f>IF(COUNTA(A141:L141)=0,"",IF(OR(COUNT(C141:G141)&lt;&gt;COUNTA(C141:G141),MIN(C141:G141)&lt;0,G141&gt;E141,AND(F141&lt;&gt;"",F141&gt;E141)),"Check amounts",IF(OR(B141="Cancelled",B141="Returned"),0,IF(COUNTBLANK(C141)=1,"Add planned cost",C141))))</f>
        <v/>
      </c>
      <c r="S141" s="14">
        <f>IF(COUNTA(A141:L141)=0,"",IF(COUNTBLANK(A141)=1,"Name this expense",IF(OR(COUNT(C141:G141)&lt;&gt;COUNTA(C141:G141),MIN(C141:G141)&lt;0,G141&gt;E141,AND(F141&lt;&gt;"",F141&gt;E141)),"Check amounts",IF(AND(B141&lt;&gt;"Planned",B141&lt;&gt;"Agreed",B141&lt;&gt;"Cancelled",B141&lt;&gt;"Returned"),"Choose stage",IF(AND(B141="Agreed",COUNTBLANK(D141)=1),"Add agreed cost",IF(AND(B141="Planned",E141&gt;0),"Choose Agreed stage",IF(AND(F141&lt;&gt;"",F141&lt;G141),"Check expected refund",IF(COUNTBLANK(H141)=1,"Choose category",IF(AND(H141="Gifts",OR(COUNTBLANK(I141)=1,SUMPRODUCT(--('Gifts'!$J$8:$J$127=I141),--('Gifts'!$A$8:$A$127&lt;&gt;""))=0)),"Link a recorded gift",IF(AND(H141&lt;&gt;"Gifts",I141&lt;&gt;""),"Check gift category",IF(AND(B141&lt;&gt;"Cancelled",B141&lt;&gt;"Returned",COUNTBLANK(C141)=1),"Add planned cost",IF(AND(ISNUMBER(N141),N141&gt;0,COUNTBLANK(J141)=1),"Add payment date",IF(AND(ISNUMBER(N141),N141&gt;0,ISNUMBER(J141),J141&lt;TODAY()),"Payment overdue","")))))))))))))</f>
        <v/>
      </c>
      <c r="T141" s="3" t="inlineStr">
        <is>
          <t>M134</t>
        </is>
      </c>
      <c r="U141" s="117">
        <f>IF(COUNTA('Money simple'!A141:D141)=0,"",IF(COUNTBLANK('Money simple'!A141)=1,"Add cost name",IF(COUNT('Money simple'!B141:D141)&lt;&gt;3,"Complete amounts",IF(MIN('Money simple'!B141:D141)&lt;0,"Check amounts",""))))</f>
        <v/>
      </c>
    </row>
    <row r="142" ht="34" customHeight="1">
      <c r="A142" s="27" t="n"/>
      <c r="B142" s="27" t="n"/>
      <c r="C142" s="127" t="n"/>
      <c r="D142" s="127" t="n"/>
      <c r="E142" s="127" t="n"/>
      <c r="F142" s="127" t="n"/>
      <c r="G142" s="127" t="n"/>
      <c r="H142" s="27" t="n"/>
      <c r="I142" s="27" t="n"/>
      <c r="J142" s="126" t="n"/>
      <c r="K142" s="27" t="n"/>
      <c r="L142" s="27" t="n"/>
      <c r="M142" s="128">
        <f>IF(COUNTA(A142:L142)=0,"",IF(OR(COUNT(C142:G142)&lt;&gt;COUNTA(C142:G142),MIN(C142:G142)&lt;0,G142&gt;E142,AND(F142&lt;&gt;"",F142&gt;E142)),"Check amounts",ROUND(E142-G142,2)))</f>
        <v/>
      </c>
      <c r="N142" s="128">
        <f>IF(COUNTA(A142:L142)=0,"",IF(OR(COUNT(C142:G142)&lt;&gt;COUNTA(C142:G142),MIN(C142:G142)&lt;0,G142&gt;E142,AND(F142&lt;&gt;"",F142&gt;E142)),"Check amounts",IF(OR(B142="Cancelled",B142="Returned",B142="Planned"),0,IF(OR(B142&lt;&gt;"Agreed",COUNTBLANK(D142)=1),"Add agreed cost",ROUND(MAX(0,D142-E142),2)))))</f>
        <v/>
      </c>
      <c r="O142" s="128">
        <f>IF(COUNTA(A142:L142)=0,"",IF(OR(COUNT(C142:G142)&lt;&gt;COUNTA(C142:G142),MIN(C142:G142)&lt;0,G142&gt;E142,AND(F142&lt;&gt;"",F142&gt;E142)),"Check amounts",ROUND(MAX(0,F142-G142),2)))</f>
        <v/>
      </c>
      <c r="P142" s="128">
        <f>IF(COUNTA(A142:L142)=0,"",IF(AND(ISNUMBER(M142),ISNUMBER(N142)),ROUND(M142+N142,2),"Check amounts"))</f>
        <v/>
      </c>
      <c r="Q142" s="128">
        <f>IF(COUNTA(A142:L142)=0,"",IF(AND(ISNUMBER(P142),ISNUMBER(O142)),ROUND(P142-O142,2),"Check amounts"))</f>
        <v/>
      </c>
      <c r="R142" s="128">
        <f>IF(COUNTA(A142:L142)=0,"",IF(OR(COUNT(C142:G142)&lt;&gt;COUNTA(C142:G142),MIN(C142:G142)&lt;0,G142&gt;E142,AND(F142&lt;&gt;"",F142&gt;E142)),"Check amounts",IF(OR(B142="Cancelled",B142="Returned"),0,IF(COUNTBLANK(C142)=1,"Add planned cost",C142))))</f>
        <v/>
      </c>
      <c r="S142" s="14">
        <f>IF(COUNTA(A142:L142)=0,"",IF(COUNTBLANK(A142)=1,"Name this expense",IF(OR(COUNT(C142:G142)&lt;&gt;COUNTA(C142:G142),MIN(C142:G142)&lt;0,G142&gt;E142,AND(F142&lt;&gt;"",F142&gt;E142)),"Check amounts",IF(AND(B142&lt;&gt;"Planned",B142&lt;&gt;"Agreed",B142&lt;&gt;"Cancelled",B142&lt;&gt;"Returned"),"Choose stage",IF(AND(B142="Agreed",COUNTBLANK(D142)=1),"Add agreed cost",IF(AND(B142="Planned",E142&gt;0),"Choose Agreed stage",IF(AND(F142&lt;&gt;"",F142&lt;G142),"Check expected refund",IF(COUNTBLANK(H142)=1,"Choose category",IF(AND(H142="Gifts",OR(COUNTBLANK(I142)=1,SUMPRODUCT(--('Gifts'!$J$8:$J$127=I142),--('Gifts'!$A$8:$A$127&lt;&gt;""))=0)),"Link a recorded gift",IF(AND(H142&lt;&gt;"Gifts",I142&lt;&gt;""),"Check gift category",IF(AND(B142&lt;&gt;"Cancelled",B142&lt;&gt;"Returned",COUNTBLANK(C142)=1),"Add planned cost",IF(AND(ISNUMBER(N142),N142&gt;0,COUNTBLANK(J142)=1),"Add payment date",IF(AND(ISNUMBER(N142),N142&gt;0,ISNUMBER(J142),J142&lt;TODAY()),"Payment overdue","")))))))))))))</f>
        <v/>
      </c>
      <c r="T142" s="3" t="inlineStr">
        <is>
          <t>M135</t>
        </is>
      </c>
      <c r="U142" s="117">
        <f>IF(COUNTA('Money simple'!A142:D142)=0,"",IF(COUNTBLANK('Money simple'!A142)=1,"Add cost name",IF(COUNT('Money simple'!B142:D142)&lt;&gt;3,"Complete amounts",IF(MIN('Money simple'!B142:D142)&lt;0,"Check amounts",""))))</f>
        <v/>
      </c>
    </row>
    <row r="143" ht="34" customHeight="1">
      <c r="A143" s="27" t="n"/>
      <c r="B143" s="27" t="n"/>
      <c r="C143" s="127" t="n"/>
      <c r="D143" s="127" t="n"/>
      <c r="E143" s="127" t="n"/>
      <c r="F143" s="127" t="n"/>
      <c r="G143" s="127" t="n"/>
      <c r="H143" s="27" t="n"/>
      <c r="I143" s="27" t="n"/>
      <c r="J143" s="126" t="n"/>
      <c r="K143" s="27" t="n"/>
      <c r="L143" s="27" t="n"/>
      <c r="M143" s="128">
        <f>IF(COUNTA(A143:L143)=0,"",IF(OR(COUNT(C143:G143)&lt;&gt;COUNTA(C143:G143),MIN(C143:G143)&lt;0,G143&gt;E143,AND(F143&lt;&gt;"",F143&gt;E143)),"Check amounts",ROUND(E143-G143,2)))</f>
        <v/>
      </c>
      <c r="N143" s="128">
        <f>IF(COUNTA(A143:L143)=0,"",IF(OR(COUNT(C143:G143)&lt;&gt;COUNTA(C143:G143),MIN(C143:G143)&lt;0,G143&gt;E143,AND(F143&lt;&gt;"",F143&gt;E143)),"Check amounts",IF(OR(B143="Cancelled",B143="Returned",B143="Planned"),0,IF(OR(B143&lt;&gt;"Agreed",COUNTBLANK(D143)=1),"Add agreed cost",ROUND(MAX(0,D143-E143),2)))))</f>
        <v/>
      </c>
      <c r="O143" s="128">
        <f>IF(COUNTA(A143:L143)=0,"",IF(OR(COUNT(C143:G143)&lt;&gt;COUNTA(C143:G143),MIN(C143:G143)&lt;0,G143&gt;E143,AND(F143&lt;&gt;"",F143&gt;E143)),"Check amounts",ROUND(MAX(0,F143-G143),2)))</f>
        <v/>
      </c>
      <c r="P143" s="128">
        <f>IF(COUNTA(A143:L143)=0,"",IF(AND(ISNUMBER(M143),ISNUMBER(N143)),ROUND(M143+N143,2),"Check amounts"))</f>
        <v/>
      </c>
      <c r="Q143" s="128">
        <f>IF(COUNTA(A143:L143)=0,"",IF(AND(ISNUMBER(P143),ISNUMBER(O143)),ROUND(P143-O143,2),"Check amounts"))</f>
        <v/>
      </c>
      <c r="R143" s="128">
        <f>IF(COUNTA(A143:L143)=0,"",IF(OR(COUNT(C143:G143)&lt;&gt;COUNTA(C143:G143),MIN(C143:G143)&lt;0,G143&gt;E143,AND(F143&lt;&gt;"",F143&gt;E143)),"Check amounts",IF(OR(B143="Cancelled",B143="Returned"),0,IF(COUNTBLANK(C143)=1,"Add planned cost",C143))))</f>
        <v/>
      </c>
      <c r="S143" s="14">
        <f>IF(COUNTA(A143:L143)=0,"",IF(COUNTBLANK(A143)=1,"Name this expense",IF(OR(COUNT(C143:G143)&lt;&gt;COUNTA(C143:G143),MIN(C143:G143)&lt;0,G143&gt;E143,AND(F143&lt;&gt;"",F143&gt;E143)),"Check amounts",IF(AND(B143&lt;&gt;"Planned",B143&lt;&gt;"Agreed",B143&lt;&gt;"Cancelled",B143&lt;&gt;"Returned"),"Choose stage",IF(AND(B143="Agreed",COUNTBLANK(D143)=1),"Add agreed cost",IF(AND(B143="Planned",E143&gt;0),"Choose Agreed stage",IF(AND(F143&lt;&gt;"",F143&lt;G143),"Check expected refund",IF(COUNTBLANK(H143)=1,"Choose category",IF(AND(H143="Gifts",OR(COUNTBLANK(I143)=1,SUMPRODUCT(--('Gifts'!$J$8:$J$127=I143),--('Gifts'!$A$8:$A$127&lt;&gt;""))=0)),"Link a recorded gift",IF(AND(H143&lt;&gt;"Gifts",I143&lt;&gt;""),"Check gift category",IF(AND(B143&lt;&gt;"Cancelled",B143&lt;&gt;"Returned",COUNTBLANK(C143)=1),"Add planned cost",IF(AND(ISNUMBER(N143),N143&gt;0,COUNTBLANK(J143)=1),"Add payment date",IF(AND(ISNUMBER(N143),N143&gt;0,ISNUMBER(J143),J143&lt;TODAY()),"Payment overdue","")))))))))))))</f>
        <v/>
      </c>
      <c r="T143" s="3" t="inlineStr">
        <is>
          <t>M136</t>
        </is>
      </c>
      <c r="U143" s="117">
        <f>IF(COUNTA('Money simple'!A143:D143)=0,"",IF(COUNTBLANK('Money simple'!A143)=1,"Add cost name",IF(COUNT('Money simple'!B143:D143)&lt;&gt;3,"Complete amounts",IF(MIN('Money simple'!B143:D143)&lt;0,"Check amounts",""))))</f>
        <v/>
      </c>
    </row>
    <row r="144" ht="34" customHeight="1">
      <c r="A144" s="27" t="n"/>
      <c r="B144" s="27" t="n"/>
      <c r="C144" s="127" t="n"/>
      <c r="D144" s="127" t="n"/>
      <c r="E144" s="127" t="n"/>
      <c r="F144" s="127" t="n"/>
      <c r="G144" s="127" t="n"/>
      <c r="H144" s="27" t="n"/>
      <c r="I144" s="27" t="n"/>
      <c r="J144" s="126" t="n"/>
      <c r="K144" s="27" t="n"/>
      <c r="L144" s="27" t="n"/>
      <c r="M144" s="128">
        <f>IF(COUNTA(A144:L144)=0,"",IF(OR(COUNT(C144:G144)&lt;&gt;COUNTA(C144:G144),MIN(C144:G144)&lt;0,G144&gt;E144,AND(F144&lt;&gt;"",F144&gt;E144)),"Check amounts",ROUND(E144-G144,2)))</f>
        <v/>
      </c>
      <c r="N144" s="128">
        <f>IF(COUNTA(A144:L144)=0,"",IF(OR(COUNT(C144:G144)&lt;&gt;COUNTA(C144:G144),MIN(C144:G144)&lt;0,G144&gt;E144,AND(F144&lt;&gt;"",F144&gt;E144)),"Check amounts",IF(OR(B144="Cancelled",B144="Returned",B144="Planned"),0,IF(OR(B144&lt;&gt;"Agreed",COUNTBLANK(D144)=1),"Add agreed cost",ROUND(MAX(0,D144-E144),2)))))</f>
        <v/>
      </c>
      <c r="O144" s="128">
        <f>IF(COUNTA(A144:L144)=0,"",IF(OR(COUNT(C144:G144)&lt;&gt;COUNTA(C144:G144),MIN(C144:G144)&lt;0,G144&gt;E144,AND(F144&lt;&gt;"",F144&gt;E144)),"Check amounts",ROUND(MAX(0,F144-G144),2)))</f>
        <v/>
      </c>
      <c r="P144" s="128">
        <f>IF(COUNTA(A144:L144)=0,"",IF(AND(ISNUMBER(M144),ISNUMBER(N144)),ROUND(M144+N144,2),"Check amounts"))</f>
        <v/>
      </c>
      <c r="Q144" s="128">
        <f>IF(COUNTA(A144:L144)=0,"",IF(AND(ISNUMBER(P144),ISNUMBER(O144)),ROUND(P144-O144,2),"Check amounts"))</f>
        <v/>
      </c>
      <c r="R144" s="128">
        <f>IF(COUNTA(A144:L144)=0,"",IF(OR(COUNT(C144:G144)&lt;&gt;COUNTA(C144:G144),MIN(C144:G144)&lt;0,G144&gt;E144,AND(F144&lt;&gt;"",F144&gt;E144)),"Check amounts",IF(OR(B144="Cancelled",B144="Returned"),0,IF(COUNTBLANK(C144)=1,"Add planned cost",C144))))</f>
        <v/>
      </c>
      <c r="S144" s="14">
        <f>IF(COUNTA(A144:L144)=0,"",IF(COUNTBLANK(A144)=1,"Name this expense",IF(OR(COUNT(C144:G144)&lt;&gt;COUNTA(C144:G144),MIN(C144:G144)&lt;0,G144&gt;E144,AND(F144&lt;&gt;"",F144&gt;E144)),"Check amounts",IF(AND(B144&lt;&gt;"Planned",B144&lt;&gt;"Agreed",B144&lt;&gt;"Cancelled",B144&lt;&gt;"Returned"),"Choose stage",IF(AND(B144="Agreed",COUNTBLANK(D144)=1),"Add agreed cost",IF(AND(B144="Planned",E144&gt;0),"Choose Agreed stage",IF(AND(F144&lt;&gt;"",F144&lt;G144),"Check expected refund",IF(COUNTBLANK(H144)=1,"Choose category",IF(AND(H144="Gifts",OR(COUNTBLANK(I144)=1,SUMPRODUCT(--('Gifts'!$J$8:$J$127=I144),--('Gifts'!$A$8:$A$127&lt;&gt;""))=0)),"Link a recorded gift",IF(AND(H144&lt;&gt;"Gifts",I144&lt;&gt;""),"Check gift category",IF(AND(B144&lt;&gt;"Cancelled",B144&lt;&gt;"Returned",COUNTBLANK(C144)=1),"Add planned cost",IF(AND(ISNUMBER(N144),N144&gt;0,COUNTBLANK(J144)=1),"Add payment date",IF(AND(ISNUMBER(N144),N144&gt;0,ISNUMBER(J144),J144&lt;TODAY()),"Payment overdue","")))))))))))))</f>
        <v/>
      </c>
      <c r="T144" s="3" t="inlineStr">
        <is>
          <t>M137</t>
        </is>
      </c>
      <c r="U144" s="117">
        <f>IF(COUNTA('Money simple'!A144:D144)=0,"",IF(COUNTBLANK('Money simple'!A144)=1,"Add cost name",IF(COUNT('Money simple'!B144:D144)&lt;&gt;3,"Complete amounts",IF(MIN('Money simple'!B144:D144)&lt;0,"Check amounts",""))))</f>
        <v/>
      </c>
    </row>
    <row r="145" ht="34" customHeight="1">
      <c r="A145" s="27" t="n"/>
      <c r="B145" s="27" t="n"/>
      <c r="C145" s="127" t="n"/>
      <c r="D145" s="127" t="n"/>
      <c r="E145" s="127" t="n"/>
      <c r="F145" s="127" t="n"/>
      <c r="G145" s="127" t="n"/>
      <c r="H145" s="27" t="n"/>
      <c r="I145" s="27" t="n"/>
      <c r="J145" s="126" t="n"/>
      <c r="K145" s="27" t="n"/>
      <c r="L145" s="27" t="n"/>
      <c r="M145" s="128">
        <f>IF(COUNTA(A145:L145)=0,"",IF(OR(COUNT(C145:G145)&lt;&gt;COUNTA(C145:G145),MIN(C145:G145)&lt;0,G145&gt;E145,AND(F145&lt;&gt;"",F145&gt;E145)),"Check amounts",ROUND(E145-G145,2)))</f>
        <v/>
      </c>
      <c r="N145" s="128">
        <f>IF(COUNTA(A145:L145)=0,"",IF(OR(COUNT(C145:G145)&lt;&gt;COUNTA(C145:G145),MIN(C145:G145)&lt;0,G145&gt;E145,AND(F145&lt;&gt;"",F145&gt;E145)),"Check amounts",IF(OR(B145="Cancelled",B145="Returned",B145="Planned"),0,IF(OR(B145&lt;&gt;"Agreed",COUNTBLANK(D145)=1),"Add agreed cost",ROUND(MAX(0,D145-E145),2)))))</f>
        <v/>
      </c>
      <c r="O145" s="128">
        <f>IF(COUNTA(A145:L145)=0,"",IF(OR(COUNT(C145:G145)&lt;&gt;COUNTA(C145:G145),MIN(C145:G145)&lt;0,G145&gt;E145,AND(F145&lt;&gt;"",F145&gt;E145)),"Check amounts",ROUND(MAX(0,F145-G145),2)))</f>
        <v/>
      </c>
      <c r="P145" s="128">
        <f>IF(COUNTA(A145:L145)=0,"",IF(AND(ISNUMBER(M145),ISNUMBER(N145)),ROUND(M145+N145,2),"Check amounts"))</f>
        <v/>
      </c>
      <c r="Q145" s="128">
        <f>IF(COUNTA(A145:L145)=0,"",IF(AND(ISNUMBER(P145),ISNUMBER(O145)),ROUND(P145-O145,2),"Check amounts"))</f>
        <v/>
      </c>
      <c r="R145" s="128">
        <f>IF(COUNTA(A145:L145)=0,"",IF(OR(COUNT(C145:G145)&lt;&gt;COUNTA(C145:G145),MIN(C145:G145)&lt;0,G145&gt;E145,AND(F145&lt;&gt;"",F145&gt;E145)),"Check amounts",IF(OR(B145="Cancelled",B145="Returned"),0,IF(COUNTBLANK(C145)=1,"Add planned cost",C145))))</f>
        <v/>
      </c>
      <c r="S145" s="14">
        <f>IF(COUNTA(A145:L145)=0,"",IF(COUNTBLANK(A145)=1,"Name this expense",IF(OR(COUNT(C145:G145)&lt;&gt;COUNTA(C145:G145),MIN(C145:G145)&lt;0,G145&gt;E145,AND(F145&lt;&gt;"",F145&gt;E145)),"Check amounts",IF(AND(B145&lt;&gt;"Planned",B145&lt;&gt;"Agreed",B145&lt;&gt;"Cancelled",B145&lt;&gt;"Returned"),"Choose stage",IF(AND(B145="Agreed",COUNTBLANK(D145)=1),"Add agreed cost",IF(AND(B145="Planned",E145&gt;0),"Choose Agreed stage",IF(AND(F145&lt;&gt;"",F145&lt;G145),"Check expected refund",IF(COUNTBLANK(H145)=1,"Choose category",IF(AND(H145="Gifts",OR(COUNTBLANK(I145)=1,SUMPRODUCT(--('Gifts'!$J$8:$J$127=I145),--('Gifts'!$A$8:$A$127&lt;&gt;""))=0)),"Link a recorded gift",IF(AND(H145&lt;&gt;"Gifts",I145&lt;&gt;""),"Check gift category",IF(AND(B145&lt;&gt;"Cancelled",B145&lt;&gt;"Returned",COUNTBLANK(C145)=1),"Add planned cost",IF(AND(ISNUMBER(N145),N145&gt;0,COUNTBLANK(J145)=1),"Add payment date",IF(AND(ISNUMBER(N145),N145&gt;0,ISNUMBER(J145),J145&lt;TODAY()),"Payment overdue","")))))))))))))</f>
        <v/>
      </c>
      <c r="T145" s="3" t="inlineStr">
        <is>
          <t>M138</t>
        </is>
      </c>
      <c r="U145" s="117">
        <f>IF(COUNTA('Money simple'!A145:D145)=0,"",IF(COUNTBLANK('Money simple'!A145)=1,"Add cost name",IF(COUNT('Money simple'!B145:D145)&lt;&gt;3,"Complete amounts",IF(MIN('Money simple'!B145:D145)&lt;0,"Check amounts",""))))</f>
        <v/>
      </c>
    </row>
    <row r="146" ht="34" customHeight="1">
      <c r="A146" s="27" t="n"/>
      <c r="B146" s="27" t="n"/>
      <c r="C146" s="127" t="n"/>
      <c r="D146" s="127" t="n"/>
      <c r="E146" s="127" t="n"/>
      <c r="F146" s="127" t="n"/>
      <c r="G146" s="127" t="n"/>
      <c r="H146" s="27" t="n"/>
      <c r="I146" s="27" t="n"/>
      <c r="J146" s="126" t="n"/>
      <c r="K146" s="27" t="n"/>
      <c r="L146" s="27" t="n"/>
      <c r="M146" s="128">
        <f>IF(COUNTA(A146:L146)=0,"",IF(OR(COUNT(C146:G146)&lt;&gt;COUNTA(C146:G146),MIN(C146:G146)&lt;0,G146&gt;E146,AND(F146&lt;&gt;"",F146&gt;E146)),"Check amounts",ROUND(E146-G146,2)))</f>
        <v/>
      </c>
      <c r="N146" s="128">
        <f>IF(COUNTA(A146:L146)=0,"",IF(OR(COUNT(C146:G146)&lt;&gt;COUNTA(C146:G146),MIN(C146:G146)&lt;0,G146&gt;E146,AND(F146&lt;&gt;"",F146&gt;E146)),"Check amounts",IF(OR(B146="Cancelled",B146="Returned",B146="Planned"),0,IF(OR(B146&lt;&gt;"Agreed",COUNTBLANK(D146)=1),"Add agreed cost",ROUND(MAX(0,D146-E146),2)))))</f>
        <v/>
      </c>
      <c r="O146" s="128">
        <f>IF(COUNTA(A146:L146)=0,"",IF(OR(COUNT(C146:G146)&lt;&gt;COUNTA(C146:G146),MIN(C146:G146)&lt;0,G146&gt;E146,AND(F146&lt;&gt;"",F146&gt;E146)),"Check amounts",ROUND(MAX(0,F146-G146),2)))</f>
        <v/>
      </c>
      <c r="P146" s="128">
        <f>IF(COUNTA(A146:L146)=0,"",IF(AND(ISNUMBER(M146),ISNUMBER(N146)),ROUND(M146+N146,2),"Check amounts"))</f>
        <v/>
      </c>
      <c r="Q146" s="128">
        <f>IF(COUNTA(A146:L146)=0,"",IF(AND(ISNUMBER(P146),ISNUMBER(O146)),ROUND(P146-O146,2),"Check amounts"))</f>
        <v/>
      </c>
      <c r="R146" s="128">
        <f>IF(COUNTA(A146:L146)=0,"",IF(OR(COUNT(C146:G146)&lt;&gt;COUNTA(C146:G146),MIN(C146:G146)&lt;0,G146&gt;E146,AND(F146&lt;&gt;"",F146&gt;E146)),"Check amounts",IF(OR(B146="Cancelled",B146="Returned"),0,IF(COUNTBLANK(C146)=1,"Add planned cost",C146))))</f>
        <v/>
      </c>
      <c r="S146" s="14">
        <f>IF(COUNTA(A146:L146)=0,"",IF(COUNTBLANK(A146)=1,"Name this expense",IF(OR(COUNT(C146:G146)&lt;&gt;COUNTA(C146:G146),MIN(C146:G146)&lt;0,G146&gt;E146,AND(F146&lt;&gt;"",F146&gt;E146)),"Check amounts",IF(AND(B146&lt;&gt;"Planned",B146&lt;&gt;"Agreed",B146&lt;&gt;"Cancelled",B146&lt;&gt;"Returned"),"Choose stage",IF(AND(B146="Agreed",COUNTBLANK(D146)=1),"Add agreed cost",IF(AND(B146="Planned",E146&gt;0),"Choose Agreed stage",IF(AND(F146&lt;&gt;"",F146&lt;G146),"Check expected refund",IF(COUNTBLANK(H146)=1,"Choose category",IF(AND(H146="Gifts",OR(COUNTBLANK(I146)=1,SUMPRODUCT(--('Gifts'!$J$8:$J$127=I146),--('Gifts'!$A$8:$A$127&lt;&gt;""))=0)),"Link a recorded gift",IF(AND(H146&lt;&gt;"Gifts",I146&lt;&gt;""),"Check gift category",IF(AND(B146&lt;&gt;"Cancelled",B146&lt;&gt;"Returned",COUNTBLANK(C146)=1),"Add planned cost",IF(AND(ISNUMBER(N146),N146&gt;0,COUNTBLANK(J146)=1),"Add payment date",IF(AND(ISNUMBER(N146),N146&gt;0,ISNUMBER(J146),J146&lt;TODAY()),"Payment overdue","")))))))))))))</f>
        <v/>
      </c>
      <c r="T146" s="3" t="inlineStr">
        <is>
          <t>M139</t>
        </is>
      </c>
      <c r="U146" s="117">
        <f>IF(COUNTA('Money simple'!A146:D146)=0,"",IF(COUNTBLANK('Money simple'!A146)=1,"Add cost name",IF(COUNT('Money simple'!B146:D146)&lt;&gt;3,"Complete amounts",IF(MIN('Money simple'!B146:D146)&lt;0,"Check amounts",""))))</f>
        <v/>
      </c>
    </row>
    <row r="147" ht="34" customHeight="1">
      <c r="A147" s="27" t="n"/>
      <c r="B147" s="27" t="n"/>
      <c r="C147" s="127" t="n"/>
      <c r="D147" s="127" t="n"/>
      <c r="E147" s="127" t="n"/>
      <c r="F147" s="127" t="n"/>
      <c r="G147" s="127" t="n"/>
      <c r="H147" s="27" t="n"/>
      <c r="I147" s="27" t="n"/>
      <c r="J147" s="126" t="n"/>
      <c r="K147" s="27" t="n"/>
      <c r="L147" s="27" t="n"/>
      <c r="M147" s="128">
        <f>IF(COUNTA(A147:L147)=0,"",IF(OR(COUNT(C147:G147)&lt;&gt;COUNTA(C147:G147),MIN(C147:G147)&lt;0,G147&gt;E147,AND(F147&lt;&gt;"",F147&gt;E147)),"Check amounts",ROUND(E147-G147,2)))</f>
        <v/>
      </c>
      <c r="N147" s="128">
        <f>IF(COUNTA(A147:L147)=0,"",IF(OR(COUNT(C147:G147)&lt;&gt;COUNTA(C147:G147),MIN(C147:G147)&lt;0,G147&gt;E147,AND(F147&lt;&gt;"",F147&gt;E147)),"Check amounts",IF(OR(B147="Cancelled",B147="Returned",B147="Planned"),0,IF(OR(B147&lt;&gt;"Agreed",COUNTBLANK(D147)=1),"Add agreed cost",ROUND(MAX(0,D147-E147),2)))))</f>
        <v/>
      </c>
      <c r="O147" s="128">
        <f>IF(COUNTA(A147:L147)=0,"",IF(OR(COUNT(C147:G147)&lt;&gt;COUNTA(C147:G147),MIN(C147:G147)&lt;0,G147&gt;E147,AND(F147&lt;&gt;"",F147&gt;E147)),"Check amounts",ROUND(MAX(0,F147-G147),2)))</f>
        <v/>
      </c>
      <c r="P147" s="128">
        <f>IF(COUNTA(A147:L147)=0,"",IF(AND(ISNUMBER(M147),ISNUMBER(N147)),ROUND(M147+N147,2),"Check amounts"))</f>
        <v/>
      </c>
      <c r="Q147" s="128">
        <f>IF(COUNTA(A147:L147)=0,"",IF(AND(ISNUMBER(P147),ISNUMBER(O147)),ROUND(P147-O147,2),"Check amounts"))</f>
        <v/>
      </c>
      <c r="R147" s="128">
        <f>IF(COUNTA(A147:L147)=0,"",IF(OR(COUNT(C147:G147)&lt;&gt;COUNTA(C147:G147),MIN(C147:G147)&lt;0,G147&gt;E147,AND(F147&lt;&gt;"",F147&gt;E147)),"Check amounts",IF(OR(B147="Cancelled",B147="Returned"),0,IF(COUNTBLANK(C147)=1,"Add planned cost",C147))))</f>
        <v/>
      </c>
      <c r="S147" s="14">
        <f>IF(COUNTA(A147:L147)=0,"",IF(COUNTBLANK(A147)=1,"Name this expense",IF(OR(COUNT(C147:G147)&lt;&gt;COUNTA(C147:G147),MIN(C147:G147)&lt;0,G147&gt;E147,AND(F147&lt;&gt;"",F147&gt;E147)),"Check amounts",IF(AND(B147&lt;&gt;"Planned",B147&lt;&gt;"Agreed",B147&lt;&gt;"Cancelled",B147&lt;&gt;"Returned"),"Choose stage",IF(AND(B147="Agreed",COUNTBLANK(D147)=1),"Add agreed cost",IF(AND(B147="Planned",E147&gt;0),"Choose Agreed stage",IF(AND(F147&lt;&gt;"",F147&lt;G147),"Check expected refund",IF(COUNTBLANK(H147)=1,"Choose category",IF(AND(H147="Gifts",OR(COUNTBLANK(I147)=1,SUMPRODUCT(--('Gifts'!$J$8:$J$127=I147),--('Gifts'!$A$8:$A$127&lt;&gt;""))=0)),"Link a recorded gift",IF(AND(H147&lt;&gt;"Gifts",I147&lt;&gt;""),"Check gift category",IF(AND(B147&lt;&gt;"Cancelled",B147&lt;&gt;"Returned",COUNTBLANK(C147)=1),"Add planned cost",IF(AND(ISNUMBER(N147),N147&gt;0,COUNTBLANK(J147)=1),"Add payment date",IF(AND(ISNUMBER(N147),N147&gt;0,ISNUMBER(J147),J147&lt;TODAY()),"Payment overdue","")))))))))))))</f>
        <v/>
      </c>
      <c r="T147" s="3" t="inlineStr">
        <is>
          <t>M140</t>
        </is>
      </c>
      <c r="U147" s="117">
        <f>IF(COUNTA('Money simple'!A147:D147)=0,"",IF(COUNTBLANK('Money simple'!A147)=1,"Add cost name",IF(COUNT('Money simple'!B147:D147)&lt;&gt;3,"Complete amounts",IF(MIN('Money simple'!B147:D147)&lt;0,"Check amounts",""))))</f>
        <v/>
      </c>
    </row>
    <row r="148" ht="34" customHeight="1">
      <c r="A148" s="27" t="n"/>
      <c r="B148" s="27" t="n"/>
      <c r="C148" s="127" t="n"/>
      <c r="D148" s="127" t="n"/>
      <c r="E148" s="127" t="n"/>
      <c r="F148" s="127" t="n"/>
      <c r="G148" s="127" t="n"/>
      <c r="H148" s="27" t="n"/>
      <c r="I148" s="27" t="n"/>
      <c r="J148" s="126" t="n"/>
      <c r="K148" s="27" t="n"/>
      <c r="L148" s="27" t="n"/>
      <c r="M148" s="128">
        <f>IF(COUNTA(A148:L148)=0,"",IF(OR(COUNT(C148:G148)&lt;&gt;COUNTA(C148:G148),MIN(C148:G148)&lt;0,G148&gt;E148,AND(F148&lt;&gt;"",F148&gt;E148)),"Check amounts",ROUND(E148-G148,2)))</f>
        <v/>
      </c>
      <c r="N148" s="128">
        <f>IF(COUNTA(A148:L148)=0,"",IF(OR(COUNT(C148:G148)&lt;&gt;COUNTA(C148:G148),MIN(C148:G148)&lt;0,G148&gt;E148,AND(F148&lt;&gt;"",F148&gt;E148)),"Check amounts",IF(OR(B148="Cancelled",B148="Returned",B148="Planned"),0,IF(OR(B148&lt;&gt;"Agreed",COUNTBLANK(D148)=1),"Add agreed cost",ROUND(MAX(0,D148-E148),2)))))</f>
        <v/>
      </c>
      <c r="O148" s="128">
        <f>IF(COUNTA(A148:L148)=0,"",IF(OR(COUNT(C148:G148)&lt;&gt;COUNTA(C148:G148),MIN(C148:G148)&lt;0,G148&gt;E148,AND(F148&lt;&gt;"",F148&gt;E148)),"Check amounts",ROUND(MAX(0,F148-G148),2)))</f>
        <v/>
      </c>
      <c r="P148" s="128">
        <f>IF(COUNTA(A148:L148)=0,"",IF(AND(ISNUMBER(M148),ISNUMBER(N148)),ROUND(M148+N148,2),"Check amounts"))</f>
        <v/>
      </c>
      <c r="Q148" s="128">
        <f>IF(COUNTA(A148:L148)=0,"",IF(AND(ISNUMBER(P148),ISNUMBER(O148)),ROUND(P148-O148,2),"Check amounts"))</f>
        <v/>
      </c>
      <c r="R148" s="128">
        <f>IF(COUNTA(A148:L148)=0,"",IF(OR(COUNT(C148:G148)&lt;&gt;COUNTA(C148:G148),MIN(C148:G148)&lt;0,G148&gt;E148,AND(F148&lt;&gt;"",F148&gt;E148)),"Check amounts",IF(OR(B148="Cancelled",B148="Returned"),0,IF(COUNTBLANK(C148)=1,"Add planned cost",C148))))</f>
        <v/>
      </c>
      <c r="S148" s="14">
        <f>IF(COUNTA(A148:L148)=0,"",IF(COUNTBLANK(A148)=1,"Name this expense",IF(OR(COUNT(C148:G148)&lt;&gt;COUNTA(C148:G148),MIN(C148:G148)&lt;0,G148&gt;E148,AND(F148&lt;&gt;"",F148&gt;E148)),"Check amounts",IF(AND(B148&lt;&gt;"Planned",B148&lt;&gt;"Agreed",B148&lt;&gt;"Cancelled",B148&lt;&gt;"Returned"),"Choose stage",IF(AND(B148="Agreed",COUNTBLANK(D148)=1),"Add agreed cost",IF(AND(B148="Planned",E148&gt;0),"Choose Agreed stage",IF(AND(F148&lt;&gt;"",F148&lt;G148),"Check expected refund",IF(COUNTBLANK(H148)=1,"Choose category",IF(AND(H148="Gifts",OR(COUNTBLANK(I148)=1,SUMPRODUCT(--('Gifts'!$J$8:$J$127=I148),--('Gifts'!$A$8:$A$127&lt;&gt;""))=0)),"Link a recorded gift",IF(AND(H148&lt;&gt;"Gifts",I148&lt;&gt;""),"Check gift category",IF(AND(B148&lt;&gt;"Cancelled",B148&lt;&gt;"Returned",COUNTBLANK(C148)=1),"Add planned cost",IF(AND(ISNUMBER(N148),N148&gt;0,COUNTBLANK(J148)=1),"Add payment date",IF(AND(ISNUMBER(N148),N148&gt;0,ISNUMBER(J148),J148&lt;TODAY()),"Payment overdue","")))))))))))))</f>
        <v/>
      </c>
      <c r="T148" s="3" t="inlineStr">
        <is>
          <t>M141</t>
        </is>
      </c>
      <c r="U148" s="117">
        <f>IF(COUNTA('Money simple'!A148:D148)=0,"",IF(COUNTBLANK('Money simple'!A148)=1,"Add cost name",IF(COUNT('Money simple'!B148:D148)&lt;&gt;3,"Complete amounts",IF(MIN('Money simple'!B148:D148)&lt;0,"Check amounts",""))))</f>
        <v/>
      </c>
    </row>
    <row r="149" ht="34" customHeight="1">
      <c r="A149" s="27" t="n"/>
      <c r="B149" s="27" t="n"/>
      <c r="C149" s="127" t="n"/>
      <c r="D149" s="127" t="n"/>
      <c r="E149" s="127" t="n"/>
      <c r="F149" s="127" t="n"/>
      <c r="G149" s="127" t="n"/>
      <c r="H149" s="27" t="n"/>
      <c r="I149" s="27" t="n"/>
      <c r="J149" s="126" t="n"/>
      <c r="K149" s="27" t="n"/>
      <c r="L149" s="27" t="n"/>
      <c r="M149" s="128">
        <f>IF(COUNTA(A149:L149)=0,"",IF(OR(COUNT(C149:G149)&lt;&gt;COUNTA(C149:G149),MIN(C149:G149)&lt;0,G149&gt;E149,AND(F149&lt;&gt;"",F149&gt;E149)),"Check amounts",ROUND(E149-G149,2)))</f>
        <v/>
      </c>
      <c r="N149" s="128">
        <f>IF(COUNTA(A149:L149)=0,"",IF(OR(COUNT(C149:G149)&lt;&gt;COUNTA(C149:G149),MIN(C149:G149)&lt;0,G149&gt;E149,AND(F149&lt;&gt;"",F149&gt;E149)),"Check amounts",IF(OR(B149="Cancelled",B149="Returned",B149="Planned"),0,IF(OR(B149&lt;&gt;"Agreed",COUNTBLANK(D149)=1),"Add agreed cost",ROUND(MAX(0,D149-E149),2)))))</f>
        <v/>
      </c>
      <c r="O149" s="128">
        <f>IF(COUNTA(A149:L149)=0,"",IF(OR(COUNT(C149:G149)&lt;&gt;COUNTA(C149:G149),MIN(C149:G149)&lt;0,G149&gt;E149,AND(F149&lt;&gt;"",F149&gt;E149)),"Check amounts",ROUND(MAX(0,F149-G149),2)))</f>
        <v/>
      </c>
      <c r="P149" s="128">
        <f>IF(COUNTA(A149:L149)=0,"",IF(AND(ISNUMBER(M149),ISNUMBER(N149)),ROUND(M149+N149,2),"Check amounts"))</f>
        <v/>
      </c>
      <c r="Q149" s="128">
        <f>IF(COUNTA(A149:L149)=0,"",IF(AND(ISNUMBER(P149),ISNUMBER(O149)),ROUND(P149-O149,2),"Check amounts"))</f>
        <v/>
      </c>
      <c r="R149" s="128">
        <f>IF(COUNTA(A149:L149)=0,"",IF(OR(COUNT(C149:G149)&lt;&gt;COUNTA(C149:G149),MIN(C149:G149)&lt;0,G149&gt;E149,AND(F149&lt;&gt;"",F149&gt;E149)),"Check amounts",IF(OR(B149="Cancelled",B149="Returned"),0,IF(COUNTBLANK(C149)=1,"Add planned cost",C149))))</f>
        <v/>
      </c>
      <c r="S149" s="14">
        <f>IF(COUNTA(A149:L149)=0,"",IF(COUNTBLANK(A149)=1,"Name this expense",IF(OR(COUNT(C149:G149)&lt;&gt;COUNTA(C149:G149),MIN(C149:G149)&lt;0,G149&gt;E149,AND(F149&lt;&gt;"",F149&gt;E149)),"Check amounts",IF(AND(B149&lt;&gt;"Planned",B149&lt;&gt;"Agreed",B149&lt;&gt;"Cancelled",B149&lt;&gt;"Returned"),"Choose stage",IF(AND(B149="Agreed",COUNTBLANK(D149)=1),"Add agreed cost",IF(AND(B149="Planned",E149&gt;0),"Choose Agreed stage",IF(AND(F149&lt;&gt;"",F149&lt;G149),"Check expected refund",IF(COUNTBLANK(H149)=1,"Choose category",IF(AND(H149="Gifts",OR(COUNTBLANK(I149)=1,SUMPRODUCT(--('Gifts'!$J$8:$J$127=I149),--('Gifts'!$A$8:$A$127&lt;&gt;""))=0)),"Link a recorded gift",IF(AND(H149&lt;&gt;"Gifts",I149&lt;&gt;""),"Check gift category",IF(AND(B149&lt;&gt;"Cancelled",B149&lt;&gt;"Returned",COUNTBLANK(C149)=1),"Add planned cost",IF(AND(ISNUMBER(N149),N149&gt;0,COUNTBLANK(J149)=1),"Add payment date",IF(AND(ISNUMBER(N149),N149&gt;0,ISNUMBER(J149),J149&lt;TODAY()),"Payment overdue","")))))))))))))</f>
        <v/>
      </c>
      <c r="T149" s="3" t="inlineStr">
        <is>
          <t>M142</t>
        </is>
      </c>
      <c r="U149" s="117">
        <f>IF(COUNTA('Money simple'!A149:D149)=0,"",IF(COUNTBLANK('Money simple'!A149)=1,"Add cost name",IF(COUNT('Money simple'!B149:D149)&lt;&gt;3,"Complete amounts",IF(MIN('Money simple'!B149:D149)&lt;0,"Check amounts",""))))</f>
        <v/>
      </c>
    </row>
    <row r="150" ht="34" customHeight="1">
      <c r="A150" s="27" t="n"/>
      <c r="B150" s="27" t="n"/>
      <c r="C150" s="127" t="n"/>
      <c r="D150" s="127" t="n"/>
      <c r="E150" s="127" t="n"/>
      <c r="F150" s="127" t="n"/>
      <c r="G150" s="127" t="n"/>
      <c r="H150" s="27" t="n"/>
      <c r="I150" s="27" t="n"/>
      <c r="J150" s="126" t="n"/>
      <c r="K150" s="27" t="n"/>
      <c r="L150" s="27" t="n"/>
      <c r="M150" s="128">
        <f>IF(COUNTA(A150:L150)=0,"",IF(OR(COUNT(C150:G150)&lt;&gt;COUNTA(C150:G150),MIN(C150:G150)&lt;0,G150&gt;E150,AND(F150&lt;&gt;"",F150&gt;E150)),"Check amounts",ROUND(E150-G150,2)))</f>
        <v/>
      </c>
      <c r="N150" s="128">
        <f>IF(COUNTA(A150:L150)=0,"",IF(OR(COUNT(C150:G150)&lt;&gt;COUNTA(C150:G150),MIN(C150:G150)&lt;0,G150&gt;E150,AND(F150&lt;&gt;"",F150&gt;E150)),"Check amounts",IF(OR(B150="Cancelled",B150="Returned",B150="Planned"),0,IF(OR(B150&lt;&gt;"Agreed",COUNTBLANK(D150)=1),"Add agreed cost",ROUND(MAX(0,D150-E150),2)))))</f>
        <v/>
      </c>
      <c r="O150" s="128">
        <f>IF(COUNTA(A150:L150)=0,"",IF(OR(COUNT(C150:G150)&lt;&gt;COUNTA(C150:G150),MIN(C150:G150)&lt;0,G150&gt;E150,AND(F150&lt;&gt;"",F150&gt;E150)),"Check amounts",ROUND(MAX(0,F150-G150),2)))</f>
        <v/>
      </c>
      <c r="P150" s="128">
        <f>IF(COUNTA(A150:L150)=0,"",IF(AND(ISNUMBER(M150),ISNUMBER(N150)),ROUND(M150+N150,2),"Check amounts"))</f>
        <v/>
      </c>
      <c r="Q150" s="128">
        <f>IF(COUNTA(A150:L150)=0,"",IF(AND(ISNUMBER(P150),ISNUMBER(O150)),ROUND(P150-O150,2),"Check amounts"))</f>
        <v/>
      </c>
      <c r="R150" s="128">
        <f>IF(COUNTA(A150:L150)=0,"",IF(OR(COUNT(C150:G150)&lt;&gt;COUNTA(C150:G150),MIN(C150:G150)&lt;0,G150&gt;E150,AND(F150&lt;&gt;"",F150&gt;E150)),"Check amounts",IF(OR(B150="Cancelled",B150="Returned"),0,IF(COUNTBLANK(C150)=1,"Add planned cost",C150))))</f>
        <v/>
      </c>
      <c r="S150" s="14">
        <f>IF(COUNTA(A150:L150)=0,"",IF(COUNTBLANK(A150)=1,"Name this expense",IF(OR(COUNT(C150:G150)&lt;&gt;COUNTA(C150:G150),MIN(C150:G150)&lt;0,G150&gt;E150,AND(F150&lt;&gt;"",F150&gt;E150)),"Check amounts",IF(AND(B150&lt;&gt;"Planned",B150&lt;&gt;"Agreed",B150&lt;&gt;"Cancelled",B150&lt;&gt;"Returned"),"Choose stage",IF(AND(B150="Agreed",COUNTBLANK(D150)=1),"Add agreed cost",IF(AND(B150="Planned",E150&gt;0),"Choose Agreed stage",IF(AND(F150&lt;&gt;"",F150&lt;G150),"Check expected refund",IF(COUNTBLANK(H150)=1,"Choose category",IF(AND(H150="Gifts",OR(COUNTBLANK(I150)=1,SUMPRODUCT(--('Gifts'!$J$8:$J$127=I150),--('Gifts'!$A$8:$A$127&lt;&gt;""))=0)),"Link a recorded gift",IF(AND(H150&lt;&gt;"Gifts",I150&lt;&gt;""),"Check gift category",IF(AND(B150&lt;&gt;"Cancelled",B150&lt;&gt;"Returned",COUNTBLANK(C150)=1),"Add planned cost",IF(AND(ISNUMBER(N150),N150&gt;0,COUNTBLANK(J150)=1),"Add payment date",IF(AND(ISNUMBER(N150),N150&gt;0,ISNUMBER(J150),J150&lt;TODAY()),"Payment overdue","")))))))))))))</f>
        <v/>
      </c>
      <c r="T150" s="3" t="inlineStr">
        <is>
          <t>M143</t>
        </is>
      </c>
      <c r="U150" s="117">
        <f>IF(COUNTA('Money simple'!A150:D150)=0,"",IF(COUNTBLANK('Money simple'!A150)=1,"Add cost name",IF(COUNT('Money simple'!B150:D150)&lt;&gt;3,"Complete amounts",IF(MIN('Money simple'!B150:D150)&lt;0,"Check amounts",""))))</f>
        <v/>
      </c>
    </row>
    <row r="151" ht="34" customHeight="1">
      <c r="A151" s="27" t="n"/>
      <c r="B151" s="27" t="n"/>
      <c r="C151" s="127" t="n"/>
      <c r="D151" s="127" t="n"/>
      <c r="E151" s="127" t="n"/>
      <c r="F151" s="127" t="n"/>
      <c r="G151" s="127" t="n"/>
      <c r="H151" s="27" t="n"/>
      <c r="I151" s="27" t="n"/>
      <c r="J151" s="126" t="n"/>
      <c r="K151" s="27" t="n"/>
      <c r="L151" s="27" t="n"/>
      <c r="M151" s="128">
        <f>IF(COUNTA(A151:L151)=0,"",IF(OR(COUNT(C151:G151)&lt;&gt;COUNTA(C151:G151),MIN(C151:G151)&lt;0,G151&gt;E151,AND(F151&lt;&gt;"",F151&gt;E151)),"Check amounts",ROUND(E151-G151,2)))</f>
        <v/>
      </c>
      <c r="N151" s="128">
        <f>IF(COUNTA(A151:L151)=0,"",IF(OR(COUNT(C151:G151)&lt;&gt;COUNTA(C151:G151),MIN(C151:G151)&lt;0,G151&gt;E151,AND(F151&lt;&gt;"",F151&gt;E151)),"Check amounts",IF(OR(B151="Cancelled",B151="Returned",B151="Planned"),0,IF(OR(B151&lt;&gt;"Agreed",COUNTBLANK(D151)=1),"Add agreed cost",ROUND(MAX(0,D151-E151),2)))))</f>
        <v/>
      </c>
      <c r="O151" s="128">
        <f>IF(COUNTA(A151:L151)=0,"",IF(OR(COUNT(C151:G151)&lt;&gt;COUNTA(C151:G151),MIN(C151:G151)&lt;0,G151&gt;E151,AND(F151&lt;&gt;"",F151&gt;E151)),"Check amounts",ROUND(MAX(0,F151-G151),2)))</f>
        <v/>
      </c>
      <c r="P151" s="128">
        <f>IF(COUNTA(A151:L151)=0,"",IF(AND(ISNUMBER(M151),ISNUMBER(N151)),ROUND(M151+N151,2),"Check amounts"))</f>
        <v/>
      </c>
      <c r="Q151" s="128">
        <f>IF(COUNTA(A151:L151)=0,"",IF(AND(ISNUMBER(P151),ISNUMBER(O151)),ROUND(P151-O151,2),"Check amounts"))</f>
        <v/>
      </c>
      <c r="R151" s="128">
        <f>IF(COUNTA(A151:L151)=0,"",IF(OR(COUNT(C151:G151)&lt;&gt;COUNTA(C151:G151),MIN(C151:G151)&lt;0,G151&gt;E151,AND(F151&lt;&gt;"",F151&gt;E151)),"Check amounts",IF(OR(B151="Cancelled",B151="Returned"),0,IF(COUNTBLANK(C151)=1,"Add planned cost",C151))))</f>
        <v/>
      </c>
      <c r="S151" s="14">
        <f>IF(COUNTA(A151:L151)=0,"",IF(COUNTBLANK(A151)=1,"Name this expense",IF(OR(COUNT(C151:G151)&lt;&gt;COUNTA(C151:G151),MIN(C151:G151)&lt;0,G151&gt;E151,AND(F151&lt;&gt;"",F151&gt;E151)),"Check amounts",IF(AND(B151&lt;&gt;"Planned",B151&lt;&gt;"Agreed",B151&lt;&gt;"Cancelled",B151&lt;&gt;"Returned"),"Choose stage",IF(AND(B151="Agreed",COUNTBLANK(D151)=1),"Add agreed cost",IF(AND(B151="Planned",E151&gt;0),"Choose Agreed stage",IF(AND(F151&lt;&gt;"",F151&lt;G151),"Check expected refund",IF(COUNTBLANK(H151)=1,"Choose category",IF(AND(H151="Gifts",OR(COUNTBLANK(I151)=1,SUMPRODUCT(--('Gifts'!$J$8:$J$127=I151),--('Gifts'!$A$8:$A$127&lt;&gt;""))=0)),"Link a recorded gift",IF(AND(H151&lt;&gt;"Gifts",I151&lt;&gt;""),"Check gift category",IF(AND(B151&lt;&gt;"Cancelled",B151&lt;&gt;"Returned",COUNTBLANK(C151)=1),"Add planned cost",IF(AND(ISNUMBER(N151),N151&gt;0,COUNTBLANK(J151)=1),"Add payment date",IF(AND(ISNUMBER(N151),N151&gt;0,ISNUMBER(J151),J151&lt;TODAY()),"Payment overdue","")))))))))))))</f>
        <v/>
      </c>
      <c r="T151" s="3" t="inlineStr">
        <is>
          <t>M144</t>
        </is>
      </c>
      <c r="U151" s="117">
        <f>IF(COUNTA('Money simple'!A151:D151)=0,"",IF(COUNTBLANK('Money simple'!A151)=1,"Add cost name",IF(COUNT('Money simple'!B151:D151)&lt;&gt;3,"Complete amounts",IF(MIN('Money simple'!B151:D151)&lt;0,"Check amounts",""))))</f>
        <v/>
      </c>
    </row>
    <row r="152" ht="34" customHeight="1">
      <c r="A152" s="27" t="n"/>
      <c r="B152" s="27" t="n"/>
      <c r="C152" s="127" t="n"/>
      <c r="D152" s="127" t="n"/>
      <c r="E152" s="127" t="n"/>
      <c r="F152" s="127" t="n"/>
      <c r="G152" s="127" t="n"/>
      <c r="H152" s="27" t="n"/>
      <c r="I152" s="27" t="n"/>
      <c r="J152" s="126" t="n"/>
      <c r="K152" s="27" t="n"/>
      <c r="L152" s="27" t="n"/>
      <c r="M152" s="128">
        <f>IF(COUNTA(A152:L152)=0,"",IF(OR(COUNT(C152:G152)&lt;&gt;COUNTA(C152:G152),MIN(C152:G152)&lt;0,G152&gt;E152,AND(F152&lt;&gt;"",F152&gt;E152)),"Check amounts",ROUND(E152-G152,2)))</f>
        <v/>
      </c>
      <c r="N152" s="128">
        <f>IF(COUNTA(A152:L152)=0,"",IF(OR(COUNT(C152:G152)&lt;&gt;COUNTA(C152:G152),MIN(C152:G152)&lt;0,G152&gt;E152,AND(F152&lt;&gt;"",F152&gt;E152)),"Check amounts",IF(OR(B152="Cancelled",B152="Returned",B152="Planned"),0,IF(OR(B152&lt;&gt;"Agreed",COUNTBLANK(D152)=1),"Add agreed cost",ROUND(MAX(0,D152-E152),2)))))</f>
        <v/>
      </c>
      <c r="O152" s="128">
        <f>IF(COUNTA(A152:L152)=0,"",IF(OR(COUNT(C152:G152)&lt;&gt;COUNTA(C152:G152),MIN(C152:G152)&lt;0,G152&gt;E152,AND(F152&lt;&gt;"",F152&gt;E152)),"Check amounts",ROUND(MAX(0,F152-G152),2)))</f>
        <v/>
      </c>
      <c r="P152" s="128">
        <f>IF(COUNTA(A152:L152)=0,"",IF(AND(ISNUMBER(M152),ISNUMBER(N152)),ROUND(M152+N152,2),"Check amounts"))</f>
        <v/>
      </c>
      <c r="Q152" s="128">
        <f>IF(COUNTA(A152:L152)=0,"",IF(AND(ISNUMBER(P152),ISNUMBER(O152)),ROUND(P152-O152,2),"Check amounts"))</f>
        <v/>
      </c>
      <c r="R152" s="128">
        <f>IF(COUNTA(A152:L152)=0,"",IF(OR(COUNT(C152:G152)&lt;&gt;COUNTA(C152:G152),MIN(C152:G152)&lt;0,G152&gt;E152,AND(F152&lt;&gt;"",F152&gt;E152)),"Check amounts",IF(OR(B152="Cancelled",B152="Returned"),0,IF(COUNTBLANK(C152)=1,"Add planned cost",C152))))</f>
        <v/>
      </c>
      <c r="S152" s="14">
        <f>IF(COUNTA(A152:L152)=0,"",IF(COUNTBLANK(A152)=1,"Name this expense",IF(OR(COUNT(C152:G152)&lt;&gt;COUNTA(C152:G152),MIN(C152:G152)&lt;0,G152&gt;E152,AND(F152&lt;&gt;"",F152&gt;E152)),"Check amounts",IF(AND(B152&lt;&gt;"Planned",B152&lt;&gt;"Agreed",B152&lt;&gt;"Cancelled",B152&lt;&gt;"Returned"),"Choose stage",IF(AND(B152="Agreed",COUNTBLANK(D152)=1),"Add agreed cost",IF(AND(B152="Planned",E152&gt;0),"Choose Agreed stage",IF(AND(F152&lt;&gt;"",F152&lt;G152),"Check expected refund",IF(COUNTBLANK(H152)=1,"Choose category",IF(AND(H152="Gifts",OR(COUNTBLANK(I152)=1,SUMPRODUCT(--('Gifts'!$J$8:$J$127=I152),--('Gifts'!$A$8:$A$127&lt;&gt;""))=0)),"Link a recorded gift",IF(AND(H152&lt;&gt;"Gifts",I152&lt;&gt;""),"Check gift category",IF(AND(B152&lt;&gt;"Cancelled",B152&lt;&gt;"Returned",COUNTBLANK(C152)=1),"Add planned cost",IF(AND(ISNUMBER(N152),N152&gt;0,COUNTBLANK(J152)=1),"Add payment date",IF(AND(ISNUMBER(N152),N152&gt;0,ISNUMBER(J152),J152&lt;TODAY()),"Payment overdue","")))))))))))))</f>
        <v/>
      </c>
      <c r="T152" s="3" t="inlineStr">
        <is>
          <t>M145</t>
        </is>
      </c>
      <c r="U152" s="117">
        <f>IF(COUNTA('Money simple'!A152:D152)=0,"",IF(COUNTBLANK('Money simple'!A152)=1,"Add cost name",IF(COUNT('Money simple'!B152:D152)&lt;&gt;3,"Complete amounts",IF(MIN('Money simple'!B152:D152)&lt;0,"Check amounts",""))))</f>
        <v/>
      </c>
    </row>
    <row r="153" ht="34" customHeight="1">
      <c r="A153" s="27" t="n"/>
      <c r="B153" s="27" t="n"/>
      <c r="C153" s="127" t="n"/>
      <c r="D153" s="127" t="n"/>
      <c r="E153" s="127" t="n"/>
      <c r="F153" s="127" t="n"/>
      <c r="G153" s="127" t="n"/>
      <c r="H153" s="27" t="n"/>
      <c r="I153" s="27" t="n"/>
      <c r="J153" s="126" t="n"/>
      <c r="K153" s="27" t="n"/>
      <c r="L153" s="27" t="n"/>
      <c r="M153" s="128">
        <f>IF(COUNTA(A153:L153)=0,"",IF(OR(COUNT(C153:G153)&lt;&gt;COUNTA(C153:G153),MIN(C153:G153)&lt;0,G153&gt;E153,AND(F153&lt;&gt;"",F153&gt;E153)),"Check amounts",ROUND(E153-G153,2)))</f>
        <v/>
      </c>
      <c r="N153" s="128">
        <f>IF(COUNTA(A153:L153)=0,"",IF(OR(COUNT(C153:G153)&lt;&gt;COUNTA(C153:G153),MIN(C153:G153)&lt;0,G153&gt;E153,AND(F153&lt;&gt;"",F153&gt;E153)),"Check amounts",IF(OR(B153="Cancelled",B153="Returned",B153="Planned"),0,IF(OR(B153&lt;&gt;"Agreed",COUNTBLANK(D153)=1),"Add agreed cost",ROUND(MAX(0,D153-E153),2)))))</f>
        <v/>
      </c>
      <c r="O153" s="128">
        <f>IF(COUNTA(A153:L153)=0,"",IF(OR(COUNT(C153:G153)&lt;&gt;COUNTA(C153:G153),MIN(C153:G153)&lt;0,G153&gt;E153,AND(F153&lt;&gt;"",F153&gt;E153)),"Check amounts",ROUND(MAX(0,F153-G153),2)))</f>
        <v/>
      </c>
      <c r="P153" s="128">
        <f>IF(COUNTA(A153:L153)=0,"",IF(AND(ISNUMBER(M153),ISNUMBER(N153)),ROUND(M153+N153,2),"Check amounts"))</f>
        <v/>
      </c>
      <c r="Q153" s="128">
        <f>IF(COUNTA(A153:L153)=0,"",IF(AND(ISNUMBER(P153),ISNUMBER(O153)),ROUND(P153-O153,2),"Check amounts"))</f>
        <v/>
      </c>
      <c r="R153" s="128">
        <f>IF(COUNTA(A153:L153)=0,"",IF(OR(COUNT(C153:G153)&lt;&gt;COUNTA(C153:G153),MIN(C153:G153)&lt;0,G153&gt;E153,AND(F153&lt;&gt;"",F153&gt;E153)),"Check amounts",IF(OR(B153="Cancelled",B153="Returned"),0,IF(COUNTBLANK(C153)=1,"Add planned cost",C153))))</f>
        <v/>
      </c>
      <c r="S153" s="14">
        <f>IF(COUNTA(A153:L153)=0,"",IF(COUNTBLANK(A153)=1,"Name this expense",IF(OR(COUNT(C153:G153)&lt;&gt;COUNTA(C153:G153),MIN(C153:G153)&lt;0,G153&gt;E153,AND(F153&lt;&gt;"",F153&gt;E153)),"Check amounts",IF(AND(B153&lt;&gt;"Planned",B153&lt;&gt;"Agreed",B153&lt;&gt;"Cancelled",B153&lt;&gt;"Returned"),"Choose stage",IF(AND(B153="Agreed",COUNTBLANK(D153)=1),"Add agreed cost",IF(AND(B153="Planned",E153&gt;0),"Choose Agreed stage",IF(AND(F153&lt;&gt;"",F153&lt;G153),"Check expected refund",IF(COUNTBLANK(H153)=1,"Choose category",IF(AND(H153="Gifts",OR(COUNTBLANK(I153)=1,SUMPRODUCT(--('Gifts'!$J$8:$J$127=I153),--('Gifts'!$A$8:$A$127&lt;&gt;""))=0)),"Link a recorded gift",IF(AND(H153&lt;&gt;"Gifts",I153&lt;&gt;""),"Check gift category",IF(AND(B153&lt;&gt;"Cancelled",B153&lt;&gt;"Returned",COUNTBLANK(C153)=1),"Add planned cost",IF(AND(ISNUMBER(N153),N153&gt;0,COUNTBLANK(J153)=1),"Add payment date",IF(AND(ISNUMBER(N153),N153&gt;0,ISNUMBER(J153),J153&lt;TODAY()),"Payment overdue","")))))))))))))</f>
        <v/>
      </c>
      <c r="T153" s="3" t="inlineStr">
        <is>
          <t>M146</t>
        </is>
      </c>
      <c r="U153" s="117">
        <f>IF(COUNTA('Money simple'!A153:D153)=0,"",IF(COUNTBLANK('Money simple'!A153)=1,"Add cost name",IF(COUNT('Money simple'!B153:D153)&lt;&gt;3,"Complete amounts",IF(MIN('Money simple'!B153:D153)&lt;0,"Check amounts",""))))</f>
        <v/>
      </c>
    </row>
    <row r="154" ht="34" customHeight="1">
      <c r="A154" s="27" t="n"/>
      <c r="B154" s="27" t="n"/>
      <c r="C154" s="127" t="n"/>
      <c r="D154" s="127" t="n"/>
      <c r="E154" s="127" t="n"/>
      <c r="F154" s="127" t="n"/>
      <c r="G154" s="127" t="n"/>
      <c r="H154" s="27" t="n"/>
      <c r="I154" s="27" t="n"/>
      <c r="J154" s="126" t="n"/>
      <c r="K154" s="27" t="n"/>
      <c r="L154" s="27" t="n"/>
      <c r="M154" s="128">
        <f>IF(COUNTA(A154:L154)=0,"",IF(OR(COUNT(C154:G154)&lt;&gt;COUNTA(C154:G154),MIN(C154:G154)&lt;0,G154&gt;E154,AND(F154&lt;&gt;"",F154&gt;E154)),"Check amounts",ROUND(E154-G154,2)))</f>
        <v/>
      </c>
      <c r="N154" s="128">
        <f>IF(COUNTA(A154:L154)=0,"",IF(OR(COUNT(C154:G154)&lt;&gt;COUNTA(C154:G154),MIN(C154:G154)&lt;0,G154&gt;E154,AND(F154&lt;&gt;"",F154&gt;E154)),"Check amounts",IF(OR(B154="Cancelled",B154="Returned",B154="Planned"),0,IF(OR(B154&lt;&gt;"Agreed",COUNTBLANK(D154)=1),"Add agreed cost",ROUND(MAX(0,D154-E154),2)))))</f>
        <v/>
      </c>
      <c r="O154" s="128">
        <f>IF(COUNTA(A154:L154)=0,"",IF(OR(COUNT(C154:G154)&lt;&gt;COUNTA(C154:G154),MIN(C154:G154)&lt;0,G154&gt;E154,AND(F154&lt;&gt;"",F154&gt;E154)),"Check amounts",ROUND(MAX(0,F154-G154),2)))</f>
        <v/>
      </c>
      <c r="P154" s="128">
        <f>IF(COUNTA(A154:L154)=0,"",IF(AND(ISNUMBER(M154),ISNUMBER(N154)),ROUND(M154+N154,2),"Check amounts"))</f>
        <v/>
      </c>
      <c r="Q154" s="128">
        <f>IF(COUNTA(A154:L154)=0,"",IF(AND(ISNUMBER(P154),ISNUMBER(O154)),ROUND(P154-O154,2),"Check amounts"))</f>
        <v/>
      </c>
      <c r="R154" s="128">
        <f>IF(COUNTA(A154:L154)=0,"",IF(OR(COUNT(C154:G154)&lt;&gt;COUNTA(C154:G154),MIN(C154:G154)&lt;0,G154&gt;E154,AND(F154&lt;&gt;"",F154&gt;E154)),"Check amounts",IF(OR(B154="Cancelled",B154="Returned"),0,IF(COUNTBLANK(C154)=1,"Add planned cost",C154))))</f>
        <v/>
      </c>
      <c r="S154" s="14">
        <f>IF(COUNTA(A154:L154)=0,"",IF(COUNTBLANK(A154)=1,"Name this expense",IF(OR(COUNT(C154:G154)&lt;&gt;COUNTA(C154:G154),MIN(C154:G154)&lt;0,G154&gt;E154,AND(F154&lt;&gt;"",F154&gt;E154)),"Check amounts",IF(AND(B154&lt;&gt;"Planned",B154&lt;&gt;"Agreed",B154&lt;&gt;"Cancelled",B154&lt;&gt;"Returned"),"Choose stage",IF(AND(B154="Agreed",COUNTBLANK(D154)=1),"Add agreed cost",IF(AND(B154="Planned",E154&gt;0),"Choose Agreed stage",IF(AND(F154&lt;&gt;"",F154&lt;G154),"Check expected refund",IF(COUNTBLANK(H154)=1,"Choose category",IF(AND(H154="Gifts",OR(COUNTBLANK(I154)=1,SUMPRODUCT(--('Gifts'!$J$8:$J$127=I154),--('Gifts'!$A$8:$A$127&lt;&gt;""))=0)),"Link a recorded gift",IF(AND(H154&lt;&gt;"Gifts",I154&lt;&gt;""),"Check gift category",IF(AND(B154&lt;&gt;"Cancelled",B154&lt;&gt;"Returned",COUNTBLANK(C154)=1),"Add planned cost",IF(AND(ISNUMBER(N154),N154&gt;0,COUNTBLANK(J154)=1),"Add payment date",IF(AND(ISNUMBER(N154),N154&gt;0,ISNUMBER(J154),J154&lt;TODAY()),"Payment overdue","")))))))))))))</f>
        <v/>
      </c>
      <c r="T154" s="3" t="inlineStr">
        <is>
          <t>M147</t>
        </is>
      </c>
      <c r="U154" s="117">
        <f>IF(COUNTA('Money simple'!A154:D154)=0,"",IF(COUNTBLANK('Money simple'!A154)=1,"Add cost name",IF(COUNT('Money simple'!B154:D154)&lt;&gt;3,"Complete amounts",IF(MIN('Money simple'!B154:D154)&lt;0,"Check amounts",""))))</f>
        <v/>
      </c>
    </row>
    <row r="155" ht="34" customHeight="1">
      <c r="A155" s="27" t="n"/>
      <c r="B155" s="27" t="n"/>
      <c r="C155" s="127" t="n"/>
      <c r="D155" s="127" t="n"/>
      <c r="E155" s="127" t="n"/>
      <c r="F155" s="127" t="n"/>
      <c r="G155" s="127" t="n"/>
      <c r="H155" s="27" t="n"/>
      <c r="I155" s="27" t="n"/>
      <c r="J155" s="126" t="n"/>
      <c r="K155" s="27" t="n"/>
      <c r="L155" s="27" t="n"/>
      <c r="M155" s="128">
        <f>IF(COUNTA(A155:L155)=0,"",IF(OR(COUNT(C155:G155)&lt;&gt;COUNTA(C155:G155),MIN(C155:G155)&lt;0,G155&gt;E155,AND(F155&lt;&gt;"",F155&gt;E155)),"Check amounts",ROUND(E155-G155,2)))</f>
        <v/>
      </c>
      <c r="N155" s="128">
        <f>IF(COUNTA(A155:L155)=0,"",IF(OR(COUNT(C155:G155)&lt;&gt;COUNTA(C155:G155),MIN(C155:G155)&lt;0,G155&gt;E155,AND(F155&lt;&gt;"",F155&gt;E155)),"Check amounts",IF(OR(B155="Cancelled",B155="Returned",B155="Planned"),0,IF(OR(B155&lt;&gt;"Agreed",COUNTBLANK(D155)=1),"Add agreed cost",ROUND(MAX(0,D155-E155),2)))))</f>
        <v/>
      </c>
      <c r="O155" s="128">
        <f>IF(COUNTA(A155:L155)=0,"",IF(OR(COUNT(C155:G155)&lt;&gt;COUNTA(C155:G155),MIN(C155:G155)&lt;0,G155&gt;E155,AND(F155&lt;&gt;"",F155&gt;E155)),"Check amounts",ROUND(MAX(0,F155-G155),2)))</f>
        <v/>
      </c>
      <c r="P155" s="128">
        <f>IF(COUNTA(A155:L155)=0,"",IF(AND(ISNUMBER(M155),ISNUMBER(N155)),ROUND(M155+N155,2),"Check amounts"))</f>
        <v/>
      </c>
      <c r="Q155" s="128">
        <f>IF(COUNTA(A155:L155)=0,"",IF(AND(ISNUMBER(P155),ISNUMBER(O155)),ROUND(P155-O155,2),"Check amounts"))</f>
        <v/>
      </c>
      <c r="R155" s="128">
        <f>IF(COUNTA(A155:L155)=0,"",IF(OR(COUNT(C155:G155)&lt;&gt;COUNTA(C155:G155),MIN(C155:G155)&lt;0,G155&gt;E155,AND(F155&lt;&gt;"",F155&gt;E155)),"Check amounts",IF(OR(B155="Cancelled",B155="Returned"),0,IF(COUNTBLANK(C155)=1,"Add planned cost",C155))))</f>
        <v/>
      </c>
      <c r="S155" s="14">
        <f>IF(COUNTA(A155:L155)=0,"",IF(COUNTBLANK(A155)=1,"Name this expense",IF(OR(COUNT(C155:G155)&lt;&gt;COUNTA(C155:G155),MIN(C155:G155)&lt;0,G155&gt;E155,AND(F155&lt;&gt;"",F155&gt;E155)),"Check amounts",IF(AND(B155&lt;&gt;"Planned",B155&lt;&gt;"Agreed",B155&lt;&gt;"Cancelled",B155&lt;&gt;"Returned"),"Choose stage",IF(AND(B155="Agreed",COUNTBLANK(D155)=1),"Add agreed cost",IF(AND(B155="Planned",E155&gt;0),"Choose Agreed stage",IF(AND(F155&lt;&gt;"",F155&lt;G155),"Check expected refund",IF(COUNTBLANK(H155)=1,"Choose category",IF(AND(H155="Gifts",OR(COUNTBLANK(I155)=1,SUMPRODUCT(--('Gifts'!$J$8:$J$127=I155),--('Gifts'!$A$8:$A$127&lt;&gt;""))=0)),"Link a recorded gift",IF(AND(H155&lt;&gt;"Gifts",I155&lt;&gt;""),"Check gift category",IF(AND(B155&lt;&gt;"Cancelled",B155&lt;&gt;"Returned",COUNTBLANK(C155)=1),"Add planned cost",IF(AND(ISNUMBER(N155),N155&gt;0,COUNTBLANK(J155)=1),"Add payment date",IF(AND(ISNUMBER(N155),N155&gt;0,ISNUMBER(J155),J155&lt;TODAY()),"Payment overdue","")))))))))))))</f>
        <v/>
      </c>
      <c r="T155" s="3" t="inlineStr">
        <is>
          <t>M148</t>
        </is>
      </c>
      <c r="U155" s="117">
        <f>IF(COUNTA('Money simple'!A155:D155)=0,"",IF(COUNTBLANK('Money simple'!A155)=1,"Add cost name",IF(COUNT('Money simple'!B155:D155)&lt;&gt;3,"Complete amounts",IF(MIN('Money simple'!B155:D155)&lt;0,"Check amounts",""))))</f>
        <v/>
      </c>
    </row>
    <row r="156" ht="34" customHeight="1">
      <c r="A156" s="27" t="n"/>
      <c r="B156" s="27" t="n"/>
      <c r="C156" s="127" t="n"/>
      <c r="D156" s="127" t="n"/>
      <c r="E156" s="127" t="n"/>
      <c r="F156" s="127" t="n"/>
      <c r="G156" s="127" t="n"/>
      <c r="H156" s="27" t="n"/>
      <c r="I156" s="27" t="n"/>
      <c r="J156" s="126" t="n"/>
      <c r="K156" s="27" t="n"/>
      <c r="L156" s="27" t="n"/>
      <c r="M156" s="128">
        <f>IF(COUNTA(A156:L156)=0,"",IF(OR(COUNT(C156:G156)&lt;&gt;COUNTA(C156:G156),MIN(C156:G156)&lt;0,G156&gt;E156,AND(F156&lt;&gt;"",F156&gt;E156)),"Check amounts",ROUND(E156-G156,2)))</f>
        <v/>
      </c>
      <c r="N156" s="128">
        <f>IF(COUNTA(A156:L156)=0,"",IF(OR(COUNT(C156:G156)&lt;&gt;COUNTA(C156:G156),MIN(C156:G156)&lt;0,G156&gt;E156,AND(F156&lt;&gt;"",F156&gt;E156)),"Check amounts",IF(OR(B156="Cancelled",B156="Returned",B156="Planned"),0,IF(OR(B156&lt;&gt;"Agreed",COUNTBLANK(D156)=1),"Add agreed cost",ROUND(MAX(0,D156-E156),2)))))</f>
        <v/>
      </c>
      <c r="O156" s="128">
        <f>IF(COUNTA(A156:L156)=0,"",IF(OR(COUNT(C156:G156)&lt;&gt;COUNTA(C156:G156),MIN(C156:G156)&lt;0,G156&gt;E156,AND(F156&lt;&gt;"",F156&gt;E156)),"Check amounts",ROUND(MAX(0,F156-G156),2)))</f>
        <v/>
      </c>
      <c r="P156" s="128">
        <f>IF(COUNTA(A156:L156)=0,"",IF(AND(ISNUMBER(M156),ISNUMBER(N156)),ROUND(M156+N156,2),"Check amounts"))</f>
        <v/>
      </c>
      <c r="Q156" s="128">
        <f>IF(COUNTA(A156:L156)=0,"",IF(AND(ISNUMBER(P156),ISNUMBER(O156)),ROUND(P156-O156,2),"Check amounts"))</f>
        <v/>
      </c>
      <c r="R156" s="128">
        <f>IF(COUNTA(A156:L156)=0,"",IF(OR(COUNT(C156:G156)&lt;&gt;COUNTA(C156:G156),MIN(C156:G156)&lt;0,G156&gt;E156,AND(F156&lt;&gt;"",F156&gt;E156)),"Check amounts",IF(OR(B156="Cancelled",B156="Returned"),0,IF(COUNTBLANK(C156)=1,"Add planned cost",C156))))</f>
        <v/>
      </c>
      <c r="S156" s="14">
        <f>IF(COUNTA(A156:L156)=0,"",IF(COUNTBLANK(A156)=1,"Name this expense",IF(OR(COUNT(C156:G156)&lt;&gt;COUNTA(C156:G156),MIN(C156:G156)&lt;0,G156&gt;E156,AND(F156&lt;&gt;"",F156&gt;E156)),"Check amounts",IF(AND(B156&lt;&gt;"Planned",B156&lt;&gt;"Agreed",B156&lt;&gt;"Cancelled",B156&lt;&gt;"Returned"),"Choose stage",IF(AND(B156="Agreed",COUNTBLANK(D156)=1),"Add agreed cost",IF(AND(B156="Planned",E156&gt;0),"Choose Agreed stage",IF(AND(F156&lt;&gt;"",F156&lt;G156),"Check expected refund",IF(COUNTBLANK(H156)=1,"Choose category",IF(AND(H156="Gifts",OR(COUNTBLANK(I156)=1,SUMPRODUCT(--('Gifts'!$J$8:$J$127=I156),--('Gifts'!$A$8:$A$127&lt;&gt;""))=0)),"Link a recorded gift",IF(AND(H156&lt;&gt;"Gifts",I156&lt;&gt;""),"Check gift category",IF(AND(B156&lt;&gt;"Cancelled",B156&lt;&gt;"Returned",COUNTBLANK(C156)=1),"Add planned cost",IF(AND(ISNUMBER(N156),N156&gt;0,COUNTBLANK(J156)=1),"Add payment date",IF(AND(ISNUMBER(N156),N156&gt;0,ISNUMBER(J156),J156&lt;TODAY()),"Payment overdue","")))))))))))))</f>
        <v/>
      </c>
      <c r="T156" s="3" t="inlineStr">
        <is>
          <t>M149</t>
        </is>
      </c>
      <c r="U156" s="117">
        <f>IF(COUNTA('Money simple'!A156:D156)=0,"",IF(COUNTBLANK('Money simple'!A156)=1,"Add cost name",IF(COUNT('Money simple'!B156:D156)&lt;&gt;3,"Complete amounts",IF(MIN('Money simple'!B156:D156)&lt;0,"Check amounts",""))))</f>
        <v/>
      </c>
    </row>
    <row r="157" ht="34" customHeight="1">
      <c r="A157" s="27" t="n"/>
      <c r="B157" s="27" t="n"/>
      <c r="C157" s="127" t="n"/>
      <c r="D157" s="127" t="n"/>
      <c r="E157" s="127" t="n"/>
      <c r="F157" s="127" t="n"/>
      <c r="G157" s="127" t="n"/>
      <c r="H157" s="27" t="n"/>
      <c r="I157" s="27" t="n"/>
      <c r="J157" s="126" t="n"/>
      <c r="K157" s="27" t="n"/>
      <c r="L157" s="27" t="n"/>
      <c r="M157" s="128">
        <f>IF(COUNTA(A157:L157)=0,"",IF(OR(COUNT(C157:G157)&lt;&gt;COUNTA(C157:G157),MIN(C157:G157)&lt;0,G157&gt;E157,AND(F157&lt;&gt;"",F157&gt;E157)),"Check amounts",ROUND(E157-G157,2)))</f>
        <v/>
      </c>
      <c r="N157" s="128">
        <f>IF(COUNTA(A157:L157)=0,"",IF(OR(COUNT(C157:G157)&lt;&gt;COUNTA(C157:G157),MIN(C157:G157)&lt;0,G157&gt;E157,AND(F157&lt;&gt;"",F157&gt;E157)),"Check amounts",IF(OR(B157="Cancelled",B157="Returned",B157="Planned"),0,IF(OR(B157&lt;&gt;"Agreed",COUNTBLANK(D157)=1),"Add agreed cost",ROUND(MAX(0,D157-E157),2)))))</f>
        <v/>
      </c>
      <c r="O157" s="128">
        <f>IF(COUNTA(A157:L157)=0,"",IF(OR(COUNT(C157:G157)&lt;&gt;COUNTA(C157:G157),MIN(C157:G157)&lt;0,G157&gt;E157,AND(F157&lt;&gt;"",F157&gt;E157)),"Check amounts",ROUND(MAX(0,F157-G157),2)))</f>
        <v/>
      </c>
      <c r="P157" s="128">
        <f>IF(COUNTA(A157:L157)=0,"",IF(AND(ISNUMBER(M157),ISNUMBER(N157)),ROUND(M157+N157,2),"Check amounts"))</f>
        <v/>
      </c>
      <c r="Q157" s="128">
        <f>IF(COUNTA(A157:L157)=0,"",IF(AND(ISNUMBER(P157),ISNUMBER(O157)),ROUND(P157-O157,2),"Check amounts"))</f>
        <v/>
      </c>
      <c r="R157" s="128">
        <f>IF(COUNTA(A157:L157)=0,"",IF(OR(COUNT(C157:G157)&lt;&gt;COUNTA(C157:G157),MIN(C157:G157)&lt;0,G157&gt;E157,AND(F157&lt;&gt;"",F157&gt;E157)),"Check amounts",IF(OR(B157="Cancelled",B157="Returned"),0,IF(COUNTBLANK(C157)=1,"Add planned cost",C157))))</f>
        <v/>
      </c>
      <c r="S157" s="14">
        <f>IF(COUNTA(A157:L157)=0,"",IF(COUNTBLANK(A157)=1,"Name this expense",IF(OR(COUNT(C157:G157)&lt;&gt;COUNTA(C157:G157),MIN(C157:G157)&lt;0,G157&gt;E157,AND(F157&lt;&gt;"",F157&gt;E157)),"Check amounts",IF(AND(B157&lt;&gt;"Planned",B157&lt;&gt;"Agreed",B157&lt;&gt;"Cancelled",B157&lt;&gt;"Returned"),"Choose stage",IF(AND(B157="Agreed",COUNTBLANK(D157)=1),"Add agreed cost",IF(AND(B157="Planned",E157&gt;0),"Choose Agreed stage",IF(AND(F157&lt;&gt;"",F157&lt;G157),"Check expected refund",IF(COUNTBLANK(H157)=1,"Choose category",IF(AND(H157="Gifts",OR(COUNTBLANK(I157)=1,SUMPRODUCT(--('Gifts'!$J$8:$J$127=I157),--('Gifts'!$A$8:$A$127&lt;&gt;""))=0)),"Link a recorded gift",IF(AND(H157&lt;&gt;"Gifts",I157&lt;&gt;""),"Check gift category",IF(AND(B157&lt;&gt;"Cancelled",B157&lt;&gt;"Returned",COUNTBLANK(C157)=1),"Add planned cost",IF(AND(ISNUMBER(N157),N157&gt;0,COUNTBLANK(J157)=1),"Add payment date",IF(AND(ISNUMBER(N157),N157&gt;0,ISNUMBER(J157),J157&lt;TODAY()),"Payment overdue","")))))))))))))</f>
        <v/>
      </c>
      <c r="T157" s="3" t="inlineStr">
        <is>
          <t>M150</t>
        </is>
      </c>
      <c r="U157" s="117">
        <f>IF(COUNTA('Money simple'!A157:D157)=0,"",IF(COUNTBLANK('Money simple'!A157)=1,"Add cost name",IF(COUNT('Money simple'!B157:D157)&lt;&gt;3,"Complete amounts",IF(MIN('Money simple'!B157:D157)&lt;0,"Check amounts",""))))</f>
        <v/>
      </c>
    </row>
    <row r="158" ht="34" customHeight="1">
      <c r="A158" s="27" t="n"/>
      <c r="B158" s="27" t="n"/>
      <c r="C158" s="127" t="n"/>
      <c r="D158" s="127" t="n"/>
      <c r="E158" s="127" t="n"/>
      <c r="F158" s="127" t="n"/>
      <c r="G158" s="127" t="n"/>
      <c r="H158" s="27" t="n"/>
      <c r="I158" s="27" t="n"/>
      <c r="J158" s="126" t="n"/>
      <c r="K158" s="27" t="n"/>
      <c r="L158" s="27" t="n"/>
      <c r="M158" s="128">
        <f>IF(COUNTA(A158:L158)=0,"",IF(OR(COUNT(C158:G158)&lt;&gt;COUNTA(C158:G158),MIN(C158:G158)&lt;0,G158&gt;E158,AND(F158&lt;&gt;"",F158&gt;E158)),"Check amounts",ROUND(E158-G158,2)))</f>
        <v/>
      </c>
      <c r="N158" s="128">
        <f>IF(COUNTA(A158:L158)=0,"",IF(OR(COUNT(C158:G158)&lt;&gt;COUNTA(C158:G158),MIN(C158:G158)&lt;0,G158&gt;E158,AND(F158&lt;&gt;"",F158&gt;E158)),"Check amounts",IF(OR(B158="Cancelled",B158="Returned",B158="Planned"),0,IF(OR(B158&lt;&gt;"Agreed",COUNTBLANK(D158)=1),"Add agreed cost",ROUND(MAX(0,D158-E158),2)))))</f>
        <v/>
      </c>
      <c r="O158" s="128">
        <f>IF(COUNTA(A158:L158)=0,"",IF(OR(COUNT(C158:G158)&lt;&gt;COUNTA(C158:G158),MIN(C158:G158)&lt;0,G158&gt;E158,AND(F158&lt;&gt;"",F158&gt;E158)),"Check amounts",ROUND(MAX(0,F158-G158),2)))</f>
        <v/>
      </c>
      <c r="P158" s="128">
        <f>IF(COUNTA(A158:L158)=0,"",IF(AND(ISNUMBER(M158),ISNUMBER(N158)),ROUND(M158+N158,2),"Check amounts"))</f>
        <v/>
      </c>
      <c r="Q158" s="128">
        <f>IF(COUNTA(A158:L158)=0,"",IF(AND(ISNUMBER(P158),ISNUMBER(O158)),ROUND(P158-O158,2),"Check amounts"))</f>
        <v/>
      </c>
      <c r="R158" s="128">
        <f>IF(COUNTA(A158:L158)=0,"",IF(OR(COUNT(C158:G158)&lt;&gt;COUNTA(C158:G158),MIN(C158:G158)&lt;0,G158&gt;E158,AND(F158&lt;&gt;"",F158&gt;E158)),"Check amounts",IF(OR(B158="Cancelled",B158="Returned"),0,IF(COUNTBLANK(C158)=1,"Add planned cost",C158))))</f>
        <v/>
      </c>
      <c r="S158" s="14">
        <f>IF(COUNTA(A158:L158)=0,"",IF(COUNTBLANK(A158)=1,"Name this expense",IF(OR(COUNT(C158:G158)&lt;&gt;COUNTA(C158:G158),MIN(C158:G158)&lt;0,G158&gt;E158,AND(F158&lt;&gt;"",F158&gt;E158)),"Check amounts",IF(AND(B158&lt;&gt;"Planned",B158&lt;&gt;"Agreed",B158&lt;&gt;"Cancelled",B158&lt;&gt;"Returned"),"Choose stage",IF(AND(B158="Agreed",COUNTBLANK(D158)=1),"Add agreed cost",IF(AND(B158="Planned",E158&gt;0),"Choose Agreed stage",IF(AND(F158&lt;&gt;"",F158&lt;G158),"Check expected refund",IF(COUNTBLANK(H158)=1,"Choose category",IF(AND(H158="Gifts",OR(COUNTBLANK(I158)=1,SUMPRODUCT(--('Gifts'!$J$8:$J$127=I158),--('Gifts'!$A$8:$A$127&lt;&gt;""))=0)),"Link a recorded gift",IF(AND(H158&lt;&gt;"Gifts",I158&lt;&gt;""),"Check gift category",IF(AND(B158&lt;&gt;"Cancelled",B158&lt;&gt;"Returned",COUNTBLANK(C158)=1),"Add planned cost",IF(AND(ISNUMBER(N158),N158&gt;0,COUNTBLANK(J158)=1),"Add payment date",IF(AND(ISNUMBER(N158),N158&gt;0,ISNUMBER(J158),J158&lt;TODAY()),"Payment overdue","")))))))))))))</f>
        <v/>
      </c>
      <c r="T158" s="3" t="inlineStr">
        <is>
          <t>M151</t>
        </is>
      </c>
      <c r="U158" s="117">
        <f>IF(COUNTA('Money simple'!A158:D158)=0,"",IF(COUNTBLANK('Money simple'!A158)=1,"Add cost name",IF(COUNT('Money simple'!B158:D158)&lt;&gt;3,"Complete amounts",IF(MIN('Money simple'!B158:D158)&lt;0,"Check amounts",""))))</f>
        <v/>
      </c>
    </row>
    <row r="159" ht="34" customHeight="1">
      <c r="A159" s="27" t="n"/>
      <c r="B159" s="27" t="n"/>
      <c r="C159" s="127" t="n"/>
      <c r="D159" s="127" t="n"/>
      <c r="E159" s="127" t="n"/>
      <c r="F159" s="127" t="n"/>
      <c r="G159" s="127" t="n"/>
      <c r="H159" s="27" t="n"/>
      <c r="I159" s="27" t="n"/>
      <c r="J159" s="126" t="n"/>
      <c r="K159" s="27" t="n"/>
      <c r="L159" s="27" t="n"/>
      <c r="M159" s="128">
        <f>IF(COUNTA(A159:L159)=0,"",IF(OR(COUNT(C159:G159)&lt;&gt;COUNTA(C159:G159),MIN(C159:G159)&lt;0,G159&gt;E159,AND(F159&lt;&gt;"",F159&gt;E159)),"Check amounts",ROUND(E159-G159,2)))</f>
        <v/>
      </c>
      <c r="N159" s="128">
        <f>IF(COUNTA(A159:L159)=0,"",IF(OR(COUNT(C159:G159)&lt;&gt;COUNTA(C159:G159),MIN(C159:G159)&lt;0,G159&gt;E159,AND(F159&lt;&gt;"",F159&gt;E159)),"Check amounts",IF(OR(B159="Cancelled",B159="Returned",B159="Planned"),0,IF(OR(B159&lt;&gt;"Agreed",COUNTBLANK(D159)=1),"Add agreed cost",ROUND(MAX(0,D159-E159),2)))))</f>
        <v/>
      </c>
      <c r="O159" s="128">
        <f>IF(COUNTA(A159:L159)=0,"",IF(OR(COUNT(C159:G159)&lt;&gt;COUNTA(C159:G159),MIN(C159:G159)&lt;0,G159&gt;E159,AND(F159&lt;&gt;"",F159&gt;E159)),"Check amounts",ROUND(MAX(0,F159-G159),2)))</f>
        <v/>
      </c>
      <c r="P159" s="128">
        <f>IF(COUNTA(A159:L159)=0,"",IF(AND(ISNUMBER(M159),ISNUMBER(N159)),ROUND(M159+N159,2),"Check amounts"))</f>
        <v/>
      </c>
      <c r="Q159" s="128">
        <f>IF(COUNTA(A159:L159)=0,"",IF(AND(ISNUMBER(P159),ISNUMBER(O159)),ROUND(P159-O159,2),"Check amounts"))</f>
        <v/>
      </c>
      <c r="R159" s="128">
        <f>IF(COUNTA(A159:L159)=0,"",IF(OR(COUNT(C159:G159)&lt;&gt;COUNTA(C159:G159),MIN(C159:G159)&lt;0,G159&gt;E159,AND(F159&lt;&gt;"",F159&gt;E159)),"Check amounts",IF(OR(B159="Cancelled",B159="Returned"),0,IF(COUNTBLANK(C159)=1,"Add planned cost",C159))))</f>
        <v/>
      </c>
      <c r="S159" s="14">
        <f>IF(COUNTA(A159:L159)=0,"",IF(COUNTBLANK(A159)=1,"Name this expense",IF(OR(COUNT(C159:G159)&lt;&gt;COUNTA(C159:G159),MIN(C159:G159)&lt;0,G159&gt;E159,AND(F159&lt;&gt;"",F159&gt;E159)),"Check amounts",IF(AND(B159&lt;&gt;"Planned",B159&lt;&gt;"Agreed",B159&lt;&gt;"Cancelled",B159&lt;&gt;"Returned"),"Choose stage",IF(AND(B159="Agreed",COUNTBLANK(D159)=1),"Add agreed cost",IF(AND(B159="Planned",E159&gt;0),"Choose Agreed stage",IF(AND(F159&lt;&gt;"",F159&lt;G159),"Check expected refund",IF(COUNTBLANK(H159)=1,"Choose category",IF(AND(H159="Gifts",OR(COUNTBLANK(I159)=1,SUMPRODUCT(--('Gifts'!$J$8:$J$127=I159),--('Gifts'!$A$8:$A$127&lt;&gt;""))=0)),"Link a recorded gift",IF(AND(H159&lt;&gt;"Gifts",I159&lt;&gt;""),"Check gift category",IF(AND(B159&lt;&gt;"Cancelled",B159&lt;&gt;"Returned",COUNTBLANK(C159)=1),"Add planned cost",IF(AND(ISNUMBER(N159),N159&gt;0,COUNTBLANK(J159)=1),"Add payment date",IF(AND(ISNUMBER(N159),N159&gt;0,ISNUMBER(J159),J159&lt;TODAY()),"Payment overdue","")))))))))))))</f>
        <v/>
      </c>
      <c r="T159" s="3" t="inlineStr">
        <is>
          <t>M152</t>
        </is>
      </c>
      <c r="U159" s="117">
        <f>IF(COUNTA('Money simple'!A159:D159)=0,"",IF(COUNTBLANK('Money simple'!A159)=1,"Add cost name",IF(COUNT('Money simple'!B159:D159)&lt;&gt;3,"Complete amounts",IF(MIN('Money simple'!B159:D159)&lt;0,"Check amounts",""))))</f>
        <v/>
      </c>
    </row>
    <row r="160" ht="34" customHeight="1">
      <c r="A160" s="27" t="n"/>
      <c r="B160" s="27" t="n"/>
      <c r="C160" s="127" t="n"/>
      <c r="D160" s="127" t="n"/>
      <c r="E160" s="127" t="n"/>
      <c r="F160" s="127" t="n"/>
      <c r="G160" s="127" t="n"/>
      <c r="H160" s="27" t="n"/>
      <c r="I160" s="27" t="n"/>
      <c r="J160" s="126" t="n"/>
      <c r="K160" s="27" t="n"/>
      <c r="L160" s="27" t="n"/>
      <c r="M160" s="128">
        <f>IF(COUNTA(A160:L160)=0,"",IF(OR(COUNT(C160:G160)&lt;&gt;COUNTA(C160:G160),MIN(C160:G160)&lt;0,G160&gt;E160,AND(F160&lt;&gt;"",F160&gt;E160)),"Check amounts",ROUND(E160-G160,2)))</f>
        <v/>
      </c>
      <c r="N160" s="128">
        <f>IF(COUNTA(A160:L160)=0,"",IF(OR(COUNT(C160:G160)&lt;&gt;COUNTA(C160:G160),MIN(C160:G160)&lt;0,G160&gt;E160,AND(F160&lt;&gt;"",F160&gt;E160)),"Check amounts",IF(OR(B160="Cancelled",B160="Returned",B160="Planned"),0,IF(OR(B160&lt;&gt;"Agreed",COUNTBLANK(D160)=1),"Add agreed cost",ROUND(MAX(0,D160-E160),2)))))</f>
        <v/>
      </c>
      <c r="O160" s="128">
        <f>IF(COUNTA(A160:L160)=0,"",IF(OR(COUNT(C160:G160)&lt;&gt;COUNTA(C160:G160),MIN(C160:G160)&lt;0,G160&gt;E160,AND(F160&lt;&gt;"",F160&gt;E160)),"Check amounts",ROUND(MAX(0,F160-G160),2)))</f>
        <v/>
      </c>
      <c r="P160" s="128">
        <f>IF(COUNTA(A160:L160)=0,"",IF(AND(ISNUMBER(M160),ISNUMBER(N160)),ROUND(M160+N160,2),"Check amounts"))</f>
        <v/>
      </c>
      <c r="Q160" s="128">
        <f>IF(COUNTA(A160:L160)=0,"",IF(AND(ISNUMBER(P160),ISNUMBER(O160)),ROUND(P160-O160,2),"Check amounts"))</f>
        <v/>
      </c>
      <c r="R160" s="128">
        <f>IF(COUNTA(A160:L160)=0,"",IF(OR(COUNT(C160:G160)&lt;&gt;COUNTA(C160:G160),MIN(C160:G160)&lt;0,G160&gt;E160,AND(F160&lt;&gt;"",F160&gt;E160)),"Check amounts",IF(OR(B160="Cancelled",B160="Returned"),0,IF(COUNTBLANK(C160)=1,"Add planned cost",C160))))</f>
        <v/>
      </c>
      <c r="S160" s="14">
        <f>IF(COUNTA(A160:L160)=0,"",IF(COUNTBLANK(A160)=1,"Name this expense",IF(OR(COUNT(C160:G160)&lt;&gt;COUNTA(C160:G160),MIN(C160:G160)&lt;0,G160&gt;E160,AND(F160&lt;&gt;"",F160&gt;E160)),"Check amounts",IF(AND(B160&lt;&gt;"Planned",B160&lt;&gt;"Agreed",B160&lt;&gt;"Cancelled",B160&lt;&gt;"Returned"),"Choose stage",IF(AND(B160="Agreed",COUNTBLANK(D160)=1),"Add agreed cost",IF(AND(B160="Planned",E160&gt;0),"Choose Agreed stage",IF(AND(F160&lt;&gt;"",F160&lt;G160),"Check expected refund",IF(COUNTBLANK(H160)=1,"Choose category",IF(AND(H160="Gifts",OR(COUNTBLANK(I160)=1,SUMPRODUCT(--('Gifts'!$J$8:$J$127=I160),--('Gifts'!$A$8:$A$127&lt;&gt;""))=0)),"Link a recorded gift",IF(AND(H160&lt;&gt;"Gifts",I160&lt;&gt;""),"Check gift category",IF(AND(B160&lt;&gt;"Cancelled",B160&lt;&gt;"Returned",COUNTBLANK(C160)=1),"Add planned cost",IF(AND(ISNUMBER(N160),N160&gt;0,COUNTBLANK(J160)=1),"Add payment date",IF(AND(ISNUMBER(N160),N160&gt;0,ISNUMBER(J160),J160&lt;TODAY()),"Payment overdue","")))))))))))))</f>
        <v/>
      </c>
      <c r="T160" s="3" t="inlineStr">
        <is>
          <t>M153</t>
        </is>
      </c>
      <c r="U160" s="117">
        <f>IF(COUNTA('Money simple'!A160:D160)=0,"",IF(COUNTBLANK('Money simple'!A160)=1,"Add cost name",IF(COUNT('Money simple'!B160:D160)&lt;&gt;3,"Complete amounts",IF(MIN('Money simple'!B160:D160)&lt;0,"Check amounts",""))))</f>
        <v/>
      </c>
    </row>
    <row r="161" ht="34" customHeight="1">
      <c r="A161" s="27" t="n"/>
      <c r="B161" s="27" t="n"/>
      <c r="C161" s="127" t="n"/>
      <c r="D161" s="127" t="n"/>
      <c r="E161" s="127" t="n"/>
      <c r="F161" s="127" t="n"/>
      <c r="G161" s="127" t="n"/>
      <c r="H161" s="27" t="n"/>
      <c r="I161" s="27" t="n"/>
      <c r="J161" s="126" t="n"/>
      <c r="K161" s="27" t="n"/>
      <c r="L161" s="27" t="n"/>
      <c r="M161" s="128">
        <f>IF(COUNTA(A161:L161)=0,"",IF(OR(COUNT(C161:G161)&lt;&gt;COUNTA(C161:G161),MIN(C161:G161)&lt;0,G161&gt;E161,AND(F161&lt;&gt;"",F161&gt;E161)),"Check amounts",ROUND(E161-G161,2)))</f>
        <v/>
      </c>
      <c r="N161" s="128">
        <f>IF(COUNTA(A161:L161)=0,"",IF(OR(COUNT(C161:G161)&lt;&gt;COUNTA(C161:G161),MIN(C161:G161)&lt;0,G161&gt;E161,AND(F161&lt;&gt;"",F161&gt;E161)),"Check amounts",IF(OR(B161="Cancelled",B161="Returned",B161="Planned"),0,IF(OR(B161&lt;&gt;"Agreed",COUNTBLANK(D161)=1),"Add agreed cost",ROUND(MAX(0,D161-E161),2)))))</f>
        <v/>
      </c>
      <c r="O161" s="128">
        <f>IF(COUNTA(A161:L161)=0,"",IF(OR(COUNT(C161:G161)&lt;&gt;COUNTA(C161:G161),MIN(C161:G161)&lt;0,G161&gt;E161,AND(F161&lt;&gt;"",F161&gt;E161)),"Check amounts",ROUND(MAX(0,F161-G161),2)))</f>
        <v/>
      </c>
      <c r="P161" s="128">
        <f>IF(COUNTA(A161:L161)=0,"",IF(AND(ISNUMBER(M161),ISNUMBER(N161)),ROUND(M161+N161,2),"Check amounts"))</f>
        <v/>
      </c>
      <c r="Q161" s="128">
        <f>IF(COUNTA(A161:L161)=0,"",IF(AND(ISNUMBER(P161),ISNUMBER(O161)),ROUND(P161-O161,2),"Check amounts"))</f>
        <v/>
      </c>
      <c r="R161" s="128">
        <f>IF(COUNTA(A161:L161)=0,"",IF(OR(COUNT(C161:G161)&lt;&gt;COUNTA(C161:G161),MIN(C161:G161)&lt;0,G161&gt;E161,AND(F161&lt;&gt;"",F161&gt;E161)),"Check amounts",IF(OR(B161="Cancelled",B161="Returned"),0,IF(COUNTBLANK(C161)=1,"Add planned cost",C161))))</f>
        <v/>
      </c>
      <c r="S161" s="14">
        <f>IF(COUNTA(A161:L161)=0,"",IF(COUNTBLANK(A161)=1,"Name this expense",IF(OR(COUNT(C161:G161)&lt;&gt;COUNTA(C161:G161),MIN(C161:G161)&lt;0,G161&gt;E161,AND(F161&lt;&gt;"",F161&gt;E161)),"Check amounts",IF(AND(B161&lt;&gt;"Planned",B161&lt;&gt;"Agreed",B161&lt;&gt;"Cancelled",B161&lt;&gt;"Returned"),"Choose stage",IF(AND(B161="Agreed",COUNTBLANK(D161)=1),"Add agreed cost",IF(AND(B161="Planned",E161&gt;0),"Choose Agreed stage",IF(AND(F161&lt;&gt;"",F161&lt;G161),"Check expected refund",IF(COUNTBLANK(H161)=1,"Choose category",IF(AND(H161="Gifts",OR(COUNTBLANK(I161)=1,SUMPRODUCT(--('Gifts'!$J$8:$J$127=I161),--('Gifts'!$A$8:$A$127&lt;&gt;""))=0)),"Link a recorded gift",IF(AND(H161&lt;&gt;"Gifts",I161&lt;&gt;""),"Check gift category",IF(AND(B161&lt;&gt;"Cancelled",B161&lt;&gt;"Returned",COUNTBLANK(C161)=1),"Add planned cost",IF(AND(ISNUMBER(N161),N161&gt;0,COUNTBLANK(J161)=1),"Add payment date",IF(AND(ISNUMBER(N161),N161&gt;0,ISNUMBER(J161),J161&lt;TODAY()),"Payment overdue","")))))))))))))</f>
        <v/>
      </c>
      <c r="T161" s="3" t="inlineStr">
        <is>
          <t>M154</t>
        </is>
      </c>
      <c r="U161" s="117">
        <f>IF(COUNTA('Money simple'!A161:D161)=0,"",IF(COUNTBLANK('Money simple'!A161)=1,"Add cost name",IF(COUNT('Money simple'!B161:D161)&lt;&gt;3,"Complete amounts",IF(MIN('Money simple'!B161:D161)&lt;0,"Check amounts",""))))</f>
        <v/>
      </c>
    </row>
    <row r="162" ht="34" customHeight="1">
      <c r="A162" s="27" t="n"/>
      <c r="B162" s="27" t="n"/>
      <c r="C162" s="127" t="n"/>
      <c r="D162" s="127" t="n"/>
      <c r="E162" s="127" t="n"/>
      <c r="F162" s="127" t="n"/>
      <c r="G162" s="127" t="n"/>
      <c r="H162" s="27" t="n"/>
      <c r="I162" s="27" t="n"/>
      <c r="J162" s="126" t="n"/>
      <c r="K162" s="27" t="n"/>
      <c r="L162" s="27" t="n"/>
      <c r="M162" s="128">
        <f>IF(COUNTA(A162:L162)=0,"",IF(OR(COUNT(C162:G162)&lt;&gt;COUNTA(C162:G162),MIN(C162:G162)&lt;0,G162&gt;E162,AND(F162&lt;&gt;"",F162&gt;E162)),"Check amounts",ROUND(E162-G162,2)))</f>
        <v/>
      </c>
      <c r="N162" s="128">
        <f>IF(COUNTA(A162:L162)=0,"",IF(OR(COUNT(C162:G162)&lt;&gt;COUNTA(C162:G162),MIN(C162:G162)&lt;0,G162&gt;E162,AND(F162&lt;&gt;"",F162&gt;E162)),"Check amounts",IF(OR(B162="Cancelled",B162="Returned",B162="Planned"),0,IF(OR(B162&lt;&gt;"Agreed",COUNTBLANK(D162)=1),"Add agreed cost",ROUND(MAX(0,D162-E162),2)))))</f>
        <v/>
      </c>
      <c r="O162" s="128">
        <f>IF(COUNTA(A162:L162)=0,"",IF(OR(COUNT(C162:G162)&lt;&gt;COUNTA(C162:G162),MIN(C162:G162)&lt;0,G162&gt;E162,AND(F162&lt;&gt;"",F162&gt;E162)),"Check amounts",ROUND(MAX(0,F162-G162),2)))</f>
        <v/>
      </c>
      <c r="P162" s="128">
        <f>IF(COUNTA(A162:L162)=0,"",IF(AND(ISNUMBER(M162),ISNUMBER(N162)),ROUND(M162+N162,2),"Check amounts"))</f>
        <v/>
      </c>
      <c r="Q162" s="128">
        <f>IF(COUNTA(A162:L162)=0,"",IF(AND(ISNUMBER(P162),ISNUMBER(O162)),ROUND(P162-O162,2),"Check amounts"))</f>
        <v/>
      </c>
      <c r="R162" s="128">
        <f>IF(COUNTA(A162:L162)=0,"",IF(OR(COUNT(C162:G162)&lt;&gt;COUNTA(C162:G162),MIN(C162:G162)&lt;0,G162&gt;E162,AND(F162&lt;&gt;"",F162&gt;E162)),"Check amounts",IF(OR(B162="Cancelled",B162="Returned"),0,IF(COUNTBLANK(C162)=1,"Add planned cost",C162))))</f>
        <v/>
      </c>
      <c r="S162" s="14">
        <f>IF(COUNTA(A162:L162)=0,"",IF(COUNTBLANK(A162)=1,"Name this expense",IF(OR(COUNT(C162:G162)&lt;&gt;COUNTA(C162:G162),MIN(C162:G162)&lt;0,G162&gt;E162,AND(F162&lt;&gt;"",F162&gt;E162)),"Check amounts",IF(AND(B162&lt;&gt;"Planned",B162&lt;&gt;"Agreed",B162&lt;&gt;"Cancelled",B162&lt;&gt;"Returned"),"Choose stage",IF(AND(B162="Agreed",COUNTBLANK(D162)=1),"Add agreed cost",IF(AND(B162="Planned",E162&gt;0),"Choose Agreed stage",IF(AND(F162&lt;&gt;"",F162&lt;G162),"Check expected refund",IF(COUNTBLANK(H162)=1,"Choose category",IF(AND(H162="Gifts",OR(COUNTBLANK(I162)=1,SUMPRODUCT(--('Gifts'!$J$8:$J$127=I162),--('Gifts'!$A$8:$A$127&lt;&gt;""))=0)),"Link a recorded gift",IF(AND(H162&lt;&gt;"Gifts",I162&lt;&gt;""),"Check gift category",IF(AND(B162&lt;&gt;"Cancelled",B162&lt;&gt;"Returned",COUNTBLANK(C162)=1),"Add planned cost",IF(AND(ISNUMBER(N162),N162&gt;0,COUNTBLANK(J162)=1),"Add payment date",IF(AND(ISNUMBER(N162),N162&gt;0,ISNUMBER(J162),J162&lt;TODAY()),"Payment overdue","")))))))))))))</f>
        <v/>
      </c>
      <c r="T162" s="3" t="inlineStr">
        <is>
          <t>M155</t>
        </is>
      </c>
      <c r="U162" s="117">
        <f>IF(COUNTA('Money simple'!A162:D162)=0,"",IF(COUNTBLANK('Money simple'!A162)=1,"Add cost name",IF(COUNT('Money simple'!B162:D162)&lt;&gt;3,"Complete amounts",IF(MIN('Money simple'!B162:D162)&lt;0,"Check amounts",""))))</f>
        <v/>
      </c>
    </row>
    <row r="163" ht="34" customHeight="1">
      <c r="A163" s="27" t="n"/>
      <c r="B163" s="27" t="n"/>
      <c r="C163" s="127" t="n"/>
      <c r="D163" s="127" t="n"/>
      <c r="E163" s="127" t="n"/>
      <c r="F163" s="127" t="n"/>
      <c r="G163" s="127" t="n"/>
      <c r="H163" s="27" t="n"/>
      <c r="I163" s="27" t="n"/>
      <c r="J163" s="126" t="n"/>
      <c r="K163" s="27" t="n"/>
      <c r="L163" s="27" t="n"/>
      <c r="M163" s="128">
        <f>IF(COUNTA(A163:L163)=0,"",IF(OR(COUNT(C163:G163)&lt;&gt;COUNTA(C163:G163),MIN(C163:G163)&lt;0,G163&gt;E163,AND(F163&lt;&gt;"",F163&gt;E163)),"Check amounts",ROUND(E163-G163,2)))</f>
        <v/>
      </c>
      <c r="N163" s="128">
        <f>IF(COUNTA(A163:L163)=0,"",IF(OR(COUNT(C163:G163)&lt;&gt;COUNTA(C163:G163),MIN(C163:G163)&lt;0,G163&gt;E163,AND(F163&lt;&gt;"",F163&gt;E163)),"Check amounts",IF(OR(B163="Cancelled",B163="Returned",B163="Planned"),0,IF(OR(B163&lt;&gt;"Agreed",COUNTBLANK(D163)=1),"Add agreed cost",ROUND(MAX(0,D163-E163),2)))))</f>
        <v/>
      </c>
      <c r="O163" s="128">
        <f>IF(COUNTA(A163:L163)=0,"",IF(OR(COUNT(C163:G163)&lt;&gt;COUNTA(C163:G163),MIN(C163:G163)&lt;0,G163&gt;E163,AND(F163&lt;&gt;"",F163&gt;E163)),"Check amounts",ROUND(MAX(0,F163-G163),2)))</f>
        <v/>
      </c>
      <c r="P163" s="128">
        <f>IF(COUNTA(A163:L163)=0,"",IF(AND(ISNUMBER(M163),ISNUMBER(N163)),ROUND(M163+N163,2),"Check amounts"))</f>
        <v/>
      </c>
      <c r="Q163" s="128">
        <f>IF(COUNTA(A163:L163)=0,"",IF(AND(ISNUMBER(P163),ISNUMBER(O163)),ROUND(P163-O163,2),"Check amounts"))</f>
        <v/>
      </c>
      <c r="R163" s="128">
        <f>IF(COUNTA(A163:L163)=0,"",IF(OR(COUNT(C163:G163)&lt;&gt;COUNTA(C163:G163),MIN(C163:G163)&lt;0,G163&gt;E163,AND(F163&lt;&gt;"",F163&gt;E163)),"Check amounts",IF(OR(B163="Cancelled",B163="Returned"),0,IF(COUNTBLANK(C163)=1,"Add planned cost",C163))))</f>
        <v/>
      </c>
      <c r="S163" s="14">
        <f>IF(COUNTA(A163:L163)=0,"",IF(COUNTBLANK(A163)=1,"Name this expense",IF(OR(COUNT(C163:G163)&lt;&gt;COUNTA(C163:G163),MIN(C163:G163)&lt;0,G163&gt;E163,AND(F163&lt;&gt;"",F163&gt;E163)),"Check amounts",IF(AND(B163&lt;&gt;"Planned",B163&lt;&gt;"Agreed",B163&lt;&gt;"Cancelled",B163&lt;&gt;"Returned"),"Choose stage",IF(AND(B163="Agreed",COUNTBLANK(D163)=1),"Add agreed cost",IF(AND(B163="Planned",E163&gt;0),"Choose Agreed stage",IF(AND(F163&lt;&gt;"",F163&lt;G163),"Check expected refund",IF(COUNTBLANK(H163)=1,"Choose category",IF(AND(H163="Gifts",OR(COUNTBLANK(I163)=1,SUMPRODUCT(--('Gifts'!$J$8:$J$127=I163),--('Gifts'!$A$8:$A$127&lt;&gt;""))=0)),"Link a recorded gift",IF(AND(H163&lt;&gt;"Gifts",I163&lt;&gt;""),"Check gift category",IF(AND(B163&lt;&gt;"Cancelled",B163&lt;&gt;"Returned",COUNTBLANK(C163)=1),"Add planned cost",IF(AND(ISNUMBER(N163),N163&gt;0,COUNTBLANK(J163)=1),"Add payment date",IF(AND(ISNUMBER(N163),N163&gt;0,ISNUMBER(J163),J163&lt;TODAY()),"Payment overdue","")))))))))))))</f>
        <v/>
      </c>
      <c r="T163" s="3" t="inlineStr">
        <is>
          <t>M156</t>
        </is>
      </c>
      <c r="U163" s="117">
        <f>IF(COUNTA('Money simple'!A163:D163)=0,"",IF(COUNTBLANK('Money simple'!A163)=1,"Add cost name",IF(COUNT('Money simple'!B163:D163)&lt;&gt;3,"Complete amounts",IF(MIN('Money simple'!B163:D163)&lt;0,"Check amounts",""))))</f>
        <v/>
      </c>
    </row>
    <row r="164" ht="34" customHeight="1">
      <c r="A164" s="27" t="n"/>
      <c r="B164" s="27" t="n"/>
      <c r="C164" s="127" t="n"/>
      <c r="D164" s="127" t="n"/>
      <c r="E164" s="127" t="n"/>
      <c r="F164" s="127" t="n"/>
      <c r="G164" s="127" t="n"/>
      <c r="H164" s="27" t="n"/>
      <c r="I164" s="27" t="n"/>
      <c r="J164" s="126" t="n"/>
      <c r="K164" s="27" t="n"/>
      <c r="L164" s="27" t="n"/>
      <c r="M164" s="128">
        <f>IF(COUNTA(A164:L164)=0,"",IF(OR(COUNT(C164:G164)&lt;&gt;COUNTA(C164:G164),MIN(C164:G164)&lt;0,G164&gt;E164,AND(F164&lt;&gt;"",F164&gt;E164)),"Check amounts",ROUND(E164-G164,2)))</f>
        <v/>
      </c>
      <c r="N164" s="128">
        <f>IF(COUNTA(A164:L164)=0,"",IF(OR(COUNT(C164:G164)&lt;&gt;COUNTA(C164:G164),MIN(C164:G164)&lt;0,G164&gt;E164,AND(F164&lt;&gt;"",F164&gt;E164)),"Check amounts",IF(OR(B164="Cancelled",B164="Returned",B164="Planned"),0,IF(OR(B164&lt;&gt;"Agreed",COUNTBLANK(D164)=1),"Add agreed cost",ROUND(MAX(0,D164-E164),2)))))</f>
        <v/>
      </c>
      <c r="O164" s="128">
        <f>IF(COUNTA(A164:L164)=0,"",IF(OR(COUNT(C164:G164)&lt;&gt;COUNTA(C164:G164),MIN(C164:G164)&lt;0,G164&gt;E164,AND(F164&lt;&gt;"",F164&gt;E164)),"Check amounts",ROUND(MAX(0,F164-G164),2)))</f>
        <v/>
      </c>
      <c r="P164" s="128">
        <f>IF(COUNTA(A164:L164)=0,"",IF(AND(ISNUMBER(M164),ISNUMBER(N164)),ROUND(M164+N164,2),"Check amounts"))</f>
        <v/>
      </c>
      <c r="Q164" s="128">
        <f>IF(COUNTA(A164:L164)=0,"",IF(AND(ISNUMBER(P164),ISNUMBER(O164)),ROUND(P164-O164,2),"Check amounts"))</f>
        <v/>
      </c>
      <c r="R164" s="128">
        <f>IF(COUNTA(A164:L164)=0,"",IF(OR(COUNT(C164:G164)&lt;&gt;COUNTA(C164:G164),MIN(C164:G164)&lt;0,G164&gt;E164,AND(F164&lt;&gt;"",F164&gt;E164)),"Check amounts",IF(OR(B164="Cancelled",B164="Returned"),0,IF(COUNTBLANK(C164)=1,"Add planned cost",C164))))</f>
        <v/>
      </c>
      <c r="S164" s="14">
        <f>IF(COUNTA(A164:L164)=0,"",IF(COUNTBLANK(A164)=1,"Name this expense",IF(OR(COUNT(C164:G164)&lt;&gt;COUNTA(C164:G164),MIN(C164:G164)&lt;0,G164&gt;E164,AND(F164&lt;&gt;"",F164&gt;E164)),"Check amounts",IF(AND(B164&lt;&gt;"Planned",B164&lt;&gt;"Agreed",B164&lt;&gt;"Cancelled",B164&lt;&gt;"Returned"),"Choose stage",IF(AND(B164="Agreed",COUNTBLANK(D164)=1),"Add agreed cost",IF(AND(B164="Planned",E164&gt;0),"Choose Agreed stage",IF(AND(F164&lt;&gt;"",F164&lt;G164),"Check expected refund",IF(COUNTBLANK(H164)=1,"Choose category",IF(AND(H164="Gifts",OR(COUNTBLANK(I164)=1,SUMPRODUCT(--('Gifts'!$J$8:$J$127=I164),--('Gifts'!$A$8:$A$127&lt;&gt;""))=0)),"Link a recorded gift",IF(AND(H164&lt;&gt;"Gifts",I164&lt;&gt;""),"Check gift category",IF(AND(B164&lt;&gt;"Cancelled",B164&lt;&gt;"Returned",COUNTBLANK(C164)=1),"Add planned cost",IF(AND(ISNUMBER(N164),N164&gt;0,COUNTBLANK(J164)=1),"Add payment date",IF(AND(ISNUMBER(N164),N164&gt;0,ISNUMBER(J164),J164&lt;TODAY()),"Payment overdue","")))))))))))))</f>
        <v/>
      </c>
      <c r="T164" s="3" t="inlineStr">
        <is>
          <t>M157</t>
        </is>
      </c>
      <c r="U164" s="117">
        <f>IF(COUNTA('Money simple'!A164:D164)=0,"",IF(COUNTBLANK('Money simple'!A164)=1,"Add cost name",IF(COUNT('Money simple'!B164:D164)&lt;&gt;3,"Complete amounts",IF(MIN('Money simple'!B164:D164)&lt;0,"Check amounts",""))))</f>
        <v/>
      </c>
    </row>
    <row r="165" ht="34" customHeight="1">
      <c r="A165" s="27" t="n"/>
      <c r="B165" s="27" t="n"/>
      <c r="C165" s="127" t="n"/>
      <c r="D165" s="127" t="n"/>
      <c r="E165" s="127" t="n"/>
      <c r="F165" s="127" t="n"/>
      <c r="G165" s="127" t="n"/>
      <c r="H165" s="27" t="n"/>
      <c r="I165" s="27" t="n"/>
      <c r="J165" s="126" t="n"/>
      <c r="K165" s="27" t="n"/>
      <c r="L165" s="27" t="n"/>
      <c r="M165" s="128">
        <f>IF(COUNTA(A165:L165)=0,"",IF(OR(COUNT(C165:G165)&lt;&gt;COUNTA(C165:G165),MIN(C165:G165)&lt;0,G165&gt;E165,AND(F165&lt;&gt;"",F165&gt;E165)),"Check amounts",ROUND(E165-G165,2)))</f>
        <v/>
      </c>
      <c r="N165" s="128">
        <f>IF(COUNTA(A165:L165)=0,"",IF(OR(COUNT(C165:G165)&lt;&gt;COUNTA(C165:G165),MIN(C165:G165)&lt;0,G165&gt;E165,AND(F165&lt;&gt;"",F165&gt;E165)),"Check amounts",IF(OR(B165="Cancelled",B165="Returned",B165="Planned"),0,IF(OR(B165&lt;&gt;"Agreed",COUNTBLANK(D165)=1),"Add agreed cost",ROUND(MAX(0,D165-E165),2)))))</f>
        <v/>
      </c>
      <c r="O165" s="128">
        <f>IF(COUNTA(A165:L165)=0,"",IF(OR(COUNT(C165:G165)&lt;&gt;COUNTA(C165:G165),MIN(C165:G165)&lt;0,G165&gt;E165,AND(F165&lt;&gt;"",F165&gt;E165)),"Check amounts",ROUND(MAX(0,F165-G165),2)))</f>
        <v/>
      </c>
      <c r="P165" s="128">
        <f>IF(COUNTA(A165:L165)=0,"",IF(AND(ISNUMBER(M165),ISNUMBER(N165)),ROUND(M165+N165,2),"Check amounts"))</f>
        <v/>
      </c>
      <c r="Q165" s="128">
        <f>IF(COUNTA(A165:L165)=0,"",IF(AND(ISNUMBER(P165),ISNUMBER(O165)),ROUND(P165-O165,2),"Check amounts"))</f>
        <v/>
      </c>
      <c r="R165" s="128">
        <f>IF(COUNTA(A165:L165)=0,"",IF(OR(COUNT(C165:G165)&lt;&gt;COUNTA(C165:G165),MIN(C165:G165)&lt;0,G165&gt;E165,AND(F165&lt;&gt;"",F165&gt;E165)),"Check amounts",IF(OR(B165="Cancelled",B165="Returned"),0,IF(COUNTBLANK(C165)=1,"Add planned cost",C165))))</f>
        <v/>
      </c>
      <c r="S165" s="14">
        <f>IF(COUNTA(A165:L165)=0,"",IF(COUNTBLANK(A165)=1,"Name this expense",IF(OR(COUNT(C165:G165)&lt;&gt;COUNTA(C165:G165),MIN(C165:G165)&lt;0,G165&gt;E165,AND(F165&lt;&gt;"",F165&gt;E165)),"Check amounts",IF(AND(B165&lt;&gt;"Planned",B165&lt;&gt;"Agreed",B165&lt;&gt;"Cancelled",B165&lt;&gt;"Returned"),"Choose stage",IF(AND(B165="Agreed",COUNTBLANK(D165)=1),"Add agreed cost",IF(AND(B165="Planned",E165&gt;0),"Choose Agreed stage",IF(AND(F165&lt;&gt;"",F165&lt;G165),"Check expected refund",IF(COUNTBLANK(H165)=1,"Choose category",IF(AND(H165="Gifts",OR(COUNTBLANK(I165)=1,SUMPRODUCT(--('Gifts'!$J$8:$J$127=I165),--('Gifts'!$A$8:$A$127&lt;&gt;""))=0)),"Link a recorded gift",IF(AND(H165&lt;&gt;"Gifts",I165&lt;&gt;""),"Check gift category",IF(AND(B165&lt;&gt;"Cancelled",B165&lt;&gt;"Returned",COUNTBLANK(C165)=1),"Add planned cost",IF(AND(ISNUMBER(N165),N165&gt;0,COUNTBLANK(J165)=1),"Add payment date",IF(AND(ISNUMBER(N165),N165&gt;0,ISNUMBER(J165),J165&lt;TODAY()),"Payment overdue","")))))))))))))</f>
        <v/>
      </c>
      <c r="T165" s="3" t="inlineStr">
        <is>
          <t>M158</t>
        </is>
      </c>
      <c r="U165" s="117">
        <f>IF(COUNTA('Money simple'!A165:D165)=0,"",IF(COUNTBLANK('Money simple'!A165)=1,"Add cost name",IF(COUNT('Money simple'!B165:D165)&lt;&gt;3,"Complete amounts",IF(MIN('Money simple'!B165:D165)&lt;0,"Check amounts",""))))</f>
        <v/>
      </c>
    </row>
    <row r="166" ht="34" customHeight="1">
      <c r="A166" s="27" t="n"/>
      <c r="B166" s="27" t="n"/>
      <c r="C166" s="127" t="n"/>
      <c r="D166" s="127" t="n"/>
      <c r="E166" s="127" t="n"/>
      <c r="F166" s="127" t="n"/>
      <c r="G166" s="127" t="n"/>
      <c r="H166" s="27" t="n"/>
      <c r="I166" s="27" t="n"/>
      <c r="J166" s="126" t="n"/>
      <c r="K166" s="27" t="n"/>
      <c r="L166" s="27" t="n"/>
      <c r="M166" s="128">
        <f>IF(COUNTA(A166:L166)=0,"",IF(OR(COUNT(C166:G166)&lt;&gt;COUNTA(C166:G166),MIN(C166:G166)&lt;0,G166&gt;E166,AND(F166&lt;&gt;"",F166&gt;E166)),"Check amounts",ROUND(E166-G166,2)))</f>
        <v/>
      </c>
      <c r="N166" s="128">
        <f>IF(COUNTA(A166:L166)=0,"",IF(OR(COUNT(C166:G166)&lt;&gt;COUNTA(C166:G166),MIN(C166:G166)&lt;0,G166&gt;E166,AND(F166&lt;&gt;"",F166&gt;E166)),"Check amounts",IF(OR(B166="Cancelled",B166="Returned",B166="Planned"),0,IF(OR(B166&lt;&gt;"Agreed",COUNTBLANK(D166)=1),"Add agreed cost",ROUND(MAX(0,D166-E166),2)))))</f>
        <v/>
      </c>
      <c r="O166" s="128">
        <f>IF(COUNTA(A166:L166)=0,"",IF(OR(COUNT(C166:G166)&lt;&gt;COUNTA(C166:G166),MIN(C166:G166)&lt;0,G166&gt;E166,AND(F166&lt;&gt;"",F166&gt;E166)),"Check amounts",ROUND(MAX(0,F166-G166),2)))</f>
        <v/>
      </c>
      <c r="P166" s="128">
        <f>IF(COUNTA(A166:L166)=0,"",IF(AND(ISNUMBER(M166),ISNUMBER(N166)),ROUND(M166+N166,2),"Check amounts"))</f>
        <v/>
      </c>
      <c r="Q166" s="128">
        <f>IF(COUNTA(A166:L166)=0,"",IF(AND(ISNUMBER(P166),ISNUMBER(O166)),ROUND(P166-O166,2),"Check amounts"))</f>
        <v/>
      </c>
      <c r="R166" s="128">
        <f>IF(COUNTA(A166:L166)=0,"",IF(OR(COUNT(C166:G166)&lt;&gt;COUNTA(C166:G166),MIN(C166:G166)&lt;0,G166&gt;E166,AND(F166&lt;&gt;"",F166&gt;E166)),"Check amounts",IF(OR(B166="Cancelled",B166="Returned"),0,IF(COUNTBLANK(C166)=1,"Add planned cost",C166))))</f>
        <v/>
      </c>
      <c r="S166" s="14">
        <f>IF(COUNTA(A166:L166)=0,"",IF(COUNTBLANK(A166)=1,"Name this expense",IF(OR(COUNT(C166:G166)&lt;&gt;COUNTA(C166:G166),MIN(C166:G166)&lt;0,G166&gt;E166,AND(F166&lt;&gt;"",F166&gt;E166)),"Check amounts",IF(AND(B166&lt;&gt;"Planned",B166&lt;&gt;"Agreed",B166&lt;&gt;"Cancelled",B166&lt;&gt;"Returned"),"Choose stage",IF(AND(B166="Agreed",COUNTBLANK(D166)=1),"Add agreed cost",IF(AND(B166="Planned",E166&gt;0),"Choose Agreed stage",IF(AND(F166&lt;&gt;"",F166&lt;G166),"Check expected refund",IF(COUNTBLANK(H166)=1,"Choose category",IF(AND(H166="Gifts",OR(COUNTBLANK(I166)=1,SUMPRODUCT(--('Gifts'!$J$8:$J$127=I166),--('Gifts'!$A$8:$A$127&lt;&gt;""))=0)),"Link a recorded gift",IF(AND(H166&lt;&gt;"Gifts",I166&lt;&gt;""),"Check gift category",IF(AND(B166&lt;&gt;"Cancelled",B166&lt;&gt;"Returned",COUNTBLANK(C166)=1),"Add planned cost",IF(AND(ISNUMBER(N166),N166&gt;0,COUNTBLANK(J166)=1),"Add payment date",IF(AND(ISNUMBER(N166),N166&gt;0,ISNUMBER(J166),J166&lt;TODAY()),"Payment overdue","")))))))))))))</f>
        <v/>
      </c>
      <c r="T166" s="3" t="inlineStr">
        <is>
          <t>M159</t>
        </is>
      </c>
      <c r="U166" s="117">
        <f>IF(COUNTA('Money simple'!A166:D166)=0,"",IF(COUNTBLANK('Money simple'!A166)=1,"Add cost name",IF(COUNT('Money simple'!B166:D166)&lt;&gt;3,"Complete amounts",IF(MIN('Money simple'!B166:D166)&lt;0,"Check amounts",""))))</f>
        <v/>
      </c>
    </row>
    <row r="167" ht="34" customHeight="1">
      <c r="A167" s="27" t="n"/>
      <c r="B167" s="27" t="n"/>
      <c r="C167" s="127" t="n"/>
      <c r="D167" s="127" t="n"/>
      <c r="E167" s="127" t="n"/>
      <c r="F167" s="127" t="n"/>
      <c r="G167" s="127" t="n"/>
      <c r="H167" s="27" t="n"/>
      <c r="I167" s="27" t="n"/>
      <c r="J167" s="126" t="n"/>
      <c r="K167" s="27" t="n"/>
      <c r="L167" s="27" t="n"/>
      <c r="M167" s="128">
        <f>IF(COUNTA(A167:L167)=0,"",IF(OR(COUNT(C167:G167)&lt;&gt;COUNTA(C167:G167),MIN(C167:G167)&lt;0,G167&gt;E167,AND(F167&lt;&gt;"",F167&gt;E167)),"Check amounts",ROUND(E167-G167,2)))</f>
        <v/>
      </c>
      <c r="N167" s="128">
        <f>IF(COUNTA(A167:L167)=0,"",IF(OR(COUNT(C167:G167)&lt;&gt;COUNTA(C167:G167),MIN(C167:G167)&lt;0,G167&gt;E167,AND(F167&lt;&gt;"",F167&gt;E167)),"Check amounts",IF(OR(B167="Cancelled",B167="Returned",B167="Planned"),0,IF(OR(B167&lt;&gt;"Agreed",COUNTBLANK(D167)=1),"Add agreed cost",ROUND(MAX(0,D167-E167),2)))))</f>
        <v/>
      </c>
      <c r="O167" s="128">
        <f>IF(COUNTA(A167:L167)=0,"",IF(OR(COUNT(C167:G167)&lt;&gt;COUNTA(C167:G167),MIN(C167:G167)&lt;0,G167&gt;E167,AND(F167&lt;&gt;"",F167&gt;E167)),"Check amounts",ROUND(MAX(0,F167-G167),2)))</f>
        <v/>
      </c>
      <c r="P167" s="128">
        <f>IF(COUNTA(A167:L167)=0,"",IF(AND(ISNUMBER(M167),ISNUMBER(N167)),ROUND(M167+N167,2),"Check amounts"))</f>
        <v/>
      </c>
      <c r="Q167" s="128">
        <f>IF(COUNTA(A167:L167)=0,"",IF(AND(ISNUMBER(P167),ISNUMBER(O167)),ROUND(P167-O167,2),"Check amounts"))</f>
        <v/>
      </c>
      <c r="R167" s="128">
        <f>IF(COUNTA(A167:L167)=0,"",IF(OR(COUNT(C167:G167)&lt;&gt;COUNTA(C167:G167),MIN(C167:G167)&lt;0,G167&gt;E167,AND(F167&lt;&gt;"",F167&gt;E167)),"Check amounts",IF(OR(B167="Cancelled",B167="Returned"),0,IF(COUNTBLANK(C167)=1,"Add planned cost",C167))))</f>
        <v/>
      </c>
      <c r="S167" s="14">
        <f>IF(COUNTA(A167:L167)=0,"",IF(COUNTBLANK(A167)=1,"Name this expense",IF(OR(COUNT(C167:G167)&lt;&gt;COUNTA(C167:G167),MIN(C167:G167)&lt;0,G167&gt;E167,AND(F167&lt;&gt;"",F167&gt;E167)),"Check amounts",IF(AND(B167&lt;&gt;"Planned",B167&lt;&gt;"Agreed",B167&lt;&gt;"Cancelled",B167&lt;&gt;"Returned"),"Choose stage",IF(AND(B167="Agreed",COUNTBLANK(D167)=1),"Add agreed cost",IF(AND(B167="Planned",E167&gt;0),"Choose Agreed stage",IF(AND(F167&lt;&gt;"",F167&lt;G167),"Check expected refund",IF(COUNTBLANK(H167)=1,"Choose category",IF(AND(H167="Gifts",OR(COUNTBLANK(I167)=1,SUMPRODUCT(--('Gifts'!$J$8:$J$127=I167),--('Gifts'!$A$8:$A$127&lt;&gt;""))=0)),"Link a recorded gift",IF(AND(H167&lt;&gt;"Gifts",I167&lt;&gt;""),"Check gift category",IF(AND(B167&lt;&gt;"Cancelled",B167&lt;&gt;"Returned",COUNTBLANK(C167)=1),"Add planned cost",IF(AND(ISNUMBER(N167),N167&gt;0,COUNTBLANK(J167)=1),"Add payment date",IF(AND(ISNUMBER(N167),N167&gt;0,ISNUMBER(J167),J167&lt;TODAY()),"Payment overdue","")))))))))))))</f>
        <v/>
      </c>
      <c r="T167" s="3" t="inlineStr">
        <is>
          <t>M160</t>
        </is>
      </c>
      <c r="U167" s="117">
        <f>IF(COUNTA('Money simple'!A167:D167)=0,"",IF(COUNTBLANK('Money simple'!A167)=1,"Add cost name",IF(COUNT('Money simple'!B167:D167)&lt;&gt;3,"Complete amounts",IF(MIN('Money simple'!B167:D167)&lt;0,"Check amounts",""))))</f>
        <v/>
      </c>
    </row>
    <row r="168" ht="34" customHeight="1">
      <c r="A168" s="27" t="n"/>
      <c r="B168" s="27" t="n"/>
      <c r="C168" s="127" t="n"/>
      <c r="D168" s="127" t="n"/>
      <c r="E168" s="127" t="n"/>
      <c r="F168" s="127" t="n"/>
      <c r="G168" s="127" t="n"/>
      <c r="H168" s="27" t="n"/>
      <c r="I168" s="27" t="n"/>
      <c r="J168" s="126" t="n"/>
      <c r="K168" s="27" t="n"/>
      <c r="L168" s="27" t="n"/>
      <c r="M168" s="128">
        <f>IF(COUNTA(A168:L168)=0,"",IF(OR(COUNT(C168:G168)&lt;&gt;COUNTA(C168:G168),MIN(C168:G168)&lt;0,G168&gt;E168,AND(F168&lt;&gt;"",F168&gt;E168)),"Check amounts",ROUND(E168-G168,2)))</f>
        <v/>
      </c>
      <c r="N168" s="128">
        <f>IF(COUNTA(A168:L168)=0,"",IF(OR(COUNT(C168:G168)&lt;&gt;COUNTA(C168:G168),MIN(C168:G168)&lt;0,G168&gt;E168,AND(F168&lt;&gt;"",F168&gt;E168)),"Check amounts",IF(OR(B168="Cancelled",B168="Returned",B168="Planned"),0,IF(OR(B168&lt;&gt;"Agreed",COUNTBLANK(D168)=1),"Add agreed cost",ROUND(MAX(0,D168-E168),2)))))</f>
        <v/>
      </c>
      <c r="O168" s="128">
        <f>IF(COUNTA(A168:L168)=0,"",IF(OR(COUNT(C168:G168)&lt;&gt;COUNTA(C168:G168),MIN(C168:G168)&lt;0,G168&gt;E168,AND(F168&lt;&gt;"",F168&gt;E168)),"Check amounts",ROUND(MAX(0,F168-G168),2)))</f>
        <v/>
      </c>
      <c r="P168" s="128">
        <f>IF(COUNTA(A168:L168)=0,"",IF(AND(ISNUMBER(M168),ISNUMBER(N168)),ROUND(M168+N168,2),"Check amounts"))</f>
        <v/>
      </c>
      <c r="Q168" s="128">
        <f>IF(COUNTA(A168:L168)=0,"",IF(AND(ISNUMBER(P168),ISNUMBER(O168)),ROUND(P168-O168,2),"Check amounts"))</f>
        <v/>
      </c>
      <c r="R168" s="128">
        <f>IF(COUNTA(A168:L168)=0,"",IF(OR(COUNT(C168:G168)&lt;&gt;COUNTA(C168:G168),MIN(C168:G168)&lt;0,G168&gt;E168,AND(F168&lt;&gt;"",F168&gt;E168)),"Check amounts",IF(OR(B168="Cancelled",B168="Returned"),0,IF(COUNTBLANK(C168)=1,"Add planned cost",C168))))</f>
        <v/>
      </c>
      <c r="S168" s="14">
        <f>IF(COUNTA(A168:L168)=0,"",IF(COUNTBLANK(A168)=1,"Name this expense",IF(OR(COUNT(C168:G168)&lt;&gt;COUNTA(C168:G168),MIN(C168:G168)&lt;0,G168&gt;E168,AND(F168&lt;&gt;"",F168&gt;E168)),"Check amounts",IF(AND(B168&lt;&gt;"Planned",B168&lt;&gt;"Agreed",B168&lt;&gt;"Cancelled",B168&lt;&gt;"Returned"),"Choose stage",IF(AND(B168="Agreed",COUNTBLANK(D168)=1),"Add agreed cost",IF(AND(B168="Planned",E168&gt;0),"Choose Agreed stage",IF(AND(F168&lt;&gt;"",F168&lt;G168),"Check expected refund",IF(COUNTBLANK(H168)=1,"Choose category",IF(AND(H168="Gifts",OR(COUNTBLANK(I168)=1,SUMPRODUCT(--('Gifts'!$J$8:$J$127=I168),--('Gifts'!$A$8:$A$127&lt;&gt;""))=0)),"Link a recorded gift",IF(AND(H168&lt;&gt;"Gifts",I168&lt;&gt;""),"Check gift category",IF(AND(B168&lt;&gt;"Cancelled",B168&lt;&gt;"Returned",COUNTBLANK(C168)=1),"Add planned cost",IF(AND(ISNUMBER(N168),N168&gt;0,COUNTBLANK(J168)=1),"Add payment date",IF(AND(ISNUMBER(N168),N168&gt;0,ISNUMBER(J168),J168&lt;TODAY()),"Payment overdue","")))))))))))))</f>
        <v/>
      </c>
      <c r="T168" s="3" t="inlineStr">
        <is>
          <t>M161</t>
        </is>
      </c>
      <c r="U168" s="117">
        <f>IF(COUNTA('Money simple'!A168:D168)=0,"",IF(COUNTBLANK('Money simple'!A168)=1,"Add cost name",IF(COUNT('Money simple'!B168:D168)&lt;&gt;3,"Complete amounts",IF(MIN('Money simple'!B168:D168)&lt;0,"Check amounts",""))))</f>
        <v/>
      </c>
    </row>
    <row r="169" ht="34" customHeight="1">
      <c r="A169" s="27" t="n"/>
      <c r="B169" s="27" t="n"/>
      <c r="C169" s="127" t="n"/>
      <c r="D169" s="127" t="n"/>
      <c r="E169" s="127" t="n"/>
      <c r="F169" s="127" t="n"/>
      <c r="G169" s="127" t="n"/>
      <c r="H169" s="27" t="n"/>
      <c r="I169" s="27" t="n"/>
      <c r="J169" s="126" t="n"/>
      <c r="K169" s="27" t="n"/>
      <c r="L169" s="27" t="n"/>
      <c r="M169" s="128">
        <f>IF(COUNTA(A169:L169)=0,"",IF(OR(COUNT(C169:G169)&lt;&gt;COUNTA(C169:G169),MIN(C169:G169)&lt;0,G169&gt;E169,AND(F169&lt;&gt;"",F169&gt;E169)),"Check amounts",ROUND(E169-G169,2)))</f>
        <v/>
      </c>
      <c r="N169" s="128">
        <f>IF(COUNTA(A169:L169)=0,"",IF(OR(COUNT(C169:G169)&lt;&gt;COUNTA(C169:G169),MIN(C169:G169)&lt;0,G169&gt;E169,AND(F169&lt;&gt;"",F169&gt;E169)),"Check amounts",IF(OR(B169="Cancelled",B169="Returned",B169="Planned"),0,IF(OR(B169&lt;&gt;"Agreed",COUNTBLANK(D169)=1),"Add agreed cost",ROUND(MAX(0,D169-E169),2)))))</f>
        <v/>
      </c>
      <c r="O169" s="128">
        <f>IF(COUNTA(A169:L169)=0,"",IF(OR(COUNT(C169:G169)&lt;&gt;COUNTA(C169:G169),MIN(C169:G169)&lt;0,G169&gt;E169,AND(F169&lt;&gt;"",F169&gt;E169)),"Check amounts",ROUND(MAX(0,F169-G169),2)))</f>
        <v/>
      </c>
      <c r="P169" s="128">
        <f>IF(COUNTA(A169:L169)=0,"",IF(AND(ISNUMBER(M169),ISNUMBER(N169)),ROUND(M169+N169,2),"Check amounts"))</f>
        <v/>
      </c>
      <c r="Q169" s="128">
        <f>IF(COUNTA(A169:L169)=0,"",IF(AND(ISNUMBER(P169),ISNUMBER(O169)),ROUND(P169-O169,2),"Check amounts"))</f>
        <v/>
      </c>
      <c r="R169" s="128">
        <f>IF(COUNTA(A169:L169)=0,"",IF(OR(COUNT(C169:G169)&lt;&gt;COUNTA(C169:G169),MIN(C169:G169)&lt;0,G169&gt;E169,AND(F169&lt;&gt;"",F169&gt;E169)),"Check amounts",IF(OR(B169="Cancelled",B169="Returned"),0,IF(COUNTBLANK(C169)=1,"Add planned cost",C169))))</f>
        <v/>
      </c>
      <c r="S169" s="14">
        <f>IF(COUNTA(A169:L169)=0,"",IF(COUNTBLANK(A169)=1,"Name this expense",IF(OR(COUNT(C169:G169)&lt;&gt;COUNTA(C169:G169),MIN(C169:G169)&lt;0,G169&gt;E169,AND(F169&lt;&gt;"",F169&gt;E169)),"Check amounts",IF(AND(B169&lt;&gt;"Planned",B169&lt;&gt;"Agreed",B169&lt;&gt;"Cancelled",B169&lt;&gt;"Returned"),"Choose stage",IF(AND(B169="Agreed",COUNTBLANK(D169)=1),"Add agreed cost",IF(AND(B169="Planned",E169&gt;0),"Choose Agreed stage",IF(AND(F169&lt;&gt;"",F169&lt;G169),"Check expected refund",IF(COUNTBLANK(H169)=1,"Choose category",IF(AND(H169="Gifts",OR(COUNTBLANK(I169)=1,SUMPRODUCT(--('Gifts'!$J$8:$J$127=I169),--('Gifts'!$A$8:$A$127&lt;&gt;""))=0)),"Link a recorded gift",IF(AND(H169&lt;&gt;"Gifts",I169&lt;&gt;""),"Check gift category",IF(AND(B169&lt;&gt;"Cancelled",B169&lt;&gt;"Returned",COUNTBLANK(C169)=1),"Add planned cost",IF(AND(ISNUMBER(N169),N169&gt;0,COUNTBLANK(J169)=1),"Add payment date",IF(AND(ISNUMBER(N169),N169&gt;0,ISNUMBER(J169),J169&lt;TODAY()),"Payment overdue","")))))))))))))</f>
        <v/>
      </c>
      <c r="T169" s="3" t="inlineStr">
        <is>
          <t>M162</t>
        </is>
      </c>
      <c r="U169" s="117">
        <f>IF(COUNTA('Money simple'!A169:D169)=0,"",IF(COUNTBLANK('Money simple'!A169)=1,"Add cost name",IF(COUNT('Money simple'!B169:D169)&lt;&gt;3,"Complete amounts",IF(MIN('Money simple'!B169:D169)&lt;0,"Check amounts",""))))</f>
        <v/>
      </c>
    </row>
    <row r="170" ht="34" customHeight="1">
      <c r="A170" s="27" t="n"/>
      <c r="B170" s="27" t="n"/>
      <c r="C170" s="127" t="n"/>
      <c r="D170" s="127" t="n"/>
      <c r="E170" s="127" t="n"/>
      <c r="F170" s="127" t="n"/>
      <c r="G170" s="127" t="n"/>
      <c r="H170" s="27" t="n"/>
      <c r="I170" s="27" t="n"/>
      <c r="J170" s="126" t="n"/>
      <c r="K170" s="27" t="n"/>
      <c r="L170" s="27" t="n"/>
      <c r="M170" s="128">
        <f>IF(COUNTA(A170:L170)=0,"",IF(OR(COUNT(C170:G170)&lt;&gt;COUNTA(C170:G170),MIN(C170:G170)&lt;0,G170&gt;E170,AND(F170&lt;&gt;"",F170&gt;E170)),"Check amounts",ROUND(E170-G170,2)))</f>
        <v/>
      </c>
      <c r="N170" s="128">
        <f>IF(COUNTA(A170:L170)=0,"",IF(OR(COUNT(C170:G170)&lt;&gt;COUNTA(C170:G170),MIN(C170:G170)&lt;0,G170&gt;E170,AND(F170&lt;&gt;"",F170&gt;E170)),"Check amounts",IF(OR(B170="Cancelled",B170="Returned",B170="Planned"),0,IF(OR(B170&lt;&gt;"Agreed",COUNTBLANK(D170)=1),"Add agreed cost",ROUND(MAX(0,D170-E170),2)))))</f>
        <v/>
      </c>
      <c r="O170" s="128">
        <f>IF(COUNTA(A170:L170)=0,"",IF(OR(COUNT(C170:G170)&lt;&gt;COUNTA(C170:G170),MIN(C170:G170)&lt;0,G170&gt;E170,AND(F170&lt;&gt;"",F170&gt;E170)),"Check amounts",ROUND(MAX(0,F170-G170),2)))</f>
        <v/>
      </c>
      <c r="P170" s="128">
        <f>IF(COUNTA(A170:L170)=0,"",IF(AND(ISNUMBER(M170),ISNUMBER(N170)),ROUND(M170+N170,2),"Check amounts"))</f>
        <v/>
      </c>
      <c r="Q170" s="128">
        <f>IF(COUNTA(A170:L170)=0,"",IF(AND(ISNUMBER(P170),ISNUMBER(O170)),ROUND(P170-O170,2),"Check amounts"))</f>
        <v/>
      </c>
      <c r="R170" s="128">
        <f>IF(COUNTA(A170:L170)=0,"",IF(OR(COUNT(C170:G170)&lt;&gt;COUNTA(C170:G170),MIN(C170:G170)&lt;0,G170&gt;E170,AND(F170&lt;&gt;"",F170&gt;E170)),"Check amounts",IF(OR(B170="Cancelled",B170="Returned"),0,IF(COUNTBLANK(C170)=1,"Add planned cost",C170))))</f>
        <v/>
      </c>
      <c r="S170" s="14">
        <f>IF(COUNTA(A170:L170)=0,"",IF(COUNTBLANK(A170)=1,"Name this expense",IF(OR(COUNT(C170:G170)&lt;&gt;COUNTA(C170:G170),MIN(C170:G170)&lt;0,G170&gt;E170,AND(F170&lt;&gt;"",F170&gt;E170)),"Check amounts",IF(AND(B170&lt;&gt;"Planned",B170&lt;&gt;"Agreed",B170&lt;&gt;"Cancelled",B170&lt;&gt;"Returned"),"Choose stage",IF(AND(B170="Agreed",COUNTBLANK(D170)=1),"Add agreed cost",IF(AND(B170="Planned",E170&gt;0),"Choose Agreed stage",IF(AND(F170&lt;&gt;"",F170&lt;G170),"Check expected refund",IF(COUNTBLANK(H170)=1,"Choose category",IF(AND(H170="Gifts",OR(COUNTBLANK(I170)=1,SUMPRODUCT(--('Gifts'!$J$8:$J$127=I170),--('Gifts'!$A$8:$A$127&lt;&gt;""))=0)),"Link a recorded gift",IF(AND(H170&lt;&gt;"Gifts",I170&lt;&gt;""),"Check gift category",IF(AND(B170&lt;&gt;"Cancelled",B170&lt;&gt;"Returned",COUNTBLANK(C170)=1),"Add planned cost",IF(AND(ISNUMBER(N170),N170&gt;0,COUNTBLANK(J170)=1),"Add payment date",IF(AND(ISNUMBER(N170),N170&gt;0,ISNUMBER(J170),J170&lt;TODAY()),"Payment overdue","")))))))))))))</f>
        <v/>
      </c>
      <c r="T170" s="3" t="inlineStr">
        <is>
          <t>M163</t>
        </is>
      </c>
      <c r="U170" s="117">
        <f>IF(COUNTA('Money simple'!A170:D170)=0,"",IF(COUNTBLANK('Money simple'!A170)=1,"Add cost name",IF(COUNT('Money simple'!B170:D170)&lt;&gt;3,"Complete amounts",IF(MIN('Money simple'!B170:D170)&lt;0,"Check amounts",""))))</f>
        <v/>
      </c>
    </row>
    <row r="171" ht="34" customHeight="1">
      <c r="A171" s="27" t="n"/>
      <c r="B171" s="27" t="n"/>
      <c r="C171" s="127" t="n"/>
      <c r="D171" s="127" t="n"/>
      <c r="E171" s="127" t="n"/>
      <c r="F171" s="127" t="n"/>
      <c r="G171" s="127" t="n"/>
      <c r="H171" s="27" t="n"/>
      <c r="I171" s="27" t="n"/>
      <c r="J171" s="126" t="n"/>
      <c r="K171" s="27" t="n"/>
      <c r="L171" s="27" t="n"/>
      <c r="M171" s="128">
        <f>IF(COUNTA(A171:L171)=0,"",IF(OR(COUNT(C171:G171)&lt;&gt;COUNTA(C171:G171),MIN(C171:G171)&lt;0,G171&gt;E171,AND(F171&lt;&gt;"",F171&gt;E171)),"Check amounts",ROUND(E171-G171,2)))</f>
        <v/>
      </c>
      <c r="N171" s="128">
        <f>IF(COUNTA(A171:L171)=0,"",IF(OR(COUNT(C171:G171)&lt;&gt;COUNTA(C171:G171),MIN(C171:G171)&lt;0,G171&gt;E171,AND(F171&lt;&gt;"",F171&gt;E171)),"Check amounts",IF(OR(B171="Cancelled",B171="Returned",B171="Planned"),0,IF(OR(B171&lt;&gt;"Agreed",COUNTBLANK(D171)=1),"Add agreed cost",ROUND(MAX(0,D171-E171),2)))))</f>
        <v/>
      </c>
      <c r="O171" s="128">
        <f>IF(COUNTA(A171:L171)=0,"",IF(OR(COUNT(C171:G171)&lt;&gt;COUNTA(C171:G171),MIN(C171:G171)&lt;0,G171&gt;E171,AND(F171&lt;&gt;"",F171&gt;E171)),"Check amounts",ROUND(MAX(0,F171-G171),2)))</f>
        <v/>
      </c>
      <c r="P171" s="128">
        <f>IF(COUNTA(A171:L171)=0,"",IF(AND(ISNUMBER(M171),ISNUMBER(N171)),ROUND(M171+N171,2),"Check amounts"))</f>
        <v/>
      </c>
      <c r="Q171" s="128">
        <f>IF(COUNTA(A171:L171)=0,"",IF(AND(ISNUMBER(P171),ISNUMBER(O171)),ROUND(P171-O171,2),"Check amounts"))</f>
        <v/>
      </c>
      <c r="R171" s="128">
        <f>IF(COUNTA(A171:L171)=0,"",IF(OR(COUNT(C171:G171)&lt;&gt;COUNTA(C171:G171),MIN(C171:G171)&lt;0,G171&gt;E171,AND(F171&lt;&gt;"",F171&gt;E171)),"Check amounts",IF(OR(B171="Cancelled",B171="Returned"),0,IF(COUNTBLANK(C171)=1,"Add planned cost",C171))))</f>
        <v/>
      </c>
      <c r="S171" s="14">
        <f>IF(COUNTA(A171:L171)=0,"",IF(COUNTBLANK(A171)=1,"Name this expense",IF(OR(COUNT(C171:G171)&lt;&gt;COUNTA(C171:G171),MIN(C171:G171)&lt;0,G171&gt;E171,AND(F171&lt;&gt;"",F171&gt;E171)),"Check amounts",IF(AND(B171&lt;&gt;"Planned",B171&lt;&gt;"Agreed",B171&lt;&gt;"Cancelled",B171&lt;&gt;"Returned"),"Choose stage",IF(AND(B171="Agreed",COUNTBLANK(D171)=1),"Add agreed cost",IF(AND(B171="Planned",E171&gt;0),"Choose Agreed stage",IF(AND(F171&lt;&gt;"",F171&lt;G171),"Check expected refund",IF(COUNTBLANK(H171)=1,"Choose category",IF(AND(H171="Gifts",OR(COUNTBLANK(I171)=1,SUMPRODUCT(--('Gifts'!$J$8:$J$127=I171),--('Gifts'!$A$8:$A$127&lt;&gt;""))=0)),"Link a recorded gift",IF(AND(H171&lt;&gt;"Gifts",I171&lt;&gt;""),"Check gift category",IF(AND(B171&lt;&gt;"Cancelled",B171&lt;&gt;"Returned",COUNTBLANK(C171)=1),"Add planned cost",IF(AND(ISNUMBER(N171),N171&gt;0,COUNTBLANK(J171)=1),"Add payment date",IF(AND(ISNUMBER(N171),N171&gt;0,ISNUMBER(J171),J171&lt;TODAY()),"Payment overdue","")))))))))))))</f>
        <v/>
      </c>
      <c r="T171" s="3" t="inlineStr">
        <is>
          <t>M164</t>
        </is>
      </c>
      <c r="U171" s="117">
        <f>IF(COUNTA('Money simple'!A171:D171)=0,"",IF(COUNTBLANK('Money simple'!A171)=1,"Add cost name",IF(COUNT('Money simple'!B171:D171)&lt;&gt;3,"Complete amounts",IF(MIN('Money simple'!B171:D171)&lt;0,"Check amounts",""))))</f>
        <v/>
      </c>
    </row>
    <row r="172" ht="34" customHeight="1">
      <c r="A172" s="27" t="n"/>
      <c r="B172" s="27" t="n"/>
      <c r="C172" s="127" t="n"/>
      <c r="D172" s="127" t="n"/>
      <c r="E172" s="127" t="n"/>
      <c r="F172" s="127" t="n"/>
      <c r="G172" s="127" t="n"/>
      <c r="H172" s="27" t="n"/>
      <c r="I172" s="27" t="n"/>
      <c r="J172" s="126" t="n"/>
      <c r="K172" s="27" t="n"/>
      <c r="L172" s="27" t="n"/>
      <c r="M172" s="128">
        <f>IF(COUNTA(A172:L172)=0,"",IF(OR(COUNT(C172:G172)&lt;&gt;COUNTA(C172:G172),MIN(C172:G172)&lt;0,G172&gt;E172,AND(F172&lt;&gt;"",F172&gt;E172)),"Check amounts",ROUND(E172-G172,2)))</f>
        <v/>
      </c>
      <c r="N172" s="128">
        <f>IF(COUNTA(A172:L172)=0,"",IF(OR(COUNT(C172:G172)&lt;&gt;COUNTA(C172:G172),MIN(C172:G172)&lt;0,G172&gt;E172,AND(F172&lt;&gt;"",F172&gt;E172)),"Check amounts",IF(OR(B172="Cancelled",B172="Returned",B172="Planned"),0,IF(OR(B172&lt;&gt;"Agreed",COUNTBLANK(D172)=1),"Add agreed cost",ROUND(MAX(0,D172-E172),2)))))</f>
        <v/>
      </c>
      <c r="O172" s="128">
        <f>IF(COUNTA(A172:L172)=0,"",IF(OR(COUNT(C172:G172)&lt;&gt;COUNTA(C172:G172),MIN(C172:G172)&lt;0,G172&gt;E172,AND(F172&lt;&gt;"",F172&gt;E172)),"Check amounts",ROUND(MAX(0,F172-G172),2)))</f>
        <v/>
      </c>
      <c r="P172" s="128">
        <f>IF(COUNTA(A172:L172)=0,"",IF(AND(ISNUMBER(M172),ISNUMBER(N172)),ROUND(M172+N172,2),"Check amounts"))</f>
        <v/>
      </c>
      <c r="Q172" s="128">
        <f>IF(COUNTA(A172:L172)=0,"",IF(AND(ISNUMBER(P172),ISNUMBER(O172)),ROUND(P172-O172,2),"Check amounts"))</f>
        <v/>
      </c>
      <c r="R172" s="128">
        <f>IF(COUNTA(A172:L172)=0,"",IF(OR(COUNT(C172:G172)&lt;&gt;COUNTA(C172:G172),MIN(C172:G172)&lt;0,G172&gt;E172,AND(F172&lt;&gt;"",F172&gt;E172)),"Check amounts",IF(OR(B172="Cancelled",B172="Returned"),0,IF(COUNTBLANK(C172)=1,"Add planned cost",C172))))</f>
        <v/>
      </c>
      <c r="S172" s="14">
        <f>IF(COUNTA(A172:L172)=0,"",IF(COUNTBLANK(A172)=1,"Name this expense",IF(OR(COUNT(C172:G172)&lt;&gt;COUNTA(C172:G172),MIN(C172:G172)&lt;0,G172&gt;E172,AND(F172&lt;&gt;"",F172&gt;E172)),"Check amounts",IF(AND(B172&lt;&gt;"Planned",B172&lt;&gt;"Agreed",B172&lt;&gt;"Cancelled",B172&lt;&gt;"Returned"),"Choose stage",IF(AND(B172="Agreed",COUNTBLANK(D172)=1),"Add agreed cost",IF(AND(B172="Planned",E172&gt;0),"Choose Agreed stage",IF(AND(F172&lt;&gt;"",F172&lt;G172),"Check expected refund",IF(COUNTBLANK(H172)=1,"Choose category",IF(AND(H172="Gifts",OR(COUNTBLANK(I172)=1,SUMPRODUCT(--('Gifts'!$J$8:$J$127=I172),--('Gifts'!$A$8:$A$127&lt;&gt;""))=0)),"Link a recorded gift",IF(AND(H172&lt;&gt;"Gifts",I172&lt;&gt;""),"Check gift category",IF(AND(B172&lt;&gt;"Cancelled",B172&lt;&gt;"Returned",COUNTBLANK(C172)=1),"Add planned cost",IF(AND(ISNUMBER(N172),N172&gt;0,COUNTBLANK(J172)=1),"Add payment date",IF(AND(ISNUMBER(N172),N172&gt;0,ISNUMBER(J172),J172&lt;TODAY()),"Payment overdue","")))))))))))))</f>
        <v/>
      </c>
      <c r="T172" s="3" t="inlineStr">
        <is>
          <t>M165</t>
        </is>
      </c>
      <c r="U172" s="117">
        <f>IF(COUNTA('Money simple'!A172:D172)=0,"",IF(COUNTBLANK('Money simple'!A172)=1,"Add cost name",IF(COUNT('Money simple'!B172:D172)&lt;&gt;3,"Complete amounts",IF(MIN('Money simple'!B172:D172)&lt;0,"Check amounts",""))))</f>
        <v/>
      </c>
    </row>
    <row r="173" ht="34" customHeight="1">
      <c r="A173" s="27" t="n"/>
      <c r="B173" s="27" t="n"/>
      <c r="C173" s="127" t="n"/>
      <c r="D173" s="127" t="n"/>
      <c r="E173" s="127" t="n"/>
      <c r="F173" s="127" t="n"/>
      <c r="G173" s="127" t="n"/>
      <c r="H173" s="27" t="n"/>
      <c r="I173" s="27" t="n"/>
      <c r="J173" s="126" t="n"/>
      <c r="K173" s="27" t="n"/>
      <c r="L173" s="27" t="n"/>
      <c r="M173" s="128">
        <f>IF(COUNTA(A173:L173)=0,"",IF(OR(COUNT(C173:G173)&lt;&gt;COUNTA(C173:G173),MIN(C173:G173)&lt;0,G173&gt;E173,AND(F173&lt;&gt;"",F173&gt;E173)),"Check amounts",ROUND(E173-G173,2)))</f>
        <v/>
      </c>
      <c r="N173" s="128">
        <f>IF(COUNTA(A173:L173)=0,"",IF(OR(COUNT(C173:G173)&lt;&gt;COUNTA(C173:G173),MIN(C173:G173)&lt;0,G173&gt;E173,AND(F173&lt;&gt;"",F173&gt;E173)),"Check amounts",IF(OR(B173="Cancelled",B173="Returned",B173="Planned"),0,IF(OR(B173&lt;&gt;"Agreed",COUNTBLANK(D173)=1),"Add agreed cost",ROUND(MAX(0,D173-E173),2)))))</f>
        <v/>
      </c>
      <c r="O173" s="128">
        <f>IF(COUNTA(A173:L173)=0,"",IF(OR(COUNT(C173:G173)&lt;&gt;COUNTA(C173:G173),MIN(C173:G173)&lt;0,G173&gt;E173,AND(F173&lt;&gt;"",F173&gt;E173)),"Check amounts",ROUND(MAX(0,F173-G173),2)))</f>
        <v/>
      </c>
      <c r="P173" s="128">
        <f>IF(COUNTA(A173:L173)=0,"",IF(AND(ISNUMBER(M173),ISNUMBER(N173)),ROUND(M173+N173,2),"Check amounts"))</f>
        <v/>
      </c>
      <c r="Q173" s="128">
        <f>IF(COUNTA(A173:L173)=0,"",IF(AND(ISNUMBER(P173),ISNUMBER(O173)),ROUND(P173-O173,2),"Check amounts"))</f>
        <v/>
      </c>
      <c r="R173" s="128">
        <f>IF(COUNTA(A173:L173)=0,"",IF(OR(COUNT(C173:G173)&lt;&gt;COUNTA(C173:G173),MIN(C173:G173)&lt;0,G173&gt;E173,AND(F173&lt;&gt;"",F173&gt;E173)),"Check amounts",IF(OR(B173="Cancelled",B173="Returned"),0,IF(COUNTBLANK(C173)=1,"Add planned cost",C173))))</f>
        <v/>
      </c>
      <c r="S173" s="14">
        <f>IF(COUNTA(A173:L173)=0,"",IF(COUNTBLANK(A173)=1,"Name this expense",IF(OR(COUNT(C173:G173)&lt;&gt;COUNTA(C173:G173),MIN(C173:G173)&lt;0,G173&gt;E173,AND(F173&lt;&gt;"",F173&gt;E173)),"Check amounts",IF(AND(B173&lt;&gt;"Planned",B173&lt;&gt;"Agreed",B173&lt;&gt;"Cancelled",B173&lt;&gt;"Returned"),"Choose stage",IF(AND(B173="Agreed",COUNTBLANK(D173)=1),"Add agreed cost",IF(AND(B173="Planned",E173&gt;0),"Choose Agreed stage",IF(AND(F173&lt;&gt;"",F173&lt;G173),"Check expected refund",IF(COUNTBLANK(H173)=1,"Choose category",IF(AND(H173="Gifts",OR(COUNTBLANK(I173)=1,SUMPRODUCT(--('Gifts'!$J$8:$J$127=I173),--('Gifts'!$A$8:$A$127&lt;&gt;""))=0)),"Link a recorded gift",IF(AND(H173&lt;&gt;"Gifts",I173&lt;&gt;""),"Check gift category",IF(AND(B173&lt;&gt;"Cancelled",B173&lt;&gt;"Returned",COUNTBLANK(C173)=1),"Add planned cost",IF(AND(ISNUMBER(N173),N173&gt;0,COUNTBLANK(J173)=1),"Add payment date",IF(AND(ISNUMBER(N173),N173&gt;0,ISNUMBER(J173),J173&lt;TODAY()),"Payment overdue","")))))))))))))</f>
        <v/>
      </c>
      <c r="T173" s="3" t="inlineStr">
        <is>
          <t>M166</t>
        </is>
      </c>
      <c r="U173" s="117">
        <f>IF(COUNTA('Money simple'!A173:D173)=0,"",IF(COUNTBLANK('Money simple'!A173)=1,"Add cost name",IF(COUNT('Money simple'!B173:D173)&lt;&gt;3,"Complete amounts",IF(MIN('Money simple'!B173:D173)&lt;0,"Check amounts",""))))</f>
        <v/>
      </c>
    </row>
    <row r="174" ht="34" customHeight="1">
      <c r="A174" s="27" t="n"/>
      <c r="B174" s="27" t="n"/>
      <c r="C174" s="127" t="n"/>
      <c r="D174" s="127" t="n"/>
      <c r="E174" s="127" t="n"/>
      <c r="F174" s="127" t="n"/>
      <c r="G174" s="127" t="n"/>
      <c r="H174" s="27" t="n"/>
      <c r="I174" s="27" t="n"/>
      <c r="J174" s="126" t="n"/>
      <c r="K174" s="27" t="n"/>
      <c r="L174" s="27" t="n"/>
      <c r="M174" s="128">
        <f>IF(COUNTA(A174:L174)=0,"",IF(OR(COUNT(C174:G174)&lt;&gt;COUNTA(C174:G174),MIN(C174:G174)&lt;0,G174&gt;E174,AND(F174&lt;&gt;"",F174&gt;E174)),"Check amounts",ROUND(E174-G174,2)))</f>
        <v/>
      </c>
      <c r="N174" s="128">
        <f>IF(COUNTA(A174:L174)=0,"",IF(OR(COUNT(C174:G174)&lt;&gt;COUNTA(C174:G174),MIN(C174:G174)&lt;0,G174&gt;E174,AND(F174&lt;&gt;"",F174&gt;E174)),"Check amounts",IF(OR(B174="Cancelled",B174="Returned",B174="Planned"),0,IF(OR(B174&lt;&gt;"Agreed",COUNTBLANK(D174)=1),"Add agreed cost",ROUND(MAX(0,D174-E174),2)))))</f>
        <v/>
      </c>
      <c r="O174" s="128">
        <f>IF(COUNTA(A174:L174)=0,"",IF(OR(COUNT(C174:G174)&lt;&gt;COUNTA(C174:G174),MIN(C174:G174)&lt;0,G174&gt;E174,AND(F174&lt;&gt;"",F174&gt;E174)),"Check amounts",ROUND(MAX(0,F174-G174),2)))</f>
        <v/>
      </c>
      <c r="P174" s="128">
        <f>IF(COUNTA(A174:L174)=0,"",IF(AND(ISNUMBER(M174),ISNUMBER(N174)),ROUND(M174+N174,2),"Check amounts"))</f>
        <v/>
      </c>
      <c r="Q174" s="128">
        <f>IF(COUNTA(A174:L174)=0,"",IF(AND(ISNUMBER(P174),ISNUMBER(O174)),ROUND(P174-O174,2),"Check amounts"))</f>
        <v/>
      </c>
      <c r="R174" s="128">
        <f>IF(COUNTA(A174:L174)=0,"",IF(OR(COUNT(C174:G174)&lt;&gt;COUNTA(C174:G174),MIN(C174:G174)&lt;0,G174&gt;E174,AND(F174&lt;&gt;"",F174&gt;E174)),"Check amounts",IF(OR(B174="Cancelled",B174="Returned"),0,IF(COUNTBLANK(C174)=1,"Add planned cost",C174))))</f>
        <v/>
      </c>
      <c r="S174" s="14">
        <f>IF(COUNTA(A174:L174)=0,"",IF(COUNTBLANK(A174)=1,"Name this expense",IF(OR(COUNT(C174:G174)&lt;&gt;COUNTA(C174:G174),MIN(C174:G174)&lt;0,G174&gt;E174,AND(F174&lt;&gt;"",F174&gt;E174)),"Check amounts",IF(AND(B174&lt;&gt;"Planned",B174&lt;&gt;"Agreed",B174&lt;&gt;"Cancelled",B174&lt;&gt;"Returned"),"Choose stage",IF(AND(B174="Agreed",COUNTBLANK(D174)=1),"Add agreed cost",IF(AND(B174="Planned",E174&gt;0),"Choose Agreed stage",IF(AND(F174&lt;&gt;"",F174&lt;G174),"Check expected refund",IF(COUNTBLANK(H174)=1,"Choose category",IF(AND(H174="Gifts",OR(COUNTBLANK(I174)=1,SUMPRODUCT(--('Gifts'!$J$8:$J$127=I174),--('Gifts'!$A$8:$A$127&lt;&gt;""))=0)),"Link a recorded gift",IF(AND(H174&lt;&gt;"Gifts",I174&lt;&gt;""),"Check gift category",IF(AND(B174&lt;&gt;"Cancelled",B174&lt;&gt;"Returned",COUNTBLANK(C174)=1),"Add planned cost",IF(AND(ISNUMBER(N174),N174&gt;0,COUNTBLANK(J174)=1),"Add payment date",IF(AND(ISNUMBER(N174),N174&gt;0,ISNUMBER(J174),J174&lt;TODAY()),"Payment overdue","")))))))))))))</f>
        <v/>
      </c>
      <c r="T174" s="3" t="inlineStr">
        <is>
          <t>M167</t>
        </is>
      </c>
      <c r="U174" s="117">
        <f>IF(COUNTA('Money simple'!A174:D174)=0,"",IF(COUNTBLANK('Money simple'!A174)=1,"Add cost name",IF(COUNT('Money simple'!B174:D174)&lt;&gt;3,"Complete amounts",IF(MIN('Money simple'!B174:D174)&lt;0,"Check amounts",""))))</f>
        <v/>
      </c>
    </row>
    <row r="175" ht="34" customHeight="1">
      <c r="A175" s="27" t="n"/>
      <c r="B175" s="27" t="n"/>
      <c r="C175" s="127" t="n"/>
      <c r="D175" s="127" t="n"/>
      <c r="E175" s="127" t="n"/>
      <c r="F175" s="127" t="n"/>
      <c r="G175" s="127" t="n"/>
      <c r="H175" s="27" t="n"/>
      <c r="I175" s="27" t="n"/>
      <c r="J175" s="126" t="n"/>
      <c r="K175" s="27" t="n"/>
      <c r="L175" s="27" t="n"/>
      <c r="M175" s="128">
        <f>IF(COUNTA(A175:L175)=0,"",IF(OR(COUNT(C175:G175)&lt;&gt;COUNTA(C175:G175),MIN(C175:G175)&lt;0,G175&gt;E175,AND(F175&lt;&gt;"",F175&gt;E175)),"Check amounts",ROUND(E175-G175,2)))</f>
        <v/>
      </c>
      <c r="N175" s="128">
        <f>IF(COUNTA(A175:L175)=0,"",IF(OR(COUNT(C175:G175)&lt;&gt;COUNTA(C175:G175),MIN(C175:G175)&lt;0,G175&gt;E175,AND(F175&lt;&gt;"",F175&gt;E175)),"Check amounts",IF(OR(B175="Cancelled",B175="Returned",B175="Planned"),0,IF(OR(B175&lt;&gt;"Agreed",COUNTBLANK(D175)=1),"Add agreed cost",ROUND(MAX(0,D175-E175),2)))))</f>
        <v/>
      </c>
      <c r="O175" s="128">
        <f>IF(COUNTA(A175:L175)=0,"",IF(OR(COUNT(C175:G175)&lt;&gt;COUNTA(C175:G175),MIN(C175:G175)&lt;0,G175&gt;E175,AND(F175&lt;&gt;"",F175&gt;E175)),"Check amounts",ROUND(MAX(0,F175-G175),2)))</f>
        <v/>
      </c>
      <c r="P175" s="128">
        <f>IF(COUNTA(A175:L175)=0,"",IF(AND(ISNUMBER(M175),ISNUMBER(N175)),ROUND(M175+N175,2),"Check amounts"))</f>
        <v/>
      </c>
      <c r="Q175" s="128">
        <f>IF(COUNTA(A175:L175)=0,"",IF(AND(ISNUMBER(P175),ISNUMBER(O175)),ROUND(P175-O175,2),"Check amounts"))</f>
        <v/>
      </c>
      <c r="R175" s="128">
        <f>IF(COUNTA(A175:L175)=0,"",IF(OR(COUNT(C175:G175)&lt;&gt;COUNTA(C175:G175),MIN(C175:G175)&lt;0,G175&gt;E175,AND(F175&lt;&gt;"",F175&gt;E175)),"Check amounts",IF(OR(B175="Cancelled",B175="Returned"),0,IF(COUNTBLANK(C175)=1,"Add planned cost",C175))))</f>
        <v/>
      </c>
      <c r="S175" s="14">
        <f>IF(COUNTA(A175:L175)=0,"",IF(COUNTBLANK(A175)=1,"Name this expense",IF(OR(COUNT(C175:G175)&lt;&gt;COUNTA(C175:G175),MIN(C175:G175)&lt;0,G175&gt;E175,AND(F175&lt;&gt;"",F175&gt;E175)),"Check amounts",IF(AND(B175&lt;&gt;"Planned",B175&lt;&gt;"Agreed",B175&lt;&gt;"Cancelled",B175&lt;&gt;"Returned"),"Choose stage",IF(AND(B175="Agreed",COUNTBLANK(D175)=1),"Add agreed cost",IF(AND(B175="Planned",E175&gt;0),"Choose Agreed stage",IF(AND(F175&lt;&gt;"",F175&lt;G175),"Check expected refund",IF(COUNTBLANK(H175)=1,"Choose category",IF(AND(H175="Gifts",OR(COUNTBLANK(I175)=1,SUMPRODUCT(--('Gifts'!$J$8:$J$127=I175),--('Gifts'!$A$8:$A$127&lt;&gt;""))=0)),"Link a recorded gift",IF(AND(H175&lt;&gt;"Gifts",I175&lt;&gt;""),"Check gift category",IF(AND(B175&lt;&gt;"Cancelled",B175&lt;&gt;"Returned",COUNTBLANK(C175)=1),"Add planned cost",IF(AND(ISNUMBER(N175),N175&gt;0,COUNTBLANK(J175)=1),"Add payment date",IF(AND(ISNUMBER(N175),N175&gt;0,ISNUMBER(J175),J175&lt;TODAY()),"Payment overdue","")))))))))))))</f>
        <v/>
      </c>
      <c r="T175" s="3" t="inlineStr">
        <is>
          <t>M168</t>
        </is>
      </c>
      <c r="U175" s="117">
        <f>IF(COUNTA('Money simple'!A175:D175)=0,"",IF(COUNTBLANK('Money simple'!A175)=1,"Add cost name",IF(COUNT('Money simple'!B175:D175)&lt;&gt;3,"Complete amounts",IF(MIN('Money simple'!B175:D175)&lt;0,"Check amounts",""))))</f>
        <v/>
      </c>
    </row>
    <row r="176" ht="34" customHeight="1">
      <c r="A176" s="27" t="n"/>
      <c r="B176" s="27" t="n"/>
      <c r="C176" s="127" t="n"/>
      <c r="D176" s="127" t="n"/>
      <c r="E176" s="127" t="n"/>
      <c r="F176" s="127" t="n"/>
      <c r="G176" s="127" t="n"/>
      <c r="H176" s="27" t="n"/>
      <c r="I176" s="27" t="n"/>
      <c r="J176" s="126" t="n"/>
      <c r="K176" s="27" t="n"/>
      <c r="L176" s="27" t="n"/>
      <c r="M176" s="128">
        <f>IF(COUNTA(A176:L176)=0,"",IF(OR(COUNT(C176:G176)&lt;&gt;COUNTA(C176:G176),MIN(C176:G176)&lt;0,G176&gt;E176,AND(F176&lt;&gt;"",F176&gt;E176)),"Check amounts",ROUND(E176-G176,2)))</f>
        <v/>
      </c>
      <c r="N176" s="128">
        <f>IF(COUNTA(A176:L176)=0,"",IF(OR(COUNT(C176:G176)&lt;&gt;COUNTA(C176:G176),MIN(C176:G176)&lt;0,G176&gt;E176,AND(F176&lt;&gt;"",F176&gt;E176)),"Check amounts",IF(OR(B176="Cancelled",B176="Returned",B176="Planned"),0,IF(OR(B176&lt;&gt;"Agreed",COUNTBLANK(D176)=1),"Add agreed cost",ROUND(MAX(0,D176-E176),2)))))</f>
        <v/>
      </c>
      <c r="O176" s="128">
        <f>IF(COUNTA(A176:L176)=0,"",IF(OR(COUNT(C176:G176)&lt;&gt;COUNTA(C176:G176),MIN(C176:G176)&lt;0,G176&gt;E176,AND(F176&lt;&gt;"",F176&gt;E176)),"Check amounts",ROUND(MAX(0,F176-G176),2)))</f>
        <v/>
      </c>
      <c r="P176" s="128">
        <f>IF(COUNTA(A176:L176)=0,"",IF(AND(ISNUMBER(M176),ISNUMBER(N176)),ROUND(M176+N176,2),"Check amounts"))</f>
        <v/>
      </c>
      <c r="Q176" s="128">
        <f>IF(COUNTA(A176:L176)=0,"",IF(AND(ISNUMBER(P176),ISNUMBER(O176)),ROUND(P176-O176,2),"Check amounts"))</f>
        <v/>
      </c>
      <c r="R176" s="128">
        <f>IF(COUNTA(A176:L176)=0,"",IF(OR(COUNT(C176:G176)&lt;&gt;COUNTA(C176:G176),MIN(C176:G176)&lt;0,G176&gt;E176,AND(F176&lt;&gt;"",F176&gt;E176)),"Check amounts",IF(OR(B176="Cancelled",B176="Returned"),0,IF(COUNTBLANK(C176)=1,"Add planned cost",C176))))</f>
        <v/>
      </c>
      <c r="S176" s="14">
        <f>IF(COUNTA(A176:L176)=0,"",IF(COUNTBLANK(A176)=1,"Name this expense",IF(OR(COUNT(C176:G176)&lt;&gt;COUNTA(C176:G176),MIN(C176:G176)&lt;0,G176&gt;E176,AND(F176&lt;&gt;"",F176&gt;E176)),"Check amounts",IF(AND(B176&lt;&gt;"Planned",B176&lt;&gt;"Agreed",B176&lt;&gt;"Cancelled",B176&lt;&gt;"Returned"),"Choose stage",IF(AND(B176="Agreed",COUNTBLANK(D176)=1),"Add agreed cost",IF(AND(B176="Planned",E176&gt;0),"Choose Agreed stage",IF(AND(F176&lt;&gt;"",F176&lt;G176),"Check expected refund",IF(COUNTBLANK(H176)=1,"Choose category",IF(AND(H176="Gifts",OR(COUNTBLANK(I176)=1,SUMPRODUCT(--('Gifts'!$J$8:$J$127=I176),--('Gifts'!$A$8:$A$127&lt;&gt;""))=0)),"Link a recorded gift",IF(AND(H176&lt;&gt;"Gifts",I176&lt;&gt;""),"Check gift category",IF(AND(B176&lt;&gt;"Cancelled",B176&lt;&gt;"Returned",COUNTBLANK(C176)=1),"Add planned cost",IF(AND(ISNUMBER(N176),N176&gt;0,COUNTBLANK(J176)=1),"Add payment date",IF(AND(ISNUMBER(N176),N176&gt;0,ISNUMBER(J176),J176&lt;TODAY()),"Payment overdue","")))))))))))))</f>
        <v/>
      </c>
      <c r="T176" s="3" t="inlineStr">
        <is>
          <t>M169</t>
        </is>
      </c>
      <c r="U176" s="117">
        <f>IF(COUNTA('Money simple'!A176:D176)=0,"",IF(COUNTBLANK('Money simple'!A176)=1,"Add cost name",IF(COUNT('Money simple'!B176:D176)&lt;&gt;3,"Complete amounts",IF(MIN('Money simple'!B176:D176)&lt;0,"Check amounts",""))))</f>
        <v/>
      </c>
    </row>
    <row r="177" ht="34" customHeight="1">
      <c r="A177" s="27" t="n"/>
      <c r="B177" s="27" t="n"/>
      <c r="C177" s="127" t="n"/>
      <c r="D177" s="127" t="n"/>
      <c r="E177" s="127" t="n"/>
      <c r="F177" s="127" t="n"/>
      <c r="G177" s="127" t="n"/>
      <c r="H177" s="27" t="n"/>
      <c r="I177" s="27" t="n"/>
      <c r="J177" s="126" t="n"/>
      <c r="K177" s="27" t="n"/>
      <c r="L177" s="27" t="n"/>
      <c r="M177" s="128">
        <f>IF(COUNTA(A177:L177)=0,"",IF(OR(COUNT(C177:G177)&lt;&gt;COUNTA(C177:G177),MIN(C177:G177)&lt;0,G177&gt;E177,AND(F177&lt;&gt;"",F177&gt;E177)),"Check amounts",ROUND(E177-G177,2)))</f>
        <v/>
      </c>
      <c r="N177" s="128">
        <f>IF(COUNTA(A177:L177)=0,"",IF(OR(COUNT(C177:G177)&lt;&gt;COUNTA(C177:G177),MIN(C177:G177)&lt;0,G177&gt;E177,AND(F177&lt;&gt;"",F177&gt;E177)),"Check amounts",IF(OR(B177="Cancelled",B177="Returned",B177="Planned"),0,IF(OR(B177&lt;&gt;"Agreed",COUNTBLANK(D177)=1),"Add agreed cost",ROUND(MAX(0,D177-E177),2)))))</f>
        <v/>
      </c>
      <c r="O177" s="128">
        <f>IF(COUNTA(A177:L177)=0,"",IF(OR(COUNT(C177:G177)&lt;&gt;COUNTA(C177:G177),MIN(C177:G177)&lt;0,G177&gt;E177,AND(F177&lt;&gt;"",F177&gt;E177)),"Check amounts",ROUND(MAX(0,F177-G177),2)))</f>
        <v/>
      </c>
      <c r="P177" s="128">
        <f>IF(COUNTA(A177:L177)=0,"",IF(AND(ISNUMBER(M177),ISNUMBER(N177)),ROUND(M177+N177,2),"Check amounts"))</f>
        <v/>
      </c>
      <c r="Q177" s="128">
        <f>IF(COUNTA(A177:L177)=0,"",IF(AND(ISNUMBER(P177),ISNUMBER(O177)),ROUND(P177-O177,2),"Check amounts"))</f>
        <v/>
      </c>
      <c r="R177" s="128">
        <f>IF(COUNTA(A177:L177)=0,"",IF(OR(COUNT(C177:G177)&lt;&gt;COUNTA(C177:G177),MIN(C177:G177)&lt;0,G177&gt;E177,AND(F177&lt;&gt;"",F177&gt;E177)),"Check amounts",IF(OR(B177="Cancelled",B177="Returned"),0,IF(COUNTBLANK(C177)=1,"Add planned cost",C177))))</f>
        <v/>
      </c>
      <c r="S177" s="14">
        <f>IF(COUNTA(A177:L177)=0,"",IF(COUNTBLANK(A177)=1,"Name this expense",IF(OR(COUNT(C177:G177)&lt;&gt;COUNTA(C177:G177),MIN(C177:G177)&lt;0,G177&gt;E177,AND(F177&lt;&gt;"",F177&gt;E177)),"Check amounts",IF(AND(B177&lt;&gt;"Planned",B177&lt;&gt;"Agreed",B177&lt;&gt;"Cancelled",B177&lt;&gt;"Returned"),"Choose stage",IF(AND(B177="Agreed",COUNTBLANK(D177)=1),"Add agreed cost",IF(AND(B177="Planned",E177&gt;0),"Choose Agreed stage",IF(AND(F177&lt;&gt;"",F177&lt;G177),"Check expected refund",IF(COUNTBLANK(H177)=1,"Choose category",IF(AND(H177="Gifts",OR(COUNTBLANK(I177)=1,SUMPRODUCT(--('Gifts'!$J$8:$J$127=I177),--('Gifts'!$A$8:$A$127&lt;&gt;""))=0)),"Link a recorded gift",IF(AND(H177&lt;&gt;"Gifts",I177&lt;&gt;""),"Check gift category",IF(AND(B177&lt;&gt;"Cancelled",B177&lt;&gt;"Returned",COUNTBLANK(C177)=1),"Add planned cost",IF(AND(ISNUMBER(N177),N177&gt;0,COUNTBLANK(J177)=1),"Add payment date",IF(AND(ISNUMBER(N177),N177&gt;0,ISNUMBER(J177),J177&lt;TODAY()),"Payment overdue","")))))))))))))</f>
        <v/>
      </c>
      <c r="T177" s="3" t="inlineStr">
        <is>
          <t>M170</t>
        </is>
      </c>
      <c r="U177" s="117">
        <f>IF(COUNTA('Money simple'!A177:D177)=0,"",IF(COUNTBLANK('Money simple'!A177)=1,"Add cost name",IF(COUNT('Money simple'!B177:D177)&lt;&gt;3,"Complete amounts",IF(MIN('Money simple'!B177:D177)&lt;0,"Check amounts",""))))</f>
        <v/>
      </c>
    </row>
    <row r="178" ht="34" customHeight="1">
      <c r="A178" s="27" t="n"/>
      <c r="B178" s="27" t="n"/>
      <c r="C178" s="127" t="n"/>
      <c r="D178" s="127" t="n"/>
      <c r="E178" s="127" t="n"/>
      <c r="F178" s="127" t="n"/>
      <c r="G178" s="127" t="n"/>
      <c r="H178" s="27" t="n"/>
      <c r="I178" s="27" t="n"/>
      <c r="J178" s="126" t="n"/>
      <c r="K178" s="27" t="n"/>
      <c r="L178" s="27" t="n"/>
      <c r="M178" s="128">
        <f>IF(COUNTA(A178:L178)=0,"",IF(OR(COUNT(C178:G178)&lt;&gt;COUNTA(C178:G178),MIN(C178:G178)&lt;0,G178&gt;E178,AND(F178&lt;&gt;"",F178&gt;E178)),"Check amounts",ROUND(E178-G178,2)))</f>
        <v/>
      </c>
      <c r="N178" s="128">
        <f>IF(COUNTA(A178:L178)=0,"",IF(OR(COUNT(C178:G178)&lt;&gt;COUNTA(C178:G178),MIN(C178:G178)&lt;0,G178&gt;E178,AND(F178&lt;&gt;"",F178&gt;E178)),"Check amounts",IF(OR(B178="Cancelled",B178="Returned",B178="Planned"),0,IF(OR(B178&lt;&gt;"Agreed",COUNTBLANK(D178)=1),"Add agreed cost",ROUND(MAX(0,D178-E178),2)))))</f>
        <v/>
      </c>
      <c r="O178" s="128">
        <f>IF(COUNTA(A178:L178)=0,"",IF(OR(COUNT(C178:G178)&lt;&gt;COUNTA(C178:G178),MIN(C178:G178)&lt;0,G178&gt;E178,AND(F178&lt;&gt;"",F178&gt;E178)),"Check amounts",ROUND(MAX(0,F178-G178),2)))</f>
        <v/>
      </c>
      <c r="P178" s="128">
        <f>IF(COUNTA(A178:L178)=0,"",IF(AND(ISNUMBER(M178),ISNUMBER(N178)),ROUND(M178+N178,2),"Check amounts"))</f>
        <v/>
      </c>
      <c r="Q178" s="128">
        <f>IF(COUNTA(A178:L178)=0,"",IF(AND(ISNUMBER(P178),ISNUMBER(O178)),ROUND(P178-O178,2),"Check amounts"))</f>
        <v/>
      </c>
      <c r="R178" s="128">
        <f>IF(COUNTA(A178:L178)=0,"",IF(OR(COUNT(C178:G178)&lt;&gt;COUNTA(C178:G178),MIN(C178:G178)&lt;0,G178&gt;E178,AND(F178&lt;&gt;"",F178&gt;E178)),"Check amounts",IF(OR(B178="Cancelled",B178="Returned"),0,IF(COUNTBLANK(C178)=1,"Add planned cost",C178))))</f>
        <v/>
      </c>
      <c r="S178" s="14">
        <f>IF(COUNTA(A178:L178)=0,"",IF(COUNTBLANK(A178)=1,"Name this expense",IF(OR(COUNT(C178:G178)&lt;&gt;COUNTA(C178:G178),MIN(C178:G178)&lt;0,G178&gt;E178,AND(F178&lt;&gt;"",F178&gt;E178)),"Check amounts",IF(AND(B178&lt;&gt;"Planned",B178&lt;&gt;"Agreed",B178&lt;&gt;"Cancelled",B178&lt;&gt;"Returned"),"Choose stage",IF(AND(B178="Agreed",COUNTBLANK(D178)=1),"Add agreed cost",IF(AND(B178="Planned",E178&gt;0),"Choose Agreed stage",IF(AND(F178&lt;&gt;"",F178&lt;G178),"Check expected refund",IF(COUNTBLANK(H178)=1,"Choose category",IF(AND(H178="Gifts",OR(COUNTBLANK(I178)=1,SUMPRODUCT(--('Gifts'!$J$8:$J$127=I178),--('Gifts'!$A$8:$A$127&lt;&gt;""))=0)),"Link a recorded gift",IF(AND(H178&lt;&gt;"Gifts",I178&lt;&gt;""),"Check gift category",IF(AND(B178&lt;&gt;"Cancelled",B178&lt;&gt;"Returned",COUNTBLANK(C178)=1),"Add planned cost",IF(AND(ISNUMBER(N178),N178&gt;0,COUNTBLANK(J178)=1),"Add payment date",IF(AND(ISNUMBER(N178),N178&gt;0,ISNUMBER(J178),J178&lt;TODAY()),"Payment overdue","")))))))))))))</f>
        <v/>
      </c>
      <c r="T178" s="3" t="inlineStr">
        <is>
          <t>M171</t>
        </is>
      </c>
      <c r="U178" s="117">
        <f>IF(COUNTA('Money simple'!A178:D178)=0,"",IF(COUNTBLANK('Money simple'!A178)=1,"Add cost name",IF(COUNT('Money simple'!B178:D178)&lt;&gt;3,"Complete amounts",IF(MIN('Money simple'!B178:D178)&lt;0,"Check amounts",""))))</f>
        <v/>
      </c>
    </row>
    <row r="179" ht="34" customHeight="1">
      <c r="A179" s="27" t="n"/>
      <c r="B179" s="27" t="n"/>
      <c r="C179" s="127" t="n"/>
      <c r="D179" s="127" t="n"/>
      <c r="E179" s="127" t="n"/>
      <c r="F179" s="127" t="n"/>
      <c r="G179" s="127" t="n"/>
      <c r="H179" s="27" t="n"/>
      <c r="I179" s="27" t="n"/>
      <c r="J179" s="126" t="n"/>
      <c r="K179" s="27" t="n"/>
      <c r="L179" s="27" t="n"/>
      <c r="M179" s="128">
        <f>IF(COUNTA(A179:L179)=0,"",IF(OR(COUNT(C179:G179)&lt;&gt;COUNTA(C179:G179),MIN(C179:G179)&lt;0,G179&gt;E179,AND(F179&lt;&gt;"",F179&gt;E179)),"Check amounts",ROUND(E179-G179,2)))</f>
        <v/>
      </c>
      <c r="N179" s="128">
        <f>IF(COUNTA(A179:L179)=0,"",IF(OR(COUNT(C179:G179)&lt;&gt;COUNTA(C179:G179),MIN(C179:G179)&lt;0,G179&gt;E179,AND(F179&lt;&gt;"",F179&gt;E179)),"Check amounts",IF(OR(B179="Cancelled",B179="Returned",B179="Planned"),0,IF(OR(B179&lt;&gt;"Agreed",COUNTBLANK(D179)=1),"Add agreed cost",ROUND(MAX(0,D179-E179),2)))))</f>
        <v/>
      </c>
      <c r="O179" s="128">
        <f>IF(COUNTA(A179:L179)=0,"",IF(OR(COUNT(C179:G179)&lt;&gt;COUNTA(C179:G179),MIN(C179:G179)&lt;0,G179&gt;E179,AND(F179&lt;&gt;"",F179&gt;E179)),"Check amounts",ROUND(MAX(0,F179-G179),2)))</f>
        <v/>
      </c>
      <c r="P179" s="128">
        <f>IF(COUNTA(A179:L179)=0,"",IF(AND(ISNUMBER(M179),ISNUMBER(N179)),ROUND(M179+N179,2),"Check amounts"))</f>
        <v/>
      </c>
      <c r="Q179" s="128">
        <f>IF(COUNTA(A179:L179)=0,"",IF(AND(ISNUMBER(P179),ISNUMBER(O179)),ROUND(P179-O179,2),"Check amounts"))</f>
        <v/>
      </c>
      <c r="R179" s="128">
        <f>IF(COUNTA(A179:L179)=0,"",IF(OR(COUNT(C179:G179)&lt;&gt;COUNTA(C179:G179),MIN(C179:G179)&lt;0,G179&gt;E179,AND(F179&lt;&gt;"",F179&gt;E179)),"Check amounts",IF(OR(B179="Cancelled",B179="Returned"),0,IF(COUNTBLANK(C179)=1,"Add planned cost",C179))))</f>
        <v/>
      </c>
      <c r="S179" s="14">
        <f>IF(COUNTA(A179:L179)=0,"",IF(COUNTBLANK(A179)=1,"Name this expense",IF(OR(COUNT(C179:G179)&lt;&gt;COUNTA(C179:G179),MIN(C179:G179)&lt;0,G179&gt;E179,AND(F179&lt;&gt;"",F179&gt;E179)),"Check amounts",IF(AND(B179&lt;&gt;"Planned",B179&lt;&gt;"Agreed",B179&lt;&gt;"Cancelled",B179&lt;&gt;"Returned"),"Choose stage",IF(AND(B179="Agreed",COUNTBLANK(D179)=1),"Add agreed cost",IF(AND(B179="Planned",E179&gt;0),"Choose Agreed stage",IF(AND(F179&lt;&gt;"",F179&lt;G179),"Check expected refund",IF(COUNTBLANK(H179)=1,"Choose category",IF(AND(H179="Gifts",OR(COUNTBLANK(I179)=1,SUMPRODUCT(--('Gifts'!$J$8:$J$127=I179),--('Gifts'!$A$8:$A$127&lt;&gt;""))=0)),"Link a recorded gift",IF(AND(H179&lt;&gt;"Gifts",I179&lt;&gt;""),"Check gift category",IF(AND(B179&lt;&gt;"Cancelled",B179&lt;&gt;"Returned",COUNTBLANK(C179)=1),"Add planned cost",IF(AND(ISNUMBER(N179),N179&gt;0,COUNTBLANK(J179)=1),"Add payment date",IF(AND(ISNUMBER(N179),N179&gt;0,ISNUMBER(J179),J179&lt;TODAY()),"Payment overdue","")))))))))))))</f>
        <v/>
      </c>
      <c r="T179" s="3" t="inlineStr">
        <is>
          <t>M172</t>
        </is>
      </c>
      <c r="U179" s="117">
        <f>IF(COUNTA('Money simple'!A179:D179)=0,"",IF(COUNTBLANK('Money simple'!A179)=1,"Add cost name",IF(COUNT('Money simple'!B179:D179)&lt;&gt;3,"Complete amounts",IF(MIN('Money simple'!B179:D179)&lt;0,"Check amounts",""))))</f>
        <v/>
      </c>
    </row>
    <row r="180" ht="34" customHeight="1">
      <c r="A180" s="27" t="n"/>
      <c r="B180" s="27" t="n"/>
      <c r="C180" s="127" t="n"/>
      <c r="D180" s="127" t="n"/>
      <c r="E180" s="127" t="n"/>
      <c r="F180" s="127" t="n"/>
      <c r="G180" s="127" t="n"/>
      <c r="H180" s="27" t="n"/>
      <c r="I180" s="27" t="n"/>
      <c r="J180" s="126" t="n"/>
      <c r="K180" s="27" t="n"/>
      <c r="L180" s="27" t="n"/>
      <c r="M180" s="128">
        <f>IF(COUNTA(A180:L180)=0,"",IF(OR(COUNT(C180:G180)&lt;&gt;COUNTA(C180:G180),MIN(C180:G180)&lt;0,G180&gt;E180,AND(F180&lt;&gt;"",F180&gt;E180)),"Check amounts",ROUND(E180-G180,2)))</f>
        <v/>
      </c>
      <c r="N180" s="128">
        <f>IF(COUNTA(A180:L180)=0,"",IF(OR(COUNT(C180:G180)&lt;&gt;COUNTA(C180:G180),MIN(C180:G180)&lt;0,G180&gt;E180,AND(F180&lt;&gt;"",F180&gt;E180)),"Check amounts",IF(OR(B180="Cancelled",B180="Returned",B180="Planned"),0,IF(OR(B180&lt;&gt;"Agreed",COUNTBLANK(D180)=1),"Add agreed cost",ROUND(MAX(0,D180-E180),2)))))</f>
        <v/>
      </c>
      <c r="O180" s="128">
        <f>IF(COUNTA(A180:L180)=0,"",IF(OR(COUNT(C180:G180)&lt;&gt;COUNTA(C180:G180),MIN(C180:G180)&lt;0,G180&gt;E180,AND(F180&lt;&gt;"",F180&gt;E180)),"Check amounts",ROUND(MAX(0,F180-G180),2)))</f>
        <v/>
      </c>
      <c r="P180" s="128">
        <f>IF(COUNTA(A180:L180)=0,"",IF(AND(ISNUMBER(M180),ISNUMBER(N180)),ROUND(M180+N180,2),"Check amounts"))</f>
        <v/>
      </c>
      <c r="Q180" s="128">
        <f>IF(COUNTA(A180:L180)=0,"",IF(AND(ISNUMBER(P180),ISNUMBER(O180)),ROUND(P180-O180,2),"Check amounts"))</f>
        <v/>
      </c>
      <c r="R180" s="128">
        <f>IF(COUNTA(A180:L180)=0,"",IF(OR(COUNT(C180:G180)&lt;&gt;COUNTA(C180:G180),MIN(C180:G180)&lt;0,G180&gt;E180,AND(F180&lt;&gt;"",F180&gt;E180)),"Check amounts",IF(OR(B180="Cancelled",B180="Returned"),0,IF(COUNTBLANK(C180)=1,"Add planned cost",C180))))</f>
        <v/>
      </c>
      <c r="S180" s="14">
        <f>IF(COUNTA(A180:L180)=0,"",IF(COUNTBLANK(A180)=1,"Name this expense",IF(OR(COUNT(C180:G180)&lt;&gt;COUNTA(C180:G180),MIN(C180:G180)&lt;0,G180&gt;E180,AND(F180&lt;&gt;"",F180&gt;E180)),"Check amounts",IF(AND(B180&lt;&gt;"Planned",B180&lt;&gt;"Agreed",B180&lt;&gt;"Cancelled",B180&lt;&gt;"Returned"),"Choose stage",IF(AND(B180="Agreed",COUNTBLANK(D180)=1),"Add agreed cost",IF(AND(B180="Planned",E180&gt;0),"Choose Agreed stage",IF(AND(F180&lt;&gt;"",F180&lt;G180),"Check expected refund",IF(COUNTBLANK(H180)=1,"Choose category",IF(AND(H180="Gifts",OR(COUNTBLANK(I180)=1,SUMPRODUCT(--('Gifts'!$J$8:$J$127=I180),--('Gifts'!$A$8:$A$127&lt;&gt;""))=0)),"Link a recorded gift",IF(AND(H180&lt;&gt;"Gifts",I180&lt;&gt;""),"Check gift category",IF(AND(B180&lt;&gt;"Cancelled",B180&lt;&gt;"Returned",COUNTBLANK(C180)=1),"Add planned cost",IF(AND(ISNUMBER(N180),N180&gt;0,COUNTBLANK(J180)=1),"Add payment date",IF(AND(ISNUMBER(N180),N180&gt;0,ISNUMBER(J180),J180&lt;TODAY()),"Payment overdue","")))))))))))))</f>
        <v/>
      </c>
      <c r="T180" s="3" t="inlineStr">
        <is>
          <t>M173</t>
        </is>
      </c>
      <c r="U180" s="117">
        <f>IF(COUNTA('Money simple'!A180:D180)=0,"",IF(COUNTBLANK('Money simple'!A180)=1,"Add cost name",IF(COUNT('Money simple'!B180:D180)&lt;&gt;3,"Complete amounts",IF(MIN('Money simple'!B180:D180)&lt;0,"Check amounts",""))))</f>
        <v/>
      </c>
    </row>
    <row r="181" ht="34" customHeight="1">
      <c r="A181" s="27" t="n"/>
      <c r="B181" s="27" t="n"/>
      <c r="C181" s="127" t="n"/>
      <c r="D181" s="127" t="n"/>
      <c r="E181" s="127" t="n"/>
      <c r="F181" s="127" t="n"/>
      <c r="G181" s="127" t="n"/>
      <c r="H181" s="27" t="n"/>
      <c r="I181" s="27" t="n"/>
      <c r="J181" s="126" t="n"/>
      <c r="K181" s="27" t="n"/>
      <c r="L181" s="27" t="n"/>
      <c r="M181" s="128">
        <f>IF(COUNTA(A181:L181)=0,"",IF(OR(COUNT(C181:G181)&lt;&gt;COUNTA(C181:G181),MIN(C181:G181)&lt;0,G181&gt;E181,AND(F181&lt;&gt;"",F181&gt;E181)),"Check amounts",ROUND(E181-G181,2)))</f>
        <v/>
      </c>
      <c r="N181" s="128">
        <f>IF(COUNTA(A181:L181)=0,"",IF(OR(COUNT(C181:G181)&lt;&gt;COUNTA(C181:G181),MIN(C181:G181)&lt;0,G181&gt;E181,AND(F181&lt;&gt;"",F181&gt;E181)),"Check amounts",IF(OR(B181="Cancelled",B181="Returned",B181="Planned"),0,IF(OR(B181&lt;&gt;"Agreed",COUNTBLANK(D181)=1),"Add agreed cost",ROUND(MAX(0,D181-E181),2)))))</f>
        <v/>
      </c>
      <c r="O181" s="128">
        <f>IF(COUNTA(A181:L181)=0,"",IF(OR(COUNT(C181:G181)&lt;&gt;COUNTA(C181:G181),MIN(C181:G181)&lt;0,G181&gt;E181,AND(F181&lt;&gt;"",F181&gt;E181)),"Check amounts",ROUND(MAX(0,F181-G181),2)))</f>
        <v/>
      </c>
      <c r="P181" s="128">
        <f>IF(COUNTA(A181:L181)=0,"",IF(AND(ISNUMBER(M181),ISNUMBER(N181)),ROUND(M181+N181,2),"Check amounts"))</f>
        <v/>
      </c>
      <c r="Q181" s="128">
        <f>IF(COUNTA(A181:L181)=0,"",IF(AND(ISNUMBER(P181),ISNUMBER(O181)),ROUND(P181-O181,2),"Check amounts"))</f>
        <v/>
      </c>
      <c r="R181" s="128">
        <f>IF(COUNTA(A181:L181)=0,"",IF(OR(COUNT(C181:G181)&lt;&gt;COUNTA(C181:G181),MIN(C181:G181)&lt;0,G181&gt;E181,AND(F181&lt;&gt;"",F181&gt;E181)),"Check amounts",IF(OR(B181="Cancelled",B181="Returned"),0,IF(COUNTBLANK(C181)=1,"Add planned cost",C181))))</f>
        <v/>
      </c>
      <c r="S181" s="14">
        <f>IF(COUNTA(A181:L181)=0,"",IF(COUNTBLANK(A181)=1,"Name this expense",IF(OR(COUNT(C181:G181)&lt;&gt;COUNTA(C181:G181),MIN(C181:G181)&lt;0,G181&gt;E181,AND(F181&lt;&gt;"",F181&gt;E181)),"Check amounts",IF(AND(B181&lt;&gt;"Planned",B181&lt;&gt;"Agreed",B181&lt;&gt;"Cancelled",B181&lt;&gt;"Returned"),"Choose stage",IF(AND(B181="Agreed",COUNTBLANK(D181)=1),"Add agreed cost",IF(AND(B181="Planned",E181&gt;0),"Choose Agreed stage",IF(AND(F181&lt;&gt;"",F181&lt;G181),"Check expected refund",IF(COUNTBLANK(H181)=1,"Choose category",IF(AND(H181="Gifts",OR(COUNTBLANK(I181)=1,SUMPRODUCT(--('Gifts'!$J$8:$J$127=I181),--('Gifts'!$A$8:$A$127&lt;&gt;""))=0)),"Link a recorded gift",IF(AND(H181&lt;&gt;"Gifts",I181&lt;&gt;""),"Check gift category",IF(AND(B181&lt;&gt;"Cancelled",B181&lt;&gt;"Returned",COUNTBLANK(C181)=1),"Add planned cost",IF(AND(ISNUMBER(N181),N181&gt;0,COUNTBLANK(J181)=1),"Add payment date",IF(AND(ISNUMBER(N181),N181&gt;0,ISNUMBER(J181),J181&lt;TODAY()),"Payment overdue","")))))))))))))</f>
        <v/>
      </c>
      <c r="T181" s="3" t="inlineStr">
        <is>
          <t>M174</t>
        </is>
      </c>
      <c r="U181" s="117">
        <f>IF(COUNTA('Money simple'!A181:D181)=0,"",IF(COUNTBLANK('Money simple'!A181)=1,"Add cost name",IF(COUNT('Money simple'!B181:D181)&lt;&gt;3,"Complete amounts",IF(MIN('Money simple'!B181:D181)&lt;0,"Check amounts",""))))</f>
        <v/>
      </c>
    </row>
    <row r="182" ht="34" customHeight="1">
      <c r="A182" s="27" t="n"/>
      <c r="B182" s="27" t="n"/>
      <c r="C182" s="127" t="n"/>
      <c r="D182" s="127" t="n"/>
      <c r="E182" s="127" t="n"/>
      <c r="F182" s="127" t="n"/>
      <c r="G182" s="127" t="n"/>
      <c r="H182" s="27" t="n"/>
      <c r="I182" s="27" t="n"/>
      <c r="J182" s="126" t="n"/>
      <c r="K182" s="27" t="n"/>
      <c r="L182" s="27" t="n"/>
      <c r="M182" s="128">
        <f>IF(COUNTA(A182:L182)=0,"",IF(OR(COUNT(C182:G182)&lt;&gt;COUNTA(C182:G182),MIN(C182:G182)&lt;0,G182&gt;E182,AND(F182&lt;&gt;"",F182&gt;E182)),"Check amounts",ROUND(E182-G182,2)))</f>
        <v/>
      </c>
      <c r="N182" s="128">
        <f>IF(COUNTA(A182:L182)=0,"",IF(OR(COUNT(C182:G182)&lt;&gt;COUNTA(C182:G182),MIN(C182:G182)&lt;0,G182&gt;E182,AND(F182&lt;&gt;"",F182&gt;E182)),"Check amounts",IF(OR(B182="Cancelled",B182="Returned",B182="Planned"),0,IF(OR(B182&lt;&gt;"Agreed",COUNTBLANK(D182)=1),"Add agreed cost",ROUND(MAX(0,D182-E182),2)))))</f>
        <v/>
      </c>
      <c r="O182" s="128">
        <f>IF(COUNTA(A182:L182)=0,"",IF(OR(COUNT(C182:G182)&lt;&gt;COUNTA(C182:G182),MIN(C182:G182)&lt;0,G182&gt;E182,AND(F182&lt;&gt;"",F182&gt;E182)),"Check amounts",ROUND(MAX(0,F182-G182),2)))</f>
        <v/>
      </c>
      <c r="P182" s="128">
        <f>IF(COUNTA(A182:L182)=0,"",IF(AND(ISNUMBER(M182),ISNUMBER(N182)),ROUND(M182+N182,2),"Check amounts"))</f>
        <v/>
      </c>
      <c r="Q182" s="128">
        <f>IF(COUNTA(A182:L182)=0,"",IF(AND(ISNUMBER(P182),ISNUMBER(O182)),ROUND(P182-O182,2),"Check amounts"))</f>
        <v/>
      </c>
      <c r="R182" s="128">
        <f>IF(COUNTA(A182:L182)=0,"",IF(OR(COUNT(C182:G182)&lt;&gt;COUNTA(C182:G182),MIN(C182:G182)&lt;0,G182&gt;E182,AND(F182&lt;&gt;"",F182&gt;E182)),"Check amounts",IF(OR(B182="Cancelled",B182="Returned"),0,IF(COUNTBLANK(C182)=1,"Add planned cost",C182))))</f>
        <v/>
      </c>
      <c r="S182" s="14">
        <f>IF(COUNTA(A182:L182)=0,"",IF(COUNTBLANK(A182)=1,"Name this expense",IF(OR(COUNT(C182:G182)&lt;&gt;COUNTA(C182:G182),MIN(C182:G182)&lt;0,G182&gt;E182,AND(F182&lt;&gt;"",F182&gt;E182)),"Check amounts",IF(AND(B182&lt;&gt;"Planned",B182&lt;&gt;"Agreed",B182&lt;&gt;"Cancelled",B182&lt;&gt;"Returned"),"Choose stage",IF(AND(B182="Agreed",COUNTBLANK(D182)=1),"Add agreed cost",IF(AND(B182="Planned",E182&gt;0),"Choose Agreed stage",IF(AND(F182&lt;&gt;"",F182&lt;G182),"Check expected refund",IF(COUNTBLANK(H182)=1,"Choose category",IF(AND(H182="Gifts",OR(COUNTBLANK(I182)=1,SUMPRODUCT(--('Gifts'!$J$8:$J$127=I182),--('Gifts'!$A$8:$A$127&lt;&gt;""))=0)),"Link a recorded gift",IF(AND(H182&lt;&gt;"Gifts",I182&lt;&gt;""),"Check gift category",IF(AND(B182&lt;&gt;"Cancelled",B182&lt;&gt;"Returned",COUNTBLANK(C182)=1),"Add planned cost",IF(AND(ISNUMBER(N182),N182&gt;0,COUNTBLANK(J182)=1),"Add payment date",IF(AND(ISNUMBER(N182),N182&gt;0,ISNUMBER(J182),J182&lt;TODAY()),"Payment overdue","")))))))))))))</f>
        <v/>
      </c>
      <c r="T182" s="3" t="inlineStr">
        <is>
          <t>M175</t>
        </is>
      </c>
      <c r="U182" s="117">
        <f>IF(COUNTA('Money simple'!A182:D182)=0,"",IF(COUNTBLANK('Money simple'!A182)=1,"Add cost name",IF(COUNT('Money simple'!B182:D182)&lt;&gt;3,"Complete amounts",IF(MIN('Money simple'!B182:D182)&lt;0,"Check amounts",""))))</f>
        <v/>
      </c>
    </row>
    <row r="183" ht="34" customHeight="1">
      <c r="A183" s="27" t="n"/>
      <c r="B183" s="27" t="n"/>
      <c r="C183" s="127" t="n"/>
      <c r="D183" s="127" t="n"/>
      <c r="E183" s="127" t="n"/>
      <c r="F183" s="127" t="n"/>
      <c r="G183" s="127" t="n"/>
      <c r="H183" s="27" t="n"/>
      <c r="I183" s="27" t="n"/>
      <c r="J183" s="126" t="n"/>
      <c r="K183" s="27" t="n"/>
      <c r="L183" s="27" t="n"/>
      <c r="M183" s="128">
        <f>IF(COUNTA(A183:L183)=0,"",IF(OR(COUNT(C183:G183)&lt;&gt;COUNTA(C183:G183),MIN(C183:G183)&lt;0,G183&gt;E183,AND(F183&lt;&gt;"",F183&gt;E183)),"Check amounts",ROUND(E183-G183,2)))</f>
        <v/>
      </c>
      <c r="N183" s="128">
        <f>IF(COUNTA(A183:L183)=0,"",IF(OR(COUNT(C183:G183)&lt;&gt;COUNTA(C183:G183),MIN(C183:G183)&lt;0,G183&gt;E183,AND(F183&lt;&gt;"",F183&gt;E183)),"Check amounts",IF(OR(B183="Cancelled",B183="Returned",B183="Planned"),0,IF(OR(B183&lt;&gt;"Agreed",COUNTBLANK(D183)=1),"Add agreed cost",ROUND(MAX(0,D183-E183),2)))))</f>
        <v/>
      </c>
      <c r="O183" s="128">
        <f>IF(COUNTA(A183:L183)=0,"",IF(OR(COUNT(C183:G183)&lt;&gt;COUNTA(C183:G183),MIN(C183:G183)&lt;0,G183&gt;E183,AND(F183&lt;&gt;"",F183&gt;E183)),"Check amounts",ROUND(MAX(0,F183-G183),2)))</f>
        <v/>
      </c>
      <c r="P183" s="128">
        <f>IF(COUNTA(A183:L183)=0,"",IF(AND(ISNUMBER(M183),ISNUMBER(N183)),ROUND(M183+N183,2),"Check amounts"))</f>
        <v/>
      </c>
      <c r="Q183" s="128">
        <f>IF(COUNTA(A183:L183)=0,"",IF(AND(ISNUMBER(P183),ISNUMBER(O183)),ROUND(P183-O183,2),"Check amounts"))</f>
        <v/>
      </c>
      <c r="R183" s="128">
        <f>IF(COUNTA(A183:L183)=0,"",IF(OR(COUNT(C183:G183)&lt;&gt;COUNTA(C183:G183),MIN(C183:G183)&lt;0,G183&gt;E183,AND(F183&lt;&gt;"",F183&gt;E183)),"Check amounts",IF(OR(B183="Cancelled",B183="Returned"),0,IF(COUNTBLANK(C183)=1,"Add planned cost",C183))))</f>
        <v/>
      </c>
      <c r="S183" s="14">
        <f>IF(COUNTA(A183:L183)=0,"",IF(COUNTBLANK(A183)=1,"Name this expense",IF(OR(COUNT(C183:G183)&lt;&gt;COUNTA(C183:G183),MIN(C183:G183)&lt;0,G183&gt;E183,AND(F183&lt;&gt;"",F183&gt;E183)),"Check amounts",IF(AND(B183&lt;&gt;"Planned",B183&lt;&gt;"Agreed",B183&lt;&gt;"Cancelled",B183&lt;&gt;"Returned"),"Choose stage",IF(AND(B183="Agreed",COUNTBLANK(D183)=1),"Add agreed cost",IF(AND(B183="Planned",E183&gt;0),"Choose Agreed stage",IF(AND(F183&lt;&gt;"",F183&lt;G183),"Check expected refund",IF(COUNTBLANK(H183)=1,"Choose category",IF(AND(H183="Gifts",OR(COUNTBLANK(I183)=1,SUMPRODUCT(--('Gifts'!$J$8:$J$127=I183),--('Gifts'!$A$8:$A$127&lt;&gt;""))=0)),"Link a recorded gift",IF(AND(H183&lt;&gt;"Gifts",I183&lt;&gt;""),"Check gift category",IF(AND(B183&lt;&gt;"Cancelled",B183&lt;&gt;"Returned",COUNTBLANK(C183)=1),"Add planned cost",IF(AND(ISNUMBER(N183),N183&gt;0,COUNTBLANK(J183)=1),"Add payment date",IF(AND(ISNUMBER(N183),N183&gt;0,ISNUMBER(J183),J183&lt;TODAY()),"Payment overdue","")))))))))))))</f>
        <v/>
      </c>
      <c r="T183" s="3" t="inlineStr">
        <is>
          <t>M176</t>
        </is>
      </c>
      <c r="U183" s="117">
        <f>IF(COUNTA('Money simple'!A183:D183)=0,"",IF(COUNTBLANK('Money simple'!A183)=1,"Add cost name",IF(COUNT('Money simple'!B183:D183)&lt;&gt;3,"Complete amounts",IF(MIN('Money simple'!B183:D183)&lt;0,"Check amounts",""))))</f>
        <v/>
      </c>
    </row>
    <row r="184" ht="34" customHeight="1">
      <c r="A184" s="27" t="n"/>
      <c r="B184" s="27" t="n"/>
      <c r="C184" s="127" t="n"/>
      <c r="D184" s="127" t="n"/>
      <c r="E184" s="127" t="n"/>
      <c r="F184" s="127" t="n"/>
      <c r="G184" s="127" t="n"/>
      <c r="H184" s="27" t="n"/>
      <c r="I184" s="27" t="n"/>
      <c r="J184" s="126" t="n"/>
      <c r="K184" s="27" t="n"/>
      <c r="L184" s="27" t="n"/>
      <c r="M184" s="128">
        <f>IF(COUNTA(A184:L184)=0,"",IF(OR(COUNT(C184:G184)&lt;&gt;COUNTA(C184:G184),MIN(C184:G184)&lt;0,G184&gt;E184,AND(F184&lt;&gt;"",F184&gt;E184)),"Check amounts",ROUND(E184-G184,2)))</f>
        <v/>
      </c>
      <c r="N184" s="128">
        <f>IF(COUNTA(A184:L184)=0,"",IF(OR(COUNT(C184:G184)&lt;&gt;COUNTA(C184:G184),MIN(C184:G184)&lt;0,G184&gt;E184,AND(F184&lt;&gt;"",F184&gt;E184)),"Check amounts",IF(OR(B184="Cancelled",B184="Returned",B184="Planned"),0,IF(OR(B184&lt;&gt;"Agreed",COUNTBLANK(D184)=1),"Add agreed cost",ROUND(MAX(0,D184-E184),2)))))</f>
        <v/>
      </c>
      <c r="O184" s="128">
        <f>IF(COUNTA(A184:L184)=0,"",IF(OR(COUNT(C184:G184)&lt;&gt;COUNTA(C184:G184),MIN(C184:G184)&lt;0,G184&gt;E184,AND(F184&lt;&gt;"",F184&gt;E184)),"Check amounts",ROUND(MAX(0,F184-G184),2)))</f>
        <v/>
      </c>
      <c r="P184" s="128">
        <f>IF(COUNTA(A184:L184)=0,"",IF(AND(ISNUMBER(M184),ISNUMBER(N184)),ROUND(M184+N184,2),"Check amounts"))</f>
        <v/>
      </c>
      <c r="Q184" s="128">
        <f>IF(COUNTA(A184:L184)=0,"",IF(AND(ISNUMBER(P184),ISNUMBER(O184)),ROUND(P184-O184,2),"Check amounts"))</f>
        <v/>
      </c>
      <c r="R184" s="128">
        <f>IF(COUNTA(A184:L184)=0,"",IF(OR(COUNT(C184:G184)&lt;&gt;COUNTA(C184:G184),MIN(C184:G184)&lt;0,G184&gt;E184,AND(F184&lt;&gt;"",F184&gt;E184)),"Check amounts",IF(OR(B184="Cancelled",B184="Returned"),0,IF(COUNTBLANK(C184)=1,"Add planned cost",C184))))</f>
        <v/>
      </c>
      <c r="S184" s="14">
        <f>IF(COUNTA(A184:L184)=0,"",IF(COUNTBLANK(A184)=1,"Name this expense",IF(OR(COUNT(C184:G184)&lt;&gt;COUNTA(C184:G184),MIN(C184:G184)&lt;0,G184&gt;E184,AND(F184&lt;&gt;"",F184&gt;E184)),"Check amounts",IF(AND(B184&lt;&gt;"Planned",B184&lt;&gt;"Agreed",B184&lt;&gt;"Cancelled",B184&lt;&gt;"Returned"),"Choose stage",IF(AND(B184="Agreed",COUNTBLANK(D184)=1),"Add agreed cost",IF(AND(B184="Planned",E184&gt;0),"Choose Agreed stage",IF(AND(F184&lt;&gt;"",F184&lt;G184),"Check expected refund",IF(COUNTBLANK(H184)=1,"Choose category",IF(AND(H184="Gifts",OR(COUNTBLANK(I184)=1,SUMPRODUCT(--('Gifts'!$J$8:$J$127=I184),--('Gifts'!$A$8:$A$127&lt;&gt;""))=0)),"Link a recorded gift",IF(AND(H184&lt;&gt;"Gifts",I184&lt;&gt;""),"Check gift category",IF(AND(B184&lt;&gt;"Cancelled",B184&lt;&gt;"Returned",COUNTBLANK(C184)=1),"Add planned cost",IF(AND(ISNUMBER(N184),N184&gt;0,COUNTBLANK(J184)=1),"Add payment date",IF(AND(ISNUMBER(N184),N184&gt;0,ISNUMBER(J184),J184&lt;TODAY()),"Payment overdue","")))))))))))))</f>
        <v/>
      </c>
      <c r="T184" s="3" t="inlineStr">
        <is>
          <t>M177</t>
        </is>
      </c>
      <c r="U184" s="117">
        <f>IF(COUNTA('Money simple'!A184:D184)=0,"",IF(COUNTBLANK('Money simple'!A184)=1,"Add cost name",IF(COUNT('Money simple'!B184:D184)&lt;&gt;3,"Complete amounts",IF(MIN('Money simple'!B184:D184)&lt;0,"Check amounts",""))))</f>
        <v/>
      </c>
    </row>
    <row r="185" ht="34" customHeight="1">
      <c r="A185" s="27" t="n"/>
      <c r="B185" s="27" t="n"/>
      <c r="C185" s="127" t="n"/>
      <c r="D185" s="127" t="n"/>
      <c r="E185" s="127" t="n"/>
      <c r="F185" s="127" t="n"/>
      <c r="G185" s="127" t="n"/>
      <c r="H185" s="27" t="n"/>
      <c r="I185" s="27" t="n"/>
      <c r="J185" s="126" t="n"/>
      <c r="K185" s="27" t="n"/>
      <c r="L185" s="27" t="n"/>
      <c r="M185" s="128">
        <f>IF(COUNTA(A185:L185)=0,"",IF(OR(COUNT(C185:G185)&lt;&gt;COUNTA(C185:G185),MIN(C185:G185)&lt;0,G185&gt;E185,AND(F185&lt;&gt;"",F185&gt;E185)),"Check amounts",ROUND(E185-G185,2)))</f>
        <v/>
      </c>
      <c r="N185" s="128">
        <f>IF(COUNTA(A185:L185)=0,"",IF(OR(COUNT(C185:G185)&lt;&gt;COUNTA(C185:G185),MIN(C185:G185)&lt;0,G185&gt;E185,AND(F185&lt;&gt;"",F185&gt;E185)),"Check amounts",IF(OR(B185="Cancelled",B185="Returned",B185="Planned"),0,IF(OR(B185&lt;&gt;"Agreed",COUNTBLANK(D185)=1),"Add agreed cost",ROUND(MAX(0,D185-E185),2)))))</f>
        <v/>
      </c>
      <c r="O185" s="128">
        <f>IF(COUNTA(A185:L185)=0,"",IF(OR(COUNT(C185:G185)&lt;&gt;COUNTA(C185:G185),MIN(C185:G185)&lt;0,G185&gt;E185,AND(F185&lt;&gt;"",F185&gt;E185)),"Check amounts",ROUND(MAX(0,F185-G185),2)))</f>
        <v/>
      </c>
      <c r="P185" s="128">
        <f>IF(COUNTA(A185:L185)=0,"",IF(AND(ISNUMBER(M185),ISNUMBER(N185)),ROUND(M185+N185,2),"Check amounts"))</f>
        <v/>
      </c>
      <c r="Q185" s="128">
        <f>IF(COUNTA(A185:L185)=0,"",IF(AND(ISNUMBER(P185),ISNUMBER(O185)),ROUND(P185-O185,2),"Check amounts"))</f>
        <v/>
      </c>
      <c r="R185" s="128">
        <f>IF(COUNTA(A185:L185)=0,"",IF(OR(COUNT(C185:G185)&lt;&gt;COUNTA(C185:G185),MIN(C185:G185)&lt;0,G185&gt;E185,AND(F185&lt;&gt;"",F185&gt;E185)),"Check amounts",IF(OR(B185="Cancelled",B185="Returned"),0,IF(COUNTBLANK(C185)=1,"Add planned cost",C185))))</f>
        <v/>
      </c>
      <c r="S185" s="14">
        <f>IF(COUNTA(A185:L185)=0,"",IF(COUNTBLANK(A185)=1,"Name this expense",IF(OR(COUNT(C185:G185)&lt;&gt;COUNTA(C185:G185),MIN(C185:G185)&lt;0,G185&gt;E185,AND(F185&lt;&gt;"",F185&gt;E185)),"Check amounts",IF(AND(B185&lt;&gt;"Planned",B185&lt;&gt;"Agreed",B185&lt;&gt;"Cancelled",B185&lt;&gt;"Returned"),"Choose stage",IF(AND(B185="Agreed",COUNTBLANK(D185)=1),"Add agreed cost",IF(AND(B185="Planned",E185&gt;0),"Choose Agreed stage",IF(AND(F185&lt;&gt;"",F185&lt;G185),"Check expected refund",IF(COUNTBLANK(H185)=1,"Choose category",IF(AND(H185="Gifts",OR(COUNTBLANK(I185)=1,SUMPRODUCT(--('Gifts'!$J$8:$J$127=I185),--('Gifts'!$A$8:$A$127&lt;&gt;""))=0)),"Link a recorded gift",IF(AND(H185&lt;&gt;"Gifts",I185&lt;&gt;""),"Check gift category",IF(AND(B185&lt;&gt;"Cancelled",B185&lt;&gt;"Returned",COUNTBLANK(C185)=1),"Add planned cost",IF(AND(ISNUMBER(N185),N185&gt;0,COUNTBLANK(J185)=1),"Add payment date",IF(AND(ISNUMBER(N185),N185&gt;0,ISNUMBER(J185),J185&lt;TODAY()),"Payment overdue","")))))))))))))</f>
        <v/>
      </c>
      <c r="T185" s="3" t="inlineStr">
        <is>
          <t>M178</t>
        </is>
      </c>
      <c r="U185" s="117">
        <f>IF(COUNTA('Money simple'!A185:D185)=0,"",IF(COUNTBLANK('Money simple'!A185)=1,"Add cost name",IF(COUNT('Money simple'!B185:D185)&lt;&gt;3,"Complete amounts",IF(MIN('Money simple'!B185:D185)&lt;0,"Check amounts",""))))</f>
        <v/>
      </c>
    </row>
    <row r="186" ht="34" customHeight="1">
      <c r="A186" s="27" t="n"/>
      <c r="B186" s="27" t="n"/>
      <c r="C186" s="127" t="n"/>
      <c r="D186" s="127" t="n"/>
      <c r="E186" s="127" t="n"/>
      <c r="F186" s="127" t="n"/>
      <c r="G186" s="127" t="n"/>
      <c r="H186" s="27" t="n"/>
      <c r="I186" s="27" t="n"/>
      <c r="J186" s="126" t="n"/>
      <c r="K186" s="27" t="n"/>
      <c r="L186" s="27" t="n"/>
      <c r="M186" s="128">
        <f>IF(COUNTA(A186:L186)=0,"",IF(OR(COUNT(C186:G186)&lt;&gt;COUNTA(C186:G186),MIN(C186:G186)&lt;0,G186&gt;E186,AND(F186&lt;&gt;"",F186&gt;E186)),"Check amounts",ROUND(E186-G186,2)))</f>
        <v/>
      </c>
      <c r="N186" s="128">
        <f>IF(COUNTA(A186:L186)=0,"",IF(OR(COUNT(C186:G186)&lt;&gt;COUNTA(C186:G186),MIN(C186:G186)&lt;0,G186&gt;E186,AND(F186&lt;&gt;"",F186&gt;E186)),"Check amounts",IF(OR(B186="Cancelled",B186="Returned",B186="Planned"),0,IF(OR(B186&lt;&gt;"Agreed",COUNTBLANK(D186)=1),"Add agreed cost",ROUND(MAX(0,D186-E186),2)))))</f>
        <v/>
      </c>
      <c r="O186" s="128">
        <f>IF(COUNTA(A186:L186)=0,"",IF(OR(COUNT(C186:G186)&lt;&gt;COUNTA(C186:G186),MIN(C186:G186)&lt;0,G186&gt;E186,AND(F186&lt;&gt;"",F186&gt;E186)),"Check amounts",ROUND(MAX(0,F186-G186),2)))</f>
        <v/>
      </c>
      <c r="P186" s="128">
        <f>IF(COUNTA(A186:L186)=0,"",IF(AND(ISNUMBER(M186),ISNUMBER(N186)),ROUND(M186+N186,2),"Check amounts"))</f>
        <v/>
      </c>
      <c r="Q186" s="128">
        <f>IF(COUNTA(A186:L186)=0,"",IF(AND(ISNUMBER(P186),ISNUMBER(O186)),ROUND(P186-O186,2),"Check amounts"))</f>
        <v/>
      </c>
      <c r="R186" s="128">
        <f>IF(COUNTA(A186:L186)=0,"",IF(OR(COUNT(C186:G186)&lt;&gt;COUNTA(C186:G186),MIN(C186:G186)&lt;0,G186&gt;E186,AND(F186&lt;&gt;"",F186&gt;E186)),"Check amounts",IF(OR(B186="Cancelled",B186="Returned"),0,IF(COUNTBLANK(C186)=1,"Add planned cost",C186))))</f>
        <v/>
      </c>
      <c r="S186" s="14">
        <f>IF(COUNTA(A186:L186)=0,"",IF(COUNTBLANK(A186)=1,"Name this expense",IF(OR(COUNT(C186:G186)&lt;&gt;COUNTA(C186:G186),MIN(C186:G186)&lt;0,G186&gt;E186,AND(F186&lt;&gt;"",F186&gt;E186)),"Check amounts",IF(AND(B186&lt;&gt;"Planned",B186&lt;&gt;"Agreed",B186&lt;&gt;"Cancelled",B186&lt;&gt;"Returned"),"Choose stage",IF(AND(B186="Agreed",COUNTBLANK(D186)=1),"Add agreed cost",IF(AND(B186="Planned",E186&gt;0),"Choose Agreed stage",IF(AND(F186&lt;&gt;"",F186&lt;G186),"Check expected refund",IF(COUNTBLANK(H186)=1,"Choose category",IF(AND(H186="Gifts",OR(COUNTBLANK(I186)=1,SUMPRODUCT(--('Gifts'!$J$8:$J$127=I186),--('Gifts'!$A$8:$A$127&lt;&gt;""))=0)),"Link a recorded gift",IF(AND(H186&lt;&gt;"Gifts",I186&lt;&gt;""),"Check gift category",IF(AND(B186&lt;&gt;"Cancelled",B186&lt;&gt;"Returned",COUNTBLANK(C186)=1),"Add planned cost",IF(AND(ISNUMBER(N186),N186&gt;0,COUNTBLANK(J186)=1),"Add payment date",IF(AND(ISNUMBER(N186),N186&gt;0,ISNUMBER(J186),J186&lt;TODAY()),"Payment overdue","")))))))))))))</f>
        <v/>
      </c>
      <c r="T186" s="3" t="inlineStr">
        <is>
          <t>M179</t>
        </is>
      </c>
      <c r="U186" s="117">
        <f>IF(COUNTA('Money simple'!A186:D186)=0,"",IF(COUNTBLANK('Money simple'!A186)=1,"Add cost name",IF(COUNT('Money simple'!B186:D186)&lt;&gt;3,"Complete amounts",IF(MIN('Money simple'!B186:D186)&lt;0,"Check amounts",""))))</f>
        <v/>
      </c>
    </row>
    <row r="187" ht="34" customHeight="1">
      <c r="A187" s="27" t="n"/>
      <c r="B187" s="27" t="n"/>
      <c r="C187" s="127" t="n"/>
      <c r="D187" s="127" t="n"/>
      <c r="E187" s="127" t="n"/>
      <c r="F187" s="127" t="n"/>
      <c r="G187" s="127" t="n"/>
      <c r="H187" s="27" t="n"/>
      <c r="I187" s="27" t="n"/>
      <c r="J187" s="126" t="n"/>
      <c r="K187" s="27" t="n"/>
      <c r="L187" s="27" t="n"/>
      <c r="M187" s="128">
        <f>IF(COUNTA(A187:L187)=0,"",IF(OR(COUNT(C187:G187)&lt;&gt;COUNTA(C187:G187),MIN(C187:G187)&lt;0,G187&gt;E187,AND(F187&lt;&gt;"",F187&gt;E187)),"Check amounts",ROUND(E187-G187,2)))</f>
        <v/>
      </c>
      <c r="N187" s="128">
        <f>IF(COUNTA(A187:L187)=0,"",IF(OR(COUNT(C187:G187)&lt;&gt;COUNTA(C187:G187),MIN(C187:G187)&lt;0,G187&gt;E187,AND(F187&lt;&gt;"",F187&gt;E187)),"Check amounts",IF(OR(B187="Cancelled",B187="Returned",B187="Planned"),0,IF(OR(B187&lt;&gt;"Agreed",COUNTBLANK(D187)=1),"Add agreed cost",ROUND(MAX(0,D187-E187),2)))))</f>
        <v/>
      </c>
      <c r="O187" s="128">
        <f>IF(COUNTA(A187:L187)=0,"",IF(OR(COUNT(C187:G187)&lt;&gt;COUNTA(C187:G187),MIN(C187:G187)&lt;0,G187&gt;E187,AND(F187&lt;&gt;"",F187&gt;E187)),"Check amounts",ROUND(MAX(0,F187-G187),2)))</f>
        <v/>
      </c>
      <c r="P187" s="128">
        <f>IF(COUNTA(A187:L187)=0,"",IF(AND(ISNUMBER(M187),ISNUMBER(N187)),ROUND(M187+N187,2),"Check amounts"))</f>
        <v/>
      </c>
      <c r="Q187" s="128">
        <f>IF(COUNTA(A187:L187)=0,"",IF(AND(ISNUMBER(P187),ISNUMBER(O187)),ROUND(P187-O187,2),"Check amounts"))</f>
        <v/>
      </c>
      <c r="R187" s="128">
        <f>IF(COUNTA(A187:L187)=0,"",IF(OR(COUNT(C187:G187)&lt;&gt;COUNTA(C187:G187),MIN(C187:G187)&lt;0,G187&gt;E187,AND(F187&lt;&gt;"",F187&gt;E187)),"Check amounts",IF(OR(B187="Cancelled",B187="Returned"),0,IF(COUNTBLANK(C187)=1,"Add planned cost",C187))))</f>
        <v/>
      </c>
      <c r="S187" s="14">
        <f>IF(COUNTA(A187:L187)=0,"",IF(COUNTBLANK(A187)=1,"Name this expense",IF(OR(COUNT(C187:G187)&lt;&gt;COUNTA(C187:G187),MIN(C187:G187)&lt;0,G187&gt;E187,AND(F187&lt;&gt;"",F187&gt;E187)),"Check amounts",IF(AND(B187&lt;&gt;"Planned",B187&lt;&gt;"Agreed",B187&lt;&gt;"Cancelled",B187&lt;&gt;"Returned"),"Choose stage",IF(AND(B187="Agreed",COUNTBLANK(D187)=1),"Add agreed cost",IF(AND(B187="Planned",E187&gt;0),"Choose Agreed stage",IF(AND(F187&lt;&gt;"",F187&lt;G187),"Check expected refund",IF(COUNTBLANK(H187)=1,"Choose category",IF(AND(H187="Gifts",OR(COUNTBLANK(I187)=1,SUMPRODUCT(--('Gifts'!$J$8:$J$127=I187),--('Gifts'!$A$8:$A$127&lt;&gt;""))=0)),"Link a recorded gift",IF(AND(H187&lt;&gt;"Gifts",I187&lt;&gt;""),"Check gift category",IF(AND(B187&lt;&gt;"Cancelled",B187&lt;&gt;"Returned",COUNTBLANK(C187)=1),"Add planned cost",IF(AND(ISNUMBER(N187),N187&gt;0,COUNTBLANK(J187)=1),"Add payment date",IF(AND(ISNUMBER(N187),N187&gt;0,ISNUMBER(J187),J187&lt;TODAY()),"Payment overdue","")))))))))))))</f>
        <v/>
      </c>
      <c r="T187" s="3" t="inlineStr">
        <is>
          <t>M180</t>
        </is>
      </c>
      <c r="U187" s="117">
        <f>IF(COUNTA('Money simple'!A187:D187)=0,"",IF(COUNTBLANK('Money simple'!A187)=1,"Add cost name",IF(COUNT('Money simple'!B187:D187)&lt;&gt;3,"Complete amounts",IF(MIN('Money simple'!B187:D187)&lt;0,"Check amounts",""))))</f>
        <v/>
      </c>
    </row>
    <row r="188" ht="34" customHeight="1">
      <c r="A188" s="27" t="n"/>
      <c r="B188" s="27" t="n"/>
      <c r="C188" s="127" t="n"/>
      <c r="D188" s="127" t="n"/>
      <c r="E188" s="127" t="n"/>
      <c r="F188" s="127" t="n"/>
      <c r="G188" s="127" t="n"/>
      <c r="H188" s="27" t="n"/>
      <c r="I188" s="27" t="n"/>
      <c r="J188" s="126" t="n"/>
      <c r="K188" s="27" t="n"/>
      <c r="L188" s="27" t="n"/>
      <c r="M188" s="128">
        <f>IF(COUNTA(A188:L188)=0,"",IF(OR(COUNT(C188:G188)&lt;&gt;COUNTA(C188:G188),MIN(C188:G188)&lt;0,G188&gt;E188,AND(F188&lt;&gt;"",F188&gt;E188)),"Check amounts",ROUND(E188-G188,2)))</f>
        <v/>
      </c>
      <c r="N188" s="128">
        <f>IF(COUNTA(A188:L188)=0,"",IF(OR(COUNT(C188:G188)&lt;&gt;COUNTA(C188:G188),MIN(C188:G188)&lt;0,G188&gt;E188,AND(F188&lt;&gt;"",F188&gt;E188)),"Check amounts",IF(OR(B188="Cancelled",B188="Returned",B188="Planned"),0,IF(OR(B188&lt;&gt;"Agreed",COUNTBLANK(D188)=1),"Add agreed cost",ROUND(MAX(0,D188-E188),2)))))</f>
        <v/>
      </c>
      <c r="O188" s="128">
        <f>IF(COUNTA(A188:L188)=0,"",IF(OR(COUNT(C188:G188)&lt;&gt;COUNTA(C188:G188),MIN(C188:G188)&lt;0,G188&gt;E188,AND(F188&lt;&gt;"",F188&gt;E188)),"Check amounts",ROUND(MAX(0,F188-G188),2)))</f>
        <v/>
      </c>
      <c r="P188" s="128">
        <f>IF(COUNTA(A188:L188)=0,"",IF(AND(ISNUMBER(M188),ISNUMBER(N188)),ROUND(M188+N188,2),"Check amounts"))</f>
        <v/>
      </c>
      <c r="Q188" s="128">
        <f>IF(COUNTA(A188:L188)=0,"",IF(AND(ISNUMBER(P188),ISNUMBER(O188)),ROUND(P188-O188,2),"Check amounts"))</f>
        <v/>
      </c>
      <c r="R188" s="128">
        <f>IF(COUNTA(A188:L188)=0,"",IF(OR(COUNT(C188:G188)&lt;&gt;COUNTA(C188:G188),MIN(C188:G188)&lt;0,G188&gt;E188,AND(F188&lt;&gt;"",F188&gt;E188)),"Check amounts",IF(OR(B188="Cancelled",B188="Returned"),0,IF(COUNTBLANK(C188)=1,"Add planned cost",C188))))</f>
        <v/>
      </c>
      <c r="S188" s="14">
        <f>IF(COUNTA(A188:L188)=0,"",IF(COUNTBLANK(A188)=1,"Name this expense",IF(OR(COUNT(C188:G188)&lt;&gt;COUNTA(C188:G188),MIN(C188:G188)&lt;0,G188&gt;E188,AND(F188&lt;&gt;"",F188&gt;E188)),"Check amounts",IF(AND(B188&lt;&gt;"Planned",B188&lt;&gt;"Agreed",B188&lt;&gt;"Cancelled",B188&lt;&gt;"Returned"),"Choose stage",IF(AND(B188="Agreed",COUNTBLANK(D188)=1),"Add agreed cost",IF(AND(B188="Planned",E188&gt;0),"Choose Agreed stage",IF(AND(F188&lt;&gt;"",F188&lt;G188),"Check expected refund",IF(COUNTBLANK(H188)=1,"Choose category",IF(AND(H188="Gifts",OR(COUNTBLANK(I188)=1,SUMPRODUCT(--('Gifts'!$J$8:$J$127=I188),--('Gifts'!$A$8:$A$127&lt;&gt;""))=0)),"Link a recorded gift",IF(AND(H188&lt;&gt;"Gifts",I188&lt;&gt;""),"Check gift category",IF(AND(B188&lt;&gt;"Cancelled",B188&lt;&gt;"Returned",COUNTBLANK(C188)=1),"Add planned cost",IF(AND(ISNUMBER(N188),N188&gt;0,COUNTBLANK(J188)=1),"Add payment date",IF(AND(ISNUMBER(N188),N188&gt;0,ISNUMBER(J188),J188&lt;TODAY()),"Payment overdue","")))))))))))))</f>
        <v/>
      </c>
      <c r="T188" s="3" t="inlineStr">
        <is>
          <t>M181</t>
        </is>
      </c>
      <c r="U188" s="117">
        <f>IF(COUNTA('Money simple'!A188:D188)=0,"",IF(COUNTBLANK('Money simple'!A188)=1,"Add cost name",IF(COUNT('Money simple'!B188:D188)&lt;&gt;3,"Complete amounts",IF(MIN('Money simple'!B188:D188)&lt;0,"Check amounts",""))))</f>
        <v/>
      </c>
    </row>
    <row r="189" ht="34" customHeight="1">
      <c r="A189" s="27" t="n"/>
      <c r="B189" s="27" t="n"/>
      <c r="C189" s="127" t="n"/>
      <c r="D189" s="127" t="n"/>
      <c r="E189" s="127" t="n"/>
      <c r="F189" s="127" t="n"/>
      <c r="G189" s="127" t="n"/>
      <c r="H189" s="27" t="n"/>
      <c r="I189" s="27" t="n"/>
      <c r="J189" s="126" t="n"/>
      <c r="K189" s="27" t="n"/>
      <c r="L189" s="27" t="n"/>
      <c r="M189" s="128">
        <f>IF(COUNTA(A189:L189)=0,"",IF(OR(COUNT(C189:G189)&lt;&gt;COUNTA(C189:G189),MIN(C189:G189)&lt;0,G189&gt;E189,AND(F189&lt;&gt;"",F189&gt;E189)),"Check amounts",ROUND(E189-G189,2)))</f>
        <v/>
      </c>
      <c r="N189" s="128">
        <f>IF(COUNTA(A189:L189)=0,"",IF(OR(COUNT(C189:G189)&lt;&gt;COUNTA(C189:G189),MIN(C189:G189)&lt;0,G189&gt;E189,AND(F189&lt;&gt;"",F189&gt;E189)),"Check amounts",IF(OR(B189="Cancelled",B189="Returned",B189="Planned"),0,IF(OR(B189&lt;&gt;"Agreed",COUNTBLANK(D189)=1),"Add agreed cost",ROUND(MAX(0,D189-E189),2)))))</f>
        <v/>
      </c>
      <c r="O189" s="128">
        <f>IF(COUNTA(A189:L189)=0,"",IF(OR(COUNT(C189:G189)&lt;&gt;COUNTA(C189:G189),MIN(C189:G189)&lt;0,G189&gt;E189,AND(F189&lt;&gt;"",F189&gt;E189)),"Check amounts",ROUND(MAX(0,F189-G189),2)))</f>
        <v/>
      </c>
      <c r="P189" s="128">
        <f>IF(COUNTA(A189:L189)=0,"",IF(AND(ISNUMBER(M189),ISNUMBER(N189)),ROUND(M189+N189,2),"Check amounts"))</f>
        <v/>
      </c>
      <c r="Q189" s="128">
        <f>IF(COUNTA(A189:L189)=0,"",IF(AND(ISNUMBER(P189),ISNUMBER(O189)),ROUND(P189-O189,2),"Check amounts"))</f>
        <v/>
      </c>
      <c r="R189" s="128">
        <f>IF(COUNTA(A189:L189)=0,"",IF(OR(COUNT(C189:G189)&lt;&gt;COUNTA(C189:G189),MIN(C189:G189)&lt;0,G189&gt;E189,AND(F189&lt;&gt;"",F189&gt;E189)),"Check amounts",IF(OR(B189="Cancelled",B189="Returned"),0,IF(COUNTBLANK(C189)=1,"Add planned cost",C189))))</f>
        <v/>
      </c>
      <c r="S189" s="14">
        <f>IF(COUNTA(A189:L189)=0,"",IF(COUNTBLANK(A189)=1,"Name this expense",IF(OR(COUNT(C189:G189)&lt;&gt;COUNTA(C189:G189),MIN(C189:G189)&lt;0,G189&gt;E189,AND(F189&lt;&gt;"",F189&gt;E189)),"Check amounts",IF(AND(B189&lt;&gt;"Planned",B189&lt;&gt;"Agreed",B189&lt;&gt;"Cancelled",B189&lt;&gt;"Returned"),"Choose stage",IF(AND(B189="Agreed",COUNTBLANK(D189)=1),"Add agreed cost",IF(AND(B189="Planned",E189&gt;0),"Choose Agreed stage",IF(AND(F189&lt;&gt;"",F189&lt;G189),"Check expected refund",IF(COUNTBLANK(H189)=1,"Choose category",IF(AND(H189="Gifts",OR(COUNTBLANK(I189)=1,SUMPRODUCT(--('Gifts'!$J$8:$J$127=I189),--('Gifts'!$A$8:$A$127&lt;&gt;""))=0)),"Link a recorded gift",IF(AND(H189&lt;&gt;"Gifts",I189&lt;&gt;""),"Check gift category",IF(AND(B189&lt;&gt;"Cancelled",B189&lt;&gt;"Returned",COUNTBLANK(C189)=1),"Add planned cost",IF(AND(ISNUMBER(N189),N189&gt;0,COUNTBLANK(J189)=1),"Add payment date",IF(AND(ISNUMBER(N189),N189&gt;0,ISNUMBER(J189),J189&lt;TODAY()),"Payment overdue","")))))))))))))</f>
        <v/>
      </c>
      <c r="T189" s="3" t="inlineStr">
        <is>
          <t>M182</t>
        </is>
      </c>
      <c r="U189" s="117">
        <f>IF(COUNTA('Money simple'!A189:D189)=0,"",IF(COUNTBLANK('Money simple'!A189)=1,"Add cost name",IF(COUNT('Money simple'!B189:D189)&lt;&gt;3,"Complete amounts",IF(MIN('Money simple'!B189:D189)&lt;0,"Check amounts",""))))</f>
        <v/>
      </c>
    </row>
    <row r="190" ht="34" customHeight="1">
      <c r="A190" s="27" t="n"/>
      <c r="B190" s="27" t="n"/>
      <c r="C190" s="127" t="n"/>
      <c r="D190" s="127" t="n"/>
      <c r="E190" s="127" t="n"/>
      <c r="F190" s="127" t="n"/>
      <c r="G190" s="127" t="n"/>
      <c r="H190" s="27" t="n"/>
      <c r="I190" s="27" t="n"/>
      <c r="J190" s="126" t="n"/>
      <c r="K190" s="27" t="n"/>
      <c r="L190" s="27" t="n"/>
      <c r="M190" s="128">
        <f>IF(COUNTA(A190:L190)=0,"",IF(OR(COUNT(C190:G190)&lt;&gt;COUNTA(C190:G190),MIN(C190:G190)&lt;0,G190&gt;E190,AND(F190&lt;&gt;"",F190&gt;E190)),"Check amounts",ROUND(E190-G190,2)))</f>
        <v/>
      </c>
      <c r="N190" s="128">
        <f>IF(COUNTA(A190:L190)=0,"",IF(OR(COUNT(C190:G190)&lt;&gt;COUNTA(C190:G190),MIN(C190:G190)&lt;0,G190&gt;E190,AND(F190&lt;&gt;"",F190&gt;E190)),"Check amounts",IF(OR(B190="Cancelled",B190="Returned",B190="Planned"),0,IF(OR(B190&lt;&gt;"Agreed",COUNTBLANK(D190)=1),"Add agreed cost",ROUND(MAX(0,D190-E190),2)))))</f>
        <v/>
      </c>
      <c r="O190" s="128">
        <f>IF(COUNTA(A190:L190)=0,"",IF(OR(COUNT(C190:G190)&lt;&gt;COUNTA(C190:G190),MIN(C190:G190)&lt;0,G190&gt;E190,AND(F190&lt;&gt;"",F190&gt;E190)),"Check amounts",ROUND(MAX(0,F190-G190),2)))</f>
        <v/>
      </c>
      <c r="P190" s="128">
        <f>IF(COUNTA(A190:L190)=0,"",IF(AND(ISNUMBER(M190),ISNUMBER(N190)),ROUND(M190+N190,2),"Check amounts"))</f>
        <v/>
      </c>
      <c r="Q190" s="128">
        <f>IF(COUNTA(A190:L190)=0,"",IF(AND(ISNUMBER(P190),ISNUMBER(O190)),ROUND(P190-O190,2),"Check amounts"))</f>
        <v/>
      </c>
      <c r="R190" s="128">
        <f>IF(COUNTA(A190:L190)=0,"",IF(OR(COUNT(C190:G190)&lt;&gt;COUNTA(C190:G190),MIN(C190:G190)&lt;0,G190&gt;E190,AND(F190&lt;&gt;"",F190&gt;E190)),"Check amounts",IF(OR(B190="Cancelled",B190="Returned"),0,IF(COUNTBLANK(C190)=1,"Add planned cost",C190))))</f>
        <v/>
      </c>
      <c r="S190" s="14">
        <f>IF(COUNTA(A190:L190)=0,"",IF(COUNTBLANK(A190)=1,"Name this expense",IF(OR(COUNT(C190:G190)&lt;&gt;COUNTA(C190:G190),MIN(C190:G190)&lt;0,G190&gt;E190,AND(F190&lt;&gt;"",F190&gt;E190)),"Check amounts",IF(AND(B190&lt;&gt;"Planned",B190&lt;&gt;"Agreed",B190&lt;&gt;"Cancelled",B190&lt;&gt;"Returned"),"Choose stage",IF(AND(B190="Agreed",COUNTBLANK(D190)=1),"Add agreed cost",IF(AND(B190="Planned",E190&gt;0),"Choose Agreed stage",IF(AND(F190&lt;&gt;"",F190&lt;G190),"Check expected refund",IF(COUNTBLANK(H190)=1,"Choose category",IF(AND(H190="Gifts",OR(COUNTBLANK(I190)=1,SUMPRODUCT(--('Gifts'!$J$8:$J$127=I190),--('Gifts'!$A$8:$A$127&lt;&gt;""))=0)),"Link a recorded gift",IF(AND(H190&lt;&gt;"Gifts",I190&lt;&gt;""),"Check gift category",IF(AND(B190&lt;&gt;"Cancelled",B190&lt;&gt;"Returned",COUNTBLANK(C190)=1),"Add planned cost",IF(AND(ISNUMBER(N190),N190&gt;0,COUNTBLANK(J190)=1),"Add payment date",IF(AND(ISNUMBER(N190),N190&gt;0,ISNUMBER(J190),J190&lt;TODAY()),"Payment overdue","")))))))))))))</f>
        <v/>
      </c>
      <c r="T190" s="3" t="inlineStr">
        <is>
          <t>M183</t>
        </is>
      </c>
      <c r="U190" s="117">
        <f>IF(COUNTA('Money simple'!A190:D190)=0,"",IF(COUNTBLANK('Money simple'!A190)=1,"Add cost name",IF(COUNT('Money simple'!B190:D190)&lt;&gt;3,"Complete amounts",IF(MIN('Money simple'!B190:D190)&lt;0,"Check amounts",""))))</f>
        <v/>
      </c>
    </row>
    <row r="191" ht="34" customHeight="1">
      <c r="A191" s="27" t="n"/>
      <c r="B191" s="27" t="n"/>
      <c r="C191" s="127" t="n"/>
      <c r="D191" s="127" t="n"/>
      <c r="E191" s="127" t="n"/>
      <c r="F191" s="127" t="n"/>
      <c r="G191" s="127" t="n"/>
      <c r="H191" s="27" t="n"/>
      <c r="I191" s="27" t="n"/>
      <c r="J191" s="126" t="n"/>
      <c r="K191" s="27" t="n"/>
      <c r="L191" s="27" t="n"/>
      <c r="M191" s="128">
        <f>IF(COUNTA(A191:L191)=0,"",IF(OR(COUNT(C191:G191)&lt;&gt;COUNTA(C191:G191),MIN(C191:G191)&lt;0,G191&gt;E191,AND(F191&lt;&gt;"",F191&gt;E191)),"Check amounts",ROUND(E191-G191,2)))</f>
        <v/>
      </c>
      <c r="N191" s="128">
        <f>IF(COUNTA(A191:L191)=0,"",IF(OR(COUNT(C191:G191)&lt;&gt;COUNTA(C191:G191),MIN(C191:G191)&lt;0,G191&gt;E191,AND(F191&lt;&gt;"",F191&gt;E191)),"Check amounts",IF(OR(B191="Cancelled",B191="Returned",B191="Planned"),0,IF(OR(B191&lt;&gt;"Agreed",COUNTBLANK(D191)=1),"Add agreed cost",ROUND(MAX(0,D191-E191),2)))))</f>
        <v/>
      </c>
      <c r="O191" s="128">
        <f>IF(COUNTA(A191:L191)=0,"",IF(OR(COUNT(C191:G191)&lt;&gt;COUNTA(C191:G191),MIN(C191:G191)&lt;0,G191&gt;E191,AND(F191&lt;&gt;"",F191&gt;E191)),"Check amounts",ROUND(MAX(0,F191-G191),2)))</f>
        <v/>
      </c>
      <c r="P191" s="128">
        <f>IF(COUNTA(A191:L191)=0,"",IF(AND(ISNUMBER(M191),ISNUMBER(N191)),ROUND(M191+N191,2),"Check amounts"))</f>
        <v/>
      </c>
      <c r="Q191" s="128">
        <f>IF(COUNTA(A191:L191)=0,"",IF(AND(ISNUMBER(P191),ISNUMBER(O191)),ROUND(P191-O191,2),"Check amounts"))</f>
        <v/>
      </c>
      <c r="R191" s="128">
        <f>IF(COUNTA(A191:L191)=0,"",IF(OR(COUNT(C191:G191)&lt;&gt;COUNTA(C191:G191),MIN(C191:G191)&lt;0,G191&gt;E191,AND(F191&lt;&gt;"",F191&gt;E191)),"Check amounts",IF(OR(B191="Cancelled",B191="Returned"),0,IF(COUNTBLANK(C191)=1,"Add planned cost",C191))))</f>
        <v/>
      </c>
      <c r="S191" s="14">
        <f>IF(COUNTA(A191:L191)=0,"",IF(COUNTBLANK(A191)=1,"Name this expense",IF(OR(COUNT(C191:G191)&lt;&gt;COUNTA(C191:G191),MIN(C191:G191)&lt;0,G191&gt;E191,AND(F191&lt;&gt;"",F191&gt;E191)),"Check amounts",IF(AND(B191&lt;&gt;"Planned",B191&lt;&gt;"Agreed",B191&lt;&gt;"Cancelled",B191&lt;&gt;"Returned"),"Choose stage",IF(AND(B191="Agreed",COUNTBLANK(D191)=1),"Add agreed cost",IF(AND(B191="Planned",E191&gt;0),"Choose Agreed stage",IF(AND(F191&lt;&gt;"",F191&lt;G191),"Check expected refund",IF(COUNTBLANK(H191)=1,"Choose category",IF(AND(H191="Gifts",OR(COUNTBLANK(I191)=1,SUMPRODUCT(--('Gifts'!$J$8:$J$127=I191),--('Gifts'!$A$8:$A$127&lt;&gt;""))=0)),"Link a recorded gift",IF(AND(H191&lt;&gt;"Gifts",I191&lt;&gt;""),"Check gift category",IF(AND(B191&lt;&gt;"Cancelled",B191&lt;&gt;"Returned",COUNTBLANK(C191)=1),"Add planned cost",IF(AND(ISNUMBER(N191),N191&gt;0,COUNTBLANK(J191)=1),"Add payment date",IF(AND(ISNUMBER(N191),N191&gt;0,ISNUMBER(J191),J191&lt;TODAY()),"Payment overdue","")))))))))))))</f>
        <v/>
      </c>
      <c r="T191" s="3" t="inlineStr">
        <is>
          <t>M184</t>
        </is>
      </c>
      <c r="U191" s="117">
        <f>IF(COUNTA('Money simple'!A191:D191)=0,"",IF(COUNTBLANK('Money simple'!A191)=1,"Add cost name",IF(COUNT('Money simple'!B191:D191)&lt;&gt;3,"Complete amounts",IF(MIN('Money simple'!B191:D191)&lt;0,"Check amounts",""))))</f>
        <v/>
      </c>
    </row>
    <row r="192" ht="34" customHeight="1">
      <c r="A192" s="27" t="n"/>
      <c r="B192" s="27" t="n"/>
      <c r="C192" s="127" t="n"/>
      <c r="D192" s="127" t="n"/>
      <c r="E192" s="127" t="n"/>
      <c r="F192" s="127" t="n"/>
      <c r="G192" s="127" t="n"/>
      <c r="H192" s="27" t="n"/>
      <c r="I192" s="27" t="n"/>
      <c r="J192" s="126" t="n"/>
      <c r="K192" s="27" t="n"/>
      <c r="L192" s="27" t="n"/>
      <c r="M192" s="128">
        <f>IF(COUNTA(A192:L192)=0,"",IF(OR(COUNT(C192:G192)&lt;&gt;COUNTA(C192:G192),MIN(C192:G192)&lt;0,G192&gt;E192,AND(F192&lt;&gt;"",F192&gt;E192)),"Check amounts",ROUND(E192-G192,2)))</f>
        <v/>
      </c>
      <c r="N192" s="128">
        <f>IF(COUNTA(A192:L192)=0,"",IF(OR(COUNT(C192:G192)&lt;&gt;COUNTA(C192:G192),MIN(C192:G192)&lt;0,G192&gt;E192,AND(F192&lt;&gt;"",F192&gt;E192)),"Check amounts",IF(OR(B192="Cancelled",B192="Returned",B192="Planned"),0,IF(OR(B192&lt;&gt;"Agreed",COUNTBLANK(D192)=1),"Add agreed cost",ROUND(MAX(0,D192-E192),2)))))</f>
        <v/>
      </c>
      <c r="O192" s="128">
        <f>IF(COUNTA(A192:L192)=0,"",IF(OR(COUNT(C192:G192)&lt;&gt;COUNTA(C192:G192),MIN(C192:G192)&lt;0,G192&gt;E192,AND(F192&lt;&gt;"",F192&gt;E192)),"Check amounts",ROUND(MAX(0,F192-G192),2)))</f>
        <v/>
      </c>
      <c r="P192" s="128">
        <f>IF(COUNTA(A192:L192)=0,"",IF(AND(ISNUMBER(M192),ISNUMBER(N192)),ROUND(M192+N192,2),"Check amounts"))</f>
        <v/>
      </c>
      <c r="Q192" s="128">
        <f>IF(COUNTA(A192:L192)=0,"",IF(AND(ISNUMBER(P192),ISNUMBER(O192)),ROUND(P192-O192,2),"Check amounts"))</f>
        <v/>
      </c>
      <c r="R192" s="128">
        <f>IF(COUNTA(A192:L192)=0,"",IF(OR(COUNT(C192:G192)&lt;&gt;COUNTA(C192:G192),MIN(C192:G192)&lt;0,G192&gt;E192,AND(F192&lt;&gt;"",F192&gt;E192)),"Check amounts",IF(OR(B192="Cancelled",B192="Returned"),0,IF(COUNTBLANK(C192)=1,"Add planned cost",C192))))</f>
        <v/>
      </c>
      <c r="S192" s="14">
        <f>IF(COUNTA(A192:L192)=0,"",IF(COUNTBLANK(A192)=1,"Name this expense",IF(OR(COUNT(C192:G192)&lt;&gt;COUNTA(C192:G192),MIN(C192:G192)&lt;0,G192&gt;E192,AND(F192&lt;&gt;"",F192&gt;E192)),"Check amounts",IF(AND(B192&lt;&gt;"Planned",B192&lt;&gt;"Agreed",B192&lt;&gt;"Cancelled",B192&lt;&gt;"Returned"),"Choose stage",IF(AND(B192="Agreed",COUNTBLANK(D192)=1),"Add agreed cost",IF(AND(B192="Planned",E192&gt;0),"Choose Agreed stage",IF(AND(F192&lt;&gt;"",F192&lt;G192),"Check expected refund",IF(COUNTBLANK(H192)=1,"Choose category",IF(AND(H192="Gifts",OR(COUNTBLANK(I192)=1,SUMPRODUCT(--('Gifts'!$J$8:$J$127=I192),--('Gifts'!$A$8:$A$127&lt;&gt;""))=0)),"Link a recorded gift",IF(AND(H192&lt;&gt;"Gifts",I192&lt;&gt;""),"Check gift category",IF(AND(B192&lt;&gt;"Cancelled",B192&lt;&gt;"Returned",COUNTBLANK(C192)=1),"Add planned cost",IF(AND(ISNUMBER(N192),N192&gt;0,COUNTBLANK(J192)=1),"Add payment date",IF(AND(ISNUMBER(N192),N192&gt;0,ISNUMBER(J192),J192&lt;TODAY()),"Payment overdue","")))))))))))))</f>
        <v/>
      </c>
      <c r="T192" s="3" t="inlineStr">
        <is>
          <t>M185</t>
        </is>
      </c>
      <c r="U192" s="117">
        <f>IF(COUNTA('Money simple'!A192:D192)=0,"",IF(COUNTBLANK('Money simple'!A192)=1,"Add cost name",IF(COUNT('Money simple'!B192:D192)&lt;&gt;3,"Complete amounts",IF(MIN('Money simple'!B192:D192)&lt;0,"Check amounts",""))))</f>
        <v/>
      </c>
    </row>
    <row r="193" ht="34" customHeight="1">
      <c r="A193" s="27" t="n"/>
      <c r="B193" s="27" t="n"/>
      <c r="C193" s="127" t="n"/>
      <c r="D193" s="127" t="n"/>
      <c r="E193" s="127" t="n"/>
      <c r="F193" s="127" t="n"/>
      <c r="G193" s="127" t="n"/>
      <c r="H193" s="27" t="n"/>
      <c r="I193" s="27" t="n"/>
      <c r="J193" s="126" t="n"/>
      <c r="K193" s="27" t="n"/>
      <c r="L193" s="27" t="n"/>
      <c r="M193" s="128">
        <f>IF(COUNTA(A193:L193)=0,"",IF(OR(COUNT(C193:G193)&lt;&gt;COUNTA(C193:G193),MIN(C193:G193)&lt;0,G193&gt;E193,AND(F193&lt;&gt;"",F193&gt;E193)),"Check amounts",ROUND(E193-G193,2)))</f>
        <v/>
      </c>
      <c r="N193" s="128">
        <f>IF(COUNTA(A193:L193)=0,"",IF(OR(COUNT(C193:G193)&lt;&gt;COUNTA(C193:G193),MIN(C193:G193)&lt;0,G193&gt;E193,AND(F193&lt;&gt;"",F193&gt;E193)),"Check amounts",IF(OR(B193="Cancelled",B193="Returned",B193="Planned"),0,IF(OR(B193&lt;&gt;"Agreed",COUNTBLANK(D193)=1),"Add agreed cost",ROUND(MAX(0,D193-E193),2)))))</f>
        <v/>
      </c>
      <c r="O193" s="128">
        <f>IF(COUNTA(A193:L193)=0,"",IF(OR(COUNT(C193:G193)&lt;&gt;COUNTA(C193:G193),MIN(C193:G193)&lt;0,G193&gt;E193,AND(F193&lt;&gt;"",F193&gt;E193)),"Check amounts",ROUND(MAX(0,F193-G193),2)))</f>
        <v/>
      </c>
      <c r="P193" s="128">
        <f>IF(COUNTA(A193:L193)=0,"",IF(AND(ISNUMBER(M193),ISNUMBER(N193)),ROUND(M193+N193,2),"Check amounts"))</f>
        <v/>
      </c>
      <c r="Q193" s="128">
        <f>IF(COUNTA(A193:L193)=0,"",IF(AND(ISNUMBER(P193),ISNUMBER(O193)),ROUND(P193-O193,2),"Check amounts"))</f>
        <v/>
      </c>
      <c r="R193" s="128">
        <f>IF(COUNTA(A193:L193)=0,"",IF(OR(COUNT(C193:G193)&lt;&gt;COUNTA(C193:G193),MIN(C193:G193)&lt;0,G193&gt;E193,AND(F193&lt;&gt;"",F193&gt;E193)),"Check amounts",IF(OR(B193="Cancelled",B193="Returned"),0,IF(COUNTBLANK(C193)=1,"Add planned cost",C193))))</f>
        <v/>
      </c>
      <c r="S193" s="14">
        <f>IF(COUNTA(A193:L193)=0,"",IF(COUNTBLANK(A193)=1,"Name this expense",IF(OR(COUNT(C193:G193)&lt;&gt;COUNTA(C193:G193),MIN(C193:G193)&lt;0,G193&gt;E193,AND(F193&lt;&gt;"",F193&gt;E193)),"Check amounts",IF(AND(B193&lt;&gt;"Planned",B193&lt;&gt;"Agreed",B193&lt;&gt;"Cancelled",B193&lt;&gt;"Returned"),"Choose stage",IF(AND(B193="Agreed",COUNTBLANK(D193)=1),"Add agreed cost",IF(AND(B193="Planned",E193&gt;0),"Choose Agreed stage",IF(AND(F193&lt;&gt;"",F193&lt;G193),"Check expected refund",IF(COUNTBLANK(H193)=1,"Choose category",IF(AND(H193="Gifts",OR(COUNTBLANK(I193)=1,SUMPRODUCT(--('Gifts'!$J$8:$J$127=I193),--('Gifts'!$A$8:$A$127&lt;&gt;""))=0)),"Link a recorded gift",IF(AND(H193&lt;&gt;"Gifts",I193&lt;&gt;""),"Check gift category",IF(AND(B193&lt;&gt;"Cancelled",B193&lt;&gt;"Returned",COUNTBLANK(C193)=1),"Add planned cost",IF(AND(ISNUMBER(N193),N193&gt;0,COUNTBLANK(J193)=1),"Add payment date",IF(AND(ISNUMBER(N193),N193&gt;0,ISNUMBER(J193),J193&lt;TODAY()),"Payment overdue","")))))))))))))</f>
        <v/>
      </c>
      <c r="T193" s="3" t="inlineStr">
        <is>
          <t>M186</t>
        </is>
      </c>
      <c r="U193" s="117">
        <f>IF(COUNTA('Money simple'!A193:D193)=0,"",IF(COUNTBLANK('Money simple'!A193)=1,"Add cost name",IF(COUNT('Money simple'!B193:D193)&lt;&gt;3,"Complete amounts",IF(MIN('Money simple'!B193:D193)&lt;0,"Check amounts",""))))</f>
        <v/>
      </c>
    </row>
    <row r="194" ht="34" customHeight="1">
      <c r="A194" s="27" t="n"/>
      <c r="B194" s="27" t="n"/>
      <c r="C194" s="127" t="n"/>
      <c r="D194" s="127" t="n"/>
      <c r="E194" s="127" t="n"/>
      <c r="F194" s="127" t="n"/>
      <c r="G194" s="127" t="n"/>
      <c r="H194" s="27" t="n"/>
      <c r="I194" s="27" t="n"/>
      <c r="J194" s="126" t="n"/>
      <c r="K194" s="27" t="n"/>
      <c r="L194" s="27" t="n"/>
      <c r="M194" s="128">
        <f>IF(COUNTA(A194:L194)=0,"",IF(OR(COUNT(C194:G194)&lt;&gt;COUNTA(C194:G194),MIN(C194:G194)&lt;0,G194&gt;E194,AND(F194&lt;&gt;"",F194&gt;E194)),"Check amounts",ROUND(E194-G194,2)))</f>
        <v/>
      </c>
      <c r="N194" s="128">
        <f>IF(COUNTA(A194:L194)=0,"",IF(OR(COUNT(C194:G194)&lt;&gt;COUNTA(C194:G194),MIN(C194:G194)&lt;0,G194&gt;E194,AND(F194&lt;&gt;"",F194&gt;E194)),"Check amounts",IF(OR(B194="Cancelled",B194="Returned",B194="Planned"),0,IF(OR(B194&lt;&gt;"Agreed",COUNTBLANK(D194)=1),"Add agreed cost",ROUND(MAX(0,D194-E194),2)))))</f>
        <v/>
      </c>
      <c r="O194" s="128">
        <f>IF(COUNTA(A194:L194)=0,"",IF(OR(COUNT(C194:G194)&lt;&gt;COUNTA(C194:G194),MIN(C194:G194)&lt;0,G194&gt;E194,AND(F194&lt;&gt;"",F194&gt;E194)),"Check amounts",ROUND(MAX(0,F194-G194),2)))</f>
        <v/>
      </c>
      <c r="P194" s="128">
        <f>IF(COUNTA(A194:L194)=0,"",IF(AND(ISNUMBER(M194),ISNUMBER(N194)),ROUND(M194+N194,2),"Check amounts"))</f>
        <v/>
      </c>
      <c r="Q194" s="128">
        <f>IF(COUNTA(A194:L194)=0,"",IF(AND(ISNUMBER(P194),ISNUMBER(O194)),ROUND(P194-O194,2),"Check amounts"))</f>
        <v/>
      </c>
      <c r="R194" s="128">
        <f>IF(COUNTA(A194:L194)=0,"",IF(OR(COUNT(C194:G194)&lt;&gt;COUNTA(C194:G194),MIN(C194:G194)&lt;0,G194&gt;E194,AND(F194&lt;&gt;"",F194&gt;E194)),"Check amounts",IF(OR(B194="Cancelled",B194="Returned"),0,IF(COUNTBLANK(C194)=1,"Add planned cost",C194))))</f>
        <v/>
      </c>
      <c r="S194" s="14">
        <f>IF(COUNTA(A194:L194)=0,"",IF(COUNTBLANK(A194)=1,"Name this expense",IF(OR(COUNT(C194:G194)&lt;&gt;COUNTA(C194:G194),MIN(C194:G194)&lt;0,G194&gt;E194,AND(F194&lt;&gt;"",F194&gt;E194)),"Check amounts",IF(AND(B194&lt;&gt;"Planned",B194&lt;&gt;"Agreed",B194&lt;&gt;"Cancelled",B194&lt;&gt;"Returned"),"Choose stage",IF(AND(B194="Agreed",COUNTBLANK(D194)=1),"Add agreed cost",IF(AND(B194="Planned",E194&gt;0),"Choose Agreed stage",IF(AND(F194&lt;&gt;"",F194&lt;G194),"Check expected refund",IF(COUNTBLANK(H194)=1,"Choose category",IF(AND(H194="Gifts",OR(COUNTBLANK(I194)=1,SUMPRODUCT(--('Gifts'!$J$8:$J$127=I194),--('Gifts'!$A$8:$A$127&lt;&gt;""))=0)),"Link a recorded gift",IF(AND(H194&lt;&gt;"Gifts",I194&lt;&gt;""),"Check gift category",IF(AND(B194&lt;&gt;"Cancelled",B194&lt;&gt;"Returned",COUNTBLANK(C194)=1),"Add planned cost",IF(AND(ISNUMBER(N194),N194&gt;0,COUNTBLANK(J194)=1),"Add payment date",IF(AND(ISNUMBER(N194),N194&gt;0,ISNUMBER(J194),J194&lt;TODAY()),"Payment overdue","")))))))))))))</f>
        <v/>
      </c>
      <c r="T194" s="3" t="inlineStr">
        <is>
          <t>M187</t>
        </is>
      </c>
      <c r="U194" s="117">
        <f>IF(COUNTA('Money simple'!A194:D194)=0,"",IF(COUNTBLANK('Money simple'!A194)=1,"Add cost name",IF(COUNT('Money simple'!B194:D194)&lt;&gt;3,"Complete amounts",IF(MIN('Money simple'!B194:D194)&lt;0,"Check amounts",""))))</f>
        <v/>
      </c>
    </row>
    <row r="195" ht="34" customHeight="1">
      <c r="A195" s="27" t="n"/>
      <c r="B195" s="27" t="n"/>
      <c r="C195" s="127" t="n"/>
      <c r="D195" s="127" t="n"/>
      <c r="E195" s="127" t="n"/>
      <c r="F195" s="127" t="n"/>
      <c r="G195" s="127" t="n"/>
      <c r="H195" s="27" t="n"/>
      <c r="I195" s="27" t="n"/>
      <c r="J195" s="126" t="n"/>
      <c r="K195" s="27" t="n"/>
      <c r="L195" s="27" t="n"/>
      <c r="M195" s="128">
        <f>IF(COUNTA(A195:L195)=0,"",IF(OR(COUNT(C195:G195)&lt;&gt;COUNTA(C195:G195),MIN(C195:G195)&lt;0,G195&gt;E195,AND(F195&lt;&gt;"",F195&gt;E195)),"Check amounts",ROUND(E195-G195,2)))</f>
        <v/>
      </c>
      <c r="N195" s="128">
        <f>IF(COUNTA(A195:L195)=0,"",IF(OR(COUNT(C195:G195)&lt;&gt;COUNTA(C195:G195),MIN(C195:G195)&lt;0,G195&gt;E195,AND(F195&lt;&gt;"",F195&gt;E195)),"Check amounts",IF(OR(B195="Cancelled",B195="Returned",B195="Planned"),0,IF(OR(B195&lt;&gt;"Agreed",COUNTBLANK(D195)=1),"Add agreed cost",ROUND(MAX(0,D195-E195),2)))))</f>
        <v/>
      </c>
      <c r="O195" s="128">
        <f>IF(COUNTA(A195:L195)=0,"",IF(OR(COUNT(C195:G195)&lt;&gt;COUNTA(C195:G195),MIN(C195:G195)&lt;0,G195&gt;E195,AND(F195&lt;&gt;"",F195&gt;E195)),"Check amounts",ROUND(MAX(0,F195-G195),2)))</f>
        <v/>
      </c>
      <c r="P195" s="128">
        <f>IF(COUNTA(A195:L195)=0,"",IF(AND(ISNUMBER(M195),ISNUMBER(N195)),ROUND(M195+N195,2),"Check amounts"))</f>
        <v/>
      </c>
      <c r="Q195" s="128">
        <f>IF(COUNTA(A195:L195)=0,"",IF(AND(ISNUMBER(P195),ISNUMBER(O195)),ROUND(P195-O195,2),"Check amounts"))</f>
        <v/>
      </c>
      <c r="R195" s="128">
        <f>IF(COUNTA(A195:L195)=0,"",IF(OR(COUNT(C195:G195)&lt;&gt;COUNTA(C195:G195),MIN(C195:G195)&lt;0,G195&gt;E195,AND(F195&lt;&gt;"",F195&gt;E195)),"Check amounts",IF(OR(B195="Cancelled",B195="Returned"),0,IF(COUNTBLANK(C195)=1,"Add planned cost",C195))))</f>
        <v/>
      </c>
      <c r="S195" s="14">
        <f>IF(COUNTA(A195:L195)=0,"",IF(COUNTBLANK(A195)=1,"Name this expense",IF(OR(COUNT(C195:G195)&lt;&gt;COUNTA(C195:G195),MIN(C195:G195)&lt;0,G195&gt;E195,AND(F195&lt;&gt;"",F195&gt;E195)),"Check amounts",IF(AND(B195&lt;&gt;"Planned",B195&lt;&gt;"Agreed",B195&lt;&gt;"Cancelled",B195&lt;&gt;"Returned"),"Choose stage",IF(AND(B195="Agreed",COUNTBLANK(D195)=1),"Add agreed cost",IF(AND(B195="Planned",E195&gt;0),"Choose Agreed stage",IF(AND(F195&lt;&gt;"",F195&lt;G195),"Check expected refund",IF(COUNTBLANK(H195)=1,"Choose category",IF(AND(H195="Gifts",OR(COUNTBLANK(I195)=1,SUMPRODUCT(--('Gifts'!$J$8:$J$127=I195),--('Gifts'!$A$8:$A$127&lt;&gt;""))=0)),"Link a recorded gift",IF(AND(H195&lt;&gt;"Gifts",I195&lt;&gt;""),"Check gift category",IF(AND(B195&lt;&gt;"Cancelled",B195&lt;&gt;"Returned",COUNTBLANK(C195)=1),"Add planned cost",IF(AND(ISNUMBER(N195),N195&gt;0,COUNTBLANK(J195)=1),"Add payment date",IF(AND(ISNUMBER(N195),N195&gt;0,ISNUMBER(J195),J195&lt;TODAY()),"Payment overdue","")))))))))))))</f>
        <v/>
      </c>
      <c r="T195" s="3" t="inlineStr">
        <is>
          <t>M188</t>
        </is>
      </c>
      <c r="U195" s="117">
        <f>IF(COUNTA('Money simple'!A195:D195)=0,"",IF(COUNTBLANK('Money simple'!A195)=1,"Add cost name",IF(COUNT('Money simple'!B195:D195)&lt;&gt;3,"Complete amounts",IF(MIN('Money simple'!B195:D195)&lt;0,"Check amounts",""))))</f>
        <v/>
      </c>
    </row>
    <row r="196" ht="34" customHeight="1">
      <c r="A196" s="27" t="n"/>
      <c r="B196" s="27" t="n"/>
      <c r="C196" s="127" t="n"/>
      <c r="D196" s="127" t="n"/>
      <c r="E196" s="127" t="n"/>
      <c r="F196" s="127" t="n"/>
      <c r="G196" s="127" t="n"/>
      <c r="H196" s="27" t="n"/>
      <c r="I196" s="27" t="n"/>
      <c r="J196" s="126" t="n"/>
      <c r="K196" s="27" t="n"/>
      <c r="L196" s="27" t="n"/>
      <c r="M196" s="128">
        <f>IF(COUNTA(A196:L196)=0,"",IF(OR(COUNT(C196:G196)&lt;&gt;COUNTA(C196:G196),MIN(C196:G196)&lt;0,G196&gt;E196,AND(F196&lt;&gt;"",F196&gt;E196)),"Check amounts",ROUND(E196-G196,2)))</f>
        <v/>
      </c>
      <c r="N196" s="128">
        <f>IF(COUNTA(A196:L196)=0,"",IF(OR(COUNT(C196:G196)&lt;&gt;COUNTA(C196:G196),MIN(C196:G196)&lt;0,G196&gt;E196,AND(F196&lt;&gt;"",F196&gt;E196)),"Check amounts",IF(OR(B196="Cancelled",B196="Returned",B196="Planned"),0,IF(OR(B196&lt;&gt;"Agreed",COUNTBLANK(D196)=1),"Add agreed cost",ROUND(MAX(0,D196-E196),2)))))</f>
        <v/>
      </c>
      <c r="O196" s="128">
        <f>IF(COUNTA(A196:L196)=0,"",IF(OR(COUNT(C196:G196)&lt;&gt;COUNTA(C196:G196),MIN(C196:G196)&lt;0,G196&gt;E196,AND(F196&lt;&gt;"",F196&gt;E196)),"Check amounts",ROUND(MAX(0,F196-G196),2)))</f>
        <v/>
      </c>
      <c r="P196" s="128">
        <f>IF(COUNTA(A196:L196)=0,"",IF(AND(ISNUMBER(M196),ISNUMBER(N196)),ROUND(M196+N196,2),"Check amounts"))</f>
        <v/>
      </c>
      <c r="Q196" s="128">
        <f>IF(COUNTA(A196:L196)=0,"",IF(AND(ISNUMBER(P196),ISNUMBER(O196)),ROUND(P196-O196,2),"Check amounts"))</f>
        <v/>
      </c>
      <c r="R196" s="128">
        <f>IF(COUNTA(A196:L196)=0,"",IF(OR(COUNT(C196:G196)&lt;&gt;COUNTA(C196:G196),MIN(C196:G196)&lt;0,G196&gt;E196,AND(F196&lt;&gt;"",F196&gt;E196)),"Check amounts",IF(OR(B196="Cancelled",B196="Returned"),0,IF(COUNTBLANK(C196)=1,"Add planned cost",C196))))</f>
        <v/>
      </c>
      <c r="S196" s="14">
        <f>IF(COUNTA(A196:L196)=0,"",IF(COUNTBLANK(A196)=1,"Name this expense",IF(OR(COUNT(C196:G196)&lt;&gt;COUNTA(C196:G196),MIN(C196:G196)&lt;0,G196&gt;E196,AND(F196&lt;&gt;"",F196&gt;E196)),"Check amounts",IF(AND(B196&lt;&gt;"Planned",B196&lt;&gt;"Agreed",B196&lt;&gt;"Cancelled",B196&lt;&gt;"Returned"),"Choose stage",IF(AND(B196="Agreed",COUNTBLANK(D196)=1),"Add agreed cost",IF(AND(B196="Planned",E196&gt;0),"Choose Agreed stage",IF(AND(F196&lt;&gt;"",F196&lt;G196),"Check expected refund",IF(COUNTBLANK(H196)=1,"Choose category",IF(AND(H196="Gifts",OR(COUNTBLANK(I196)=1,SUMPRODUCT(--('Gifts'!$J$8:$J$127=I196),--('Gifts'!$A$8:$A$127&lt;&gt;""))=0)),"Link a recorded gift",IF(AND(H196&lt;&gt;"Gifts",I196&lt;&gt;""),"Check gift category",IF(AND(B196&lt;&gt;"Cancelled",B196&lt;&gt;"Returned",COUNTBLANK(C196)=1),"Add planned cost",IF(AND(ISNUMBER(N196),N196&gt;0,COUNTBLANK(J196)=1),"Add payment date",IF(AND(ISNUMBER(N196),N196&gt;0,ISNUMBER(J196),J196&lt;TODAY()),"Payment overdue","")))))))))))))</f>
        <v/>
      </c>
      <c r="T196" s="3" t="inlineStr">
        <is>
          <t>M189</t>
        </is>
      </c>
      <c r="U196" s="117">
        <f>IF(COUNTA('Money simple'!A196:D196)=0,"",IF(COUNTBLANK('Money simple'!A196)=1,"Add cost name",IF(COUNT('Money simple'!B196:D196)&lt;&gt;3,"Complete amounts",IF(MIN('Money simple'!B196:D196)&lt;0,"Check amounts",""))))</f>
        <v/>
      </c>
    </row>
    <row r="197" ht="34" customHeight="1">
      <c r="A197" s="27" t="n"/>
      <c r="B197" s="27" t="n"/>
      <c r="C197" s="127" t="n"/>
      <c r="D197" s="127" t="n"/>
      <c r="E197" s="127" t="n"/>
      <c r="F197" s="127" t="n"/>
      <c r="G197" s="127" t="n"/>
      <c r="H197" s="27" t="n"/>
      <c r="I197" s="27" t="n"/>
      <c r="J197" s="126" t="n"/>
      <c r="K197" s="27" t="n"/>
      <c r="L197" s="27" t="n"/>
      <c r="M197" s="128">
        <f>IF(COUNTA(A197:L197)=0,"",IF(OR(COUNT(C197:G197)&lt;&gt;COUNTA(C197:G197),MIN(C197:G197)&lt;0,G197&gt;E197,AND(F197&lt;&gt;"",F197&gt;E197)),"Check amounts",ROUND(E197-G197,2)))</f>
        <v/>
      </c>
      <c r="N197" s="128">
        <f>IF(COUNTA(A197:L197)=0,"",IF(OR(COUNT(C197:G197)&lt;&gt;COUNTA(C197:G197),MIN(C197:G197)&lt;0,G197&gt;E197,AND(F197&lt;&gt;"",F197&gt;E197)),"Check amounts",IF(OR(B197="Cancelled",B197="Returned",B197="Planned"),0,IF(OR(B197&lt;&gt;"Agreed",COUNTBLANK(D197)=1),"Add agreed cost",ROUND(MAX(0,D197-E197),2)))))</f>
        <v/>
      </c>
      <c r="O197" s="128">
        <f>IF(COUNTA(A197:L197)=0,"",IF(OR(COUNT(C197:G197)&lt;&gt;COUNTA(C197:G197),MIN(C197:G197)&lt;0,G197&gt;E197,AND(F197&lt;&gt;"",F197&gt;E197)),"Check amounts",ROUND(MAX(0,F197-G197),2)))</f>
        <v/>
      </c>
      <c r="P197" s="128">
        <f>IF(COUNTA(A197:L197)=0,"",IF(AND(ISNUMBER(M197),ISNUMBER(N197)),ROUND(M197+N197,2),"Check amounts"))</f>
        <v/>
      </c>
      <c r="Q197" s="128">
        <f>IF(COUNTA(A197:L197)=0,"",IF(AND(ISNUMBER(P197),ISNUMBER(O197)),ROUND(P197-O197,2),"Check amounts"))</f>
        <v/>
      </c>
      <c r="R197" s="128">
        <f>IF(COUNTA(A197:L197)=0,"",IF(OR(COUNT(C197:G197)&lt;&gt;COUNTA(C197:G197),MIN(C197:G197)&lt;0,G197&gt;E197,AND(F197&lt;&gt;"",F197&gt;E197)),"Check amounts",IF(OR(B197="Cancelled",B197="Returned"),0,IF(COUNTBLANK(C197)=1,"Add planned cost",C197))))</f>
        <v/>
      </c>
      <c r="S197" s="14">
        <f>IF(COUNTA(A197:L197)=0,"",IF(COUNTBLANK(A197)=1,"Name this expense",IF(OR(COUNT(C197:G197)&lt;&gt;COUNTA(C197:G197),MIN(C197:G197)&lt;0,G197&gt;E197,AND(F197&lt;&gt;"",F197&gt;E197)),"Check amounts",IF(AND(B197&lt;&gt;"Planned",B197&lt;&gt;"Agreed",B197&lt;&gt;"Cancelled",B197&lt;&gt;"Returned"),"Choose stage",IF(AND(B197="Agreed",COUNTBLANK(D197)=1),"Add agreed cost",IF(AND(B197="Planned",E197&gt;0),"Choose Agreed stage",IF(AND(F197&lt;&gt;"",F197&lt;G197),"Check expected refund",IF(COUNTBLANK(H197)=1,"Choose category",IF(AND(H197="Gifts",OR(COUNTBLANK(I197)=1,SUMPRODUCT(--('Gifts'!$J$8:$J$127=I197),--('Gifts'!$A$8:$A$127&lt;&gt;""))=0)),"Link a recorded gift",IF(AND(H197&lt;&gt;"Gifts",I197&lt;&gt;""),"Check gift category",IF(AND(B197&lt;&gt;"Cancelled",B197&lt;&gt;"Returned",COUNTBLANK(C197)=1),"Add planned cost",IF(AND(ISNUMBER(N197),N197&gt;0,COUNTBLANK(J197)=1),"Add payment date",IF(AND(ISNUMBER(N197),N197&gt;0,ISNUMBER(J197),J197&lt;TODAY()),"Payment overdue","")))))))))))))</f>
        <v/>
      </c>
      <c r="T197" s="3" t="inlineStr">
        <is>
          <t>M190</t>
        </is>
      </c>
      <c r="U197" s="117">
        <f>IF(COUNTA('Money simple'!A197:D197)=0,"",IF(COUNTBLANK('Money simple'!A197)=1,"Add cost name",IF(COUNT('Money simple'!B197:D197)&lt;&gt;3,"Complete amounts",IF(MIN('Money simple'!B197:D197)&lt;0,"Check amounts",""))))</f>
        <v/>
      </c>
    </row>
    <row r="198" ht="34" customHeight="1">
      <c r="A198" s="27" t="n"/>
      <c r="B198" s="27" t="n"/>
      <c r="C198" s="127" t="n"/>
      <c r="D198" s="127" t="n"/>
      <c r="E198" s="127" t="n"/>
      <c r="F198" s="127" t="n"/>
      <c r="G198" s="127" t="n"/>
      <c r="H198" s="27" t="n"/>
      <c r="I198" s="27" t="n"/>
      <c r="J198" s="126" t="n"/>
      <c r="K198" s="27" t="n"/>
      <c r="L198" s="27" t="n"/>
      <c r="M198" s="128">
        <f>IF(COUNTA(A198:L198)=0,"",IF(OR(COUNT(C198:G198)&lt;&gt;COUNTA(C198:G198),MIN(C198:G198)&lt;0,G198&gt;E198,AND(F198&lt;&gt;"",F198&gt;E198)),"Check amounts",ROUND(E198-G198,2)))</f>
        <v/>
      </c>
      <c r="N198" s="128">
        <f>IF(COUNTA(A198:L198)=0,"",IF(OR(COUNT(C198:G198)&lt;&gt;COUNTA(C198:G198),MIN(C198:G198)&lt;0,G198&gt;E198,AND(F198&lt;&gt;"",F198&gt;E198)),"Check amounts",IF(OR(B198="Cancelled",B198="Returned",B198="Planned"),0,IF(OR(B198&lt;&gt;"Agreed",COUNTBLANK(D198)=1),"Add agreed cost",ROUND(MAX(0,D198-E198),2)))))</f>
        <v/>
      </c>
      <c r="O198" s="128">
        <f>IF(COUNTA(A198:L198)=0,"",IF(OR(COUNT(C198:G198)&lt;&gt;COUNTA(C198:G198),MIN(C198:G198)&lt;0,G198&gt;E198,AND(F198&lt;&gt;"",F198&gt;E198)),"Check amounts",ROUND(MAX(0,F198-G198),2)))</f>
        <v/>
      </c>
      <c r="P198" s="128">
        <f>IF(COUNTA(A198:L198)=0,"",IF(AND(ISNUMBER(M198),ISNUMBER(N198)),ROUND(M198+N198,2),"Check amounts"))</f>
        <v/>
      </c>
      <c r="Q198" s="128">
        <f>IF(COUNTA(A198:L198)=0,"",IF(AND(ISNUMBER(P198),ISNUMBER(O198)),ROUND(P198-O198,2),"Check amounts"))</f>
        <v/>
      </c>
      <c r="R198" s="128">
        <f>IF(COUNTA(A198:L198)=0,"",IF(OR(COUNT(C198:G198)&lt;&gt;COUNTA(C198:G198),MIN(C198:G198)&lt;0,G198&gt;E198,AND(F198&lt;&gt;"",F198&gt;E198)),"Check amounts",IF(OR(B198="Cancelled",B198="Returned"),0,IF(COUNTBLANK(C198)=1,"Add planned cost",C198))))</f>
        <v/>
      </c>
      <c r="S198" s="14">
        <f>IF(COUNTA(A198:L198)=0,"",IF(COUNTBLANK(A198)=1,"Name this expense",IF(OR(COUNT(C198:G198)&lt;&gt;COUNTA(C198:G198),MIN(C198:G198)&lt;0,G198&gt;E198,AND(F198&lt;&gt;"",F198&gt;E198)),"Check amounts",IF(AND(B198&lt;&gt;"Planned",B198&lt;&gt;"Agreed",B198&lt;&gt;"Cancelled",B198&lt;&gt;"Returned"),"Choose stage",IF(AND(B198="Agreed",COUNTBLANK(D198)=1),"Add agreed cost",IF(AND(B198="Planned",E198&gt;0),"Choose Agreed stage",IF(AND(F198&lt;&gt;"",F198&lt;G198),"Check expected refund",IF(COUNTBLANK(H198)=1,"Choose category",IF(AND(H198="Gifts",OR(COUNTBLANK(I198)=1,SUMPRODUCT(--('Gifts'!$J$8:$J$127=I198),--('Gifts'!$A$8:$A$127&lt;&gt;""))=0)),"Link a recorded gift",IF(AND(H198&lt;&gt;"Gifts",I198&lt;&gt;""),"Check gift category",IF(AND(B198&lt;&gt;"Cancelled",B198&lt;&gt;"Returned",COUNTBLANK(C198)=1),"Add planned cost",IF(AND(ISNUMBER(N198),N198&gt;0,COUNTBLANK(J198)=1),"Add payment date",IF(AND(ISNUMBER(N198),N198&gt;0,ISNUMBER(J198),J198&lt;TODAY()),"Payment overdue","")))))))))))))</f>
        <v/>
      </c>
      <c r="T198" s="3" t="inlineStr">
        <is>
          <t>M191</t>
        </is>
      </c>
      <c r="U198" s="117">
        <f>IF(COUNTA('Money simple'!A198:D198)=0,"",IF(COUNTBLANK('Money simple'!A198)=1,"Add cost name",IF(COUNT('Money simple'!B198:D198)&lt;&gt;3,"Complete amounts",IF(MIN('Money simple'!B198:D198)&lt;0,"Check amounts",""))))</f>
        <v/>
      </c>
    </row>
    <row r="199" ht="34" customHeight="1">
      <c r="A199" s="27" t="n"/>
      <c r="B199" s="27" t="n"/>
      <c r="C199" s="127" t="n"/>
      <c r="D199" s="127" t="n"/>
      <c r="E199" s="127" t="n"/>
      <c r="F199" s="127" t="n"/>
      <c r="G199" s="127" t="n"/>
      <c r="H199" s="27" t="n"/>
      <c r="I199" s="27" t="n"/>
      <c r="J199" s="126" t="n"/>
      <c r="K199" s="27" t="n"/>
      <c r="L199" s="27" t="n"/>
      <c r="M199" s="128">
        <f>IF(COUNTA(A199:L199)=0,"",IF(OR(COUNT(C199:G199)&lt;&gt;COUNTA(C199:G199),MIN(C199:G199)&lt;0,G199&gt;E199,AND(F199&lt;&gt;"",F199&gt;E199)),"Check amounts",ROUND(E199-G199,2)))</f>
        <v/>
      </c>
      <c r="N199" s="128">
        <f>IF(COUNTA(A199:L199)=0,"",IF(OR(COUNT(C199:G199)&lt;&gt;COUNTA(C199:G199),MIN(C199:G199)&lt;0,G199&gt;E199,AND(F199&lt;&gt;"",F199&gt;E199)),"Check amounts",IF(OR(B199="Cancelled",B199="Returned",B199="Planned"),0,IF(OR(B199&lt;&gt;"Agreed",COUNTBLANK(D199)=1),"Add agreed cost",ROUND(MAX(0,D199-E199),2)))))</f>
        <v/>
      </c>
      <c r="O199" s="128">
        <f>IF(COUNTA(A199:L199)=0,"",IF(OR(COUNT(C199:G199)&lt;&gt;COUNTA(C199:G199),MIN(C199:G199)&lt;0,G199&gt;E199,AND(F199&lt;&gt;"",F199&gt;E199)),"Check amounts",ROUND(MAX(0,F199-G199),2)))</f>
        <v/>
      </c>
      <c r="P199" s="128">
        <f>IF(COUNTA(A199:L199)=0,"",IF(AND(ISNUMBER(M199),ISNUMBER(N199)),ROUND(M199+N199,2),"Check amounts"))</f>
        <v/>
      </c>
      <c r="Q199" s="128">
        <f>IF(COUNTA(A199:L199)=0,"",IF(AND(ISNUMBER(P199),ISNUMBER(O199)),ROUND(P199-O199,2),"Check amounts"))</f>
        <v/>
      </c>
      <c r="R199" s="128">
        <f>IF(COUNTA(A199:L199)=0,"",IF(OR(COUNT(C199:G199)&lt;&gt;COUNTA(C199:G199),MIN(C199:G199)&lt;0,G199&gt;E199,AND(F199&lt;&gt;"",F199&gt;E199)),"Check amounts",IF(OR(B199="Cancelled",B199="Returned"),0,IF(COUNTBLANK(C199)=1,"Add planned cost",C199))))</f>
        <v/>
      </c>
      <c r="S199" s="14">
        <f>IF(COUNTA(A199:L199)=0,"",IF(COUNTBLANK(A199)=1,"Name this expense",IF(OR(COUNT(C199:G199)&lt;&gt;COUNTA(C199:G199),MIN(C199:G199)&lt;0,G199&gt;E199,AND(F199&lt;&gt;"",F199&gt;E199)),"Check amounts",IF(AND(B199&lt;&gt;"Planned",B199&lt;&gt;"Agreed",B199&lt;&gt;"Cancelled",B199&lt;&gt;"Returned"),"Choose stage",IF(AND(B199="Agreed",COUNTBLANK(D199)=1),"Add agreed cost",IF(AND(B199="Planned",E199&gt;0),"Choose Agreed stage",IF(AND(F199&lt;&gt;"",F199&lt;G199),"Check expected refund",IF(COUNTBLANK(H199)=1,"Choose category",IF(AND(H199="Gifts",OR(COUNTBLANK(I199)=1,SUMPRODUCT(--('Gifts'!$J$8:$J$127=I199),--('Gifts'!$A$8:$A$127&lt;&gt;""))=0)),"Link a recorded gift",IF(AND(H199&lt;&gt;"Gifts",I199&lt;&gt;""),"Check gift category",IF(AND(B199&lt;&gt;"Cancelled",B199&lt;&gt;"Returned",COUNTBLANK(C199)=1),"Add planned cost",IF(AND(ISNUMBER(N199),N199&gt;0,COUNTBLANK(J199)=1),"Add payment date",IF(AND(ISNUMBER(N199),N199&gt;0,ISNUMBER(J199),J199&lt;TODAY()),"Payment overdue","")))))))))))))</f>
        <v/>
      </c>
      <c r="T199" s="3" t="inlineStr">
        <is>
          <t>M192</t>
        </is>
      </c>
      <c r="U199" s="117">
        <f>IF(COUNTA('Money simple'!A199:D199)=0,"",IF(COUNTBLANK('Money simple'!A199)=1,"Add cost name",IF(COUNT('Money simple'!B199:D199)&lt;&gt;3,"Complete amounts",IF(MIN('Money simple'!B199:D199)&lt;0,"Check amounts",""))))</f>
        <v/>
      </c>
    </row>
    <row r="200" ht="34" customHeight="1">
      <c r="A200" s="27" t="n"/>
      <c r="B200" s="27" t="n"/>
      <c r="C200" s="127" t="n"/>
      <c r="D200" s="127" t="n"/>
      <c r="E200" s="127" t="n"/>
      <c r="F200" s="127" t="n"/>
      <c r="G200" s="127" t="n"/>
      <c r="H200" s="27" t="n"/>
      <c r="I200" s="27" t="n"/>
      <c r="J200" s="126" t="n"/>
      <c r="K200" s="27" t="n"/>
      <c r="L200" s="27" t="n"/>
      <c r="M200" s="128">
        <f>IF(COUNTA(A200:L200)=0,"",IF(OR(COUNT(C200:G200)&lt;&gt;COUNTA(C200:G200),MIN(C200:G200)&lt;0,G200&gt;E200,AND(F200&lt;&gt;"",F200&gt;E200)),"Check amounts",ROUND(E200-G200,2)))</f>
        <v/>
      </c>
      <c r="N200" s="128">
        <f>IF(COUNTA(A200:L200)=0,"",IF(OR(COUNT(C200:G200)&lt;&gt;COUNTA(C200:G200),MIN(C200:G200)&lt;0,G200&gt;E200,AND(F200&lt;&gt;"",F200&gt;E200)),"Check amounts",IF(OR(B200="Cancelled",B200="Returned",B200="Planned"),0,IF(OR(B200&lt;&gt;"Agreed",COUNTBLANK(D200)=1),"Add agreed cost",ROUND(MAX(0,D200-E200),2)))))</f>
        <v/>
      </c>
      <c r="O200" s="128">
        <f>IF(COUNTA(A200:L200)=0,"",IF(OR(COUNT(C200:G200)&lt;&gt;COUNTA(C200:G200),MIN(C200:G200)&lt;0,G200&gt;E200,AND(F200&lt;&gt;"",F200&gt;E200)),"Check amounts",ROUND(MAX(0,F200-G200),2)))</f>
        <v/>
      </c>
      <c r="P200" s="128">
        <f>IF(COUNTA(A200:L200)=0,"",IF(AND(ISNUMBER(M200),ISNUMBER(N200)),ROUND(M200+N200,2),"Check amounts"))</f>
        <v/>
      </c>
      <c r="Q200" s="128">
        <f>IF(COUNTA(A200:L200)=0,"",IF(AND(ISNUMBER(P200),ISNUMBER(O200)),ROUND(P200-O200,2),"Check amounts"))</f>
        <v/>
      </c>
      <c r="R200" s="128">
        <f>IF(COUNTA(A200:L200)=0,"",IF(OR(COUNT(C200:G200)&lt;&gt;COUNTA(C200:G200),MIN(C200:G200)&lt;0,G200&gt;E200,AND(F200&lt;&gt;"",F200&gt;E200)),"Check amounts",IF(OR(B200="Cancelled",B200="Returned"),0,IF(COUNTBLANK(C200)=1,"Add planned cost",C200))))</f>
        <v/>
      </c>
      <c r="S200" s="14">
        <f>IF(COUNTA(A200:L200)=0,"",IF(COUNTBLANK(A200)=1,"Name this expense",IF(OR(COUNT(C200:G200)&lt;&gt;COUNTA(C200:G200),MIN(C200:G200)&lt;0,G200&gt;E200,AND(F200&lt;&gt;"",F200&gt;E200)),"Check amounts",IF(AND(B200&lt;&gt;"Planned",B200&lt;&gt;"Agreed",B200&lt;&gt;"Cancelled",B200&lt;&gt;"Returned"),"Choose stage",IF(AND(B200="Agreed",COUNTBLANK(D200)=1),"Add agreed cost",IF(AND(B200="Planned",E200&gt;0),"Choose Agreed stage",IF(AND(F200&lt;&gt;"",F200&lt;G200),"Check expected refund",IF(COUNTBLANK(H200)=1,"Choose category",IF(AND(H200="Gifts",OR(COUNTBLANK(I200)=1,SUMPRODUCT(--('Gifts'!$J$8:$J$127=I200),--('Gifts'!$A$8:$A$127&lt;&gt;""))=0)),"Link a recorded gift",IF(AND(H200&lt;&gt;"Gifts",I200&lt;&gt;""),"Check gift category",IF(AND(B200&lt;&gt;"Cancelled",B200&lt;&gt;"Returned",COUNTBLANK(C200)=1),"Add planned cost",IF(AND(ISNUMBER(N200),N200&gt;0,COUNTBLANK(J200)=1),"Add payment date",IF(AND(ISNUMBER(N200),N200&gt;0,ISNUMBER(J200),J200&lt;TODAY()),"Payment overdue","")))))))))))))</f>
        <v/>
      </c>
      <c r="T200" s="3" t="inlineStr">
        <is>
          <t>M193</t>
        </is>
      </c>
      <c r="U200" s="117">
        <f>IF(COUNTA('Money simple'!A200:D200)=0,"",IF(COUNTBLANK('Money simple'!A200)=1,"Add cost name",IF(COUNT('Money simple'!B200:D200)&lt;&gt;3,"Complete amounts",IF(MIN('Money simple'!B200:D200)&lt;0,"Check amounts",""))))</f>
        <v/>
      </c>
    </row>
    <row r="201" ht="34" customHeight="1">
      <c r="A201" s="27" t="n"/>
      <c r="B201" s="27" t="n"/>
      <c r="C201" s="127" t="n"/>
      <c r="D201" s="127" t="n"/>
      <c r="E201" s="127" t="n"/>
      <c r="F201" s="127" t="n"/>
      <c r="G201" s="127" t="n"/>
      <c r="H201" s="27" t="n"/>
      <c r="I201" s="27" t="n"/>
      <c r="J201" s="126" t="n"/>
      <c r="K201" s="27" t="n"/>
      <c r="L201" s="27" t="n"/>
      <c r="M201" s="128">
        <f>IF(COUNTA(A201:L201)=0,"",IF(OR(COUNT(C201:G201)&lt;&gt;COUNTA(C201:G201),MIN(C201:G201)&lt;0,G201&gt;E201,AND(F201&lt;&gt;"",F201&gt;E201)),"Check amounts",ROUND(E201-G201,2)))</f>
        <v/>
      </c>
      <c r="N201" s="128">
        <f>IF(COUNTA(A201:L201)=0,"",IF(OR(COUNT(C201:G201)&lt;&gt;COUNTA(C201:G201),MIN(C201:G201)&lt;0,G201&gt;E201,AND(F201&lt;&gt;"",F201&gt;E201)),"Check amounts",IF(OR(B201="Cancelled",B201="Returned",B201="Planned"),0,IF(OR(B201&lt;&gt;"Agreed",COUNTBLANK(D201)=1),"Add agreed cost",ROUND(MAX(0,D201-E201),2)))))</f>
        <v/>
      </c>
      <c r="O201" s="128">
        <f>IF(COUNTA(A201:L201)=0,"",IF(OR(COUNT(C201:G201)&lt;&gt;COUNTA(C201:G201),MIN(C201:G201)&lt;0,G201&gt;E201,AND(F201&lt;&gt;"",F201&gt;E201)),"Check amounts",ROUND(MAX(0,F201-G201),2)))</f>
        <v/>
      </c>
      <c r="P201" s="128">
        <f>IF(COUNTA(A201:L201)=0,"",IF(AND(ISNUMBER(M201),ISNUMBER(N201)),ROUND(M201+N201,2),"Check amounts"))</f>
        <v/>
      </c>
      <c r="Q201" s="128">
        <f>IF(COUNTA(A201:L201)=0,"",IF(AND(ISNUMBER(P201),ISNUMBER(O201)),ROUND(P201-O201,2),"Check amounts"))</f>
        <v/>
      </c>
      <c r="R201" s="128">
        <f>IF(COUNTA(A201:L201)=0,"",IF(OR(COUNT(C201:G201)&lt;&gt;COUNTA(C201:G201),MIN(C201:G201)&lt;0,G201&gt;E201,AND(F201&lt;&gt;"",F201&gt;E201)),"Check amounts",IF(OR(B201="Cancelled",B201="Returned"),0,IF(COUNTBLANK(C201)=1,"Add planned cost",C201))))</f>
        <v/>
      </c>
      <c r="S201" s="14">
        <f>IF(COUNTA(A201:L201)=0,"",IF(COUNTBLANK(A201)=1,"Name this expense",IF(OR(COUNT(C201:G201)&lt;&gt;COUNTA(C201:G201),MIN(C201:G201)&lt;0,G201&gt;E201,AND(F201&lt;&gt;"",F201&gt;E201)),"Check amounts",IF(AND(B201&lt;&gt;"Planned",B201&lt;&gt;"Agreed",B201&lt;&gt;"Cancelled",B201&lt;&gt;"Returned"),"Choose stage",IF(AND(B201="Agreed",COUNTBLANK(D201)=1),"Add agreed cost",IF(AND(B201="Planned",E201&gt;0),"Choose Agreed stage",IF(AND(F201&lt;&gt;"",F201&lt;G201),"Check expected refund",IF(COUNTBLANK(H201)=1,"Choose category",IF(AND(H201="Gifts",OR(COUNTBLANK(I201)=1,SUMPRODUCT(--('Gifts'!$J$8:$J$127=I201),--('Gifts'!$A$8:$A$127&lt;&gt;""))=0)),"Link a recorded gift",IF(AND(H201&lt;&gt;"Gifts",I201&lt;&gt;""),"Check gift category",IF(AND(B201&lt;&gt;"Cancelled",B201&lt;&gt;"Returned",COUNTBLANK(C201)=1),"Add planned cost",IF(AND(ISNUMBER(N201),N201&gt;0,COUNTBLANK(J201)=1),"Add payment date",IF(AND(ISNUMBER(N201),N201&gt;0,ISNUMBER(J201),J201&lt;TODAY()),"Payment overdue","")))))))))))))</f>
        <v/>
      </c>
      <c r="T201" s="3" t="inlineStr">
        <is>
          <t>M194</t>
        </is>
      </c>
      <c r="U201" s="117">
        <f>IF(COUNTA('Money simple'!A201:D201)=0,"",IF(COUNTBLANK('Money simple'!A201)=1,"Add cost name",IF(COUNT('Money simple'!B201:D201)&lt;&gt;3,"Complete amounts",IF(MIN('Money simple'!B201:D201)&lt;0,"Check amounts",""))))</f>
        <v/>
      </c>
    </row>
    <row r="202" ht="34" customHeight="1">
      <c r="A202" s="27" t="n"/>
      <c r="B202" s="27" t="n"/>
      <c r="C202" s="127" t="n"/>
      <c r="D202" s="127" t="n"/>
      <c r="E202" s="127" t="n"/>
      <c r="F202" s="127" t="n"/>
      <c r="G202" s="127" t="n"/>
      <c r="H202" s="27" t="n"/>
      <c r="I202" s="27" t="n"/>
      <c r="J202" s="126" t="n"/>
      <c r="K202" s="27" t="n"/>
      <c r="L202" s="27" t="n"/>
      <c r="M202" s="128">
        <f>IF(COUNTA(A202:L202)=0,"",IF(OR(COUNT(C202:G202)&lt;&gt;COUNTA(C202:G202),MIN(C202:G202)&lt;0,G202&gt;E202,AND(F202&lt;&gt;"",F202&gt;E202)),"Check amounts",ROUND(E202-G202,2)))</f>
        <v/>
      </c>
      <c r="N202" s="128">
        <f>IF(COUNTA(A202:L202)=0,"",IF(OR(COUNT(C202:G202)&lt;&gt;COUNTA(C202:G202),MIN(C202:G202)&lt;0,G202&gt;E202,AND(F202&lt;&gt;"",F202&gt;E202)),"Check amounts",IF(OR(B202="Cancelled",B202="Returned",B202="Planned"),0,IF(OR(B202&lt;&gt;"Agreed",COUNTBLANK(D202)=1),"Add agreed cost",ROUND(MAX(0,D202-E202),2)))))</f>
        <v/>
      </c>
      <c r="O202" s="128">
        <f>IF(COUNTA(A202:L202)=0,"",IF(OR(COUNT(C202:G202)&lt;&gt;COUNTA(C202:G202),MIN(C202:G202)&lt;0,G202&gt;E202,AND(F202&lt;&gt;"",F202&gt;E202)),"Check amounts",ROUND(MAX(0,F202-G202),2)))</f>
        <v/>
      </c>
      <c r="P202" s="128">
        <f>IF(COUNTA(A202:L202)=0,"",IF(AND(ISNUMBER(M202),ISNUMBER(N202)),ROUND(M202+N202,2),"Check amounts"))</f>
        <v/>
      </c>
      <c r="Q202" s="128">
        <f>IF(COUNTA(A202:L202)=0,"",IF(AND(ISNUMBER(P202),ISNUMBER(O202)),ROUND(P202-O202,2),"Check amounts"))</f>
        <v/>
      </c>
      <c r="R202" s="128">
        <f>IF(COUNTA(A202:L202)=0,"",IF(OR(COUNT(C202:G202)&lt;&gt;COUNTA(C202:G202),MIN(C202:G202)&lt;0,G202&gt;E202,AND(F202&lt;&gt;"",F202&gt;E202)),"Check amounts",IF(OR(B202="Cancelled",B202="Returned"),0,IF(COUNTBLANK(C202)=1,"Add planned cost",C202))))</f>
        <v/>
      </c>
      <c r="S202" s="14">
        <f>IF(COUNTA(A202:L202)=0,"",IF(COUNTBLANK(A202)=1,"Name this expense",IF(OR(COUNT(C202:G202)&lt;&gt;COUNTA(C202:G202),MIN(C202:G202)&lt;0,G202&gt;E202,AND(F202&lt;&gt;"",F202&gt;E202)),"Check amounts",IF(AND(B202&lt;&gt;"Planned",B202&lt;&gt;"Agreed",B202&lt;&gt;"Cancelled",B202&lt;&gt;"Returned"),"Choose stage",IF(AND(B202="Agreed",COUNTBLANK(D202)=1),"Add agreed cost",IF(AND(B202="Planned",E202&gt;0),"Choose Agreed stage",IF(AND(F202&lt;&gt;"",F202&lt;G202),"Check expected refund",IF(COUNTBLANK(H202)=1,"Choose category",IF(AND(H202="Gifts",OR(COUNTBLANK(I202)=1,SUMPRODUCT(--('Gifts'!$J$8:$J$127=I202),--('Gifts'!$A$8:$A$127&lt;&gt;""))=0)),"Link a recorded gift",IF(AND(H202&lt;&gt;"Gifts",I202&lt;&gt;""),"Check gift category",IF(AND(B202&lt;&gt;"Cancelled",B202&lt;&gt;"Returned",COUNTBLANK(C202)=1),"Add planned cost",IF(AND(ISNUMBER(N202),N202&gt;0,COUNTBLANK(J202)=1),"Add payment date",IF(AND(ISNUMBER(N202),N202&gt;0,ISNUMBER(J202),J202&lt;TODAY()),"Payment overdue","")))))))))))))</f>
        <v/>
      </c>
      <c r="T202" s="3" t="inlineStr">
        <is>
          <t>M195</t>
        </is>
      </c>
      <c r="U202" s="117">
        <f>IF(COUNTA('Money simple'!A202:D202)=0,"",IF(COUNTBLANK('Money simple'!A202)=1,"Add cost name",IF(COUNT('Money simple'!B202:D202)&lt;&gt;3,"Complete amounts",IF(MIN('Money simple'!B202:D202)&lt;0,"Check amounts",""))))</f>
        <v/>
      </c>
    </row>
    <row r="203" ht="34" customHeight="1">
      <c r="A203" s="27" t="n"/>
      <c r="B203" s="27" t="n"/>
      <c r="C203" s="127" t="n"/>
      <c r="D203" s="127" t="n"/>
      <c r="E203" s="127" t="n"/>
      <c r="F203" s="127" t="n"/>
      <c r="G203" s="127" t="n"/>
      <c r="H203" s="27" t="n"/>
      <c r="I203" s="27" t="n"/>
      <c r="J203" s="126" t="n"/>
      <c r="K203" s="27" t="n"/>
      <c r="L203" s="27" t="n"/>
      <c r="M203" s="128">
        <f>IF(COUNTA(A203:L203)=0,"",IF(OR(COUNT(C203:G203)&lt;&gt;COUNTA(C203:G203),MIN(C203:G203)&lt;0,G203&gt;E203,AND(F203&lt;&gt;"",F203&gt;E203)),"Check amounts",ROUND(E203-G203,2)))</f>
        <v/>
      </c>
      <c r="N203" s="128">
        <f>IF(COUNTA(A203:L203)=0,"",IF(OR(COUNT(C203:G203)&lt;&gt;COUNTA(C203:G203),MIN(C203:G203)&lt;0,G203&gt;E203,AND(F203&lt;&gt;"",F203&gt;E203)),"Check amounts",IF(OR(B203="Cancelled",B203="Returned",B203="Planned"),0,IF(OR(B203&lt;&gt;"Agreed",COUNTBLANK(D203)=1),"Add agreed cost",ROUND(MAX(0,D203-E203),2)))))</f>
        <v/>
      </c>
      <c r="O203" s="128">
        <f>IF(COUNTA(A203:L203)=0,"",IF(OR(COUNT(C203:G203)&lt;&gt;COUNTA(C203:G203),MIN(C203:G203)&lt;0,G203&gt;E203,AND(F203&lt;&gt;"",F203&gt;E203)),"Check amounts",ROUND(MAX(0,F203-G203),2)))</f>
        <v/>
      </c>
      <c r="P203" s="128">
        <f>IF(COUNTA(A203:L203)=0,"",IF(AND(ISNUMBER(M203),ISNUMBER(N203)),ROUND(M203+N203,2),"Check amounts"))</f>
        <v/>
      </c>
      <c r="Q203" s="128">
        <f>IF(COUNTA(A203:L203)=0,"",IF(AND(ISNUMBER(P203),ISNUMBER(O203)),ROUND(P203-O203,2),"Check amounts"))</f>
        <v/>
      </c>
      <c r="R203" s="128">
        <f>IF(COUNTA(A203:L203)=0,"",IF(OR(COUNT(C203:G203)&lt;&gt;COUNTA(C203:G203),MIN(C203:G203)&lt;0,G203&gt;E203,AND(F203&lt;&gt;"",F203&gt;E203)),"Check amounts",IF(OR(B203="Cancelled",B203="Returned"),0,IF(COUNTBLANK(C203)=1,"Add planned cost",C203))))</f>
        <v/>
      </c>
      <c r="S203" s="14">
        <f>IF(COUNTA(A203:L203)=0,"",IF(COUNTBLANK(A203)=1,"Name this expense",IF(OR(COUNT(C203:G203)&lt;&gt;COUNTA(C203:G203),MIN(C203:G203)&lt;0,G203&gt;E203,AND(F203&lt;&gt;"",F203&gt;E203)),"Check amounts",IF(AND(B203&lt;&gt;"Planned",B203&lt;&gt;"Agreed",B203&lt;&gt;"Cancelled",B203&lt;&gt;"Returned"),"Choose stage",IF(AND(B203="Agreed",COUNTBLANK(D203)=1),"Add agreed cost",IF(AND(B203="Planned",E203&gt;0),"Choose Agreed stage",IF(AND(F203&lt;&gt;"",F203&lt;G203),"Check expected refund",IF(COUNTBLANK(H203)=1,"Choose category",IF(AND(H203="Gifts",OR(COUNTBLANK(I203)=1,SUMPRODUCT(--('Gifts'!$J$8:$J$127=I203),--('Gifts'!$A$8:$A$127&lt;&gt;""))=0)),"Link a recorded gift",IF(AND(H203&lt;&gt;"Gifts",I203&lt;&gt;""),"Check gift category",IF(AND(B203&lt;&gt;"Cancelled",B203&lt;&gt;"Returned",COUNTBLANK(C203)=1),"Add planned cost",IF(AND(ISNUMBER(N203),N203&gt;0,COUNTBLANK(J203)=1),"Add payment date",IF(AND(ISNUMBER(N203),N203&gt;0,ISNUMBER(J203),J203&lt;TODAY()),"Payment overdue","")))))))))))))</f>
        <v/>
      </c>
      <c r="T203" s="3" t="inlineStr">
        <is>
          <t>M196</t>
        </is>
      </c>
      <c r="U203" s="117">
        <f>IF(COUNTA('Money simple'!A203:D203)=0,"",IF(COUNTBLANK('Money simple'!A203)=1,"Add cost name",IF(COUNT('Money simple'!B203:D203)&lt;&gt;3,"Complete amounts",IF(MIN('Money simple'!B203:D203)&lt;0,"Check amounts",""))))</f>
        <v/>
      </c>
    </row>
    <row r="204" ht="34" customHeight="1">
      <c r="A204" s="27" t="n"/>
      <c r="B204" s="27" t="n"/>
      <c r="C204" s="127" t="n"/>
      <c r="D204" s="127" t="n"/>
      <c r="E204" s="127" t="n"/>
      <c r="F204" s="127" t="n"/>
      <c r="G204" s="127" t="n"/>
      <c r="H204" s="27" t="n"/>
      <c r="I204" s="27" t="n"/>
      <c r="J204" s="126" t="n"/>
      <c r="K204" s="27" t="n"/>
      <c r="L204" s="27" t="n"/>
      <c r="M204" s="128">
        <f>IF(COUNTA(A204:L204)=0,"",IF(OR(COUNT(C204:G204)&lt;&gt;COUNTA(C204:G204),MIN(C204:G204)&lt;0,G204&gt;E204,AND(F204&lt;&gt;"",F204&gt;E204)),"Check amounts",ROUND(E204-G204,2)))</f>
        <v/>
      </c>
      <c r="N204" s="128">
        <f>IF(COUNTA(A204:L204)=0,"",IF(OR(COUNT(C204:G204)&lt;&gt;COUNTA(C204:G204),MIN(C204:G204)&lt;0,G204&gt;E204,AND(F204&lt;&gt;"",F204&gt;E204)),"Check amounts",IF(OR(B204="Cancelled",B204="Returned",B204="Planned"),0,IF(OR(B204&lt;&gt;"Agreed",COUNTBLANK(D204)=1),"Add agreed cost",ROUND(MAX(0,D204-E204),2)))))</f>
        <v/>
      </c>
      <c r="O204" s="128">
        <f>IF(COUNTA(A204:L204)=0,"",IF(OR(COUNT(C204:G204)&lt;&gt;COUNTA(C204:G204),MIN(C204:G204)&lt;0,G204&gt;E204,AND(F204&lt;&gt;"",F204&gt;E204)),"Check amounts",ROUND(MAX(0,F204-G204),2)))</f>
        <v/>
      </c>
      <c r="P204" s="128">
        <f>IF(COUNTA(A204:L204)=0,"",IF(AND(ISNUMBER(M204),ISNUMBER(N204)),ROUND(M204+N204,2),"Check amounts"))</f>
        <v/>
      </c>
      <c r="Q204" s="128">
        <f>IF(COUNTA(A204:L204)=0,"",IF(AND(ISNUMBER(P204),ISNUMBER(O204)),ROUND(P204-O204,2),"Check amounts"))</f>
        <v/>
      </c>
      <c r="R204" s="128">
        <f>IF(COUNTA(A204:L204)=0,"",IF(OR(COUNT(C204:G204)&lt;&gt;COUNTA(C204:G204),MIN(C204:G204)&lt;0,G204&gt;E204,AND(F204&lt;&gt;"",F204&gt;E204)),"Check amounts",IF(OR(B204="Cancelled",B204="Returned"),0,IF(COUNTBLANK(C204)=1,"Add planned cost",C204))))</f>
        <v/>
      </c>
      <c r="S204" s="14">
        <f>IF(COUNTA(A204:L204)=0,"",IF(COUNTBLANK(A204)=1,"Name this expense",IF(OR(COUNT(C204:G204)&lt;&gt;COUNTA(C204:G204),MIN(C204:G204)&lt;0,G204&gt;E204,AND(F204&lt;&gt;"",F204&gt;E204)),"Check amounts",IF(AND(B204&lt;&gt;"Planned",B204&lt;&gt;"Agreed",B204&lt;&gt;"Cancelled",B204&lt;&gt;"Returned"),"Choose stage",IF(AND(B204="Agreed",COUNTBLANK(D204)=1),"Add agreed cost",IF(AND(B204="Planned",E204&gt;0),"Choose Agreed stage",IF(AND(F204&lt;&gt;"",F204&lt;G204),"Check expected refund",IF(COUNTBLANK(H204)=1,"Choose category",IF(AND(H204="Gifts",OR(COUNTBLANK(I204)=1,SUMPRODUCT(--('Gifts'!$J$8:$J$127=I204),--('Gifts'!$A$8:$A$127&lt;&gt;""))=0)),"Link a recorded gift",IF(AND(H204&lt;&gt;"Gifts",I204&lt;&gt;""),"Check gift category",IF(AND(B204&lt;&gt;"Cancelled",B204&lt;&gt;"Returned",COUNTBLANK(C204)=1),"Add planned cost",IF(AND(ISNUMBER(N204),N204&gt;0,COUNTBLANK(J204)=1),"Add payment date",IF(AND(ISNUMBER(N204),N204&gt;0,ISNUMBER(J204),J204&lt;TODAY()),"Payment overdue","")))))))))))))</f>
        <v/>
      </c>
      <c r="T204" s="3" t="inlineStr">
        <is>
          <t>M197</t>
        </is>
      </c>
      <c r="U204" s="117">
        <f>IF(COUNTA('Money simple'!A204:D204)=0,"",IF(COUNTBLANK('Money simple'!A204)=1,"Add cost name",IF(COUNT('Money simple'!B204:D204)&lt;&gt;3,"Complete amounts",IF(MIN('Money simple'!B204:D204)&lt;0,"Check amounts",""))))</f>
        <v/>
      </c>
    </row>
    <row r="205" ht="34" customHeight="1">
      <c r="A205" s="27" t="n"/>
      <c r="B205" s="27" t="n"/>
      <c r="C205" s="127" t="n"/>
      <c r="D205" s="127" t="n"/>
      <c r="E205" s="127" t="n"/>
      <c r="F205" s="127" t="n"/>
      <c r="G205" s="127" t="n"/>
      <c r="H205" s="27" t="n"/>
      <c r="I205" s="27" t="n"/>
      <c r="J205" s="126" t="n"/>
      <c r="K205" s="27" t="n"/>
      <c r="L205" s="27" t="n"/>
      <c r="M205" s="128">
        <f>IF(COUNTA(A205:L205)=0,"",IF(OR(COUNT(C205:G205)&lt;&gt;COUNTA(C205:G205),MIN(C205:G205)&lt;0,G205&gt;E205,AND(F205&lt;&gt;"",F205&gt;E205)),"Check amounts",ROUND(E205-G205,2)))</f>
        <v/>
      </c>
      <c r="N205" s="128">
        <f>IF(COUNTA(A205:L205)=0,"",IF(OR(COUNT(C205:G205)&lt;&gt;COUNTA(C205:G205),MIN(C205:G205)&lt;0,G205&gt;E205,AND(F205&lt;&gt;"",F205&gt;E205)),"Check amounts",IF(OR(B205="Cancelled",B205="Returned",B205="Planned"),0,IF(OR(B205&lt;&gt;"Agreed",COUNTBLANK(D205)=1),"Add agreed cost",ROUND(MAX(0,D205-E205),2)))))</f>
        <v/>
      </c>
      <c r="O205" s="128">
        <f>IF(COUNTA(A205:L205)=0,"",IF(OR(COUNT(C205:G205)&lt;&gt;COUNTA(C205:G205),MIN(C205:G205)&lt;0,G205&gt;E205,AND(F205&lt;&gt;"",F205&gt;E205)),"Check amounts",ROUND(MAX(0,F205-G205),2)))</f>
        <v/>
      </c>
      <c r="P205" s="128">
        <f>IF(COUNTA(A205:L205)=0,"",IF(AND(ISNUMBER(M205),ISNUMBER(N205)),ROUND(M205+N205,2),"Check amounts"))</f>
        <v/>
      </c>
      <c r="Q205" s="128">
        <f>IF(COUNTA(A205:L205)=0,"",IF(AND(ISNUMBER(P205),ISNUMBER(O205)),ROUND(P205-O205,2),"Check amounts"))</f>
        <v/>
      </c>
      <c r="R205" s="128">
        <f>IF(COUNTA(A205:L205)=0,"",IF(OR(COUNT(C205:G205)&lt;&gt;COUNTA(C205:G205),MIN(C205:G205)&lt;0,G205&gt;E205,AND(F205&lt;&gt;"",F205&gt;E205)),"Check amounts",IF(OR(B205="Cancelled",B205="Returned"),0,IF(COUNTBLANK(C205)=1,"Add planned cost",C205))))</f>
        <v/>
      </c>
      <c r="S205" s="14">
        <f>IF(COUNTA(A205:L205)=0,"",IF(COUNTBLANK(A205)=1,"Name this expense",IF(OR(COUNT(C205:G205)&lt;&gt;COUNTA(C205:G205),MIN(C205:G205)&lt;0,G205&gt;E205,AND(F205&lt;&gt;"",F205&gt;E205)),"Check amounts",IF(AND(B205&lt;&gt;"Planned",B205&lt;&gt;"Agreed",B205&lt;&gt;"Cancelled",B205&lt;&gt;"Returned"),"Choose stage",IF(AND(B205="Agreed",COUNTBLANK(D205)=1),"Add agreed cost",IF(AND(B205="Planned",E205&gt;0),"Choose Agreed stage",IF(AND(F205&lt;&gt;"",F205&lt;G205),"Check expected refund",IF(COUNTBLANK(H205)=1,"Choose category",IF(AND(H205="Gifts",OR(COUNTBLANK(I205)=1,SUMPRODUCT(--('Gifts'!$J$8:$J$127=I205),--('Gifts'!$A$8:$A$127&lt;&gt;""))=0)),"Link a recorded gift",IF(AND(H205&lt;&gt;"Gifts",I205&lt;&gt;""),"Check gift category",IF(AND(B205&lt;&gt;"Cancelled",B205&lt;&gt;"Returned",COUNTBLANK(C205)=1),"Add planned cost",IF(AND(ISNUMBER(N205),N205&gt;0,COUNTBLANK(J205)=1),"Add payment date",IF(AND(ISNUMBER(N205),N205&gt;0,ISNUMBER(J205),J205&lt;TODAY()),"Payment overdue","")))))))))))))</f>
        <v/>
      </c>
      <c r="T205" s="3" t="inlineStr">
        <is>
          <t>M198</t>
        </is>
      </c>
      <c r="U205" s="117">
        <f>IF(COUNTA('Money simple'!A205:D205)=0,"",IF(COUNTBLANK('Money simple'!A205)=1,"Add cost name",IF(COUNT('Money simple'!B205:D205)&lt;&gt;3,"Complete amounts",IF(MIN('Money simple'!B205:D205)&lt;0,"Check amounts",""))))</f>
        <v/>
      </c>
    </row>
    <row r="206" ht="34" customHeight="1">
      <c r="A206" s="27" t="n"/>
      <c r="B206" s="27" t="n"/>
      <c r="C206" s="127" t="n"/>
      <c r="D206" s="127" t="n"/>
      <c r="E206" s="127" t="n"/>
      <c r="F206" s="127" t="n"/>
      <c r="G206" s="127" t="n"/>
      <c r="H206" s="27" t="n"/>
      <c r="I206" s="27" t="n"/>
      <c r="J206" s="126" t="n"/>
      <c r="K206" s="27" t="n"/>
      <c r="L206" s="27" t="n"/>
      <c r="M206" s="128">
        <f>IF(COUNTA(A206:L206)=0,"",IF(OR(COUNT(C206:G206)&lt;&gt;COUNTA(C206:G206),MIN(C206:G206)&lt;0,G206&gt;E206,AND(F206&lt;&gt;"",F206&gt;E206)),"Check amounts",ROUND(E206-G206,2)))</f>
        <v/>
      </c>
      <c r="N206" s="128">
        <f>IF(COUNTA(A206:L206)=0,"",IF(OR(COUNT(C206:G206)&lt;&gt;COUNTA(C206:G206),MIN(C206:G206)&lt;0,G206&gt;E206,AND(F206&lt;&gt;"",F206&gt;E206)),"Check amounts",IF(OR(B206="Cancelled",B206="Returned",B206="Planned"),0,IF(OR(B206&lt;&gt;"Agreed",COUNTBLANK(D206)=1),"Add agreed cost",ROUND(MAX(0,D206-E206),2)))))</f>
        <v/>
      </c>
      <c r="O206" s="128">
        <f>IF(COUNTA(A206:L206)=0,"",IF(OR(COUNT(C206:G206)&lt;&gt;COUNTA(C206:G206),MIN(C206:G206)&lt;0,G206&gt;E206,AND(F206&lt;&gt;"",F206&gt;E206)),"Check amounts",ROUND(MAX(0,F206-G206),2)))</f>
        <v/>
      </c>
      <c r="P206" s="128">
        <f>IF(COUNTA(A206:L206)=0,"",IF(AND(ISNUMBER(M206),ISNUMBER(N206)),ROUND(M206+N206,2),"Check amounts"))</f>
        <v/>
      </c>
      <c r="Q206" s="128">
        <f>IF(COUNTA(A206:L206)=0,"",IF(AND(ISNUMBER(P206),ISNUMBER(O206)),ROUND(P206-O206,2),"Check amounts"))</f>
        <v/>
      </c>
      <c r="R206" s="128">
        <f>IF(COUNTA(A206:L206)=0,"",IF(OR(COUNT(C206:G206)&lt;&gt;COUNTA(C206:G206),MIN(C206:G206)&lt;0,G206&gt;E206,AND(F206&lt;&gt;"",F206&gt;E206)),"Check amounts",IF(OR(B206="Cancelled",B206="Returned"),0,IF(COUNTBLANK(C206)=1,"Add planned cost",C206))))</f>
        <v/>
      </c>
      <c r="S206" s="14">
        <f>IF(COUNTA(A206:L206)=0,"",IF(COUNTBLANK(A206)=1,"Name this expense",IF(OR(COUNT(C206:G206)&lt;&gt;COUNTA(C206:G206),MIN(C206:G206)&lt;0,G206&gt;E206,AND(F206&lt;&gt;"",F206&gt;E206)),"Check amounts",IF(AND(B206&lt;&gt;"Planned",B206&lt;&gt;"Agreed",B206&lt;&gt;"Cancelled",B206&lt;&gt;"Returned"),"Choose stage",IF(AND(B206="Agreed",COUNTBLANK(D206)=1),"Add agreed cost",IF(AND(B206="Planned",E206&gt;0),"Choose Agreed stage",IF(AND(F206&lt;&gt;"",F206&lt;G206),"Check expected refund",IF(COUNTBLANK(H206)=1,"Choose category",IF(AND(H206="Gifts",OR(COUNTBLANK(I206)=1,SUMPRODUCT(--('Gifts'!$J$8:$J$127=I206),--('Gifts'!$A$8:$A$127&lt;&gt;""))=0)),"Link a recorded gift",IF(AND(H206&lt;&gt;"Gifts",I206&lt;&gt;""),"Check gift category",IF(AND(B206&lt;&gt;"Cancelled",B206&lt;&gt;"Returned",COUNTBLANK(C206)=1),"Add planned cost",IF(AND(ISNUMBER(N206),N206&gt;0,COUNTBLANK(J206)=1),"Add payment date",IF(AND(ISNUMBER(N206),N206&gt;0,ISNUMBER(J206),J206&lt;TODAY()),"Payment overdue","")))))))))))))</f>
        <v/>
      </c>
      <c r="T206" s="3" t="inlineStr">
        <is>
          <t>M199</t>
        </is>
      </c>
      <c r="U206" s="117">
        <f>IF(COUNTA('Money simple'!A206:D206)=0,"",IF(COUNTBLANK('Money simple'!A206)=1,"Add cost name",IF(COUNT('Money simple'!B206:D206)&lt;&gt;3,"Complete amounts",IF(MIN('Money simple'!B206:D206)&lt;0,"Check amounts",""))))</f>
        <v/>
      </c>
    </row>
    <row r="207" ht="34" customHeight="1">
      <c r="A207" s="27" t="n"/>
      <c r="B207" s="27" t="n"/>
      <c r="C207" s="127" t="n"/>
      <c r="D207" s="127" t="n"/>
      <c r="E207" s="127" t="n"/>
      <c r="F207" s="127" t="n"/>
      <c r="G207" s="127" t="n"/>
      <c r="H207" s="27" t="n"/>
      <c r="I207" s="27" t="n"/>
      <c r="J207" s="126" t="n"/>
      <c r="K207" s="27" t="n"/>
      <c r="L207" s="27" t="n"/>
      <c r="M207" s="128">
        <f>IF(COUNTA(A207:L207)=0,"",IF(OR(COUNT(C207:G207)&lt;&gt;COUNTA(C207:G207),MIN(C207:G207)&lt;0,G207&gt;E207,AND(F207&lt;&gt;"",F207&gt;E207)),"Check amounts",ROUND(E207-G207,2)))</f>
        <v/>
      </c>
      <c r="N207" s="128">
        <f>IF(COUNTA(A207:L207)=0,"",IF(OR(COUNT(C207:G207)&lt;&gt;COUNTA(C207:G207),MIN(C207:G207)&lt;0,G207&gt;E207,AND(F207&lt;&gt;"",F207&gt;E207)),"Check amounts",IF(OR(B207="Cancelled",B207="Returned",B207="Planned"),0,IF(OR(B207&lt;&gt;"Agreed",COUNTBLANK(D207)=1),"Add agreed cost",ROUND(MAX(0,D207-E207),2)))))</f>
        <v/>
      </c>
      <c r="O207" s="128">
        <f>IF(COUNTA(A207:L207)=0,"",IF(OR(COUNT(C207:G207)&lt;&gt;COUNTA(C207:G207),MIN(C207:G207)&lt;0,G207&gt;E207,AND(F207&lt;&gt;"",F207&gt;E207)),"Check amounts",ROUND(MAX(0,F207-G207),2)))</f>
        <v/>
      </c>
      <c r="P207" s="128">
        <f>IF(COUNTA(A207:L207)=0,"",IF(AND(ISNUMBER(M207),ISNUMBER(N207)),ROUND(M207+N207,2),"Check amounts"))</f>
        <v/>
      </c>
      <c r="Q207" s="128">
        <f>IF(COUNTA(A207:L207)=0,"",IF(AND(ISNUMBER(P207),ISNUMBER(O207)),ROUND(P207-O207,2),"Check amounts"))</f>
        <v/>
      </c>
      <c r="R207" s="128">
        <f>IF(COUNTA(A207:L207)=0,"",IF(OR(COUNT(C207:G207)&lt;&gt;COUNTA(C207:G207),MIN(C207:G207)&lt;0,G207&gt;E207,AND(F207&lt;&gt;"",F207&gt;E207)),"Check amounts",IF(OR(B207="Cancelled",B207="Returned"),0,IF(COUNTBLANK(C207)=1,"Add planned cost",C207))))</f>
        <v/>
      </c>
      <c r="S207" s="14">
        <f>IF(COUNTA(A207:L207)=0,"",IF(COUNTBLANK(A207)=1,"Name this expense",IF(OR(COUNT(C207:G207)&lt;&gt;COUNTA(C207:G207),MIN(C207:G207)&lt;0,G207&gt;E207,AND(F207&lt;&gt;"",F207&gt;E207)),"Check amounts",IF(AND(B207&lt;&gt;"Planned",B207&lt;&gt;"Agreed",B207&lt;&gt;"Cancelled",B207&lt;&gt;"Returned"),"Choose stage",IF(AND(B207="Agreed",COUNTBLANK(D207)=1),"Add agreed cost",IF(AND(B207="Planned",E207&gt;0),"Choose Agreed stage",IF(AND(F207&lt;&gt;"",F207&lt;G207),"Check expected refund",IF(COUNTBLANK(H207)=1,"Choose category",IF(AND(H207="Gifts",OR(COUNTBLANK(I207)=1,SUMPRODUCT(--('Gifts'!$J$8:$J$127=I207),--('Gifts'!$A$8:$A$127&lt;&gt;""))=0)),"Link a recorded gift",IF(AND(H207&lt;&gt;"Gifts",I207&lt;&gt;""),"Check gift category",IF(AND(B207&lt;&gt;"Cancelled",B207&lt;&gt;"Returned",COUNTBLANK(C207)=1),"Add planned cost",IF(AND(ISNUMBER(N207),N207&gt;0,COUNTBLANK(J207)=1),"Add payment date",IF(AND(ISNUMBER(N207),N207&gt;0,ISNUMBER(J207),J207&lt;TODAY()),"Payment overdue","")))))))))))))</f>
        <v/>
      </c>
      <c r="T207" s="3" t="inlineStr">
        <is>
          <t>M200</t>
        </is>
      </c>
      <c r="U207" s="117">
        <f>IF(COUNTA('Money simple'!A207:D207)=0,"",IF(COUNTBLANK('Money simple'!A207)=1,"Add cost name",IF(COUNT('Money simple'!B207:D207)&lt;&gt;3,"Complete amounts",IF(MIN('Money simple'!B207:D207)&lt;0,"Check amounts",""))))</f>
        <v/>
      </c>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5" t="inlineStr">
        <is>
          <t>Only choose Cancelled or Returned after the seller has released the remaining balance. Keep any money still retained in Paid. Record a separate unpaid cancellation fee as a new Agreed expense.</t>
        </is>
      </c>
      <c r="I211" s="2" t="n"/>
      <c r="J211" s="2" t="n"/>
      <c r="K211" s="2" t="n"/>
      <c r="L211" s="2" t="n"/>
      <c r="M211" s="2" t="n"/>
      <c r="N211" s="2" t="n"/>
      <c r="O211" s="2" t="n"/>
      <c r="P211" s="2" t="n"/>
      <c r="Q211" s="2" t="n"/>
      <c r="R211" s="2" t="n"/>
      <c r="S211" s="2" t="n"/>
      <c r="T211" s="2" t="n"/>
    </row>
    <row r="212" ht="24" customHeight="1">
      <c r="I212" s="2" t="n"/>
      <c r="J212" s="2" t="n"/>
      <c r="K212" s="2" t="n"/>
      <c r="L212" s="2" t="n"/>
      <c r="M212" s="2" t="n"/>
      <c r="N212" s="2" t="n"/>
      <c r="O212" s="2" t="n"/>
      <c r="P212" s="2" t="n"/>
      <c r="Q212" s="2" t="n"/>
      <c r="R212" s="2" t="n"/>
      <c r="S212" s="2" t="n"/>
      <c r="T212" s="2" t="n"/>
    </row>
    <row r="213" ht="24" customHeight="1">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5" t="inlineStr">
        <is>
          <t>Refund expected means the total refund agreed, including any already received. Leave it blank while a refund is uncertain. Do not reduce Paid when entering a refund.</t>
        </is>
      </c>
      <c r="I215" s="2" t="n"/>
      <c r="J215" s="2" t="n"/>
      <c r="K215" s="2" t="n"/>
      <c r="L215" s="2" t="n"/>
      <c r="M215" s="2" t="n"/>
      <c r="N215" s="2" t="n"/>
      <c r="O215" s="2" t="n"/>
      <c r="P215" s="2" t="n"/>
      <c r="Q215" s="2" t="n"/>
      <c r="R215" s="2" t="n"/>
      <c r="S215" s="2" t="n"/>
      <c r="T215" s="2" t="n"/>
    </row>
    <row r="216" ht="24" customHeight="1">
      <c r="I216" s="2" t="n"/>
      <c r="J216" s="2" t="n"/>
      <c r="K216" s="2" t="n"/>
      <c r="L216" s="2" t="n"/>
      <c r="M216" s="2" t="n"/>
      <c r="N216" s="2" t="n"/>
      <c r="O216" s="2" t="n"/>
      <c r="P216" s="2" t="n"/>
      <c r="Q216" s="2" t="n"/>
      <c r="R216" s="2" t="n"/>
      <c r="S216" s="2" t="n"/>
      <c r="T216" s="2" t="n"/>
    </row>
    <row r="217" ht="24" customHeight="1">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4">
    <mergeCell ref="A3:H4"/>
    <mergeCell ref="A2:H2"/>
    <mergeCell ref="A211:H213"/>
    <mergeCell ref="A215:H217"/>
  </mergeCells>
  <conditionalFormatting sqref="S8:S207">
    <cfRule type="expression" priority="1" dxfId="0">
      <formula>LEN(S8)&gt;0</formula>
    </cfRule>
  </conditionalFormatting>
  <dataValidations count="6">
    <dataValidation sqref="B8:B207" showDropDown="0" showInputMessage="0" showErrorMessage="1" allowBlank="1" errorTitle="Choose from the list" error="Use one of the available choices." type="list" errorStyle="stop">
      <formula1>"Planned,Agreed,Cancelled,Returned"</formula1>
    </dataValidation>
    <dataValidation sqref="H8:H207" showDropDown="0" showInputMessage="0" showErrorMessage="1" allowBlank="1" errorTitle="Choose from the list" error="Use one of the available choices." type="list" errorStyle="stop">
      <formula1>"Gifts,Food and drinks,Decorations,Travel,Events,Cards and postage,Clothing,Home,School and children,Giving,Other"</formula1>
    </dataValidation>
    <dataValidation sqref="I8:I207" showDropDown="0" showInputMessage="0" showErrorMessage="1" allowBlank="1" errorTitle="Choose from the list" error="Use one of the available choices." type="list" errorStyle="stop">
      <formula1>INDIRECT("'Gifts'!$J$8:$J$127")</formula1>
    </dataValidation>
    <dataValidation sqref="K8:K207" showDropDown="0" showInputMessage="0" showErrorMessage="1" allowBlank="1" errorTitle="Choose from the list" error="Use one of the available choices." type="list" errorStyle="stop">
      <formula1>INDIRECT("'Setup'!$D$6:$D$15")</formula1>
    </dataValidation>
    <dataValidation sqref="J8:J207" showDropDown="0" showInputMessage="0" showErrorMessage="1" allowBlank="1" errorTitle="Enter a date" error="Use a valid date, for example 20 December 2026." type="date" errorStyle="stop" operator="between">
      <formula1>DATE(2020,1,1)</formula1>
      <formula2>DATE(2100,12,31)</formula2>
    </dataValidation>
    <dataValidation sqref="C8:G207" showDropDown="0" showInputMessage="0" showErrorMessage="1" allowBlank="1" errorTitle="Check the number" error="Enter a number from 0 to 100000." type="decimal" errorStyle="stop" operator="between">
      <formula1>0</formula1>
      <formula2>100000</formula2>
    </dataValidation>
  </dataValidations>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tabColor rgb="FFAABBB0"/>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23.32999992370605" customWidth="1" min="1" max="1"/>
    <col width="16.11000061035156" customWidth="1" min="2" max="2"/>
    <col width="12.22000026702881" customWidth="1" min="3" max="3"/>
    <col width="13.10999965667725" customWidth="1" min="4" max="4"/>
    <col width="13.32999992370605" customWidth="1" min="5" max="5"/>
    <col width="25.55999946594238" customWidth="1" min="6" max="6"/>
    <col width="16.67000007629395" customWidth="1" min="7" max="7"/>
    <col width="25.55999946594238" customWidth="1" min="8" max="8"/>
    <col width="17.78000068664551" customWidth="1" min="9" max="9"/>
  </cols>
  <sheetData>
    <row r="1" ht="20" customHeight="1">
      <c r="A1" s="52" t="inlineStr">
        <is>
          <t>EASIER WITH BEE</t>
        </is>
      </c>
      <c r="B1" s="53" t="n"/>
      <c r="C1" s="53" t="n"/>
      <c r="D1" s="53" t="n"/>
      <c r="E1" s="53" t="n"/>
      <c r="F1" s="53" t="n"/>
      <c r="G1" s="53" t="n"/>
      <c r="H1" s="53" t="n"/>
      <c r="I1" s="53" t="n"/>
      <c r="J1" s="2" t="n"/>
      <c r="K1" s="2" t="n"/>
      <c r="L1" s="2" t="n"/>
      <c r="M1" s="2" t="n"/>
      <c r="N1" s="2" t="n"/>
      <c r="O1" s="2" t="n"/>
      <c r="P1" s="2" t="n"/>
      <c r="Q1" s="2" t="n"/>
      <c r="R1" s="2" t="n"/>
      <c r="S1" s="2" t="n"/>
      <c r="T1" s="2" t="n"/>
    </row>
    <row r="2" ht="27" customHeight="1">
      <c r="A2" s="59" t="inlineStr">
        <is>
          <t>Brain dump</t>
        </is>
      </c>
      <c r="G2" s="56" t="n"/>
      <c r="H2" s="56" t="n"/>
      <c r="I2" s="56" t="n"/>
      <c r="J2" s="2" t="n"/>
      <c r="K2" s="2" t="n"/>
      <c r="L2" s="2" t="n"/>
      <c r="M2" s="2" t="n"/>
      <c r="N2" s="2" t="n"/>
      <c r="O2" s="2" t="n"/>
      <c r="P2" s="2" t="n"/>
      <c r="Q2" s="2" t="n"/>
      <c r="R2" s="2" t="n"/>
      <c r="S2" s="2" t="n"/>
      <c r="T2" s="2" t="n"/>
    </row>
    <row r="3" ht="28" customHeight="1">
      <c r="A3" s="118" t="inlineStr">
        <is>
          <t>Get it out of your head. Decide what to do, share or drop.</t>
        </is>
      </c>
      <c r="G3" s="56" t="n"/>
      <c r="H3" s="56" t="n"/>
      <c r="I3" s="56" t="n"/>
      <c r="J3" s="2" t="n"/>
      <c r="K3" s="2" t="n"/>
      <c r="L3" s="2" t="n"/>
      <c r="M3" s="2" t="n"/>
      <c r="N3" s="2" t="n"/>
      <c r="O3" s="2" t="n"/>
      <c r="P3" s="2" t="n"/>
      <c r="Q3" s="2" t="n"/>
      <c r="R3" s="2" t="n"/>
      <c r="S3" s="2" t="n"/>
      <c r="T3" s="2" t="n"/>
    </row>
    <row r="4" ht="5" customHeight="1">
      <c r="A4" s="119" t="n"/>
      <c r="B4" s="119" t="n"/>
      <c r="C4" s="119" t="n"/>
      <c r="D4" s="119" t="n"/>
      <c r="E4" s="119" t="n"/>
      <c r="F4" s="119" t="n"/>
      <c r="G4" s="64" t="n"/>
      <c r="H4" s="64" t="n"/>
      <c r="I4" s="64" t="n"/>
      <c r="J4" s="2" t="n"/>
      <c r="K4" s="2"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Thought</t>
        </is>
      </c>
      <c r="B7" s="69" t="inlineStr">
        <is>
          <t>Decision</t>
        </is>
      </c>
      <c r="C7" s="69" t="inlineStr">
        <is>
          <t>Owner</t>
        </is>
      </c>
      <c r="D7" s="69" t="inlineStr">
        <is>
          <t>Due date</t>
        </is>
      </c>
      <c r="E7" s="69" t="inlineStr">
        <is>
          <t>Status</t>
        </is>
      </c>
      <c r="F7" s="69" t="inlineStr">
        <is>
          <t>Next step</t>
        </is>
      </c>
      <c r="G7" s="69" t="inlineStr">
        <is>
          <t>Area</t>
        </is>
      </c>
      <c r="H7" s="69" t="inlineStr">
        <is>
          <t>Notes</t>
        </is>
      </c>
      <c r="I7" s="70" t="inlineStr">
        <is>
          <t>Attention</t>
        </is>
      </c>
      <c r="J7" s="2" t="n"/>
      <c r="K7" s="2" t="n"/>
      <c r="L7" s="2" t="n"/>
      <c r="M7" s="2" t="n"/>
      <c r="N7" s="2" t="n"/>
      <c r="O7" s="2" t="n"/>
      <c r="P7" s="2" t="n"/>
      <c r="Q7" s="2" t="n"/>
      <c r="R7" s="2" t="n"/>
      <c r="S7" s="2" t="n"/>
      <c r="T7" s="2" t="n"/>
    </row>
    <row r="8" ht="34" customHeight="1">
      <c r="A8" s="27" t="n"/>
      <c r="B8" s="27" t="n"/>
      <c r="C8" s="27" t="n"/>
      <c r="D8" s="126" t="n"/>
      <c r="E8" s="27" t="n"/>
      <c r="F8" s="27" t="n"/>
      <c r="G8" s="27" t="n"/>
      <c r="H8" s="27" t="n"/>
      <c r="I8" s="14">
        <f>IF(COUNTBLANK(A8)=1,"",IF(OR(E8="Done",E8="Dropped"),"",IF(COUNTBLANK(E8)=1,"Choose status",IF(COUNTBLANK(C8)=1,"Choose owner",IF(COUNTBLANK(D8)=1,"Add due date",IF(NOT(ISNUMBER(D8)),"Check date",IF(D8&lt;TODAY(),"Overdue",IF(D8&lt;TODAY()+7,"This week",IF(COUNTBLANK(F8)=1,"Add next step",IF(AND(B8="Delegate",E8&lt;&gt;"Done"),"Hand over job",""))))))))))</f>
        <v/>
      </c>
      <c r="J8" s="2" t="n"/>
      <c r="K8" s="2" t="n"/>
      <c r="L8" s="2" t="n"/>
      <c r="M8" s="2" t="n"/>
      <c r="N8" s="2" t="n"/>
      <c r="O8" s="2" t="n"/>
      <c r="P8" s="2" t="n"/>
      <c r="Q8" s="2" t="n"/>
      <c r="R8" s="2" t="n"/>
      <c r="S8" s="2" t="n"/>
      <c r="T8" s="2" t="n"/>
    </row>
    <row r="9" ht="34" customHeight="1">
      <c r="A9" s="27" t="n"/>
      <c r="B9" s="27" t="n"/>
      <c r="C9" s="27" t="n"/>
      <c r="D9" s="126" t="n"/>
      <c r="E9" s="27" t="n"/>
      <c r="F9" s="27" t="n"/>
      <c r="G9" s="27" t="n"/>
      <c r="H9" s="27" t="n"/>
      <c r="I9" s="14">
        <f>IF(COUNTBLANK(A9)=1,"",IF(OR(E9="Done",E9="Dropped"),"",IF(COUNTBLANK(E9)=1,"Choose status",IF(COUNTBLANK(C9)=1,"Choose owner",IF(COUNTBLANK(D9)=1,"Add due date",IF(NOT(ISNUMBER(D9)),"Check date",IF(D9&lt;TODAY(),"Overdue",IF(D9&lt;TODAY()+7,"This week",IF(COUNTBLANK(F9)=1,"Add next step",IF(AND(B9="Delegate",E9&lt;&gt;"Done"),"Hand over job",""))))))))))</f>
        <v/>
      </c>
      <c r="J9" s="2" t="n"/>
      <c r="K9" s="2" t="n"/>
      <c r="L9" s="2" t="n"/>
      <c r="M9" s="2" t="n"/>
      <c r="N9" s="2" t="n"/>
      <c r="O9" s="2" t="n"/>
      <c r="P9" s="2" t="n"/>
      <c r="Q9" s="2" t="n"/>
      <c r="R9" s="2" t="n"/>
      <c r="S9" s="2" t="n"/>
      <c r="T9" s="2" t="n"/>
    </row>
    <row r="10" ht="34" customHeight="1">
      <c r="A10" s="27" t="n"/>
      <c r="B10" s="27" t="n"/>
      <c r="C10" s="27" t="n"/>
      <c r="D10" s="126" t="n"/>
      <c r="E10" s="27" t="n"/>
      <c r="F10" s="27" t="n"/>
      <c r="G10" s="27" t="n"/>
      <c r="H10" s="27" t="n"/>
      <c r="I10" s="14">
        <f>IF(COUNTBLANK(A10)=1,"",IF(OR(E10="Done",E10="Dropped"),"",IF(COUNTBLANK(E10)=1,"Choose status",IF(COUNTBLANK(C10)=1,"Choose owner",IF(COUNTBLANK(D10)=1,"Add due date",IF(NOT(ISNUMBER(D10)),"Check date",IF(D10&lt;TODAY(),"Overdue",IF(D10&lt;TODAY()+7,"This week",IF(COUNTBLANK(F10)=1,"Add next step",IF(AND(B10="Delegate",E10&lt;&gt;"Done"),"Hand over job",""))))))))))</f>
        <v/>
      </c>
      <c r="J10" s="2" t="n"/>
      <c r="K10" s="2" t="n"/>
      <c r="L10" s="2" t="n"/>
      <c r="M10" s="2" t="n"/>
      <c r="N10" s="2" t="n"/>
      <c r="O10" s="2" t="n"/>
      <c r="P10" s="2" t="n"/>
      <c r="Q10" s="2" t="n"/>
      <c r="R10" s="2" t="n"/>
      <c r="S10" s="2" t="n"/>
      <c r="T10" s="2" t="n"/>
    </row>
    <row r="11" ht="34" customHeight="1">
      <c r="A11" s="27" t="n"/>
      <c r="B11" s="27" t="n"/>
      <c r="C11" s="27" t="n"/>
      <c r="D11" s="126" t="n"/>
      <c r="E11" s="27" t="n"/>
      <c r="F11" s="27" t="n"/>
      <c r="G11" s="27" t="n"/>
      <c r="H11" s="27" t="n"/>
      <c r="I11" s="14">
        <f>IF(COUNTBLANK(A11)=1,"",IF(OR(E11="Done",E11="Dropped"),"",IF(COUNTBLANK(E11)=1,"Choose status",IF(COUNTBLANK(C11)=1,"Choose owner",IF(COUNTBLANK(D11)=1,"Add due date",IF(NOT(ISNUMBER(D11)),"Check date",IF(D11&lt;TODAY(),"Overdue",IF(D11&lt;TODAY()+7,"This week",IF(COUNTBLANK(F11)=1,"Add next step",IF(AND(B11="Delegate",E11&lt;&gt;"Done"),"Hand over job",""))))))))))</f>
        <v/>
      </c>
      <c r="J11" s="2" t="n"/>
      <c r="K11" s="2" t="n"/>
      <c r="L11" s="2" t="n"/>
      <c r="M11" s="2" t="n"/>
      <c r="N11" s="2" t="n"/>
      <c r="O11" s="2" t="n"/>
      <c r="P11" s="2" t="n"/>
      <c r="Q11" s="2" t="n"/>
      <c r="R11" s="2" t="n"/>
      <c r="S11" s="2" t="n"/>
      <c r="T11" s="2" t="n"/>
    </row>
    <row r="12" ht="34" customHeight="1">
      <c r="A12" s="27" t="n"/>
      <c r="B12" s="27" t="n"/>
      <c r="C12" s="27" t="n"/>
      <c r="D12" s="126" t="n"/>
      <c r="E12" s="27" t="n"/>
      <c r="F12" s="27" t="n"/>
      <c r="G12" s="27" t="n"/>
      <c r="H12" s="27" t="n"/>
      <c r="I12" s="14">
        <f>IF(COUNTBLANK(A12)=1,"",IF(OR(E12="Done",E12="Dropped"),"",IF(COUNTBLANK(E12)=1,"Choose status",IF(COUNTBLANK(C12)=1,"Choose owner",IF(COUNTBLANK(D12)=1,"Add due date",IF(NOT(ISNUMBER(D12)),"Check date",IF(D12&lt;TODAY(),"Overdue",IF(D12&lt;TODAY()+7,"This week",IF(COUNTBLANK(F12)=1,"Add next step",IF(AND(B12="Delegate",E12&lt;&gt;"Done"),"Hand over job",""))))))))))</f>
        <v/>
      </c>
      <c r="J12" s="2" t="n"/>
      <c r="K12" s="2" t="n"/>
      <c r="L12" s="2" t="n"/>
      <c r="M12" s="2" t="n"/>
      <c r="N12" s="2" t="n"/>
      <c r="O12" s="2" t="n"/>
      <c r="P12" s="2" t="n"/>
      <c r="Q12" s="2" t="n"/>
      <c r="R12" s="2" t="n"/>
      <c r="S12" s="2" t="n"/>
      <c r="T12" s="2" t="n"/>
    </row>
    <row r="13" ht="34" customHeight="1">
      <c r="A13" s="27" t="n"/>
      <c r="B13" s="27" t="n"/>
      <c r="C13" s="27" t="n"/>
      <c r="D13" s="126" t="n"/>
      <c r="E13" s="27" t="n"/>
      <c r="F13" s="27" t="n"/>
      <c r="G13" s="27" t="n"/>
      <c r="H13" s="27" t="n"/>
      <c r="I13" s="14">
        <f>IF(COUNTBLANK(A13)=1,"",IF(OR(E13="Done",E13="Dropped"),"",IF(COUNTBLANK(E13)=1,"Choose status",IF(COUNTBLANK(C13)=1,"Choose owner",IF(COUNTBLANK(D13)=1,"Add due date",IF(NOT(ISNUMBER(D13)),"Check date",IF(D13&lt;TODAY(),"Overdue",IF(D13&lt;TODAY()+7,"This week",IF(COUNTBLANK(F13)=1,"Add next step",IF(AND(B13="Delegate",E13&lt;&gt;"Done"),"Hand over job",""))))))))))</f>
        <v/>
      </c>
      <c r="J13" s="2" t="n"/>
      <c r="K13" s="2" t="n"/>
      <c r="L13" s="2" t="n"/>
      <c r="M13" s="2" t="n"/>
      <c r="N13" s="2" t="n"/>
      <c r="O13" s="2" t="n"/>
      <c r="P13" s="2" t="n"/>
      <c r="Q13" s="2" t="n"/>
      <c r="R13" s="2" t="n"/>
      <c r="S13" s="2" t="n"/>
      <c r="T13" s="2" t="n"/>
    </row>
    <row r="14" ht="34" customHeight="1">
      <c r="A14" s="27" t="n"/>
      <c r="B14" s="27" t="n"/>
      <c r="C14" s="27" t="n"/>
      <c r="D14" s="126" t="n"/>
      <c r="E14" s="27" t="n"/>
      <c r="F14" s="27" t="n"/>
      <c r="G14" s="27" t="n"/>
      <c r="H14" s="27" t="n"/>
      <c r="I14" s="14">
        <f>IF(COUNTBLANK(A14)=1,"",IF(OR(E14="Done",E14="Dropped"),"",IF(COUNTBLANK(E14)=1,"Choose status",IF(COUNTBLANK(C14)=1,"Choose owner",IF(COUNTBLANK(D14)=1,"Add due date",IF(NOT(ISNUMBER(D14)),"Check date",IF(D14&lt;TODAY(),"Overdue",IF(D14&lt;TODAY()+7,"This week",IF(COUNTBLANK(F14)=1,"Add next step",IF(AND(B14="Delegate",E14&lt;&gt;"Done"),"Hand over job",""))))))))))</f>
        <v/>
      </c>
      <c r="J14" s="2" t="n"/>
      <c r="K14" s="2" t="n"/>
      <c r="L14" s="2" t="n"/>
      <c r="M14" s="2" t="n"/>
      <c r="N14" s="2" t="n"/>
      <c r="O14" s="2" t="n"/>
      <c r="P14" s="2" t="n"/>
      <c r="Q14" s="2" t="n"/>
      <c r="R14" s="2" t="n"/>
      <c r="S14" s="2" t="n"/>
      <c r="T14" s="2" t="n"/>
    </row>
    <row r="15" ht="34" customHeight="1">
      <c r="A15" s="27" t="n"/>
      <c r="B15" s="27" t="n"/>
      <c r="C15" s="27" t="n"/>
      <c r="D15" s="126" t="n"/>
      <c r="E15" s="27" t="n"/>
      <c r="F15" s="27" t="n"/>
      <c r="G15" s="27" t="n"/>
      <c r="H15" s="27" t="n"/>
      <c r="I15" s="14">
        <f>IF(COUNTBLANK(A15)=1,"",IF(OR(E15="Done",E15="Dropped"),"",IF(COUNTBLANK(E15)=1,"Choose status",IF(COUNTBLANK(C15)=1,"Choose owner",IF(COUNTBLANK(D15)=1,"Add due date",IF(NOT(ISNUMBER(D15)),"Check date",IF(D15&lt;TODAY(),"Overdue",IF(D15&lt;TODAY()+7,"This week",IF(COUNTBLANK(F15)=1,"Add next step",IF(AND(B15="Delegate",E15&lt;&gt;"Done"),"Hand over job",""))))))))))</f>
        <v/>
      </c>
      <c r="J15" s="2" t="n"/>
      <c r="K15" s="2" t="n"/>
      <c r="L15" s="2" t="n"/>
      <c r="M15" s="2" t="n"/>
      <c r="N15" s="2" t="n"/>
      <c r="O15" s="2" t="n"/>
      <c r="P15" s="2" t="n"/>
      <c r="Q15" s="2" t="n"/>
      <c r="R15" s="2" t="n"/>
      <c r="S15" s="2" t="n"/>
      <c r="T15" s="2" t="n"/>
    </row>
    <row r="16" ht="34" customHeight="1">
      <c r="A16" s="27" t="n"/>
      <c r="B16" s="27" t="n"/>
      <c r="C16" s="27" t="n"/>
      <c r="D16" s="126" t="n"/>
      <c r="E16" s="27" t="n"/>
      <c r="F16" s="27" t="n"/>
      <c r="G16" s="27" t="n"/>
      <c r="H16" s="27" t="n"/>
      <c r="I16" s="14">
        <f>IF(COUNTBLANK(A16)=1,"",IF(OR(E16="Done",E16="Dropped"),"",IF(COUNTBLANK(E16)=1,"Choose status",IF(COUNTBLANK(C16)=1,"Choose owner",IF(COUNTBLANK(D16)=1,"Add due date",IF(NOT(ISNUMBER(D16)),"Check date",IF(D16&lt;TODAY(),"Overdue",IF(D16&lt;TODAY()+7,"This week",IF(COUNTBLANK(F16)=1,"Add next step",IF(AND(B16="Delegate",E16&lt;&gt;"Done"),"Hand over job",""))))))))))</f>
        <v/>
      </c>
      <c r="J16" s="2" t="n"/>
      <c r="K16" s="2" t="n"/>
      <c r="L16" s="2" t="n"/>
      <c r="M16" s="2" t="n"/>
      <c r="N16" s="2" t="n"/>
      <c r="O16" s="2" t="n"/>
      <c r="P16" s="2" t="n"/>
      <c r="Q16" s="2" t="n"/>
      <c r="R16" s="2" t="n"/>
      <c r="S16" s="2" t="n"/>
      <c r="T16" s="2" t="n"/>
    </row>
    <row r="17" ht="34" customHeight="1">
      <c r="A17" s="27" t="n"/>
      <c r="B17" s="27" t="n"/>
      <c r="C17" s="27" t="n"/>
      <c r="D17" s="126" t="n"/>
      <c r="E17" s="27" t="n"/>
      <c r="F17" s="27" t="n"/>
      <c r="G17" s="27" t="n"/>
      <c r="H17" s="27" t="n"/>
      <c r="I17" s="14">
        <f>IF(COUNTBLANK(A17)=1,"",IF(OR(E17="Done",E17="Dropped"),"",IF(COUNTBLANK(E17)=1,"Choose status",IF(COUNTBLANK(C17)=1,"Choose owner",IF(COUNTBLANK(D17)=1,"Add due date",IF(NOT(ISNUMBER(D17)),"Check date",IF(D17&lt;TODAY(),"Overdue",IF(D17&lt;TODAY()+7,"This week",IF(COUNTBLANK(F17)=1,"Add next step",IF(AND(B17="Delegate",E17&lt;&gt;"Done"),"Hand over job",""))))))))))</f>
        <v/>
      </c>
      <c r="J17" s="2" t="n"/>
      <c r="K17" s="2" t="n"/>
      <c r="L17" s="2" t="n"/>
      <c r="M17" s="2" t="n"/>
      <c r="N17" s="2" t="n"/>
      <c r="O17" s="2" t="n"/>
      <c r="P17" s="2" t="n"/>
      <c r="Q17" s="2" t="n"/>
      <c r="R17" s="2" t="n"/>
      <c r="S17" s="2" t="n"/>
      <c r="T17" s="2" t="n"/>
    </row>
    <row r="18" ht="34" customHeight="1">
      <c r="A18" s="27" t="n"/>
      <c r="B18" s="27" t="n"/>
      <c r="C18" s="27" t="n"/>
      <c r="D18" s="126" t="n"/>
      <c r="E18" s="27" t="n"/>
      <c r="F18" s="27" t="n"/>
      <c r="G18" s="27" t="n"/>
      <c r="H18" s="27" t="n"/>
      <c r="I18" s="14">
        <f>IF(COUNTBLANK(A18)=1,"",IF(OR(E18="Done",E18="Dropped"),"",IF(COUNTBLANK(E18)=1,"Choose status",IF(COUNTBLANK(C18)=1,"Choose owner",IF(COUNTBLANK(D18)=1,"Add due date",IF(NOT(ISNUMBER(D18)),"Check date",IF(D18&lt;TODAY(),"Overdue",IF(D18&lt;TODAY()+7,"This week",IF(COUNTBLANK(F18)=1,"Add next step",IF(AND(B18="Delegate",E18&lt;&gt;"Done"),"Hand over job",""))))))))))</f>
        <v/>
      </c>
      <c r="J18" s="2" t="n"/>
      <c r="K18" s="2" t="n"/>
      <c r="L18" s="2" t="n"/>
      <c r="M18" s="2" t="n"/>
      <c r="N18" s="2" t="n"/>
      <c r="O18" s="2" t="n"/>
      <c r="P18" s="2" t="n"/>
      <c r="Q18" s="2" t="n"/>
      <c r="R18" s="2" t="n"/>
      <c r="S18" s="2" t="n"/>
      <c r="T18" s="2" t="n"/>
    </row>
    <row r="19" ht="34" customHeight="1">
      <c r="A19" s="27" t="n"/>
      <c r="B19" s="27" t="n"/>
      <c r="C19" s="27" t="n"/>
      <c r="D19" s="126" t="n"/>
      <c r="E19" s="27" t="n"/>
      <c r="F19" s="27" t="n"/>
      <c r="G19" s="27" t="n"/>
      <c r="H19" s="27" t="n"/>
      <c r="I19" s="14">
        <f>IF(COUNTBLANK(A19)=1,"",IF(OR(E19="Done",E19="Dropped"),"",IF(COUNTBLANK(E19)=1,"Choose status",IF(COUNTBLANK(C19)=1,"Choose owner",IF(COUNTBLANK(D19)=1,"Add due date",IF(NOT(ISNUMBER(D19)),"Check date",IF(D19&lt;TODAY(),"Overdue",IF(D19&lt;TODAY()+7,"This week",IF(COUNTBLANK(F19)=1,"Add next step",IF(AND(B19="Delegate",E19&lt;&gt;"Done"),"Hand over job",""))))))))))</f>
        <v/>
      </c>
      <c r="J19" s="2" t="n"/>
      <c r="K19" s="2" t="n"/>
      <c r="L19" s="2" t="n"/>
      <c r="M19" s="2" t="n"/>
      <c r="N19" s="2" t="n"/>
      <c r="O19" s="2" t="n"/>
      <c r="P19" s="2" t="n"/>
      <c r="Q19" s="2" t="n"/>
      <c r="R19" s="2" t="n"/>
      <c r="S19" s="2" t="n"/>
      <c r="T19" s="2" t="n"/>
    </row>
    <row r="20" ht="34" customHeight="1">
      <c r="A20" s="27" t="n"/>
      <c r="B20" s="27" t="n"/>
      <c r="C20" s="27" t="n"/>
      <c r="D20" s="126" t="n"/>
      <c r="E20" s="27" t="n"/>
      <c r="F20" s="27" t="n"/>
      <c r="G20" s="27" t="n"/>
      <c r="H20" s="27" t="n"/>
      <c r="I20" s="14">
        <f>IF(COUNTBLANK(A20)=1,"",IF(OR(E20="Done",E20="Dropped"),"",IF(COUNTBLANK(E20)=1,"Choose status",IF(COUNTBLANK(C20)=1,"Choose owner",IF(COUNTBLANK(D20)=1,"Add due date",IF(NOT(ISNUMBER(D20)),"Check date",IF(D20&lt;TODAY(),"Overdue",IF(D20&lt;TODAY()+7,"This week",IF(COUNTBLANK(F20)=1,"Add next step",IF(AND(B20="Delegate",E20&lt;&gt;"Done"),"Hand over job",""))))))))))</f>
        <v/>
      </c>
      <c r="J20" s="2" t="n"/>
      <c r="K20" s="2" t="n"/>
      <c r="L20" s="2" t="n"/>
      <c r="M20" s="2" t="n"/>
      <c r="N20" s="2" t="n"/>
      <c r="O20" s="2" t="n"/>
      <c r="P20" s="2" t="n"/>
      <c r="Q20" s="2" t="n"/>
      <c r="R20" s="2" t="n"/>
      <c r="S20" s="2" t="n"/>
      <c r="T20" s="2" t="n"/>
    </row>
    <row r="21" ht="34" customHeight="1">
      <c r="A21" s="27" t="n"/>
      <c r="B21" s="27" t="n"/>
      <c r="C21" s="27" t="n"/>
      <c r="D21" s="126" t="n"/>
      <c r="E21" s="27" t="n"/>
      <c r="F21" s="27" t="n"/>
      <c r="G21" s="27" t="n"/>
      <c r="H21" s="27" t="n"/>
      <c r="I21" s="14">
        <f>IF(COUNTBLANK(A21)=1,"",IF(OR(E21="Done",E21="Dropped"),"",IF(COUNTBLANK(E21)=1,"Choose status",IF(COUNTBLANK(C21)=1,"Choose owner",IF(COUNTBLANK(D21)=1,"Add due date",IF(NOT(ISNUMBER(D21)),"Check date",IF(D21&lt;TODAY(),"Overdue",IF(D21&lt;TODAY()+7,"This week",IF(COUNTBLANK(F21)=1,"Add next step",IF(AND(B21="Delegate",E21&lt;&gt;"Done"),"Hand over job",""))))))))))</f>
        <v/>
      </c>
      <c r="J21" s="2" t="n"/>
      <c r="K21" s="2" t="n"/>
      <c r="L21" s="2" t="n"/>
      <c r="M21" s="2" t="n"/>
      <c r="N21" s="2" t="n"/>
      <c r="O21" s="2" t="n"/>
      <c r="P21" s="2" t="n"/>
      <c r="Q21" s="2" t="n"/>
      <c r="R21" s="2" t="n"/>
      <c r="S21" s="2" t="n"/>
      <c r="T21" s="2" t="n"/>
    </row>
    <row r="22" ht="34" customHeight="1">
      <c r="A22" s="27" t="n"/>
      <c r="B22" s="27" t="n"/>
      <c r="C22" s="27" t="n"/>
      <c r="D22" s="126" t="n"/>
      <c r="E22" s="27" t="n"/>
      <c r="F22" s="27" t="n"/>
      <c r="G22" s="27" t="n"/>
      <c r="H22" s="27" t="n"/>
      <c r="I22" s="14">
        <f>IF(COUNTBLANK(A22)=1,"",IF(OR(E22="Done",E22="Dropped"),"",IF(COUNTBLANK(E22)=1,"Choose status",IF(COUNTBLANK(C22)=1,"Choose owner",IF(COUNTBLANK(D22)=1,"Add due date",IF(NOT(ISNUMBER(D22)),"Check date",IF(D22&lt;TODAY(),"Overdue",IF(D22&lt;TODAY()+7,"This week",IF(COUNTBLANK(F22)=1,"Add next step",IF(AND(B22="Delegate",E22&lt;&gt;"Done"),"Hand over job",""))))))))))</f>
        <v/>
      </c>
      <c r="J22" s="2" t="n"/>
      <c r="K22" s="2" t="n"/>
      <c r="L22" s="2" t="n"/>
      <c r="M22" s="2" t="n"/>
      <c r="N22" s="2" t="n"/>
      <c r="O22" s="2" t="n"/>
      <c r="P22" s="2" t="n"/>
      <c r="Q22" s="2" t="n"/>
      <c r="R22" s="2" t="n"/>
      <c r="S22" s="2" t="n"/>
      <c r="T22" s="2" t="n"/>
    </row>
    <row r="23" ht="34" customHeight="1">
      <c r="A23" s="27" t="n"/>
      <c r="B23" s="27" t="n"/>
      <c r="C23" s="27" t="n"/>
      <c r="D23" s="126" t="n"/>
      <c r="E23" s="27" t="n"/>
      <c r="F23" s="27" t="n"/>
      <c r="G23" s="27" t="n"/>
      <c r="H23" s="27" t="n"/>
      <c r="I23" s="14">
        <f>IF(COUNTBLANK(A23)=1,"",IF(OR(E23="Done",E23="Dropped"),"",IF(COUNTBLANK(E23)=1,"Choose status",IF(COUNTBLANK(C23)=1,"Choose owner",IF(COUNTBLANK(D23)=1,"Add due date",IF(NOT(ISNUMBER(D23)),"Check date",IF(D23&lt;TODAY(),"Overdue",IF(D23&lt;TODAY()+7,"This week",IF(COUNTBLANK(F23)=1,"Add next step",IF(AND(B23="Delegate",E23&lt;&gt;"Done"),"Hand over job",""))))))))))</f>
        <v/>
      </c>
      <c r="J23" s="2" t="n"/>
      <c r="K23" s="2" t="n"/>
      <c r="L23" s="2" t="n"/>
      <c r="M23" s="2" t="n"/>
      <c r="N23" s="2" t="n"/>
      <c r="O23" s="2" t="n"/>
      <c r="P23" s="2" t="n"/>
      <c r="Q23" s="2" t="n"/>
      <c r="R23" s="2" t="n"/>
      <c r="S23" s="2" t="n"/>
      <c r="T23" s="2" t="n"/>
    </row>
    <row r="24" ht="34" customHeight="1">
      <c r="A24" s="27" t="n"/>
      <c r="B24" s="27" t="n"/>
      <c r="C24" s="27" t="n"/>
      <c r="D24" s="126" t="n"/>
      <c r="E24" s="27" t="n"/>
      <c r="F24" s="27" t="n"/>
      <c r="G24" s="27" t="n"/>
      <c r="H24" s="27" t="n"/>
      <c r="I24" s="14">
        <f>IF(COUNTBLANK(A24)=1,"",IF(OR(E24="Done",E24="Dropped"),"",IF(COUNTBLANK(E24)=1,"Choose status",IF(COUNTBLANK(C24)=1,"Choose owner",IF(COUNTBLANK(D24)=1,"Add due date",IF(NOT(ISNUMBER(D24)),"Check date",IF(D24&lt;TODAY(),"Overdue",IF(D24&lt;TODAY()+7,"This week",IF(COUNTBLANK(F24)=1,"Add next step",IF(AND(B24="Delegate",E24&lt;&gt;"Done"),"Hand over job",""))))))))))</f>
        <v/>
      </c>
      <c r="J24" s="2" t="n"/>
      <c r="K24" s="2" t="n"/>
      <c r="L24" s="2" t="n"/>
      <c r="M24" s="2" t="n"/>
      <c r="N24" s="2" t="n"/>
      <c r="O24" s="2" t="n"/>
      <c r="P24" s="2" t="n"/>
      <c r="Q24" s="2" t="n"/>
      <c r="R24" s="2" t="n"/>
      <c r="S24" s="2" t="n"/>
      <c r="T24" s="2" t="n"/>
    </row>
    <row r="25" ht="34" customHeight="1">
      <c r="A25" s="27" t="n"/>
      <c r="B25" s="27" t="n"/>
      <c r="C25" s="27" t="n"/>
      <c r="D25" s="126" t="n"/>
      <c r="E25" s="27" t="n"/>
      <c r="F25" s="27" t="n"/>
      <c r="G25" s="27" t="n"/>
      <c r="H25" s="27" t="n"/>
      <c r="I25" s="14">
        <f>IF(COUNTBLANK(A25)=1,"",IF(OR(E25="Done",E25="Dropped"),"",IF(COUNTBLANK(E25)=1,"Choose status",IF(COUNTBLANK(C25)=1,"Choose owner",IF(COUNTBLANK(D25)=1,"Add due date",IF(NOT(ISNUMBER(D25)),"Check date",IF(D25&lt;TODAY(),"Overdue",IF(D25&lt;TODAY()+7,"This week",IF(COUNTBLANK(F25)=1,"Add next step",IF(AND(B25="Delegate",E25&lt;&gt;"Done"),"Hand over job",""))))))))))</f>
        <v/>
      </c>
      <c r="J25" s="2" t="n"/>
      <c r="K25" s="2" t="n"/>
      <c r="L25" s="2" t="n"/>
      <c r="M25" s="2" t="n"/>
      <c r="N25" s="2" t="n"/>
      <c r="O25" s="2" t="n"/>
      <c r="P25" s="2" t="n"/>
      <c r="Q25" s="2" t="n"/>
      <c r="R25" s="2" t="n"/>
      <c r="S25" s="2" t="n"/>
      <c r="T25" s="2" t="n"/>
    </row>
    <row r="26" ht="34" customHeight="1">
      <c r="A26" s="27" t="n"/>
      <c r="B26" s="27" t="n"/>
      <c r="C26" s="27" t="n"/>
      <c r="D26" s="126" t="n"/>
      <c r="E26" s="27" t="n"/>
      <c r="F26" s="27" t="n"/>
      <c r="G26" s="27" t="n"/>
      <c r="H26" s="27" t="n"/>
      <c r="I26" s="14">
        <f>IF(COUNTBLANK(A26)=1,"",IF(OR(E26="Done",E26="Dropped"),"",IF(COUNTBLANK(E26)=1,"Choose status",IF(COUNTBLANK(C26)=1,"Choose owner",IF(COUNTBLANK(D26)=1,"Add due date",IF(NOT(ISNUMBER(D26)),"Check date",IF(D26&lt;TODAY(),"Overdue",IF(D26&lt;TODAY()+7,"This week",IF(COUNTBLANK(F26)=1,"Add next step",IF(AND(B26="Delegate",E26&lt;&gt;"Done"),"Hand over job",""))))))))))</f>
        <v/>
      </c>
      <c r="J26" s="2" t="n"/>
      <c r="K26" s="2" t="n"/>
      <c r="L26" s="2" t="n"/>
      <c r="M26" s="2" t="n"/>
      <c r="N26" s="2" t="n"/>
      <c r="O26" s="2" t="n"/>
      <c r="P26" s="2" t="n"/>
      <c r="Q26" s="2" t="n"/>
      <c r="R26" s="2" t="n"/>
      <c r="S26" s="2" t="n"/>
      <c r="T26" s="2" t="n"/>
    </row>
    <row r="27" ht="34" customHeight="1">
      <c r="A27" s="27" t="n"/>
      <c r="B27" s="27" t="n"/>
      <c r="C27" s="27" t="n"/>
      <c r="D27" s="126" t="n"/>
      <c r="E27" s="27" t="n"/>
      <c r="F27" s="27" t="n"/>
      <c r="G27" s="27" t="n"/>
      <c r="H27" s="27" t="n"/>
      <c r="I27" s="14">
        <f>IF(COUNTBLANK(A27)=1,"",IF(OR(E27="Done",E27="Dropped"),"",IF(COUNTBLANK(E27)=1,"Choose status",IF(COUNTBLANK(C27)=1,"Choose owner",IF(COUNTBLANK(D27)=1,"Add due date",IF(NOT(ISNUMBER(D27)),"Check date",IF(D27&lt;TODAY(),"Overdue",IF(D27&lt;TODAY()+7,"This week",IF(COUNTBLANK(F27)=1,"Add next step",IF(AND(B27="Delegate",E27&lt;&gt;"Done"),"Hand over job",""))))))))))</f>
        <v/>
      </c>
      <c r="J27" s="2" t="n"/>
      <c r="K27" s="2" t="n"/>
      <c r="L27" s="2" t="n"/>
      <c r="M27" s="2" t="n"/>
      <c r="N27" s="2" t="n"/>
      <c r="O27" s="2" t="n"/>
      <c r="P27" s="2" t="n"/>
      <c r="Q27" s="2" t="n"/>
      <c r="R27" s="2" t="n"/>
      <c r="S27" s="2" t="n"/>
      <c r="T27" s="2" t="n"/>
    </row>
    <row r="28" ht="34" customHeight="1">
      <c r="A28" s="27" t="n"/>
      <c r="B28" s="27" t="n"/>
      <c r="C28" s="27" t="n"/>
      <c r="D28" s="126" t="n"/>
      <c r="E28" s="27" t="n"/>
      <c r="F28" s="27" t="n"/>
      <c r="G28" s="27" t="n"/>
      <c r="H28" s="27" t="n"/>
      <c r="I28" s="14">
        <f>IF(COUNTBLANK(A28)=1,"",IF(OR(E28="Done",E28="Dropped"),"",IF(COUNTBLANK(E28)=1,"Choose status",IF(COUNTBLANK(C28)=1,"Choose owner",IF(COUNTBLANK(D28)=1,"Add due date",IF(NOT(ISNUMBER(D28)),"Check date",IF(D28&lt;TODAY(),"Overdue",IF(D28&lt;TODAY()+7,"This week",IF(COUNTBLANK(F28)=1,"Add next step",IF(AND(B28="Delegate",E28&lt;&gt;"Done"),"Hand over job",""))))))))))</f>
        <v/>
      </c>
      <c r="J28" s="2" t="n"/>
      <c r="K28" s="2" t="n"/>
      <c r="L28" s="2" t="n"/>
      <c r="M28" s="2" t="n"/>
      <c r="N28" s="2" t="n"/>
      <c r="O28" s="2" t="n"/>
      <c r="P28" s="2" t="n"/>
      <c r="Q28" s="2" t="n"/>
      <c r="R28" s="2" t="n"/>
      <c r="S28" s="2" t="n"/>
      <c r="T28" s="2" t="n"/>
    </row>
    <row r="29" ht="34" customHeight="1">
      <c r="A29" s="27" t="n"/>
      <c r="B29" s="27" t="n"/>
      <c r="C29" s="27" t="n"/>
      <c r="D29" s="126" t="n"/>
      <c r="E29" s="27" t="n"/>
      <c r="F29" s="27" t="n"/>
      <c r="G29" s="27" t="n"/>
      <c r="H29" s="27" t="n"/>
      <c r="I29" s="14">
        <f>IF(COUNTBLANK(A29)=1,"",IF(OR(E29="Done",E29="Dropped"),"",IF(COUNTBLANK(E29)=1,"Choose status",IF(COUNTBLANK(C29)=1,"Choose owner",IF(COUNTBLANK(D29)=1,"Add due date",IF(NOT(ISNUMBER(D29)),"Check date",IF(D29&lt;TODAY(),"Overdue",IF(D29&lt;TODAY()+7,"This week",IF(COUNTBLANK(F29)=1,"Add next step",IF(AND(B29="Delegate",E29&lt;&gt;"Done"),"Hand over job",""))))))))))</f>
        <v/>
      </c>
      <c r="J29" s="2" t="n"/>
      <c r="K29" s="2" t="n"/>
      <c r="L29" s="2" t="n"/>
      <c r="M29" s="2" t="n"/>
      <c r="N29" s="2" t="n"/>
      <c r="O29" s="2" t="n"/>
      <c r="P29" s="2" t="n"/>
      <c r="Q29" s="2" t="n"/>
      <c r="R29" s="2" t="n"/>
      <c r="S29" s="2" t="n"/>
      <c r="T29" s="2" t="n"/>
    </row>
    <row r="30" ht="34" customHeight="1">
      <c r="A30" s="27" t="n"/>
      <c r="B30" s="27" t="n"/>
      <c r="C30" s="27" t="n"/>
      <c r="D30" s="126" t="n"/>
      <c r="E30" s="27" t="n"/>
      <c r="F30" s="27" t="n"/>
      <c r="G30" s="27" t="n"/>
      <c r="H30" s="27" t="n"/>
      <c r="I30" s="14">
        <f>IF(COUNTBLANK(A30)=1,"",IF(OR(E30="Done",E30="Dropped"),"",IF(COUNTBLANK(E30)=1,"Choose status",IF(COUNTBLANK(C30)=1,"Choose owner",IF(COUNTBLANK(D30)=1,"Add due date",IF(NOT(ISNUMBER(D30)),"Check date",IF(D30&lt;TODAY(),"Overdue",IF(D30&lt;TODAY()+7,"This week",IF(COUNTBLANK(F30)=1,"Add next step",IF(AND(B30="Delegate",E30&lt;&gt;"Done"),"Hand over job",""))))))))))</f>
        <v/>
      </c>
      <c r="J30" s="2" t="n"/>
      <c r="K30" s="2" t="n"/>
      <c r="L30" s="2" t="n"/>
      <c r="M30" s="2" t="n"/>
      <c r="N30" s="2" t="n"/>
      <c r="O30" s="2" t="n"/>
      <c r="P30" s="2" t="n"/>
      <c r="Q30" s="2" t="n"/>
      <c r="R30" s="2" t="n"/>
      <c r="S30" s="2" t="n"/>
      <c r="T30" s="2" t="n"/>
    </row>
    <row r="31" ht="34" customHeight="1">
      <c r="A31" s="27" t="n"/>
      <c r="B31" s="27" t="n"/>
      <c r="C31" s="27" t="n"/>
      <c r="D31" s="126" t="n"/>
      <c r="E31" s="27" t="n"/>
      <c r="F31" s="27" t="n"/>
      <c r="G31" s="27" t="n"/>
      <c r="H31" s="27" t="n"/>
      <c r="I31" s="14">
        <f>IF(COUNTBLANK(A31)=1,"",IF(OR(E31="Done",E31="Dropped"),"",IF(COUNTBLANK(E31)=1,"Choose status",IF(COUNTBLANK(C31)=1,"Choose owner",IF(COUNTBLANK(D31)=1,"Add due date",IF(NOT(ISNUMBER(D31)),"Check date",IF(D31&lt;TODAY(),"Overdue",IF(D31&lt;TODAY()+7,"This week",IF(COUNTBLANK(F31)=1,"Add next step",IF(AND(B31="Delegate",E31&lt;&gt;"Done"),"Hand over job",""))))))))))</f>
        <v/>
      </c>
      <c r="J31" s="2" t="n"/>
      <c r="K31" s="2" t="n"/>
      <c r="L31" s="2" t="n"/>
      <c r="M31" s="2" t="n"/>
      <c r="N31" s="2" t="n"/>
      <c r="O31" s="2" t="n"/>
      <c r="P31" s="2" t="n"/>
      <c r="Q31" s="2" t="n"/>
      <c r="R31" s="2" t="n"/>
      <c r="S31" s="2" t="n"/>
      <c r="T31" s="2" t="n"/>
    </row>
    <row r="32" ht="34" customHeight="1">
      <c r="A32" s="27" t="n"/>
      <c r="B32" s="27" t="n"/>
      <c r="C32" s="27" t="n"/>
      <c r="D32" s="126" t="n"/>
      <c r="E32" s="27" t="n"/>
      <c r="F32" s="27" t="n"/>
      <c r="G32" s="27" t="n"/>
      <c r="H32" s="27" t="n"/>
      <c r="I32" s="14">
        <f>IF(COUNTBLANK(A32)=1,"",IF(OR(E32="Done",E32="Dropped"),"",IF(COUNTBLANK(E32)=1,"Choose status",IF(COUNTBLANK(C32)=1,"Choose owner",IF(COUNTBLANK(D32)=1,"Add due date",IF(NOT(ISNUMBER(D32)),"Check date",IF(D32&lt;TODAY(),"Overdue",IF(D32&lt;TODAY()+7,"This week",IF(COUNTBLANK(F32)=1,"Add next step",IF(AND(B32="Delegate",E32&lt;&gt;"Done"),"Hand over job",""))))))))))</f>
        <v/>
      </c>
      <c r="J32" s="2" t="n"/>
      <c r="K32" s="2" t="n"/>
      <c r="L32" s="2" t="n"/>
      <c r="M32" s="2" t="n"/>
      <c r="N32" s="2" t="n"/>
      <c r="O32" s="2" t="n"/>
      <c r="P32" s="2" t="n"/>
      <c r="Q32" s="2" t="n"/>
      <c r="R32" s="2" t="n"/>
      <c r="S32" s="2" t="n"/>
      <c r="T32" s="2" t="n"/>
    </row>
    <row r="33" ht="34" customHeight="1">
      <c r="A33" s="27" t="n"/>
      <c r="B33" s="27" t="n"/>
      <c r="C33" s="27" t="n"/>
      <c r="D33" s="126" t="n"/>
      <c r="E33" s="27" t="n"/>
      <c r="F33" s="27" t="n"/>
      <c r="G33" s="27" t="n"/>
      <c r="H33" s="27" t="n"/>
      <c r="I33" s="14">
        <f>IF(COUNTBLANK(A33)=1,"",IF(OR(E33="Done",E33="Dropped"),"",IF(COUNTBLANK(E33)=1,"Choose status",IF(COUNTBLANK(C33)=1,"Choose owner",IF(COUNTBLANK(D33)=1,"Add due date",IF(NOT(ISNUMBER(D33)),"Check date",IF(D33&lt;TODAY(),"Overdue",IF(D33&lt;TODAY()+7,"This week",IF(COUNTBLANK(F33)=1,"Add next step",IF(AND(B33="Delegate",E33&lt;&gt;"Done"),"Hand over job",""))))))))))</f>
        <v/>
      </c>
      <c r="J33" s="2" t="n"/>
      <c r="K33" s="2" t="n"/>
      <c r="L33" s="2" t="n"/>
      <c r="M33" s="2" t="n"/>
      <c r="N33" s="2" t="n"/>
      <c r="O33" s="2" t="n"/>
      <c r="P33" s="2" t="n"/>
      <c r="Q33" s="2" t="n"/>
      <c r="R33" s="2" t="n"/>
      <c r="S33" s="2" t="n"/>
      <c r="T33" s="2" t="n"/>
    </row>
    <row r="34" ht="34" customHeight="1">
      <c r="A34" s="27" t="n"/>
      <c r="B34" s="27" t="n"/>
      <c r="C34" s="27" t="n"/>
      <c r="D34" s="126" t="n"/>
      <c r="E34" s="27" t="n"/>
      <c r="F34" s="27" t="n"/>
      <c r="G34" s="27" t="n"/>
      <c r="H34" s="27" t="n"/>
      <c r="I34" s="14">
        <f>IF(COUNTBLANK(A34)=1,"",IF(OR(E34="Done",E34="Dropped"),"",IF(COUNTBLANK(E34)=1,"Choose status",IF(COUNTBLANK(C34)=1,"Choose owner",IF(COUNTBLANK(D34)=1,"Add due date",IF(NOT(ISNUMBER(D34)),"Check date",IF(D34&lt;TODAY(),"Overdue",IF(D34&lt;TODAY()+7,"This week",IF(COUNTBLANK(F34)=1,"Add next step",IF(AND(B34="Delegate",E34&lt;&gt;"Done"),"Hand over job",""))))))))))</f>
        <v/>
      </c>
      <c r="J34" s="2" t="n"/>
      <c r="K34" s="2" t="n"/>
      <c r="L34" s="2" t="n"/>
      <c r="M34" s="2" t="n"/>
      <c r="N34" s="2" t="n"/>
      <c r="O34" s="2" t="n"/>
      <c r="P34" s="2" t="n"/>
      <c r="Q34" s="2" t="n"/>
      <c r="R34" s="2" t="n"/>
      <c r="S34" s="2" t="n"/>
      <c r="T34" s="2" t="n"/>
    </row>
    <row r="35" ht="34" customHeight="1">
      <c r="A35" s="27" t="n"/>
      <c r="B35" s="27" t="n"/>
      <c r="C35" s="27" t="n"/>
      <c r="D35" s="126" t="n"/>
      <c r="E35" s="27" t="n"/>
      <c r="F35" s="27" t="n"/>
      <c r="G35" s="27" t="n"/>
      <c r="H35" s="27" t="n"/>
      <c r="I35" s="14">
        <f>IF(COUNTBLANK(A35)=1,"",IF(OR(E35="Done",E35="Dropped"),"",IF(COUNTBLANK(E35)=1,"Choose status",IF(COUNTBLANK(C35)=1,"Choose owner",IF(COUNTBLANK(D35)=1,"Add due date",IF(NOT(ISNUMBER(D35)),"Check date",IF(D35&lt;TODAY(),"Overdue",IF(D35&lt;TODAY()+7,"This week",IF(COUNTBLANK(F35)=1,"Add next step",IF(AND(B35="Delegate",E35&lt;&gt;"Done"),"Hand over job",""))))))))))</f>
        <v/>
      </c>
      <c r="J35" s="2" t="n"/>
      <c r="K35" s="2" t="n"/>
      <c r="L35" s="2" t="n"/>
      <c r="M35" s="2" t="n"/>
      <c r="N35" s="2" t="n"/>
      <c r="O35" s="2" t="n"/>
      <c r="P35" s="2" t="n"/>
      <c r="Q35" s="2" t="n"/>
      <c r="R35" s="2" t="n"/>
      <c r="S35" s="2" t="n"/>
      <c r="T35" s="2" t="n"/>
    </row>
    <row r="36" ht="34" customHeight="1">
      <c r="A36" s="27" t="n"/>
      <c r="B36" s="27" t="n"/>
      <c r="C36" s="27" t="n"/>
      <c r="D36" s="126" t="n"/>
      <c r="E36" s="27" t="n"/>
      <c r="F36" s="27" t="n"/>
      <c r="G36" s="27" t="n"/>
      <c r="H36" s="27" t="n"/>
      <c r="I36" s="14">
        <f>IF(COUNTBLANK(A36)=1,"",IF(OR(E36="Done",E36="Dropped"),"",IF(COUNTBLANK(E36)=1,"Choose status",IF(COUNTBLANK(C36)=1,"Choose owner",IF(COUNTBLANK(D36)=1,"Add due date",IF(NOT(ISNUMBER(D36)),"Check date",IF(D36&lt;TODAY(),"Overdue",IF(D36&lt;TODAY()+7,"This week",IF(COUNTBLANK(F36)=1,"Add next step",IF(AND(B36="Delegate",E36&lt;&gt;"Done"),"Hand over job",""))))))))))</f>
        <v/>
      </c>
      <c r="J36" s="2" t="n"/>
      <c r="K36" s="2" t="n"/>
      <c r="L36" s="2" t="n"/>
      <c r="M36" s="2" t="n"/>
      <c r="N36" s="2" t="n"/>
      <c r="O36" s="2" t="n"/>
      <c r="P36" s="2" t="n"/>
      <c r="Q36" s="2" t="n"/>
      <c r="R36" s="2" t="n"/>
      <c r="S36" s="2" t="n"/>
      <c r="T36" s="2" t="n"/>
    </row>
    <row r="37" ht="34" customHeight="1">
      <c r="A37" s="27" t="n"/>
      <c r="B37" s="27" t="n"/>
      <c r="C37" s="27" t="n"/>
      <c r="D37" s="126" t="n"/>
      <c r="E37" s="27" t="n"/>
      <c r="F37" s="27" t="n"/>
      <c r="G37" s="27" t="n"/>
      <c r="H37" s="27" t="n"/>
      <c r="I37" s="14">
        <f>IF(COUNTBLANK(A37)=1,"",IF(OR(E37="Done",E37="Dropped"),"",IF(COUNTBLANK(E37)=1,"Choose status",IF(COUNTBLANK(C37)=1,"Choose owner",IF(COUNTBLANK(D37)=1,"Add due date",IF(NOT(ISNUMBER(D37)),"Check date",IF(D37&lt;TODAY(),"Overdue",IF(D37&lt;TODAY()+7,"This week",IF(COUNTBLANK(F37)=1,"Add next step",IF(AND(B37="Delegate",E37&lt;&gt;"Done"),"Hand over job",""))))))))))</f>
        <v/>
      </c>
      <c r="J37" s="2" t="n"/>
      <c r="K37" s="2" t="n"/>
      <c r="L37" s="2" t="n"/>
      <c r="M37" s="2" t="n"/>
      <c r="N37" s="2" t="n"/>
      <c r="O37" s="2" t="n"/>
      <c r="P37" s="2" t="n"/>
      <c r="Q37" s="2" t="n"/>
      <c r="R37" s="2" t="n"/>
      <c r="S37" s="2" t="n"/>
      <c r="T37" s="2" t="n"/>
    </row>
    <row r="38" ht="34" customHeight="1">
      <c r="A38" s="27" t="n"/>
      <c r="B38" s="27" t="n"/>
      <c r="C38" s="27" t="n"/>
      <c r="D38" s="126" t="n"/>
      <c r="E38" s="27" t="n"/>
      <c r="F38" s="27" t="n"/>
      <c r="G38" s="27" t="n"/>
      <c r="H38" s="27" t="n"/>
      <c r="I38" s="14">
        <f>IF(COUNTBLANK(A38)=1,"",IF(OR(E38="Done",E38="Dropped"),"",IF(COUNTBLANK(E38)=1,"Choose status",IF(COUNTBLANK(C38)=1,"Choose owner",IF(COUNTBLANK(D38)=1,"Add due date",IF(NOT(ISNUMBER(D38)),"Check date",IF(D38&lt;TODAY(),"Overdue",IF(D38&lt;TODAY()+7,"This week",IF(COUNTBLANK(F38)=1,"Add next step",IF(AND(B38="Delegate",E38&lt;&gt;"Done"),"Hand over job",""))))))))))</f>
        <v/>
      </c>
      <c r="J38" s="2" t="n"/>
      <c r="K38" s="2" t="n"/>
      <c r="L38" s="2" t="n"/>
      <c r="M38" s="2" t="n"/>
      <c r="N38" s="2" t="n"/>
      <c r="O38" s="2" t="n"/>
      <c r="P38" s="2" t="n"/>
      <c r="Q38" s="2" t="n"/>
      <c r="R38" s="2" t="n"/>
      <c r="S38" s="2" t="n"/>
      <c r="T38" s="2" t="n"/>
    </row>
    <row r="39" ht="34" customHeight="1">
      <c r="A39" s="27" t="n"/>
      <c r="B39" s="27" t="n"/>
      <c r="C39" s="27" t="n"/>
      <c r="D39" s="126" t="n"/>
      <c r="E39" s="27" t="n"/>
      <c r="F39" s="27" t="n"/>
      <c r="G39" s="27" t="n"/>
      <c r="H39" s="27" t="n"/>
      <c r="I39" s="14">
        <f>IF(COUNTBLANK(A39)=1,"",IF(OR(E39="Done",E39="Dropped"),"",IF(COUNTBLANK(E39)=1,"Choose status",IF(COUNTBLANK(C39)=1,"Choose owner",IF(COUNTBLANK(D39)=1,"Add due date",IF(NOT(ISNUMBER(D39)),"Check date",IF(D39&lt;TODAY(),"Overdue",IF(D39&lt;TODAY()+7,"This week",IF(COUNTBLANK(F39)=1,"Add next step",IF(AND(B39="Delegate",E39&lt;&gt;"Done"),"Hand over job",""))))))))))</f>
        <v/>
      </c>
      <c r="J39" s="2" t="n"/>
      <c r="K39" s="2" t="n"/>
      <c r="L39" s="2" t="n"/>
      <c r="M39" s="2" t="n"/>
      <c r="N39" s="2" t="n"/>
      <c r="O39" s="2" t="n"/>
      <c r="P39" s="2" t="n"/>
      <c r="Q39" s="2" t="n"/>
      <c r="R39" s="2" t="n"/>
      <c r="S39" s="2" t="n"/>
      <c r="T39" s="2" t="n"/>
    </row>
    <row r="40" ht="34" customHeight="1">
      <c r="A40" s="27" t="n"/>
      <c r="B40" s="27" t="n"/>
      <c r="C40" s="27" t="n"/>
      <c r="D40" s="126" t="n"/>
      <c r="E40" s="27" t="n"/>
      <c r="F40" s="27" t="n"/>
      <c r="G40" s="27" t="n"/>
      <c r="H40" s="27" t="n"/>
      <c r="I40" s="14">
        <f>IF(COUNTBLANK(A40)=1,"",IF(OR(E40="Done",E40="Dropped"),"",IF(COUNTBLANK(E40)=1,"Choose status",IF(COUNTBLANK(C40)=1,"Choose owner",IF(COUNTBLANK(D40)=1,"Add due date",IF(NOT(ISNUMBER(D40)),"Check date",IF(D40&lt;TODAY(),"Overdue",IF(D40&lt;TODAY()+7,"This week",IF(COUNTBLANK(F40)=1,"Add next step",IF(AND(B40="Delegate",E40&lt;&gt;"Done"),"Hand over job",""))))))))))</f>
        <v/>
      </c>
      <c r="J40" s="2" t="n"/>
      <c r="K40" s="2" t="n"/>
      <c r="L40" s="2" t="n"/>
      <c r="M40" s="2" t="n"/>
      <c r="N40" s="2" t="n"/>
      <c r="O40" s="2" t="n"/>
      <c r="P40" s="2" t="n"/>
      <c r="Q40" s="2" t="n"/>
      <c r="R40" s="2" t="n"/>
      <c r="S40" s="2" t="n"/>
      <c r="T40" s="2" t="n"/>
    </row>
    <row r="41" ht="34" customHeight="1">
      <c r="A41" s="27" t="n"/>
      <c r="B41" s="27" t="n"/>
      <c r="C41" s="27" t="n"/>
      <c r="D41" s="126" t="n"/>
      <c r="E41" s="27" t="n"/>
      <c r="F41" s="27" t="n"/>
      <c r="G41" s="27" t="n"/>
      <c r="H41" s="27" t="n"/>
      <c r="I41" s="14">
        <f>IF(COUNTBLANK(A41)=1,"",IF(OR(E41="Done",E41="Dropped"),"",IF(COUNTBLANK(E41)=1,"Choose status",IF(COUNTBLANK(C41)=1,"Choose owner",IF(COUNTBLANK(D41)=1,"Add due date",IF(NOT(ISNUMBER(D41)),"Check date",IF(D41&lt;TODAY(),"Overdue",IF(D41&lt;TODAY()+7,"This week",IF(COUNTBLANK(F41)=1,"Add next step",IF(AND(B41="Delegate",E41&lt;&gt;"Done"),"Hand over job",""))))))))))</f>
        <v/>
      </c>
      <c r="J41" s="2" t="n"/>
      <c r="K41" s="2" t="n"/>
      <c r="L41" s="2" t="n"/>
      <c r="M41" s="2" t="n"/>
      <c r="N41" s="2" t="n"/>
      <c r="O41" s="2" t="n"/>
      <c r="P41" s="2" t="n"/>
      <c r="Q41" s="2" t="n"/>
      <c r="R41" s="2" t="n"/>
      <c r="S41" s="2" t="n"/>
      <c r="T41" s="2" t="n"/>
    </row>
    <row r="42" ht="34" customHeight="1">
      <c r="A42" s="27" t="n"/>
      <c r="B42" s="27" t="n"/>
      <c r="C42" s="27" t="n"/>
      <c r="D42" s="126" t="n"/>
      <c r="E42" s="27" t="n"/>
      <c r="F42" s="27" t="n"/>
      <c r="G42" s="27" t="n"/>
      <c r="H42" s="27" t="n"/>
      <c r="I42" s="14">
        <f>IF(COUNTBLANK(A42)=1,"",IF(OR(E42="Done",E42="Dropped"),"",IF(COUNTBLANK(E42)=1,"Choose status",IF(COUNTBLANK(C42)=1,"Choose owner",IF(COUNTBLANK(D42)=1,"Add due date",IF(NOT(ISNUMBER(D42)),"Check date",IF(D42&lt;TODAY(),"Overdue",IF(D42&lt;TODAY()+7,"This week",IF(COUNTBLANK(F42)=1,"Add next step",IF(AND(B42="Delegate",E42&lt;&gt;"Done"),"Hand over job",""))))))))))</f>
        <v/>
      </c>
      <c r="J42" s="2" t="n"/>
      <c r="K42" s="2" t="n"/>
      <c r="L42" s="2" t="n"/>
      <c r="M42" s="2" t="n"/>
      <c r="N42" s="2" t="n"/>
      <c r="O42" s="2" t="n"/>
      <c r="P42" s="2" t="n"/>
      <c r="Q42" s="2" t="n"/>
      <c r="R42" s="2" t="n"/>
      <c r="S42" s="2" t="n"/>
      <c r="T42" s="2" t="n"/>
    </row>
    <row r="43" ht="34" customHeight="1">
      <c r="A43" s="27" t="n"/>
      <c r="B43" s="27" t="n"/>
      <c r="C43" s="27" t="n"/>
      <c r="D43" s="126" t="n"/>
      <c r="E43" s="27" t="n"/>
      <c r="F43" s="27" t="n"/>
      <c r="G43" s="27" t="n"/>
      <c r="H43" s="27" t="n"/>
      <c r="I43" s="14">
        <f>IF(COUNTBLANK(A43)=1,"",IF(OR(E43="Done",E43="Dropped"),"",IF(COUNTBLANK(E43)=1,"Choose status",IF(COUNTBLANK(C43)=1,"Choose owner",IF(COUNTBLANK(D43)=1,"Add due date",IF(NOT(ISNUMBER(D43)),"Check date",IF(D43&lt;TODAY(),"Overdue",IF(D43&lt;TODAY()+7,"This week",IF(COUNTBLANK(F43)=1,"Add next step",IF(AND(B43="Delegate",E43&lt;&gt;"Done"),"Hand over job",""))))))))))</f>
        <v/>
      </c>
      <c r="J43" s="2" t="n"/>
      <c r="K43" s="2" t="n"/>
      <c r="L43" s="2" t="n"/>
      <c r="M43" s="2" t="n"/>
      <c r="N43" s="2" t="n"/>
      <c r="O43" s="2" t="n"/>
      <c r="P43" s="2" t="n"/>
      <c r="Q43" s="2" t="n"/>
      <c r="R43" s="2" t="n"/>
      <c r="S43" s="2" t="n"/>
      <c r="T43" s="2" t="n"/>
    </row>
    <row r="44" ht="34" customHeight="1">
      <c r="A44" s="27" t="n"/>
      <c r="B44" s="27" t="n"/>
      <c r="C44" s="27" t="n"/>
      <c r="D44" s="126" t="n"/>
      <c r="E44" s="27" t="n"/>
      <c r="F44" s="27" t="n"/>
      <c r="G44" s="27" t="n"/>
      <c r="H44" s="27" t="n"/>
      <c r="I44" s="14">
        <f>IF(COUNTBLANK(A44)=1,"",IF(OR(E44="Done",E44="Dropped"),"",IF(COUNTBLANK(E44)=1,"Choose status",IF(COUNTBLANK(C44)=1,"Choose owner",IF(COUNTBLANK(D44)=1,"Add due date",IF(NOT(ISNUMBER(D44)),"Check date",IF(D44&lt;TODAY(),"Overdue",IF(D44&lt;TODAY()+7,"This week",IF(COUNTBLANK(F44)=1,"Add next step",IF(AND(B44="Delegate",E44&lt;&gt;"Done"),"Hand over job",""))))))))))</f>
        <v/>
      </c>
      <c r="J44" s="2" t="n"/>
      <c r="K44" s="2" t="n"/>
      <c r="L44" s="2" t="n"/>
      <c r="M44" s="2" t="n"/>
      <c r="N44" s="2" t="n"/>
      <c r="O44" s="2" t="n"/>
      <c r="P44" s="2" t="n"/>
      <c r="Q44" s="2" t="n"/>
      <c r="R44" s="2" t="n"/>
      <c r="S44" s="2" t="n"/>
      <c r="T44" s="2" t="n"/>
    </row>
    <row r="45" ht="34" customHeight="1">
      <c r="A45" s="27" t="n"/>
      <c r="B45" s="27" t="n"/>
      <c r="C45" s="27" t="n"/>
      <c r="D45" s="126" t="n"/>
      <c r="E45" s="27" t="n"/>
      <c r="F45" s="27" t="n"/>
      <c r="G45" s="27" t="n"/>
      <c r="H45" s="27" t="n"/>
      <c r="I45" s="14">
        <f>IF(COUNTBLANK(A45)=1,"",IF(OR(E45="Done",E45="Dropped"),"",IF(COUNTBLANK(E45)=1,"Choose status",IF(COUNTBLANK(C45)=1,"Choose owner",IF(COUNTBLANK(D45)=1,"Add due date",IF(NOT(ISNUMBER(D45)),"Check date",IF(D45&lt;TODAY(),"Overdue",IF(D45&lt;TODAY()+7,"This week",IF(COUNTBLANK(F45)=1,"Add next step",IF(AND(B45="Delegate",E45&lt;&gt;"Done"),"Hand over job",""))))))))))</f>
        <v/>
      </c>
      <c r="J45" s="2" t="n"/>
      <c r="K45" s="2" t="n"/>
      <c r="L45" s="2" t="n"/>
      <c r="M45" s="2" t="n"/>
      <c r="N45" s="2" t="n"/>
      <c r="O45" s="2" t="n"/>
      <c r="P45" s="2" t="n"/>
      <c r="Q45" s="2" t="n"/>
      <c r="R45" s="2" t="n"/>
      <c r="S45" s="2" t="n"/>
      <c r="T45" s="2" t="n"/>
    </row>
    <row r="46" ht="34" customHeight="1">
      <c r="A46" s="27" t="n"/>
      <c r="B46" s="27" t="n"/>
      <c r="C46" s="27" t="n"/>
      <c r="D46" s="126" t="n"/>
      <c r="E46" s="27" t="n"/>
      <c r="F46" s="27" t="n"/>
      <c r="G46" s="27" t="n"/>
      <c r="H46" s="27" t="n"/>
      <c r="I46" s="14">
        <f>IF(COUNTBLANK(A46)=1,"",IF(OR(E46="Done",E46="Dropped"),"",IF(COUNTBLANK(E46)=1,"Choose status",IF(COUNTBLANK(C46)=1,"Choose owner",IF(COUNTBLANK(D46)=1,"Add due date",IF(NOT(ISNUMBER(D46)),"Check date",IF(D46&lt;TODAY(),"Overdue",IF(D46&lt;TODAY()+7,"This week",IF(COUNTBLANK(F46)=1,"Add next step",IF(AND(B46="Delegate",E46&lt;&gt;"Done"),"Hand over job",""))))))))))</f>
        <v/>
      </c>
      <c r="J46" s="2" t="n"/>
      <c r="K46" s="2" t="n"/>
      <c r="L46" s="2" t="n"/>
      <c r="M46" s="2" t="n"/>
      <c r="N46" s="2" t="n"/>
      <c r="O46" s="2" t="n"/>
      <c r="P46" s="2" t="n"/>
      <c r="Q46" s="2" t="n"/>
      <c r="R46" s="2" t="n"/>
      <c r="S46" s="2" t="n"/>
      <c r="T46" s="2" t="n"/>
    </row>
    <row r="47" ht="34" customHeight="1">
      <c r="A47" s="27" t="n"/>
      <c r="B47" s="27" t="n"/>
      <c r="C47" s="27" t="n"/>
      <c r="D47" s="126" t="n"/>
      <c r="E47" s="27" t="n"/>
      <c r="F47" s="27" t="n"/>
      <c r="G47" s="27" t="n"/>
      <c r="H47" s="27" t="n"/>
      <c r="I47" s="14">
        <f>IF(COUNTBLANK(A47)=1,"",IF(OR(E47="Done",E47="Dropped"),"",IF(COUNTBLANK(E47)=1,"Choose status",IF(COUNTBLANK(C47)=1,"Choose owner",IF(COUNTBLANK(D47)=1,"Add due date",IF(NOT(ISNUMBER(D47)),"Check date",IF(D47&lt;TODAY(),"Overdue",IF(D47&lt;TODAY()+7,"This week",IF(COUNTBLANK(F47)=1,"Add next step",IF(AND(B47="Delegate",E47&lt;&gt;"Done"),"Hand over job",""))))))))))</f>
        <v/>
      </c>
      <c r="J47" s="2" t="n"/>
      <c r="K47" s="2" t="n"/>
      <c r="L47" s="2" t="n"/>
      <c r="M47" s="2" t="n"/>
      <c r="N47" s="2" t="n"/>
      <c r="O47" s="2" t="n"/>
      <c r="P47" s="2" t="n"/>
      <c r="Q47" s="2" t="n"/>
      <c r="R47" s="2" t="n"/>
      <c r="S47" s="2" t="n"/>
      <c r="T47" s="2" t="n"/>
    </row>
    <row r="48" ht="34" customHeight="1">
      <c r="A48" s="27" t="n"/>
      <c r="B48" s="27" t="n"/>
      <c r="C48" s="27" t="n"/>
      <c r="D48" s="126" t="n"/>
      <c r="E48" s="27" t="n"/>
      <c r="F48" s="27" t="n"/>
      <c r="G48" s="27" t="n"/>
      <c r="H48" s="27" t="n"/>
      <c r="I48" s="14">
        <f>IF(COUNTBLANK(A48)=1,"",IF(OR(E48="Done",E48="Dropped"),"",IF(COUNTBLANK(E48)=1,"Choose status",IF(COUNTBLANK(C48)=1,"Choose owner",IF(COUNTBLANK(D48)=1,"Add due date",IF(NOT(ISNUMBER(D48)),"Check date",IF(D48&lt;TODAY(),"Overdue",IF(D48&lt;TODAY()+7,"This week",IF(COUNTBLANK(F48)=1,"Add next step",IF(AND(B48="Delegate",E48&lt;&gt;"Done"),"Hand over job",""))))))))))</f>
        <v/>
      </c>
      <c r="J48" s="2" t="n"/>
      <c r="K48" s="2" t="n"/>
      <c r="L48" s="2" t="n"/>
      <c r="M48" s="2" t="n"/>
      <c r="N48" s="2" t="n"/>
      <c r="O48" s="2" t="n"/>
      <c r="P48" s="2" t="n"/>
      <c r="Q48" s="2" t="n"/>
      <c r="R48" s="2" t="n"/>
      <c r="S48" s="2" t="n"/>
      <c r="T48" s="2" t="n"/>
    </row>
    <row r="49" ht="34" customHeight="1">
      <c r="A49" s="27" t="n"/>
      <c r="B49" s="27" t="n"/>
      <c r="C49" s="27" t="n"/>
      <c r="D49" s="126" t="n"/>
      <c r="E49" s="27" t="n"/>
      <c r="F49" s="27" t="n"/>
      <c r="G49" s="27" t="n"/>
      <c r="H49" s="27" t="n"/>
      <c r="I49" s="14">
        <f>IF(COUNTBLANK(A49)=1,"",IF(OR(E49="Done",E49="Dropped"),"",IF(COUNTBLANK(E49)=1,"Choose status",IF(COUNTBLANK(C49)=1,"Choose owner",IF(COUNTBLANK(D49)=1,"Add due date",IF(NOT(ISNUMBER(D49)),"Check date",IF(D49&lt;TODAY(),"Overdue",IF(D49&lt;TODAY()+7,"This week",IF(COUNTBLANK(F49)=1,"Add next step",IF(AND(B49="Delegate",E49&lt;&gt;"Done"),"Hand over job",""))))))))))</f>
        <v/>
      </c>
      <c r="J49" s="2" t="n"/>
      <c r="K49" s="2" t="n"/>
      <c r="L49" s="2" t="n"/>
      <c r="M49" s="2" t="n"/>
      <c r="N49" s="2" t="n"/>
      <c r="O49" s="2" t="n"/>
      <c r="P49" s="2" t="n"/>
      <c r="Q49" s="2" t="n"/>
      <c r="R49" s="2" t="n"/>
      <c r="S49" s="2" t="n"/>
      <c r="T49" s="2" t="n"/>
    </row>
    <row r="50" ht="34" customHeight="1">
      <c r="A50" s="27" t="n"/>
      <c r="B50" s="27" t="n"/>
      <c r="C50" s="27" t="n"/>
      <c r="D50" s="126" t="n"/>
      <c r="E50" s="27" t="n"/>
      <c r="F50" s="27" t="n"/>
      <c r="G50" s="27" t="n"/>
      <c r="H50" s="27" t="n"/>
      <c r="I50" s="14">
        <f>IF(COUNTBLANK(A50)=1,"",IF(OR(E50="Done",E50="Dropped"),"",IF(COUNTBLANK(E50)=1,"Choose status",IF(COUNTBLANK(C50)=1,"Choose owner",IF(COUNTBLANK(D50)=1,"Add due date",IF(NOT(ISNUMBER(D50)),"Check date",IF(D50&lt;TODAY(),"Overdue",IF(D50&lt;TODAY()+7,"This week",IF(COUNTBLANK(F50)=1,"Add next step",IF(AND(B50="Delegate",E50&lt;&gt;"Done"),"Hand over job",""))))))))))</f>
        <v/>
      </c>
      <c r="J50" s="2" t="n"/>
      <c r="K50" s="2" t="n"/>
      <c r="L50" s="2" t="n"/>
      <c r="M50" s="2" t="n"/>
      <c r="N50" s="2" t="n"/>
      <c r="O50" s="2" t="n"/>
      <c r="P50" s="2" t="n"/>
      <c r="Q50" s="2" t="n"/>
      <c r="R50" s="2" t="n"/>
      <c r="S50" s="2" t="n"/>
      <c r="T50" s="2" t="n"/>
    </row>
    <row r="51" ht="34" customHeight="1">
      <c r="A51" s="27" t="n"/>
      <c r="B51" s="27" t="n"/>
      <c r="C51" s="27" t="n"/>
      <c r="D51" s="126" t="n"/>
      <c r="E51" s="27" t="n"/>
      <c r="F51" s="27" t="n"/>
      <c r="G51" s="27" t="n"/>
      <c r="H51" s="27" t="n"/>
      <c r="I51" s="14">
        <f>IF(COUNTBLANK(A51)=1,"",IF(OR(E51="Done",E51="Dropped"),"",IF(COUNTBLANK(E51)=1,"Choose status",IF(COUNTBLANK(C51)=1,"Choose owner",IF(COUNTBLANK(D51)=1,"Add due date",IF(NOT(ISNUMBER(D51)),"Check date",IF(D51&lt;TODAY(),"Overdue",IF(D51&lt;TODAY()+7,"This week",IF(COUNTBLANK(F51)=1,"Add next step",IF(AND(B51="Delegate",E51&lt;&gt;"Done"),"Hand over job",""))))))))))</f>
        <v/>
      </c>
      <c r="J51" s="2" t="n"/>
      <c r="K51" s="2" t="n"/>
      <c r="L51" s="2" t="n"/>
      <c r="M51" s="2" t="n"/>
      <c r="N51" s="2" t="n"/>
      <c r="O51" s="2" t="n"/>
      <c r="P51" s="2" t="n"/>
      <c r="Q51" s="2" t="n"/>
      <c r="R51" s="2" t="n"/>
      <c r="S51" s="2" t="n"/>
      <c r="T51" s="2" t="n"/>
    </row>
    <row r="52" ht="34" customHeight="1">
      <c r="A52" s="27" t="n"/>
      <c r="B52" s="27" t="n"/>
      <c r="C52" s="27" t="n"/>
      <c r="D52" s="126" t="n"/>
      <c r="E52" s="27" t="n"/>
      <c r="F52" s="27" t="n"/>
      <c r="G52" s="27" t="n"/>
      <c r="H52" s="27" t="n"/>
      <c r="I52" s="14">
        <f>IF(COUNTBLANK(A52)=1,"",IF(OR(E52="Done",E52="Dropped"),"",IF(COUNTBLANK(E52)=1,"Choose status",IF(COUNTBLANK(C52)=1,"Choose owner",IF(COUNTBLANK(D52)=1,"Add due date",IF(NOT(ISNUMBER(D52)),"Check date",IF(D52&lt;TODAY(),"Overdue",IF(D52&lt;TODAY()+7,"This week",IF(COUNTBLANK(F52)=1,"Add next step",IF(AND(B52="Delegate",E52&lt;&gt;"Done"),"Hand over job",""))))))))))</f>
        <v/>
      </c>
      <c r="J52" s="2" t="n"/>
      <c r="K52" s="2" t="n"/>
      <c r="L52" s="2" t="n"/>
      <c r="M52" s="2" t="n"/>
      <c r="N52" s="2" t="n"/>
      <c r="O52" s="2" t="n"/>
      <c r="P52" s="2" t="n"/>
      <c r="Q52" s="2" t="n"/>
      <c r="R52" s="2" t="n"/>
      <c r="S52" s="2" t="n"/>
      <c r="T52" s="2" t="n"/>
    </row>
    <row r="53" ht="34" customHeight="1">
      <c r="A53" s="27" t="n"/>
      <c r="B53" s="27" t="n"/>
      <c r="C53" s="27" t="n"/>
      <c r="D53" s="126" t="n"/>
      <c r="E53" s="27" t="n"/>
      <c r="F53" s="27" t="n"/>
      <c r="G53" s="27" t="n"/>
      <c r="H53" s="27" t="n"/>
      <c r="I53" s="14">
        <f>IF(COUNTBLANK(A53)=1,"",IF(OR(E53="Done",E53="Dropped"),"",IF(COUNTBLANK(E53)=1,"Choose status",IF(COUNTBLANK(C53)=1,"Choose owner",IF(COUNTBLANK(D53)=1,"Add due date",IF(NOT(ISNUMBER(D53)),"Check date",IF(D53&lt;TODAY(),"Overdue",IF(D53&lt;TODAY()+7,"This week",IF(COUNTBLANK(F53)=1,"Add next step",IF(AND(B53="Delegate",E53&lt;&gt;"Done"),"Hand over job",""))))))))))</f>
        <v/>
      </c>
      <c r="J53" s="2" t="n"/>
      <c r="K53" s="2" t="n"/>
      <c r="L53" s="2" t="n"/>
      <c r="M53" s="2" t="n"/>
      <c r="N53" s="2" t="n"/>
      <c r="O53" s="2" t="n"/>
      <c r="P53" s="2" t="n"/>
      <c r="Q53" s="2" t="n"/>
      <c r="R53" s="2" t="n"/>
      <c r="S53" s="2" t="n"/>
      <c r="T53" s="2" t="n"/>
    </row>
    <row r="54" ht="34" customHeight="1">
      <c r="A54" s="27" t="n"/>
      <c r="B54" s="27" t="n"/>
      <c r="C54" s="27" t="n"/>
      <c r="D54" s="126" t="n"/>
      <c r="E54" s="27" t="n"/>
      <c r="F54" s="27" t="n"/>
      <c r="G54" s="27" t="n"/>
      <c r="H54" s="27" t="n"/>
      <c r="I54" s="14">
        <f>IF(COUNTBLANK(A54)=1,"",IF(OR(E54="Done",E54="Dropped"),"",IF(COUNTBLANK(E54)=1,"Choose status",IF(COUNTBLANK(C54)=1,"Choose owner",IF(COUNTBLANK(D54)=1,"Add due date",IF(NOT(ISNUMBER(D54)),"Check date",IF(D54&lt;TODAY(),"Overdue",IF(D54&lt;TODAY()+7,"This week",IF(COUNTBLANK(F54)=1,"Add next step",IF(AND(B54="Delegate",E54&lt;&gt;"Done"),"Hand over job",""))))))))))</f>
        <v/>
      </c>
      <c r="J54" s="2" t="n"/>
      <c r="K54" s="2" t="n"/>
      <c r="L54" s="2" t="n"/>
      <c r="M54" s="2" t="n"/>
      <c r="N54" s="2" t="n"/>
      <c r="O54" s="2" t="n"/>
      <c r="P54" s="2" t="n"/>
      <c r="Q54" s="2" t="n"/>
      <c r="R54" s="2" t="n"/>
      <c r="S54" s="2" t="n"/>
      <c r="T54" s="2" t="n"/>
    </row>
    <row r="55" ht="34" customHeight="1">
      <c r="A55" s="27" t="n"/>
      <c r="B55" s="27" t="n"/>
      <c r="C55" s="27" t="n"/>
      <c r="D55" s="126" t="n"/>
      <c r="E55" s="27" t="n"/>
      <c r="F55" s="27" t="n"/>
      <c r="G55" s="27" t="n"/>
      <c r="H55" s="27" t="n"/>
      <c r="I55" s="14">
        <f>IF(COUNTBLANK(A55)=1,"",IF(OR(E55="Done",E55="Dropped"),"",IF(COUNTBLANK(E55)=1,"Choose status",IF(COUNTBLANK(C55)=1,"Choose owner",IF(COUNTBLANK(D55)=1,"Add due date",IF(NOT(ISNUMBER(D55)),"Check date",IF(D55&lt;TODAY(),"Overdue",IF(D55&lt;TODAY()+7,"This week",IF(COUNTBLANK(F55)=1,"Add next step",IF(AND(B55="Delegate",E55&lt;&gt;"Done"),"Hand over job",""))))))))))</f>
        <v/>
      </c>
      <c r="J55" s="2" t="n"/>
      <c r="K55" s="2" t="n"/>
      <c r="L55" s="2" t="n"/>
      <c r="M55" s="2" t="n"/>
      <c r="N55" s="2" t="n"/>
      <c r="O55" s="2" t="n"/>
      <c r="P55" s="2" t="n"/>
      <c r="Q55" s="2" t="n"/>
      <c r="R55" s="2" t="n"/>
      <c r="S55" s="2" t="n"/>
      <c r="T55" s="2" t="n"/>
    </row>
    <row r="56" ht="34" customHeight="1">
      <c r="A56" s="27" t="n"/>
      <c r="B56" s="27" t="n"/>
      <c r="C56" s="27" t="n"/>
      <c r="D56" s="126" t="n"/>
      <c r="E56" s="27" t="n"/>
      <c r="F56" s="27" t="n"/>
      <c r="G56" s="27" t="n"/>
      <c r="H56" s="27" t="n"/>
      <c r="I56" s="14">
        <f>IF(COUNTBLANK(A56)=1,"",IF(OR(E56="Done",E56="Dropped"),"",IF(COUNTBLANK(E56)=1,"Choose status",IF(COUNTBLANK(C56)=1,"Choose owner",IF(COUNTBLANK(D56)=1,"Add due date",IF(NOT(ISNUMBER(D56)),"Check date",IF(D56&lt;TODAY(),"Overdue",IF(D56&lt;TODAY()+7,"This week",IF(COUNTBLANK(F56)=1,"Add next step",IF(AND(B56="Delegate",E56&lt;&gt;"Done"),"Hand over job",""))))))))))</f>
        <v/>
      </c>
      <c r="J56" s="2" t="n"/>
      <c r="K56" s="2" t="n"/>
      <c r="L56" s="2" t="n"/>
      <c r="M56" s="2" t="n"/>
      <c r="N56" s="2" t="n"/>
      <c r="O56" s="2" t="n"/>
      <c r="P56" s="2" t="n"/>
      <c r="Q56" s="2" t="n"/>
      <c r="R56" s="2" t="n"/>
      <c r="S56" s="2" t="n"/>
      <c r="T56" s="2" t="n"/>
    </row>
    <row r="57" ht="34" customHeight="1">
      <c r="A57" s="27" t="n"/>
      <c r="B57" s="27" t="n"/>
      <c r="C57" s="27" t="n"/>
      <c r="D57" s="126" t="n"/>
      <c r="E57" s="27" t="n"/>
      <c r="F57" s="27" t="n"/>
      <c r="G57" s="27" t="n"/>
      <c r="H57" s="27" t="n"/>
      <c r="I57" s="14">
        <f>IF(COUNTBLANK(A57)=1,"",IF(OR(E57="Done",E57="Dropped"),"",IF(COUNTBLANK(E57)=1,"Choose status",IF(COUNTBLANK(C57)=1,"Choose owner",IF(COUNTBLANK(D57)=1,"Add due date",IF(NOT(ISNUMBER(D57)),"Check date",IF(D57&lt;TODAY(),"Overdue",IF(D57&lt;TODAY()+7,"This week",IF(COUNTBLANK(F57)=1,"Add next step",IF(AND(B57="Delegate",E57&lt;&gt;"Done"),"Hand over job",""))))))))))</f>
        <v/>
      </c>
      <c r="J57" s="2" t="n"/>
      <c r="K57" s="2" t="n"/>
      <c r="L57" s="2" t="n"/>
      <c r="M57" s="2" t="n"/>
      <c r="N57" s="2" t="n"/>
      <c r="O57" s="2" t="n"/>
      <c r="P57" s="2" t="n"/>
      <c r="Q57" s="2" t="n"/>
      <c r="R57" s="2" t="n"/>
      <c r="S57" s="2" t="n"/>
      <c r="T57" s="2" t="n"/>
    </row>
    <row r="58" ht="34" customHeight="1">
      <c r="A58" s="27" t="n"/>
      <c r="B58" s="27" t="n"/>
      <c r="C58" s="27" t="n"/>
      <c r="D58" s="126" t="n"/>
      <c r="E58" s="27" t="n"/>
      <c r="F58" s="27" t="n"/>
      <c r="G58" s="27" t="n"/>
      <c r="H58" s="27" t="n"/>
      <c r="I58" s="14">
        <f>IF(COUNTBLANK(A58)=1,"",IF(OR(E58="Done",E58="Dropped"),"",IF(COUNTBLANK(E58)=1,"Choose status",IF(COUNTBLANK(C58)=1,"Choose owner",IF(COUNTBLANK(D58)=1,"Add due date",IF(NOT(ISNUMBER(D58)),"Check date",IF(D58&lt;TODAY(),"Overdue",IF(D58&lt;TODAY()+7,"This week",IF(COUNTBLANK(F58)=1,"Add next step",IF(AND(B58="Delegate",E58&lt;&gt;"Done"),"Hand over job",""))))))))))</f>
        <v/>
      </c>
      <c r="J58" s="2" t="n"/>
      <c r="K58" s="2" t="n"/>
      <c r="L58" s="2" t="n"/>
      <c r="M58" s="2" t="n"/>
      <c r="N58" s="2" t="n"/>
      <c r="O58" s="2" t="n"/>
      <c r="P58" s="2" t="n"/>
      <c r="Q58" s="2" t="n"/>
      <c r="R58" s="2" t="n"/>
      <c r="S58" s="2" t="n"/>
      <c r="T58" s="2" t="n"/>
    </row>
    <row r="59" ht="34" customHeight="1">
      <c r="A59" s="27" t="n"/>
      <c r="B59" s="27" t="n"/>
      <c r="C59" s="27" t="n"/>
      <c r="D59" s="126" t="n"/>
      <c r="E59" s="27" t="n"/>
      <c r="F59" s="27" t="n"/>
      <c r="G59" s="27" t="n"/>
      <c r="H59" s="27" t="n"/>
      <c r="I59" s="14">
        <f>IF(COUNTBLANK(A59)=1,"",IF(OR(E59="Done",E59="Dropped"),"",IF(COUNTBLANK(E59)=1,"Choose status",IF(COUNTBLANK(C59)=1,"Choose owner",IF(COUNTBLANK(D59)=1,"Add due date",IF(NOT(ISNUMBER(D59)),"Check date",IF(D59&lt;TODAY(),"Overdue",IF(D59&lt;TODAY()+7,"This week",IF(COUNTBLANK(F59)=1,"Add next step",IF(AND(B59="Delegate",E59&lt;&gt;"Done"),"Hand over job",""))))))))))</f>
        <v/>
      </c>
      <c r="J59" s="2" t="n"/>
      <c r="K59" s="2" t="n"/>
      <c r="L59" s="2" t="n"/>
      <c r="M59" s="2" t="n"/>
      <c r="N59" s="2" t="n"/>
      <c r="O59" s="2" t="n"/>
      <c r="P59" s="2" t="n"/>
      <c r="Q59" s="2" t="n"/>
      <c r="R59" s="2" t="n"/>
      <c r="S59" s="2" t="n"/>
      <c r="T59" s="2" t="n"/>
    </row>
    <row r="60" ht="34" customHeight="1">
      <c r="A60" s="27" t="n"/>
      <c r="B60" s="27" t="n"/>
      <c r="C60" s="27" t="n"/>
      <c r="D60" s="126" t="n"/>
      <c r="E60" s="27" t="n"/>
      <c r="F60" s="27" t="n"/>
      <c r="G60" s="27" t="n"/>
      <c r="H60" s="27" t="n"/>
      <c r="I60" s="14">
        <f>IF(COUNTBLANK(A60)=1,"",IF(OR(E60="Done",E60="Dropped"),"",IF(COUNTBLANK(E60)=1,"Choose status",IF(COUNTBLANK(C60)=1,"Choose owner",IF(COUNTBLANK(D60)=1,"Add due date",IF(NOT(ISNUMBER(D60)),"Check date",IF(D60&lt;TODAY(),"Overdue",IF(D60&lt;TODAY()+7,"This week",IF(COUNTBLANK(F60)=1,"Add next step",IF(AND(B60="Delegate",E60&lt;&gt;"Done"),"Hand over job",""))))))))))</f>
        <v/>
      </c>
      <c r="J60" s="2" t="n"/>
      <c r="K60" s="2" t="n"/>
      <c r="L60" s="2" t="n"/>
      <c r="M60" s="2" t="n"/>
      <c r="N60" s="2" t="n"/>
      <c r="O60" s="2" t="n"/>
      <c r="P60" s="2" t="n"/>
      <c r="Q60" s="2" t="n"/>
      <c r="R60" s="2" t="n"/>
      <c r="S60" s="2" t="n"/>
      <c r="T60" s="2" t="n"/>
    </row>
    <row r="61" ht="34" customHeight="1">
      <c r="A61" s="27" t="n"/>
      <c r="B61" s="27" t="n"/>
      <c r="C61" s="27" t="n"/>
      <c r="D61" s="126" t="n"/>
      <c r="E61" s="27" t="n"/>
      <c r="F61" s="27" t="n"/>
      <c r="G61" s="27" t="n"/>
      <c r="H61" s="27" t="n"/>
      <c r="I61" s="14">
        <f>IF(COUNTBLANK(A61)=1,"",IF(OR(E61="Done",E61="Dropped"),"",IF(COUNTBLANK(E61)=1,"Choose status",IF(COUNTBLANK(C61)=1,"Choose owner",IF(COUNTBLANK(D61)=1,"Add due date",IF(NOT(ISNUMBER(D61)),"Check date",IF(D61&lt;TODAY(),"Overdue",IF(D61&lt;TODAY()+7,"This week",IF(COUNTBLANK(F61)=1,"Add next step",IF(AND(B61="Delegate",E61&lt;&gt;"Done"),"Hand over job",""))))))))))</f>
        <v/>
      </c>
      <c r="J61" s="2" t="n"/>
      <c r="K61" s="2" t="n"/>
      <c r="L61" s="2" t="n"/>
      <c r="M61" s="2" t="n"/>
      <c r="N61" s="2" t="n"/>
      <c r="O61" s="2" t="n"/>
      <c r="P61" s="2" t="n"/>
      <c r="Q61" s="2" t="n"/>
      <c r="R61" s="2" t="n"/>
      <c r="S61" s="2" t="n"/>
      <c r="T61" s="2" t="n"/>
    </row>
    <row r="62" ht="34" customHeight="1">
      <c r="A62" s="27" t="n"/>
      <c r="B62" s="27" t="n"/>
      <c r="C62" s="27" t="n"/>
      <c r="D62" s="126" t="n"/>
      <c r="E62" s="27" t="n"/>
      <c r="F62" s="27" t="n"/>
      <c r="G62" s="27" t="n"/>
      <c r="H62" s="27" t="n"/>
      <c r="I62" s="14">
        <f>IF(COUNTBLANK(A62)=1,"",IF(OR(E62="Done",E62="Dropped"),"",IF(COUNTBLANK(E62)=1,"Choose status",IF(COUNTBLANK(C62)=1,"Choose owner",IF(COUNTBLANK(D62)=1,"Add due date",IF(NOT(ISNUMBER(D62)),"Check date",IF(D62&lt;TODAY(),"Overdue",IF(D62&lt;TODAY()+7,"This week",IF(COUNTBLANK(F62)=1,"Add next step",IF(AND(B62="Delegate",E62&lt;&gt;"Done"),"Hand over job",""))))))))))</f>
        <v/>
      </c>
      <c r="J62" s="2" t="n"/>
      <c r="K62" s="2" t="n"/>
      <c r="L62" s="2" t="n"/>
      <c r="M62" s="2" t="n"/>
      <c r="N62" s="2" t="n"/>
      <c r="O62" s="2" t="n"/>
      <c r="P62" s="2" t="n"/>
      <c r="Q62" s="2" t="n"/>
      <c r="R62" s="2" t="n"/>
      <c r="S62" s="2" t="n"/>
      <c r="T62" s="2" t="n"/>
    </row>
    <row r="63" ht="34" customHeight="1">
      <c r="A63" s="27" t="n"/>
      <c r="B63" s="27" t="n"/>
      <c r="C63" s="27" t="n"/>
      <c r="D63" s="126" t="n"/>
      <c r="E63" s="27" t="n"/>
      <c r="F63" s="27" t="n"/>
      <c r="G63" s="27" t="n"/>
      <c r="H63" s="27" t="n"/>
      <c r="I63" s="14">
        <f>IF(COUNTBLANK(A63)=1,"",IF(OR(E63="Done",E63="Dropped"),"",IF(COUNTBLANK(E63)=1,"Choose status",IF(COUNTBLANK(C63)=1,"Choose owner",IF(COUNTBLANK(D63)=1,"Add due date",IF(NOT(ISNUMBER(D63)),"Check date",IF(D63&lt;TODAY(),"Overdue",IF(D63&lt;TODAY()+7,"This week",IF(COUNTBLANK(F63)=1,"Add next step",IF(AND(B63="Delegate",E63&lt;&gt;"Done"),"Hand over job",""))))))))))</f>
        <v/>
      </c>
      <c r="J63" s="2" t="n"/>
      <c r="K63" s="2" t="n"/>
      <c r="L63" s="2" t="n"/>
      <c r="M63" s="2" t="n"/>
      <c r="N63" s="2" t="n"/>
      <c r="O63" s="2" t="n"/>
      <c r="P63" s="2" t="n"/>
      <c r="Q63" s="2" t="n"/>
      <c r="R63" s="2" t="n"/>
      <c r="S63" s="2" t="n"/>
      <c r="T63" s="2" t="n"/>
    </row>
    <row r="64" ht="34" customHeight="1">
      <c r="A64" s="27" t="n"/>
      <c r="B64" s="27" t="n"/>
      <c r="C64" s="27" t="n"/>
      <c r="D64" s="126" t="n"/>
      <c r="E64" s="27" t="n"/>
      <c r="F64" s="27" t="n"/>
      <c r="G64" s="27" t="n"/>
      <c r="H64" s="27" t="n"/>
      <c r="I64" s="14">
        <f>IF(COUNTBLANK(A64)=1,"",IF(OR(E64="Done",E64="Dropped"),"",IF(COUNTBLANK(E64)=1,"Choose status",IF(COUNTBLANK(C64)=1,"Choose owner",IF(COUNTBLANK(D64)=1,"Add due date",IF(NOT(ISNUMBER(D64)),"Check date",IF(D64&lt;TODAY(),"Overdue",IF(D64&lt;TODAY()+7,"This week",IF(COUNTBLANK(F64)=1,"Add next step",IF(AND(B64="Delegate",E64&lt;&gt;"Done"),"Hand over job",""))))))))))</f>
        <v/>
      </c>
      <c r="J64" s="2" t="n"/>
      <c r="K64" s="2" t="n"/>
      <c r="L64" s="2" t="n"/>
      <c r="M64" s="2" t="n"/>
      <c r="N64" s="2" t="n"/>
      <c r="O64" s="2" t="n"/>
      <c r="P64" s="2" t="n"/>
      <c r="Q64" s="2" t="n"/>
      <c r="R64" s="2" t="n"/>
      <c r="S64" s="2" t="n"/>
      <c r="T64" s="2" t="n"/>
    </row>
    <row r="65" ht="34" customHeight="1">
      <c r="A65" s="27" t="n"/>
      <c r="B65" s="27" t="n"/>
      <c r="C65" s="27" t="n"/>
      <c r="D65" s="126" t="n"/>
      <c r="E65" s="27" t="n"/>
      <c r="F65" s="27" t="n"/>
      <c r="G65" s="27" t="n"/>
      <c r="H65" s="27" t="n"/>
      <c r="I65" s="14">
        <f>IF(COUNTBLANK(A65)=1,"",IF(OR(E65="Done",E65="Dropped"),"",IF(COUNTBLANK(E65)=1,"Choose status",IF(COUNTBLANK(C65)=1,"Choose owner",IF(COUNTBLANK(D65)=1,"Add due date",IF(NOT(ISNUMBER(D65)),"Check date",IF(D65&lt;TODAY(),"Overdue",IF(D65&lt;TODAY()+7,"This week",IF(COUNTBLANK(F65)=1,"Add next step",IF(AND(B65="Delegate",E65&lt;&gt;"Done"),"Hand over job",""))))))))))</f>
        <v/>
      </c>
      <c r="J65" s="2" t="n"/>
      <c r="K65" s="2" t="n"/>
      <c r="L65" s="2" t="n"/>
      <c r="M65" s="2" t="n"/>
      <c r="N65" s="2" t="n"/>
      <c r="O65" s="2" t="n"/>
      <c r="P65" s="2" t="n"/>
      <c r="Q65" s="2" t="n"/>
      <c r="R65" s="2" t="n"/>
      <c r="S65" s="2" t="n"/>
      <c r="T65" s="2" t="n"/>
    </row>
    <row r="66" ht="34" customHeight="1">
      <c r="A66" s="27" t="n"/>
      <c r="B66" s="27" t="n"/>
      <c r="C66" s="27" t="n"/>
      <c r="D66" s="126" t="n"/>
      <c r="E66" s="27" t="n"/>
      <c r="F66" s="27" t="n"/>
      <c r="G66" s="27" t="n"/>
      <c r="H66" s="27" t="n"/>
      <c r="I66" s="14">
        <f>IF(COUNTBLANK(A66)=1,"",IF(OR(E66="Done",E66="Dropped"),"",IF(COUNTBLANK(E66)=1,"Choose status",IF(COUNTBLANK(C66)=1,"Choose owner",IF(COUNTBLANK(D66)=1,"Add due date",IF(NOT(ISNUMBER(D66)),"Check date",IF(D66&lt;TODAY(),"Overdue",IF(D66&lt;TODAY()+7,"This week",IF(COUNTBLANK(F66)=1,"Add next step",IF(AND(B66="Delegate",E66&lt;&gt;"Done"),"Hand over job",""))))))))))</f>
        <v/>
      </c>
      <c r="J66" s="2" t="n"/>
      <c r="K66" s="2" t="n"/>
      <c r="L66" s="2" t="n"/>
      <c r="M66" s="2" t="n"/>
      <c r="N66" s="2" t="n"/>
      <c r="O66" s="2" t="n"/>
      <c r="P66" s="2" t="n"/>
      <c r="Q66" s="2" t="n"/>
      <c r="R66" s="2" t="n"/>
      <c r="S66" s="2" t="n"/>
      <c r="T66" s="2" t="n"/>
    </row>
    <row r="67" ht="34" customHeight="1">
      <c r="A67" s="27" t="n"/>
      <c r="B67" s="27" t="n"/>
      <c r="C67" s="27" t="n"/>
      <c r="D67" s="126" t="n"/>
      <c r="E67" s="27" t="n"/>
      <c r="F67" s="27" t="n"/>
      <c r="G67" s="27" t="n"/>
      <c r="H67" s="27" t="n"/>
      <c r="I67" s="14">
        <f>IF(COUNTBLANK(A67)=1,"",IF(OR(E67="Done",E67="Dropped"),"",IF(COUNTBLANK(E67)=1,"Choose status",IF(COUNTBLANK(C67)=1,"Choose owner",IF(COUNTBLANK(D67)=1,"Add due date",IF(NOT(ISNUMBER(D67)),"Check date",IF(D67&lt;TODAY(),"Overdue",IF(D67&lt;TODAY()+7,"This week",IF(COUNTBLANK(F67)=1,"Add next step",IF(AND(B67="Delegate",E67&lt;&gt;"Done"),"Hand over job",""))))))))))</f>
        <v/>
      </c>
      <c r="J67" s="2" t="n"/>
      <c r="K67" s="2" t="n"/>
      <c r="L67" s="2" t="n"/>
      <c r="M67" s="2" t="n"/>
      <c r="N67" s="2" t="n"/>
      <c r="O67" s="2" t="n"/>
      <c r="P67" s="2" t="n"/>
      <c r="Q67" s="2" t="n"/>
      <c r="R67" s="2" t="n"/>
      <c r="S67" s="2" t="n"/>
      <c r="T67" s="2" t="n"/>
    </row>
    <row r="68" ht="34" customHeight="1">
      <c r="A68" s="27" t="n"/>
      <c r="B68" s="27" t="n"/>
      <c r="C68" s="27" t="n"/>
      <c r="D68" s="126" t="n"/>
      <c r="E68" s="27" t="n"/>
      <c r="F68" s="27" t="n"/>
      <c r="G68" s="27" t="n"/>
      <c r="H68" s="27" t="n"/>
      <c r="I68" s="14">
        <f>IF(COUNTBLANK(A68)=1,"",IF(OR(E68="Done",E68="Dropped"),"",IF(COUNTBLANK(E68)=1,"Choose status",IF(COUNTBLANK(C68)=1,"Choose owner",IF(COUNTBLANK(D68)=1,"Add due date",IF(NOT(ISNUMBER(D68)),"Check date",IF(D68&lt;TODAY(),"Overdue",IF(D68&lt;TODAY()+7,"This week",IF(COUNTBLANK(F68)=1,"Add next step",IF(AND(B68="Delegate",E68&lt;&gt;"Done"),"Hand over job",""))))))))))</f>
        <v/>
      </c>
      <c r="J68" s="2" t="n"/>
      <c r="K68" s="2" t="n"/>
      <c r="L68" s="2" t="n"/>
      <c r="M68" s="2" t="n"/>
      <c r="N68" s="2" t="n"/>
      <c r="O68" s="2" t="n"/>
      <c r="P68" s="2" t="n"/>
      <c r="Q68" s="2" t="n"/>
      <c r="R68" s="2" t="n"/>
      <c r="S68" s="2" t="n"/>
      <c r="T68" s="2" t="n"/>
    </row>
    <row r="69" ht="34" customHeight="1">
      <c r="A69" s="27" t="n"/>
      <c r="B69" s="27" t="n"/>
      <c r="C69" s="27" t="n"/>
      <c r="D69" s="126" t="n"/>
      <c r="E69" s="27" t="n"/>
      <c r="F69" s="27" t="n"/>
      <c r="G69" s="27" t="n"/>
      <c r="H69" s="27" t="n"/>
      <c r="I69" s="14">
        <f>IF(COUNTBLANK(A69)=1,"",IF(OR(E69="Done",E69="Dropped"),"",IF(COUNTBLANK(E69)=1,"Choose status",IF(COUNTBLANK(C69)=1,"Choose owner",IF(COUNTBLANK(D69)=1,"Add due date",IF(NOT(ISNUMBER(D69)),"Check date",IF(D69&lt;TODAY(),"Overdue",IF(D69&lt;TODAY()+7,"This week",IF(COUNTBLANK(F69)=1,"Add next step",IF(AND(B69="Delegate",E69&lt;&gt;"Done"),"Hand over job",""))))))))))</f>
        <v/>
      </c>
      <c r="J69" s="2" t="n"/>
      <c r="K69" s="2" t="n"/>
      <c r="L69" s="2" t="n"/>
      <c r="M69" s="2" t="n"/>
      <c r="N69" s="2" t="n"/>
      <c r="O69" s="2" t="n"/>
      <c r="P69" s="2" t="n"/>
      <c r="Q69" s="2" t="n"/>
      <c r="R69" s="2" t="n"/>
      <c r="S69" s="2" t="n"/>
      <c r="T69" s="2" t="n"/>
    </row>
    <row r="70" ht="34" customHeight="1">
      <c r="A70" s="27" t="n"/>
      <c r="B70" s="27" t="n"/>
      <c r="C70" s="27" t="n"/>
      <c r="D70" s="126" t="n"/>
      <c r="E70" s="27" t="n"/>
      <c r="F70" s="27" t="n"/>
      <c r="G70" s="27" t="n"/>
      <c r="H70" s="27" t="n"/>
      <c r="I70" s="14">
        <f>IF(COUNTBLANK(A70)=1,"",IF(OR(E70="Done",E70="Dropped"),"",IF(COUNTBLANK(E70)=1,"Choose status",IF(COUNTBLANK(C70)=1,"Choose owner",IF(COUNTBLANK(D70)=1,"Add due date",IF(NOT(ISNUMBER(D70)),"Check date",IF(D70&lt;TODAY(),"Overdue",IF(D70&lt;TODAY()+7,"This week",IF(COUNTBLANK(F70)=1,"Add next step",IF(AND(B70="Delegate",E70&lt;&gt;"Done"),"Hand over job",""))))))))))</f>
        <v/>
      </c>
      <c r="J70" s="2" t="n"/>
      <c r="K70" s="2" t="n"/>
      <c r="L70" s="2" t="n"/>
      <c r="M70" s="2" t="n"/>
      <c r="N70" s="2" t="n"/>
      <c r="O70" s="2" t="n"/>
      <c r="P70" s="2" t="n"/>
      <c r="Q70" s="2" t="n"/>
      <c r="R70" s="2" t="n"/>
      <c r="S70" s="2" t="n"/>
      <c r="T70" s="2" t="n"/>
    </row>
    <row r="71" ht="34" customHeight="1">
      <c r="A71" s="27" t="n"/>
      <c r="B71" s="27" t="n"/>
      <c r="C71" s="27" t="n"/>
      <c r="D71" s="126" t="n"/>
      <c r="E71" s="27" t="n"/>
      <c r="F71" s="27" t="n"/>
      <c r="G71" s="27" t="n"/>
      <c r="H71" s="27" t="n"/>
      <c r="I71" s="14">
        <f>IF(COUNTBLANK(A71)=1,"",IF(OR(E71="Done",E71="Dropped"),"",IF(COUNTBLANK(E71)=1,"Choose status",IF(COUNTBLANK(C71)=1,"Choose owner",IF(COUNTBLANK(D71)=1,"Add due date",IF(NOT(ISNUMBER(D71)),"Check date",IF(D71&lt;TODAY(),"Overdue",IF(D71&lt;TODAY()+7,"This week",IF(COUNTBLANK(F71)=1,"Add next step",IF(AND(B71="Delegate",E71&lt;&gt;"Done"),"Hand over job",""))))))))))</f>
        <v/>
      </c>
      <c r="J71" s="2" t="n"/>
      <c r="K71" s="2" t="n"/>
      <c r="L71" s="2" t="n"/>
      <c r="M71" s="2" t="n"/>
      <c r="N71" s="2" t="n"/>
      <c r="O71" s="2" t="n"/>
      <c r="P71" s="2" t="n"/>
      <c r="Q71" s="2" t="n"/>
      <c r="R71" s="2" t="n"/>
      <c r="S71" s="2" t="n"/>
      <c r="T71" s="2" t="n"/>
    </row>
    <row r="72" ht="34" customHeight="1">
      <c r="A72" s="27" t="n"/>
      <c r="B72" s="27" t="n"/>
      <c r="C72" s="27" t="n"/>
      <c r="D72" s="126" t="n"/>
      <c r="E72" s="27" t="n"/>
      <c r="F72" s="27" t="n"/>
      <c r="G72" s="27" t="n"/>
      <c r="H72" s="27" t="n"/>
      <c r="I72" s="14">
        <f>IF(COUNTBLANK(A72)=1,"",IF(OR(E72="Done",E72="Dropped"),"",IF(COUNTBLANK(E72)=1,"Choose status",IF(COUNTBLANK(C72)=1,"Choose owner",IF(COUNTBLANK(D72)=1,"Add due date",IF(NOT(ISNUMBER(D72)),"Check date",IF(D72&lt;TODAY(),"Overdue",IF(D72&lt;TODAY()+7,"This week",IF(COUNTBLANK(F72)=1,"Add next step",IF(AND(B72="Delegate",E72&lt;&gt;"Done"),"Hand over job",""))))))))))</f>
        <v/>
      </c>
      <c r="J72" s="2" t="n"/>
      <c r="K72" s="2" t="n"/>
      <c r="L72" s="2" t="n"/>
      <c r="M72" s="2" t="n"/>
      <c r="N72" s="2" t="n"/>
      <c r="O72" s="2" t="n"/>
      <c r="P72" s="2" t="n"/>
      <c r="Q72" s="2" t="n"/>
      <c r="R72" s="2" t="n"/>
      <c r="S72" s="2" t="n"/>
      <c r="T72" s="2" t="n"/>
    </row>
    <row r="73" ht="34" customHeight="1">
      <c r="A73" s="27" t="n"/>
      <c r="B73" s="27" t="n"/>
      <c r="C73" s="27" t="n"/>
      <c r="D73" s="126" t="n"/>
      <c r="E73" s="27" t="n"/>
      <c r="F73" s="27" t="n"/>
      <c r="G73" s="27" t="n"/>
      <c r="H73" s="27" t="n"/>
      <c r="I73" s="14">
        <f>IF(COUNTBLANK(A73)=1,"",IF(OR(E73="Done",E73="Dropped"),"",IF(COUNTBLANK(E73)=1,"Choose status",IF(COUNTBLANK(C73)=1,"Choose owner",IF(COUNTBLANK(D73)=1,"Add due date",IF(NOT(ISNUMBER(D73)),"Check date",IF(D73&lt;TODAY(),"Overdue",IF(D73&lt;TODAY()+7,"This week",IF(COUNTBLANK(F73)=1,"Add next step",IF(AND(B73="Delegate",E73&lt;&gt;"Done"),"Hand over job",""))))))))))</f>
        <v/>
      </c>
      <c r="J73" s="2" t="n"/>
      <c r="K73" s="2" t="n"/>
      <c r="L73" s="2" t="n"/>
      <c r="M73" s="2" t="n"/>
      <c r="N73" s="2" t="n"/>
      <c r="O73" s="2" t="n"/>
      <c r="P73" s="2" t="n"/>
      <c r="Q73" s="2" t="n"/>
      <c r="R73" s="2" t="n"/>
      <c r="S73" s="2" t="n"/>
      <c r="T73" s="2" t="n"/>
    </row>
    <row r="74" ht="34" customHeight="1">
      <c r="A74" s="27" t="n"/>
      <c r="B74" s="27" t="n"/>
      <c r="C74" s="27" t="n"/>
      <c r="D74" s="126" t="n"/>
      <c r="E74" s="27" t="n"/>
      <c r="F74" s="27" t="n"/>
      <c r="G74" s="27" t="n"/>
      <c r="H74" s="27" t="n"/>
      <c r="I74" s="14">
        <f>IF(COUNTBLANK(A74)=1,"",IF(OR(E74="Done",E74="Dropped"),"",IF(COUNTBLANK(E74)=1,"Choose status",IF(COUNTBLANK(C74)=1,"Choose owner",IF(COUNTBLANK(D74)=1,"Add due date",IF(NOT(ISNUMBER(D74)),"Check date",IF(D74&lt;TODAY(),"Overdue",IF(D74&lt;TODAY()+7,"This week",IF(COUNTBLANK(F74)=1,"Add next step",IF(AND(B74="Delegate",E74&lt;&gt;"Done"),"Hand over job",""))))))))))</f>
        <v/>
      </c>
      <c r="J74" s="2" t="n"/>
      <c r="K74" s="2" t="n"/>
      <c r="L74" s="2" t="n"/>
      <c r="M74" s="2" t="n"/>
      <c r="N74" s="2" t="n"/>
      <c r="O74" s="2" t="n"/>
      <c r="P74" s="2" t="n"/>
      <c r="Q74" s="2" t="n"/>
      <c r="R74" s="2" t="n"/>
      <c r="S74" s="2" t="n"/>
      <c r="T74" s="2" t="n"/>
    </row>
    <row r="75" ht="34" customHeight="1">
      <c r="A75" s="27" t="n"/>
      <c r="B75" s="27" t="n"/>
      <c r="C75" s="27" t="n"/>
      <c r="D75" s="126" t="n"/>
      <c r="E75" s="27" t="n"/>
      <c r="F75" s="27" t="n"/>
      <c r="G75" s="27" t="n"/>
      <c r="H75" s="27" t="n"/>
      <c r="I75" s="14">
        <f>IF(COUNTBLANK(A75)=1,"",IF(OR(E75="Done",E75="Dropped"),"",IF(COUNTBLANK(E75)=1,"Choose status",IF(COUNTBLANK(C75)=1,"Choose owner",IF(COUNTBLANK(D75)=1,"Add due date",IF(NOT(ISNUMBER(D75)),"Check date",IF(D75&lt;TODAY(),"Overdue",IF(D75&lt;TODAY()+7,"This week",IF(COUNTBLANK(F75)=1,"Add next step",IF(AND(B75="Delegate",E75&lt;&gt;"Done"),"Hand over job",""))))))))))</f>
        <v/>
      </c>
      <c r="J75" s="2" t="n"/>
      <c r="K75" s="2" t="n"/>
      <c r="L75" s="2" t="n"/>
      <c r="M75" s="2" t="n"/>
      <c r="N75" s="2" t="n"/>
      <c r="O75" s="2" t="n"/>
      <c r="P75" s="2" t="n"/>
      <c r="Q75" s="2" t="n"/>
      <c r="R75" s="2" t="n"/>
      <c r="S75" s="2" t="n"/>
      <c r="T75" s="2" t="n"/>
    </row>
    <row r="76" ht="34" customHeight="1">
      <c r="A76" s="27" t="n"/>
      <c r="B76" s="27" t="n"/>
      <c r="C76" s="27" t="n"/>
      <c r="D76" s="126" t="n"/>
      <c r="E76" s="27" t="n"/>
      <c r="F76" s="27" t="n"/>
      <c r="G76" s="27" t="n"/>
      <c r="H76" s="27" t="n"/>
      <c r="I76" s="14">
        <f>IF(COUNTBLANK(A76)=1,"",IF(OR(E76="Done",E76="Dropped"),"",IF(COUNTBLANK(E76)=1,"Choose status",IF(COUNTBLANK(C76)=1,"Choose owner",IF(COUNTBLANK(D76)=1,"Add due date",IF(NOT(ISNUMBER(D76)),"Check date",IF(D76&lt;TODAY(),"Overdue",IF(D76&lt;TODAY()+7,"This week",IF(COUNTBLANK(F76)=1,"Add next step",IF(AND(B76="Delegate",E76&lt;&gt;"Done"),"Hand over job",""))))))))))</f>
        <v/>
      </c>
      <c r="J76" s="2" t="n"/>
      <c r="K76" s="2" t="n"/>
      <c r="L76" s="2" t="n"/>
      <c r="M76" s="2" t="n"/>
      <c r="N76" s="2" t="n"/>
      <c r="O76" s="2" t="n"/>
      <c r="P76" s="2" t="n"/>
      <c r="Q76" s="2" t="n"/>
      <c r="R76" s="2" t="n"/>
      <c r="S76" s="2" t="n"/>
      <c r="T76" s="2" t="n"/>
    </row>
    <row r="77" ht="34" customHeight="1">
      <c r="A77" s="27" t="n"/>
      <c r="B77" s="27" t="n"/>
      <c r="C77" s="27" t="n"/>
      <c r="D77" s="126" t="n"/>
      <c r="E77" s="27" t="n"/>
      <c r="F77" s="27" t="n"/>
      <c r="G77" s="27" t="n"/>
      <c r="H77" s="27" t="n"/>
      <c r="I77" s="14">
        <f>IF(COUNTBLANK(A77)=1,"",IF(OR(E77="Done",E77="Dropped"),"",IF(COUNTBLANK(E77)=1,"Choose status",IF(COUNTBLANK(C77)=1,"Choose owner",IF(COUNTBLANK(D77)=1,"Add due date",IF(NOT(ISNUMBER(D77)),"Check date",IF(D77&lt;TODAY(),"Overdue",IF(D77&lt;TODAY()+7,"This week",IF(COUNTBLANK(F77)=1,"Add next step",IF(AND(B77="Delegate",E77&lt;&gt;"Done"),"Hand over job",""))))))))))</f>
        <v/>
      </c>
      <c r="J77" s="2" t="n"/>
      <c r="K77" s="2" t="n"/>
      <c r="L77" s="2" t="n"/>
      <c r="M77" s="2" t="n"/>
      <c r="N77" s="2" t="n"/>
      <c r="O77" s="2" t="n"/>
      <c r="P77" s="2" t="n"/>
      <c r="Q77" s="2" t="n"/>
      <c r="R77" s="2" t="n"/>
      <c r="S77" s="2" t="n"/>
      <c r="T77" s="2" t="n"/>
    </row>
    <row r="78" ht="34" customHeight="1">
      <c r="A78" s="27" t="n"/>
      <c r="B78" s="27" t="n"/>
      <c r="C78" s="27" t="n"/>
      <c r="D78" s="126" t="n"/>
      <c r="E78" s="27" t="n"/>
      <c r="F78" s="27" t="n"/>
      <c r="G78" s="27" t="n"/>
      <c r="H78" s="27" t="n"/>
      <c r="I78" s="14">
        <f>IF(COUNTBLANK(A78)=1,"",IF(OR(E78="Done",E78="Dropped"),"",IF(COUNTBLANK(E78)=1,"Choose status",IF(COUNTBLANK(C78)=1,"Choose owner",IF(COUNTBLANK(D78)=1,"Add due date",IF(NOT(ISNUMBER(D78)),"Check date",IF(D78&lt;TODAY(),"Overdue",IF(D78&lt;TODAY()+7,"This week",IF(COUNTBLANK(F78)=1,"Add next step",IF(AND(B78="Delegate",E78&lt;&gt;"Done"),"Hand over job",""))))))))))</f>
        <v/>
      </c>
      <c r="J78" s="2" t="n"/>
      <c r="K78" s="2" t="n"/>
      <c r="L78" s="2" t="n"/>
      <c r="M78" s="2" t="n"/>
      <c r="N78" s="2" t="n"/>
      <c r="O78" s="2" t="n"/>
      <c r="P78" s="2" t="n"/>
      <c r="Q78" s="2" t="n"/>
      <c r="R78" s="2" t="n"/>
      <c r="S78" s="2" t="n"/>
      <c r="T78" s="2" t="n"/>
    </row>
    <row r="79" ht="34" customHeight="1">
      <c r="A79" s="27" t="n"/>
      <c r="B79" s="27" t="n"/>
      <c r="C79" s="27" t="n"/>
      <c r="D79" s="126" t="n"/>
      <c r="E79" s="27" t="n"/>
      <c r="F79" s="27" t="n"/>
      <c r="G79" s="27" t="n"/>
      <c r="H79" s="27" t="n"/>
      <c r="I79" s="14">
        <f>IF(COUNTBLANK(A79)=1,"",IF(OR(E79="Done",E79="Dropped"),"",IF(COUNTBLANK(E79)=1,"Choose status",IF(COUNTBLANK(C79)=1,"Choose owner",IF(COUNTBLANK(D79)=1,"Add due date",IF(NOT(ISNUMBER(D79)),"Check date",IF(D79&lt;TODAY(),"Overdue",IF(D79&lt;TODAY()+7,"This week",IF(COUNTBLANK(F79)=1,"Add next step",IF(AND(B79="Delegate",E79&lt;&gt;"Done"),"Hand over job",""))))))))))</f>
        <v/>
      </c>
      <c r="J79" s="2" t="n"/>
      <c r="K79" s="2" t="n"/>
      <c r="L79" s="2" t="n"/>
      <c r="M79" s="2" t="n"/>
      <c r="N79" s="2" t="n"/>
      <c r="O79" s="2" t="n"/>
      <c r="P79" s="2" t="n"/>
      <c r="Q79" s="2" t="n"/>
      <c r="R79" s="2" t="n"/>
      <c r="S79" s="2" t="n"/>
      <c r="T79" s="2" t="n"/>
    </row>
    <row r="80" ht="34" customHeight="1">
      <c r="A80" s="27" t="n"/>
      <c r="B80" s="27" t="n"/>
      <c r="C80" s="27" t="n"/>
      <c r="D80" s="126" t="n"/>
      <c r="E80" s="27" t="n"/>
      <c r="F80" s="27" t="n"/>
      <c r="G80" s="27" t="n"/>
      <c r="H80" s="27" t="n"/>
      <c r="I80" s="14">
        <f>IF(COUNTBLANK(A80)=1,"",IF(OR(E80="Done",E80="Dropped"),"",IF(COUNTBLANK(E80)=1,"Choose status",IF(COUNTBLANK(C80)=1,"Choose owner",IF(COUNTBLANK(D80)=1,"Add due date",IF(NOT(ISNUMBER(D80)),"Check date",IF(D80&lt;TODAY(),"Overdue",IF(D80&lt;TODAY()+7,"This week",IF(COUNTBLANK(F80)=1,"Add next step",IF(AND(B80="Delegate",E80&lt;&gt;"Done"),"Hand over job",""))))))))))</f>
        <v/>
      </c>
      <c r="J80" s="2" t="n"/>
      <c r="K80" s="2" t="n"/>
      <c r="L80" s="2" t="n"/>
      <c r="M80" s="2" t="n"/>
      <c r="N80" s="2" t="n"/>
      <c r="O80" s="2" t="n"/>
      <c r="P80" s="2" t="n"/>
      <c r="Q80" s="2" t="n"/>
      <c r="R80" s="2" t="n"/>
      <c r="S80" s="2" t="n"/>
      <c r="T80" s="2" t="n"/>
    </row>
    <row r="81" ht="34" customHeight="1">
      <c r="A81" s="27" t="n"/>
      <c r="B81" s="27" t="n"/>
      <c r="C81" s="27" t="n"/>
      <c r="D81" s="126" t="n"/>
      <c r="E81" s="27" t="n"/>
      <c r="F81" s="27" t="n"/>
      <c r="G81" s="27" t="n"/>
      <c r="H81" s="27" t="n"/>
      <c r="I81" s="14">
        <f>IF(COUNTBLANK(A81)=1,"",IF(OR(E81="Done",E81="Dropped"),"",IF(COUNTBLANK(E81)=1,"Choose status",IF(COUNTBLANK(C81)=1,"Choose owner",IF(COUNTBLANK(D81)=1,"Add due date",IF(NOT(ISNUMBER(D81)),"Check date",IF(D81&lt;TODAY(),"Overdue",IF(D81&lt;TODAY()+7,"This week",IF(COUNTBLANK(F81)=1,"Add next step",IF(AND(B81="Delegate",E81&lt;&gt;"Done"),"Hand over job",""))))))))))</f>
        <v/>
      </c>
      <c r="J81" s="2" t="n"/>
      <c r="K81" s="2" t="n"/>
      <c r="L81" s="2" t="n"/>
      <c r="M81" s="2" t="n"/>
      <c r="N81" s="2" t="n"/>
      <c r="O81" s="2" t="n"/>
      <c r="P81" s="2" t="n"/>
      <c r="Q81" s="2" t="n"/>
      <c r="R81" s="2" t="n"/>
      <c r="S81" s="2" t="n"/>
      <c r="T81" s="2" t="n"/>
    </row>
    <row r="82" ht="34" customHeight="1">
      <c r="A82" s="27" t="n"/>
      <c r="B82" s="27" t="n"/>
      <c r="C82" s="27" t="n"/>
      <c r="D82" s="126" t="n"/>
      <c r="E82" s="27" t="n"/>
      <c r="F82" s="27" t="n"/>
      <c r="G82" s="27" t="n"/>
      <c r="H82" s="27" t="n"/>
      <c r="I82" s="14">
        <f>IF(COUNTBLANK(A82)=1,"",IF(OR(E82="Done",E82="Dropped"),"",IF(COUNTBLANK(E82)=1,"Choose status",IF(COUNTBLANK(C82)=1,"Choose owner",IF(COUNTBLANK(D82)=1,"Add due date",IF(NOT(ISNUMBER(D82)),"Check date",IF(D82&lt;TODAY(),"Overdue",IF(D82&lt;TODAY()+7,"This week",IF(COUNTBLANK(F82)=1,"Add next step",IF(AND(B82="Delegate",E82&lt;&gt;"Done"),"Hand over job",""))))))))))</f>
        <v/>
      </c>
      <c r="J82" s="2" t="n"/>
      <c r="K82" s="2" t="n"/>
      <c r="L82" s="2" t="n"/>
      <c r="M82" s="2" t="n"/>
      <c r="N82" s="2" t="n"/>
      <c r="O82" s="2" t="n"/>
      <c r="P82" s="2" t="n"/>
      <c r="Q82" s="2" t="n"/>
      <c r="R82" s="2" t="n"/>
      <c r="S82" s="2" t="n"/>
      <c r="T82" s="2" t="n"/>
    </row>
    <row r="83" ht="34" customHeight="1">
      <c r="A83" s="27" t="n"/>
      <c r="B83" s="27" t="n"/>
      <c r="C83" s="27" t="n"/>
      <c r="D83" s="126" t="n"/>
      <c r="E83" s="27" t="n"/>
      <c r="F83" s="27" t="n"/>
      <c r="G83" s="27" t="n"/>
      <c r="H83" s="27" t="n"/>
      <c r="I83" s="14">
        <f>IF(COUNTBLANK(A83)=1,"",IF(OR(E83="Done",E83="Dropped"),"",IF(COUNTBLANK(E83)=1,"Choose status",IF(COUNTBLANK(C83)=1,"Choose owner",IF(COUNTBLANK(D83)=1,"Add due date",IF(NOT(ISNUMBER(D83)),"Check date",IF(D83&lt;TODAY(),"Overdue",IF(D83&lt;TODAY()+7,"This week",IF(COUNTBLANK(F83)=1,"Add next step",IF(AND(B83="Delegate",E83&lt;&gt;"Done"),"Hand over job",""))))))))))</f>
        <v/>
      </c>
      <c r="J83" s="2" t="n"/>
      <c r="K83" s="2" t="n"/>
      <c r="L83" s="2" t="n"/>
      <c r="M83" s="2" t="n"/>
      <c r="N83" s="2" t="n"/>
      <c r="O83" s="2" t="n"/>
      <c r="P83" s="2" t="n"/>
      <c r="Q83" s="2" t="n"/>
      <c r="R83" s="2" t="n"/>
      <c r="S83" s="2" t="n"/>
      <c r="T83" s="2" t="n"/>
    </row>
    <row r="84" ht="34" customHeight="1">
      <c r="A84" s="27" t="n"/>
      <c r="B84" s="27" t="n"/>
      <c r="C84" s="27" t="n"/>
      <c r="D84" s="126" t="n"/>
      <c r="E84" s="27" t="n"/>
      <c r="F84" s="27" t="n"/>
      <c r="G84" s="27" t="n"/>
      <c r="H84" s="27" t="n"/>
      <c r="I84" s="14">
        <f>IF(COUNTBLANK(A84)=1,"",IF(OR(E84="Done",E84="Dropped"),"",IF(COUNTBLANK(E84)=1,"Choose status",IF(COUNTBLANK(C84)=1,"Choose owner",IF(COUNTBLANK(D84)=1,"Add due date",IF(NOT(ISNUMBER(D84)),"Check date",IF(D84&lt;TODAY(),"Overdue",IF(D84&lt;TODAY()+7,"This week",IF(COUNTBLANK(F84)=1,"Add next step",IF(AND(B84="Delegate",E84&lt;&gt;"Done"),"Hand over job",""))))))))))</f>
        <v/>
      </c>
      <c r="J84" s="2" t="n"/>
      <c r="K84" s="2" t="n"/>
      <c r="L84" s="2" t="n"/>
      <c r="M84" s="2" t="n"/>
      <c r="N84" s="2" t="n"/>
      <c r="O84" s="2" t="n"/>
      <c r="P84" s="2" t="n"/>
      <c r="Q84" s="2" t="n"/>
      <c r="R84" s="2" t="n"/>
      <c r="S84" s="2" t="n"/>
      <c r="T84" s="2" t="n"/>
    </row>
    <row r="85" ht="34" customHeight="1">
      <c r="A85" s="27" t="n"/>
      <c r="B85" s="27" t="n"/>
      <c r="C85" s="27" t="n"/>
      <c r="D85" s="126" t="n"/>
      <c r="E85" s="27" t="n"/>
      <c r="F85" s="27" t="n"/>
      <c r="G85" s="27" t="n"/>
      <c r="H85" s="27" t="n"/>
      <c r="I85" s="14">
        <f>IF(COUNTBLANK(A85)=1,"",IF(OR(E85="Done",E85="Dropped"),"",IF(COUNTBLANK(E85)=1,"Choose status",IF(COUNTBLANK(C85)=1,"Choose owner",IF(COUNTBLANK(D85)=1,"Add due date",IF(NOT(ISNUMBER(D85)),"Check date",IF(D85&lt;TODAY(),"Overdue",IF(D85&lt;TODAY()+7,"This week",IF(COUNTBLANK(F85)=1,"Add next step",IF(AND(B85="Delegate",E85&lt;&gt;"Done"),"Hand over job",""))))))))))</f>
        <v/>
      </c>
      <c r="J85" s="2" t="n"/>
      <c r="K85" s="2" t="n"/>
      <c r="L85" s="2" t="n"/>
      <c r="M85" s="2" t="n"/>
      <c r="N85" s="2" t="n"/>
      <c r="O85" s="2" t="n"/>
      <c r="P85" s="2" t="n"/>
      <c r="Q85" s="2" t="n"/>
      <c r="R85" s="2" t="n"/>
      <c r="S85" s="2" t="n"/>
      <c r="T85" s="2" t="n"/>
    </row>
    <row r="86" ht="34" customHeight="1">
      <c r="A86" s="27" t="n"/>
      <c r="B86" s="27" t="n"/>
      <c r="C86" s="27" t="n"/>
      <c r="D86" s="126" t="n"/>
      <c r="E86" s="27" t="n"/>
      <c r="F86" s="27" t="n"/>
      <c r="G86" s="27" t="n"/>
      <c r="H86" s="27" t="n"/>
      <c r="I86" s="14">
        <f>IF(COUNTBLANK(A86)=1,"",IF(OR(E86="Done",E86="Dropped"),"",IF(COUNTBLANK(E86)=1,"Choose status",IF(COUNTBLANK(C86)=1,"Choose owner",IF(COUNTBLANK(D86)=1,"Add due date",IF(NOT(ISNUMBER(D86)),"Check date",IF(D86&lt;TODAY(),"Overdue",IF(D86&lt;TODAY()+7,"This week",IF(COUNTBLANK(F86)=1,"Add next step",IF(AND(B86="Delegate",E86&lt;&gt;"Done"),"Hand over job",""))))))))))</f>
        <v/>
      </c>
      <c r="J86" s="2" t="n"/>
      <c r="K86" s="2" t="n"/>
      <c r="L86" s="2" t="n"/>
      <c r="M86" s="2" t="n"/>
      <c r="N86" s="2" t="n"/>
      <c r="O86" s="2" t="n"/>
      <c r="P86" s="2" t="n"/>
      <c r="Q86" s="2" t="n"/>
      <c r="R86" s="2" t="n"/>
      <c r="S86" s="2" t="n"/>
      <c r="T86" s="2" t="n"/>
    </row>
    <row r="87" ht="34" customHeight="1">
      <c r="A87" s="27" t="n"/>
      <c r="B87" s="27" t="n"/>
      <c r="C87" s="27" t="n"/>
      <c r="D87" s="126" t="n"/>
      <c r="E87" s="27" t="n"/>
      <c r="F87" s="27" t="n"/>
      <c r="G87" s="27" t="n"/>
      <c r="H87" s="27" t="n"/>
      <c r="I87" s="14">
        <f>IF(COUNTBLANK(A87)=1,"",IF(OR(E87="Done",E87="Dropped"),"",IF(COUNTBLANK(E87)=1,"Choose status",IF(COUNTBLANK(C87)=1,"Choose owner",IF(COUNTBLANK(D87)=1,"Add due date",IF(NOT(ISNUMBER(D87)),"Check date",IF(D87&lt;TODAY(),"Overdue",IF(D87&lt;TODAY()+7,"This week",IF(COUNTBLANK(F87)=1,"Add next step",IF(AND(B87="Delegate",E87&lt;&gt;"Done"),"Hand over job",""))))))))))</f>
        <v/>
      </c>
      <c r="J87" s="2" t="n"/>
      <c r="K87" s="2" t="n"/>
      <c r="L87" s="2" t="n"/>
      <c r="M87" s="2" t="n"/>
      <c r="N87" s="2" t="n"/>
      <c r="O87" s="2" t="n"/>
      <c r="P87" s="2" t="n"/>
      <c r="Q87" s="2" t="n"/>
      <c r="R87" s="2" t="n"/>
      <c r="S87" s="2" t="n"/>
      <c r="T87" s="2" t="n"/>
    </row>
    <row r="88" ht="34" customHeight="1">
      <c r="A88" s="27" t="n"/>
      <c r="B88" s="27" t="n"/>
      <c r="C88" s="27" t="n"/>
      <c r="D88" s="126" t="n"/>
      <c r="E88" s="27" t="n"/>
      <c r="F88" s="27" t="n"/>
      <c r="G88" s="27" t="n"/>
      <c r="H88" s="27" t="n"/>
      <c r="I88" s="14">
        <f>IF(COUNTBLANK(A88)=1,"",IF(OR(E88="Done",E88="Dropped"),"",IF(COUNTBLANK(E88)=1,"Choose status",IF(COUNTBLANK(C88)=1,"Choose owner",IF(COUNTBLANK(D88)=1,"Add due date",IF(NOT(ISNUMBER(D88)),"Check date",IF(D88&lt;TODAY(),"Overdue",IF(D88&lt;TODAY()+7,"This week",IF(COUNTBLANK(F88)=1,"Add next step",IF(AND(B88="Delegate",E88&lt;&gt;"Done"),"Hand over job",""))))))))))</f>
        <v/>
      </c>
      <c r="J88" s="2" t="n"/>
      <c r="K88" s="2" t="n"/>
      <c r="L88" s="2" t="n"/>
      <c r="M88" s="2" t="n"/>
      <c r="N88" s="2" t="n"/>
      <c r="O88" s="2" t="n"/>
      <c r="P88" s="2" t="n"/>
      <c r="Q88" s="2" t="n"/>
      <c r="R88" s="2" t="n"/>
      <c r="S88" s="2" t="n"/>
      <c r="T88" s="2" t="n"/>
    </row>
    <row r="89" ht="34" customHeight="1">
      <c r="A89" s="27" t="n"/>
      <c r="B89" s="27" t="n"/>
      <c r="C89" s="27" t="n"/>
      <c r="D89" s="126" t="n"/>
      <c r="E89" s="27" t="n"/>
      <c r="F89" s="27" t="n"/>
      <c r="G89" s="27" t="n"/>
      <c r="H89" s="27" t="n"/>
      <c r="I89" s="14">
        <f>IF(COUNTBLANK(A89)=1,"",IF(OR(E89="Done",E89="Dropped"),"",IF(COUNTBLANK(E89)=1,"Choose status",IF(COUNTBLANK(C89)=1,"Choose owner",IF(COUNTBLANK(D89)=1,"Add due date",IF(NOT(ISNUMBER(D89)),"Check date",IF(D89&lt;TODAY(),"Overdue",IF(D89&lt;TODAY()+7,"This week",IF(COUNTBLANK(F89)=1,"Add next step",IF(AND(B89="Delegate",E89&lt;&gt;"Done"),"Hand over job",""))))))))))</f>
        <v/>
      </c>
      <c r="J89" s="2" t="n"/>
      <c r="K89" s="2" t="n"/>
      <c r="L89" s="2" t="n"/>
      <c r="M89" s="2" t="n"/>
      <c r="N89" s="2" t="n"/>
      <c r="O89" s="2" t="n"/>
      <c r="P89" s="2" t="n"/>
      <c r="Q89" s="2" t="n"/>
      <c r="R89" s="2" t="n"/>
      <c r="S89" s="2" t="n"/>
      <c r="T89" s="2" t="n"/>
    </row>
    <row r="90" ht="34" customHeight="1">
      <c r="A90" s="27" t="n"/>
      <c r="B90" s="27" t="n"/>
      <c r="C90" s="27" t="n"/>
      <c r="D90" s="126" t="n"/>
      <c r="E90" s="27" t="n"/>
      <c r="F90" s="27" t="n"/>
      <c r="G90" s="27" t="n"/>
      <c r="H90" s="27" t="n"/>
      <c r="I90" s="14">
        <f>IF(COUNTBLANK(A90)=1,"",IF(OR(E90="Done",E90="Dropped"),"",IF(COUNTBLANK(E90)=1,"Choose status",IF(COUNTBLANK(C90)=1,"Choose owner",IF(COUNTBLANK(D90)=1,"Add due date",IF(NOT(ISNUMBER(D90)),"Check date",IF(D90&lt;TODAY(),"Overdue",IF(D90&lt;TODAY()+7,"This week",IF(COUNTBLANK(F90)=1,"Add next step",IF(AND(B90="Delegate",E90&lt;&gt;"Done"),"Hand over job",""))))))))))</f>
        <v/>
      </c>
      <c r="J90" s="2" t="n"/>
      <c r="K90" s="2" t="n"/>
      <c r="L90" s="2" t="n"/>
      <c r="M90" s="2" t="n"/>
      <c r="N90" s="2" t="n"/>
      <c r="O90" s="2" t="n"/>
      <c r="P90" s="2" t="n"/>
      <c r="Q90" s="2" t="n"/>
      <c r="R90" s="2" t="n"/>
      <c r="S90" s="2" t="n"/>
      <c r="T90" s="2" t="n"/>
    </row>
    <row r="91" ht="34" customHeight="1">
      <c r="A91" s="27" t="n"/>
      <c r="B91" s="27" t="n"/>
      <c r="C91" s="27" t="n"/>
      <c r="D91" s="126" t="n"/>
      <c r="E91" s="27" t="n"/>
      <c r="F91" s="27" t="n"/>
      <c r="G91" s="27" t="n"/>
      <c r="H91" s="27" t="n"/>
      <c r="I91" s="14">
        <f>IF(COUNTBLANK(A91)=1,"",IF(OR(E91="Done",E91="Dropped"),"",IF(COUNTBLANK(E91)=1,"Choose status",IF(COUNTBLANK(C91)=1,"Choose owner",IF(COUNTBLANK(D91)=1,"Add due date",IF(NOT(ISNUMBER(D91)),"Check date",IF(D91&lt;TODAY(),"Overdue",IF(D91&lt;TODAY()+7,"This week",IF(COUNTBLANK(F91)=1,"Add next step",IF(AND(B91="Delegate",E91&lt;&gt;"Done"),"Hand over job",""))))))))))</f>
        <v/>
      </c>
      <c r="J91" s="2" t="n"/>
      <c r="K91" s="2" t="n"/>
      <c r="L91" s="2" t="n"/>
      <c r="M91" s="2" t="n"/>
      <c r="N91" s="2" t="n"/>
      <c r="O91" s="2" t="n"/>
      <c r="P91" s="2" t="n"/>
      <c r="Q91" s="2" t="n"/>
      <c r="R91" s="2" t="n"/>
      <c r="S91" s="2" t="n"/>
      <c r="T91" s="2" t="n"/>
    </row>
    <row r="92" ht="34" customHeight="1">
      <c r="A92" s="27" t="n"/>
      <c r="B92" s="27" t="n"/>
      <c r="C92" s="27" t="n"/>
      <c r="D92" s="126" t="n"/>
      <c r="E92" s="27" t="n"/>
      <c r="F92" s="27" t="n"/>
      <c r="G92" s="27" t="n"/>
      <c r="H92" s="27" t="n"/>
      <c r="I92" s="14">
        <f>IF(COUNTBLANK(A92)=1,"",IF(OR(E92="Done",E92="Dropped"),"",IF(COUNTBLANK(E92)=1,"Choose status",IF(COUNTBLANK(C92)=1,"Choose owner",IF(COUNTBLANK(D92)=1,"Add due date",IF(NOT(ISNUMBER(D92)),"Check date",IF(D92&lt;TODAY(),"Overdue",IF(D92&lt;TODAY()+7,"This week",IF(COUNTBLANK(F92)=1,"Add next step",IF(AND(B92="Delegate",E92&lt;&gt;"Done"),"Hand over job",""))))))))))</f>
        <v/>
      </c>
      <c r="J92" s="2" t="n"/>
      <c r="K92" s="2" t="n"/>
      <c r="L92" s="2" t="n"/>
      <c r="M92" s="2" t="n"/>
      <c r="N92" s="2" t="n"/>
      <c r="O92" s="2" t="n"/>
      <c r="P92" s="2" t="n"/>
      <c r="Q92" s="2" t="n"/>
      <c r="R92" s="2" t="n"/>
      <c r="S92" s="2" t="n"/>
      <c r="T92" s="2" t="n"/>
    </row>
    <row r="93" ht="34" customHeight="1">
      <c r="A93" s="27" t="n"/>
      <c r="B93" s="27" t="n"/>
      <c r="C93" s="27" t="n"/>
      <c r="D93" s="126" t="n"/>
      <c r="E93" s="27" t="n"/>
      <c r="F93" s="27" t="n"/>
      <c r="G93" s="27" t="n"/>
      <c r="H93" s="27" t="n"/>
      <c r="I93" s="14">
        <f>IF(COUNTBLANK(A93)=1,"",IF(OR(E93="Done",E93="Dropped"),"",IF(COUNTBLANK(E93)=1,"Choose status",IF(COUNTBLANK(C93)=1,"Choose owner",IF(COUNTBLANK(D93)=1,"Add due date",IF(NOT(ISNUMBER(D93)),"Check date",IF(D93&lt;TODAY(),"Overdue",IF(D93&lt;TODAY()+7,"This week",IF(COUNTBLANK(F93)=1,"Add next step",IF(AND(B93="Delegate",E93&lt;&gt;"Done"),"Hand over job",""))))))))))</f>
        <v/>
      </c>
      <c r="J93" s="2" t="n"/>
      <c r="K93" s="2" t="n"/>
      <c r="L93" s="2" t="n"/>
      <c r="M93" s="2" t="n"/>
      <c r="N93" s="2" t="n"/>
      <c r="O93" s="2" t="n"/>
      <c r="P93" s="2" t="n"/>
      <c r="Q93" s="2" t="n"/>
      <c r="R93" s="2" t="n"/>
      <c r="S93" s="2" t="n"/>
      <c r="T93" s="2" t="n"/>
    </row>
    <row r="94" ht="34" customHeight="1">
      <c r="A94" s="27" t="n"/>
      <c r="B94" s="27" t="n"/>
      <c r="C94" s="27" t="n"/>
      <c r="D94" s="126" t="n"/>
      <c r="E94" s="27" t="n"/>
      <c r="F94" s="27" t="n"/>
      <c r="G94" s="27" t="n"/>
      <c r="H94" s="27" t="n"/>
      <c r="I94" s="14">
        <f>IF(COUNTBLANK(A94)=1,"",IF(OR(E94="Done",E94="Dropped"),"",IF(COUNTBLANK(E94)=1,"Choose status",IF(COUNTBLANK(C94)=1,"Choose owner",IF(COUNTBLANK(D94)=1,"Add due date",IF(NOT(ISNUMBER(D94)),"Check date",IF(D94&lt;TODAY(),"Overdue",IF(D94&lt;TODAY()+7,"This week",IF(COUNTBLANK(F94)=1,"Add next step",IF(AND(B94="Delegate",E94&lt;&gt;"Done"),"Hand over job",""))))))))))</f>
        <v/>
      </c>
      <c r="J94" s="2" t="n"/>
      <c r="K94" s="2" t="n"/>
      <c r="L94" s="2" t="n"/>
      <c r="M94" s="2" t="n"/>
      <c r="N94" s="2" t="n"/>
      <c r="O94" s="2" t="n"/>
      <c r="P94" s="2" t="n"/>
      <c r="Q94" s="2" t="n"/>
      <c r="R94" s="2" t="n"/>
      <c r="S94" s="2" t="n"/>
      <c r="T94" s="2" t="n"/>
    </row>
    <row r="95" ht="34" customHeight="1">
      <c r="A95" s="27" t="n"/>
      <c r="B95" s="27" t="n"/>
      <c r="C95" s="27" t="n"/>
      <c r="D95" s="126" t="n"/>
      <c r="E95" s="27" t="n"/>
      <c r="F95" s="27" t="n"/>
      <c r="G95" s="27" t="n"/>
      <c r="H95" s="27" t="n"/>
      <c r="I95" s="14">
        <f>IF(COUNTBLANK(A95)=1,"",IF(OR(E95="Done",E95="Dropped"),"",IF(COUNTBLANK(E95)=1,"Choose status",IF(COUNTBLANK(C95)=1,"Choose owner",IF(COUNTBLANK(D95)=1,"Add due date",IF(NOT(ISNUMBER(D95)),"Check date",IF(D95&lt;TODAY(),"Overdue",IF(D95&lt;TODAY()+7,"This week",IF(COUNTBLANK(F95)=1,"Add next step",IF(AND(B95="Delegate",E95&lt;&gt;"Done"),"Hand over job",""))))))))))</f>
        <v/>
      </c>
      <c r="J95" s="2" t="n"/>
      <c r="K95" s="2" t="n"/>
      <c r="L95" s="2" t="n"/>
      <c r="M95" s="2" t="n"/>
      <c r="N95" s="2" t="n"/>
      <c r="O95" s="2" t="n"/>
      <c r="P95" s="2" t="n"/>
      <c r="Q95" s="2" t="n"/>
      <c r="R95" s="2" t="n"/>
      <c r="S95" s="2" t="n"/>
      <c r="T95" s="2" t="n"/>
    </row>
    <row r="96" ht="34" customHeight="1">
      <c r="A96" s="27" t="n"/>
      <c r="B96" s="27" t="n"/>
      <c r="C96" s="27" t="n"/>
      <c r="D96" s="126" t="n"/>
      <c r="E96" s="27" t="n"/>
      <c r="F96" s="27" t="n"/>
      <c r="G96" s="27" t="n"/>
      <c r="H96" s="27" t="n"/>
      <c r="I96" s="14">
        <f>IF(COUNTBLANK(A96)=1,"",IF(OR(E96="Done",E96="Dropped"),"",IF(COUNTBLANK(E96)=1,"Choose status",IF(COUNTBLANK(C96)=1,"Choose owner",IF(COUNTBLANK(D96)=1,"Add due date",IF(NOT(ISNUMBER(D96)),"Check date",IF(D96&lt;TODAY(),"Overdue",IF(D96&lt;TODAY()+7,"This week",IF(COUNTBLANK(F96)=1,"Add next step",IF(AND(B96="Delegate",E96&lt;&gt;"Done"),"Hand over job",""))))))))))</f>
        <v/>
      </c>
      <c r="J96" s="2" t="n"/>
      <c r="K96" s="2" t="n"/>
      <c r="L96" s="2" t="n"/>
      <c r="M96" s="2" t="n"/>
      <c r="N96" s="2" t="n"/>
      <c r="O96" s="2" t="n"/>
      <c r="P96" s="2" t="n"/>
      <c r="Q96" s="2" t="n"/>
      <c r="R96" s="2" t="n"/>
      <c r="S96" s="2" t="n"/>
      <c r="T96" s="2" t="n"/>
    </row>
    <row r="97" ht="34" customHeight="1">
      <c r="A97" s="27" t="n"/>
      <c r="B97" s="27" t="n"/>
      <c r="C97" s="27" t="n"/>
      <c r="D97" s="126" t="n"/>
      <c r="E97" s="27" t="n"/>
      <c r="F97" s="27" t="n"/>
      <c r="G97" s="27" t="n"/>
      <c r="H97" s="27" t="n"/>
      <c r="I97" s="14">
        <f>IF(COUNTBLANK(A97)=1,"",IF(OR(E97="Done",E97="Dropped"),"",IF(COUNTBLANK(E97)=1,"Choose status",IF(COUNTBLANK(C97)=1,"Choose owner",IF(COUNTBLANK(D97)=1,"Add due date",IF(NOT(ISNUMBER(D97)),"Check date",IF(D97&lt;TODAY(),"Overdue",IF(D97&lt;TODAY()+7,"This week",IF(COUNTBLANK(F97)=1,"Add next step",IF(AND(B97="Delegate",E97&lt;&gt;"Done"),"Hand over job",""))))))))))</f>
        <v/>
      </c>
      <c r="J97" s="2" t="n"/>
      <c r="K97" s="2" t="n"/>
      <c r="L97" s="2" t="n"/>
      <c r="M97" s="2" t="n"/>
      <c r="N97" s="2" t="n"/>
      <c r="O97" s="2" t="n"/>
      <c r="P97" s="2" t="n"/>
      <c r="Q97" s="2" t="n"/>
      <c r="R97" s="2" t="n"/>
      <c r="S97" s="2" t="n"/>
      <c r="T97" s="2" t="n"/>
    </row>
    <row r="98" ht="34" customHeight="1">
      <c r="A98" s="27" t="n"/>
      <c r="B98" s="27" t="n"/>
      <c r="C98" s="27" t="n"/>
      <c r="D98" s="126" t="n"/>
      <c r="E98" s="27" t="n"/>
      <c r="F98" s="27" t="n"/>
      <c r="G98" s="27" t="n"/>
      <c r="H98" s="27" t="n"/>
      <c r="I98" s="14">
        <f>IF(COUNTBLANK(A98)=1,"",IF(OR(E98="Done",E98="Dropped"),"",IF(COUNTBLANK(E98)=1,"Choose status",IF(COUNTBLANK(C98)=1,"Choose owner",IF(COUNTBLANK(D98)=1,"Add due date",IF(NOT(ISNUMBER(D98)),"Check date",IF(D98&lt;TODAY(),"Overdue",IF(D98&lt;TODAY()+7,"This week",IF(COUNTBLANK(F98)=1,"Add next step",IF(AND(B98="Delegate",E98&lt;&gt;"Done"),"Hand over job",""))))))))))</f>
        <v/>
      </c>
      <c r="J98" s="2" t="n"/>
      <c r="K98" s="2" t="n"/>
      <c r="L98" s="2" t="n"/>
      <c r="M98" s="2" t="n"/>
      <c r="N98" s="2" t="n"/>
      <c r="O98" s="2" t="n"/>
      <c r="P98" s="2" t="n"/>
      <c r="Q98" s="2" t="n"/>
      <c r="R98" s="2" t="n"/>
      <c r="S98" s="2" t="n"/>
      <c r="T98" s="2" t="n"/>
    </row>
    <row r="99" ht="34" customHeight="1">
      <c r="A99" s="27" t="n"/>
      <c r="B99" s="27" t="n"/>
      <c r="C99" s="27" t="n"/>
      <c r="D99" s="126" t="n"/>
      <c r="E99" s="27" t="n"/>
      <c r="F99" s="27" t="n"/>
      <c r="G99" s="27" t="n"/>
      <c r="H99" s="27" t="n"/>
      <c r="I99" s="14">
        <f>IF(COUNTBLANK(A99)=1,"",IF(OR(E99="Done",E99="Dropped"),"",IF(COUNTBLANK(E99)=1,"Choose status",IF(COUNTBLANK(C99)=1,"Choose owner",IF(COUNTBLANK(D99)=1,"Add due date",IF(NOT(ISNUMBER(D99)),"Check date",IF(D99&lt;TODAY(),"Overdue",IF(D99&lt;TODAY()+7,"This week",IF(COUNTBLANK(F99)=1,"Add next step",IF(AND(B99="Delegate",E99&lt;&gt;"Done"),"Hand over job",""))))))))))</f>
        <v/>
      </c>
      <c r="J99" s="2" t="n"/>
      <c r="K99" s="2" t="n"/>
      <c r="L99" s="2" t="n"/>
      <c r="M99" s="2" t="n"/>
      <c r="N99" s="2" t="n"/>
      <c r="O99" s="2" t="n"/>
      <c r="P99" s="2" t="n"/>
      <c r="Q99" s="2" t="n"/>
      <c r="R99" s="2" t="n"/>
      <c r="S99" s="2" t="n"/>
      <c r="T99" s="2" t="n"/>
    </row>
    <row r="100" ht="34" customHeight="1">
      <c r="A100" s="27" t="n"/>
      <c r="B100" s="27" t="n"/>
      <c r="C100" s="27" t="n"/>
      <c r="D100" s="126" t="n"/>
      <c r="E100" s="27" t="n"/>
      <c r="F100" s="27" t="n"/>
      <c r="G100" s="27" t="n"/>
      <c r="H100" s="27" t="n"/>
      <c r="I100" s="14">
        <f>IF(COUNTBLANK(A100)=1,"",IF(OR(E100="Done",E100="Dropped"),"",IF(COUNTBLANK(E100)=1,"Choose status",IF(COUNTBLANK(C100)=1,"Choose owner",IF(COUNTBLANK(D100)=1,"Add due date",IF(NOT(ISNUMBER(D100)),"Check date",IF(D100&lt;TODAY(),"Overdue",IF(D100&lt;TODAY()+7,"This week",IF(COUNTBLANK(F100)=1,"Add next step",IF(AND(B100="Delegate",E100&lt;&gt;"Done"),"Hand over job",""))))))))))</f>
        <v/>
      </c>
      <c r="J100" s="2" t="n"/>
      <c r="K100" s="2" t="n"/>
      <c r="L100" s="2" t="n"/>
      <c r="M100" s="2" t="n"/>
      <c r="N100" s="2" t="n"/>
      <c r="O100" s="2" t="n"/>
      <c r="P100" s="2" t="n"/>
      <c r="Q100" s="2" t="n"/>
      <c r="R100" s="2" t="n"/>
      <c r="S100" s="2" t="n"/>
      <c r="T100" s="2" t="n"/>
    </row>
    <row r="101" ht="34" customHeight="1">
      <c r="A101" s="27" t="n"/>
      <c r="B101" s="27" t="n"/>
      <c r="C101" s="27" t="n"/>
      <c r="D101" s="126" t="n"/>
      <c r="E101" s="27" t="n"/>
      <c r="F101" s="27" t="n"/>
      <c r="G101" s="27" t="n"/>
      <c r="H101" s="27" t="n"/>
      <c r="I101" s="14">
        <f>IF(COUNTBLANK(A101)=1,"",IF(OR(E101="Done",E101="Dropped"),"",IF(COUNTBLANK(E101)=1,"Choose status",IF(COUNTBLANK(C101)=1,"Choose owner",IF(COUNTBLANK(D101)=1,"Add due date",IF(NOT(ISNUMBER(D101)),"Check date",IF(D101&lt;TODAY(),"Overdue",IF(D101&lt;TODAY()+7,"This week",IF(COUNTBLANK(F101)=1,"Add next step",IF(AND(B101="Delegate",E101&lt;&gt;"Done"),"Hand over job",""))))))))))</f>
        <v/>
      </c>
      <c r="J101" s="2" t="n"/>
      <c r="K101" s="2" t="n"/>
      <c r="L101" s="2" t="n"/>
      <c r="M101" s="2" t="n"/>
      <c r="N101" s="2" t="n"/>
      <c r="O101" s="2" t="n"/>
      <c r="P101" s="2" t="n"/>
      <c r="Q101" s="2" t="n"/>
      <c r="R101" s="2" t="n"/>
      <c r="S101" s="2" t="n"/>
      <c r="T101" s="2" t="n"/>
    </row>
    <row r="102" ht="34" customHeight="1">
      <c r="A102" s="27" t="n"/>
      <c r="B102" s="27" t="n"/>
      <c r="C102" s="27" t="n"/>
      <c r="D102" s="126" t="n"/>
      <c r="E102" s="27" t="n"/>
      <c r="F102" s="27" t="n"/>
      <c r="G102" s="27" t="n"/>
      <c r="H102" s="27" t="n"/>
      <c r="I102" s="14">
        <f>IF(COUNTBLANK(A102)=1,"",IF(OR(E102="Done",E102="Dropped"),"",IF(COUNTBLANK(E102)=1,"Choose status",IF(COUNTBLANK(C102)=1,"Choose owner",IF(COUNTBLANK(D102)=1,"Add due date",IF(NOT(ISNUMBER(D102)),"Check date",IF(D102&lt;TODAY(),"Overdue",IF(D102&lt;TODAY()+7,"This week",IF(COUNTBLANK(F102)=1,"Add next step",IF(AND(B102="Delegate",E102&lt;&gt;"Done"),"Hand over job",""))))))))))</f>
        <v/>
      </c>
      <c r="J102" s="2" t="n"/>
      <c r="K102" s="2" t="n"/>
      <c r="L102" s="2" t="n"/>
      <c r="M102" s="2" t="n"/>
      <c r="N102" s="2" t="n"/>
      <c r="O102" s="2" t="n"/>
      <c r="P102" s="2" t="n"/>
      <c r="Q102" s="2" t="n"/>
      <c r="R102" s="2" t="n"/>
      <c r="S102" s="2" t="n"/>
      <c r="T102" s="2" t="n"/>
    </row>
    <row r="103" ht="34" customHeight="1">
      <c r="A103" s="27" t="n"/>
      <c r="B103" s="27" t="n"/>
      <c r="C103" s="27" t="n"/>
      <c r="D103" s="126" t="n"/>
      <c r="E103" s="27" t="n"/>
      <c r="F103" s="27" t="n"/>
      <c r="G103" s="27" t="n"/>
      <c r="H103" s="27" t="n"/>
      <c r="I103" s="14">
        <f>IF(COUNTBLANK(A103)=1,"",IF(OR(E103="Done",E103="Dropped"),"",IF(COUNTBLANK(E103)=1,"Choose status",IF(COUNTBLANK(C103)=1,"Choose owner",IF(COUNTBLANK(D103)=1,"Add due date",IF(NOT(ISNUMBER(D103)),"Check date",IF(D103&lt;TODAY(),"Overdue",IF(D103&lt;TODAY()+7,"This week",IF(COUNTBLANK(F103)=1,"Add next step",IF(AND(B103="Delegate",E103&lt;&gt;"Done"),"Hand over job",""))))))))))</f>
        <v/>
      </c>
      <c r="J103" s="2" t="n"/>
      <c r="K103" s="2" t="n"/>
      <c r="L103" s="2" t="n"/>
      <c r="M103" s="2" t="n"/>
      <c r="N103" s="2" t="n"/>
      <c r="O103" s="2" t="n"/>
      <c r="P103" s="2" t="n"/>
      <c r="Q103" s="2" t="n"/>
      <c r="R103" s="2" t="n"/>
      <c r="S103" s="2" t="n"/>
      <c r="T103" s="2" t="n"/>
    </row>
    <row r="104" ht="34" customHeight="1">
      <c r="A104" s="27" t="n"/>
      <c r="B104" s="27" t="n"/>
      <c r="C104" s="27" t="n"/>
      <c r="D104" s="126" t="n"/>
      <c r="E104" s="27" t="n"/>
      <c r="F104" s="27" t="n"/>
      <c r="G104" s="27" t="n"/>
      <c r="H104" s="27" t="n"/>
      <c r="I104" s="14">
        <f>IF(COUNTBLANK(A104)=1,"",IF(OR(E104="Done",E104="Dropped"),"",IF(COUNTBLANK(E104)=1,"Choose status",IF(COUNTBLANK(C104)=1,"Choose owner",IF(COUNTBLANK(D104)=1,"Add due date",IF(NOT(ISNUMBER(D104)),"Check date",IF(D104&lt;TODAY(),"Overdue",IF(D104&lt;TODAY()+7,"This week",IF(COUNTBLANK(F104)=1,"Add next step",IF(AND(B104="Delegate",E104&lt;&gt;"Done"),"Hand over job",""))))))))))</f>
        <v/>
      </c>
      <c r="J104" s="2" t="n"/>
      <c r="K104" s="2" t="n"/>
      <c r="L104" s="2" t="n"/>
      <c r="M104" s="2" t="n"/>
      <c r="N104" s="2" t="n"/>
      <c r="O104" s="2" t="n"/>
      <c r="P104" s="2" t="n"/>
      <c r="Q104" s="2" t="n"/>
      <c r="R104" s="2" t="n"/>
      <c r="S104" s="2" t="n"/>
      <c r="T104" s="2" t="n"/>
    </row>
    <row r="105" ht="34" customHeight="1">
      <c r="A105" s="27" t="n"/>
      <c r="B105" s="27" t="n"/>
      <c r="C105" s="27" t="n"/>
      <c r="D105" s="126" t="n"/>
      <c r="E105" s="27" t="n"/>
      <c r="F105" s="27" t="n"/>
      <c r="G105" s="27" t="n"/>
      <c r="H105" s="27" t="n"/>
      <c r="I105" s="14">
        <f>IF(COUNTBLANK(A105)=1,"",IF(OR(E105="Done",E105="Dropped"),"",IF(COUNTBLANK(E105)=1,"Choose status",IF(COUNTBLANK(C105)=1,"Choose owner",IF(COUNTBLANK(D105)=1,"Add due date",IF(NOT(ISNUMBER(D105)),"Check date",IF(D105&lt;TODAY(),"Overdue",IF(D105&lt;TODAY()+7,"This week",IF(COUNTBLANK(F105)=1,"Add next step",IF(AND(B105="Delegate",E105&lt;&gt;"Done"),"Hand over job",""))))))))))</f>
        <v/>
      </c>
      <c r="J105" s="2" t="n"/>
      <c r="K105" s="2" t="n"/>
      <c r="L105" s="2" t="n"/>
      <c r="M105" s="2" t="n"/>
      <c r="N105" s="2" t="n"/>
      <c r="O105" s="2" t="n"/>
      <c r="P105" s="2" t="n"/>
      <c r="Q105" s="2" t="n"/>
      <c r="R105" s="2" t="n"/>
      <c r="S105" s="2" t="n"/>
      <c r="T105" s="2" t="n"/>
    </row>
    <row r="106" ht="34" customHeight="1">
      <c r="A106" s="27" t="n"/>
      <c r="B106" s="27" t="n"/>
      <c r="C106" s="27" t="n"/>
      <c r="D106" s="126" t="n"/>
      <c r="E106" s="27" t="n"/>
      <c r="F106" s="27" t="n"/>
      <c r="G106" s="27" t="n"/>
      <c r="H106" s="27" t="n"/>
      <c r="I106" s="14">
        <f>IF(COUNTBLANK(A106)=1,"",IF(OR(E106="Done",E106="Dropped"),"",IF(COUNTBLANK(E106)=1,"Choose status",IF(COUNTBLANK(C106)=1,"Choose owner",IF(COUNTBLANK(D106)=1,"Add due date",IF(NOT(ISNUMBER(D106)),"Check date",IF(D106&lt;TODAY(),"Overdue",IF(D106&lt;TODAY()+7,"This week",IF(COUNTBLANK(F106)=1,"Add next step",IF(AND(B106="Delegate",E106&lt;&gt;"Done"),"Hand over job",""))))))))))</f>
        <v/>
      </c>
      <c r="J106" s="2" t="n"/>
      <c r="K106" s="2" t="n"/>
      <c r="L106" s="2" t="n"/>
      <c r="M106" s="2" t="n"/>
      <c r="N106" s="2" t="n"/>
      <c r="O106" s="2" t="n"/>
      <c r="P106" s="2" t="n"/>
      <c r="Q106" s="2" t="n"/>
      <c r="R106" s="2" t="n"/>
      <c r="S106" s="2" t="n"/>
      <c r="T106" s="2" t="n"/>
    </row>
    <row r="107" ht="34" customHeight="1">
      <c r="A107" s="27" t="n"/>
      <c r="B107" s="27" t="n"/>
      <c r="C107" s="27" t="n"/>
      <c r="D107" s="126" t="n"/>
      <c r="E107" s="27" t="n"/>
      <c r="F107" s="27" t="n"/>
      <c r="G107" s="27" t="n"/>
      <c r="H107" s="27" t="n"/>
      <c r="I107" s="14">
        <f>IF(COUNTBLANK(A107)=1,"",IF(OR(E107="Done",E107="Dropped"),"",IF(COUNTBLANK(E107)=1,"Choose status",IF(COUNTBLANK(C107)=1,"Choose owner",IF(COUNTBLANK(D107)=1,"Add due date",IF(NOT(ISNUMBER(D107)),"Check date",IF(D107&lt;TODAY(),"Overdue",IF(D107&lt;TODAY()+7,"This week",IF(COUNTBLANK(F107)=1,"Add next step",IF(AND(B107="Delegate",E107&lt;&gt;"Done"),"Hand over job",""))))))))))</f>
        <v/>
      </c>
      <c r="J107" s="2" t="n"/>
      <c r="K107" s="2" t="n"/>
      <c r="L107" s="2" t="n"/>
      <c r="M107" s="2" t="n"/>
      <c r="N107" s="2" t="n"/>
      <c r="O107" s="2" t="n"/>
      <c r="P107" s="2" t="n"/>
      <c r="Q107" s="2" t="n"/>
      <c r="R107" s="2" t="n"/>
      <c r="S107" s="2" t="n"/>
      <c r="T107" s="2" t="n"/>
    </row>
    <row r="108" ht="34" customHeight="1">
      <c r="A108" s="27" t="n"/>
      <c r="B108" s="27" t="n"/>
      <c r="C108" s="27" t="n"/>
      <c r="D108" s="126" t="n"/>
      <c r="E108" s="27" t="n"/>
      <c r="F108" s="27" t="n"/>
      <c r="G108" s="27" t="n"/>
      <c r="H108" s="27" t="n"/>
      <c r="I108" s="14">
        <f>IF(COUNTBLANK(A108)=1,"",IF(OR(E108="Done",E108="Dropped"),"",IF(COUNTBLANK(E108)=1,"Choose status",IF(COUNTBLANK(C108)=1,"Choose owner",IF(COUNTBLANK(D108)=1,"Add due date",IF(NOT(ISNUMBER(D108)),"Check date",IF(D108&lt;TODAY(),"Overdue",IF(D108&lt;TODAY()+7,"This week",IF(COUNTBLANK(F108)=1,"Add next step",IF(AND(B108="Delegate",E108&lt;&gt;"Done"),"Hand over job",""))))))))))</f>
        <v/>
      </c>
      <c r="J108" s="2" t="n"/>
      <c r="K108" s="2" t="n"/>
      <c r="L108" s="2" t="n"/>
      <c r="M108" s="2" t="n"/>
      <c r="N108" s="2" t="n"/>
      <c r="O108" s="2" t="n"/>
      <c r="P108" s="2" t="n"/>
      <c r="Q108" s="2" t="n"/>
      <c r="R108" s="2" t="n"/>
      <c r="S108" s="2" t="n"/>
      <c r="T108" s="2" t="n"/>
    </row>
    <row r="109" ht="34" customHeight="1">
      <c r="A109" s="27" t="n"/>
      <c r="B109" s="27" t="n"/>
      <c r="C109" s="27" t="n"/>
      <c r="D109" s="126" t="n"/>
      <c r="E109" s="27" t="n"/>
      <c r="F109" s="27" t="n"/>
      <c r="G109" s="27" t="n"/>
      <c r="H109" s="27" t="n"/>
      <c r="I109" s="14">
        <f>IF(COUNTBLANK(A109)=1,"",IF(OR(E109="Done",E109="Dropped"),"",IF(COUNTBLANK(E109)=1,"Choose status",IF(COUNTBLANK(C109)=1,"Choose owner",IF(COUNTBLANK(D109)=1,"Add due date",IF(NOT(ISNUMBER(D109)),"Check date",IF(D109&lt;TODAY(),"Overdue",IF(D109&lt;TODAY()+7,"This week",IF(COUNTBLANK(F109)=1,"Add next step",IF(AND(B109="Delegate",E109&lt;&gt;"Done"),"Hand over job",""))))))))))</f>
        <v/>
      </c>
      <c r="J109" s="2" t="n"/>
      <c r="K109" s="2" t="n"/>
      <c r="L109" s="2" t="n"/>
      <c r="M109" s="2" t="n"/>
      <c r="N109" s="2" t="n"/>
      <c r="O109" s="2" t="n"/>
      <c r="P109" s="2" t="n"/>
      <c r="Q109" s="2" t="n"/>
      <c r="R109" s="2" t="n"/>
      <c r="S109" s="2" t="n"/>
      <c r="T109" s="2" t="n"/>
    </row>
    <row r="110" ht="34" customHeight="1">
      <c r="A110" s="27" t="n"/>
      <c r="B110" s="27" t="n"/>
      <c r="C110" s="27" t="n"/>
      <c r="D110" s="126" t="n"/>
      <c r="E110" s="27" t="n"/>
      <c r="F110" s="27" t="n"/>
      <c r="G110" s="27" t="n"/>
      <c r="H110" s="27" t="n"/>
      <c r="I110" s="14">
        <f>IF(COUNTBLANK(A110)=1,"",IF(OR(E110="Done",E110="Dropped"),"",IF(COUNTBLANK(E110)=1,"Choose status",IF(COUNTBLANK(C110)=1,"Choose owner",IF(COUNTBLANK(D110)=1,"Add due date",IF(NOT(ISNUMBER(D110)),"Check date",IF(D110&lt;TODAY(),"Overdue",IF(D110&lt;TODAY()+7,"This week",IF(COUNTBLANK(F110)=1,"Add next step",IF(AND(B110="Delegate",E110&lt;&gt;"Done"),"Hand over job",""))))))))))</f>
        <v/>
      </c>
      <c r="J110" s="2" t="n"/>
      <c r="K110" s="2" t="n"/>
      <c r="L110" s="2" t="n"/>
      <c r="M110" s="2" t="n"/>
      <c r="N110" s="2" t="n"/>
      <c r="O110" s="2" t="n"/>
      <c r="P110" s="2" t="n"/>
      <c r="Q110" s="2" t="n"/>
      <c r="R110" s="2" t="n"/>
      <c r="S110" s="2" t="n"/>
      <c r="T110" s="2" t="n"/>
    </row>
    <row r="111" ht="34" customHeight="1">
      <c r="A111" s="27" t="n"/>
      <c r="B111" s="27" t="n"/>
      <c r="C111" s="27" t="n"/>
      <c r="D111" s="126" t="n"/>
      <c r="E111" s="27" t="n"/>
      <c r="F111" s="27" t="n"/>
      <c r="G111" s="27" t="n"/>
      <c r="H111" s="27" t="n"/>
      <c r="I111" s="14">
        <f>IF(COUNTBLANK(A111)=1,"",IF(OR(E111="Done",E111="Dropped"),"",IF(COUNTBLANK(E111)=1,"Choose status",IF(COUNTBLANK(C111)=1,"Choose owner",IF(COUNTBLANK(D111)=1,"Add due date",IF(NOT(ISNUMBER(D111)),"Check date",IF(D111&lt;TODAY(),"Overdue",IF(D111&lt;TODAY()+7,"This week",IF(COUNTBLANK(F111)=1,"Add next step",IF(AND(B111="Delegate",E111&lt;&gt;"Done"),"Hand over job",""))))))))))</f>
        <v/>
      </c>
      <c r="J111" s="2" t="n"/>
      <c r="K111" s="2" t="n"/>
      <c r="L111" s="2" t="n"/>
      <c r="M111" s="2" t="n"/>
      <c r="N111" s="2" t="n"/>
      <c r="O111" s="2" t="n"/>
      <c r="P111" s="2" t="n"/>
      <c r="Q111" s="2" t="n"/>
      <c r="R111" s="2" t="n"/>
      <c r="S111" s="2" t="n"/>
      <c r="T111" s="2" t="n"/>
    </row>
    <row r="112" ht="34" customHeight="1">
      <c r="A112" s="27" t="n"/>
      <c r="B112" s="27" t="n"/>
      <c r="C112" s="27" t="n"/>
      <c r="D112" s="126" t="n"/>
      <c r="E112" s="27" t="n"/>
      <c r="F112" s="27" t="n"/>
      <c r="G112" s="27" t="n"/>
      <c r="H112" s="27" t="n"/>
      <c r="I112" s="14">
        <f>IF(COUNTBLANK(A112)=1,"",IF(OR(E112="Done",E112="Dropped"),"",IF(COUNTBLANK(E112)=1,"Choose status",IF(COUNTBLANK(C112)=1,"Choose owner",IF(COUNTBLANK(D112)=1,"Add due date",IF(NOT(ISNUMBER(D112)),"Check date",IF(D112&lt;TODAY(),"Overdue",IF(D112&lt;TODAY()+7,"This week",IF(COUNTBLANK(F112)=1,"Add next step",IF(AND(B112="Delegate",E112&lt;&gt;"Done"),"Hand over job",""))))))))))</f>
        <v/>
      </c>
      <c r="J112" s="2" t="n"/>
      <c r="K112" s="2" t="n"/>
      <c r="L112" s="2" t="n"/>
      <c r="M112" s="2" t="n"/>
      <c r="N112" s="2" t="n"/>
      <c r="O112" s="2" t="n"/>
      <c r="P112" s="2" t="n"/>
      <c r="Q112" s="2" t="n"/>
      <c r="R112" s="2" t="n"/>
      <c r="S112" s="2" t="n"/>
      <c r="T112" s="2" t="n"/>
    </row>
    <row r="113" ht="34" customHeight="1">
      <c r="A113" s="27" t="n"/>
      <c r="B113" s="27" t="n"/>
      <c r="C113" s="27" t="n"/>
      <c r="D113" s="126" t="n"/>
      <c r="E113" s="27" t="n"/>
      <c r="F113" s="27" t="n"/>
      <c r="G113" s="27" t="n"/>
      <c r="H113" s="27" t="n"/>
      <c r="I113" s="14">
        <f>IF(COUNTBLANK(A113)=1,"",IF(OR(E113="Done",E113="Dropped"),"",IF(COUNTBLANK(E113)=1,"Choose status",IF(COUNTBLANK(C113)=1,"Choose owner",IF(COUNTBLANK(D113)=1,"Add due date",IF(NOT(ISNUMBER(D113)),"Check date",IF(D113&lt;TODAY(),"Overdue",IF(D113&lt;TODAY()+7,"This week",IF(COUNTBLANK(F113)=1,"Add next step",IF(AND(B113="Delegate",E113&lt;&gt;"Done"),"Hand over job",""))))))))))</f>
        <v/>
      </c>
      <c r="J113" s="2" t="n"/>
      <c r="K113" s="2" t="n"/>
      <c r="L113" s="2" t="n"/>
      <c r="M113" s="2" t="n"/>
      <c r="N113" s="2" t="n"/>
      <c r="O113" s="2" t="n"/>
      <c r="P113" s="2" t="n"/>
      <c r="Q113" s="2" t="n"/>
      <c r="R113" s="2" t="n"/>
      <c r="S113" s="2" t="n"/>
      <c r="T113" s="2" t="n"/>
    </row>
    <row r="114" ht="34" customHeight="1">
      <c r="A114" s="27" t="n"/>
      <c r="B114" s="27" t="n"/>
      <c r="C114" s="27" t="n"/>
      <c r="D114" s="126" t="n"/>
      <c r="E114" s="27" t="n"/>
      <c r="F114" s="27" t="n"/>
      <c r="G114" s="27" t="n"/>
      <c r="H114" s="27" t="n"/>
      <c r="I114" s="14">
        <f>IF(COUNTBLANK(A114)=1,"",IF(OR(E114="Done",E114="Dropped"),"",IF(COUNTBLANK(E114)=1,"Choose status",IF(COUNTBLANK(C114)=1,"Choose owner",IF(COUNTBLANK(D114)=1,"Add due date",IF(NOT(ISNUMBER(D114)),"Check date",IF(D114&lt;TODAY(),"Overdue",IF(D114&lt;TODAY()+7,"This week",IF(COUNTBLANK(F114)=1,"Add next step",IF(AND(B114="Delegate",E114&lt;&gt;"Done"),"Hand over job",""))))))))))</f>
        <v/>
      </c>
      <c r="J114" s="2" t="n"/>
      <c r="K114" s="2" t="n"/>
      <c r="L114" s="2" t="n"/>
      <c r="M114" s="2" t="n"/>
      <c r="N114" s="2" t="n"/>
      <c r="O114" s="2" t="n"/>
      <c r="P114" s="2" t="n"/>
      <c r="Q114" s="2" t="n"/>
      <c r="R114" s="2" t="n"/>
      <c r="S114" s="2" t="n"/>
      <c r="T114" s="2" t="n"/>
    </row>
    <row r="115" ht="34" customHeight="1">
      <c r="A115" s="27" t="n"/>
      <c r="B115" s="27" t="n"/>
      <c r="C115" s="27" t="n"/>
      <c r="D115" s="126" t="n"/>
      <c r="E115" s="27" t="n"/>
      <c r="F115" s="27" t="n"/>
      <c r="G115" s="27" t="n"/>
      <c r="H115" s="27" t="n"/>
      <c r="I115" s="14">
        <f>IF(COUNTBLANK(A115)=1,"",IF(OR(E115="Done",E115="Dropped"),"",IF(COUNTBLANK(E115)=1,"Choose status",IF(COUNTBLANK(C115)=1,"Choose owner",IF(COUNTBLANK(D115)=1,"Add due date",IF(NOT(ISNUMBER(D115)),"Check date",IF(D115&lt;TODAY(),"Overdue",IF(D115&lt;TODAY()+7,"This week",IF(COUNTBLANK(F115)=1,"Add next step",IF(AND(B115="Delegate",E115&lt;&gt;"Done"),"Hand over job",""))))))))))</f>
        <v/>
      </c>
      <c r="J115" s="2" t="n"/>
      <c r="K115" s="2" t="n"/>
      <c r="L115" s="2" t="n"/>
      <c r="M115" s="2" t="n"/>
      <c r="N115" s="2" t="n"/>
      <c r="O115" s="2" t="n"/>
      <c r="P115" s="2" t="n"/>
      <c r="Q115" s="2" t="n"/>
      <c r="R115" s="2" t="n"/>
      <c r="S115" s="2" t="n"/>
      <c r="T115" s="2" t="n"/>
    </row>
    <row r="116" ht="34" customHeight="1">
      <c r="A116" s="27" t="n"/>
      <c r="B116" s="27" t="n"/>
      <c r="C116" s="27" t="n"/>
      <c r="D116" s="126" t="n"/>
      <c r="E116" s="27" t="n"/>
      <c r="F116" s="27" t="n"/>
      <c r="G116" s="27" t="n"/>
      <c r="H116" s="27" t="n"/>
      <c r="I116" s="14">
        <f>IF(COUNTBLANK(A116)=1,"",IF(OR(E116="Done",E116="Dropped"),"",IF(COUNTBLANK(E116)=1,"Choose status",IF(COUNTBLANK(C116)=1,"Choose owner",IF(COUNTBLANK(D116)=1,"Add due date",IF(NOT(ISNUMBER(D116)),"Check date",IF(D116&lt;TODAY(),"Overdue",IF(D116&lt;TODAY()+7,"This week",IF(COUNTBLANK(F116)=1,"Add next step",IF(AND(B116="Delegate",E116&lt;&gt;"Done"),"Hand over job",""))))))))))</f>
        <v/>
      </c>
      <c r="J116" s="2" t="n"/>
      <c r="K116" s="2" t="n"/>
      <c r="L116" s="2" t="n"/>
      <c r="M116" s="2" t="n"/>
      <c r="N116" s="2" t="n"/>
      <c r="O116" s="2" t="n"/>
      <c r="P116" s="2" t="n"/>
      <c r="Q116" s="2" t="n"/>
      <c r="R116" s="2" t="n"/>
      <c r="S116" s="2" t="n"/>
      <c r="T116" s="2" t="n"/>
    </row>
    <row r="117" ht="34" customHeight="1">
      <c r="A117" s="27" t="n"/>
      <c r="B117" s="27" t="n"/>
      <c r="C117" s="27" t="n"/>
      <c r="D117" s="126" t="n"/>
      <c r="E117" s="27" t="n"/>
      <c r="F117" s="27" t="n"/>
      <c r="G117" s="27" t="n"/>
      <c r="H117" s="27" t="n"/>
      <c r="I117" s="14">
        <f>IF(COUNTBLANK(A117)=1,"",IF(OR(E117="Done",E117="Dropped"),"",IF(COUNTBLANK(E117)=1,"Choose status",IF(COUNTBLANK(C117)=1,"Choose owner",IF(COUNTBLANK(D117)=1,"Add due date",IF(NOT(ISNUMBER(D117)),"Check date",IF(D117&lt;TODAY(),"Overdue",IF(D117&lt;TODAY()+7,"This week",IF(COUNTBLANK(F117)=1,"Add next step",IF(AND(B117="Delegate",E117&lt;&gt;"Done"),"Hand over job",""))))))))))</f>
        <v/>
      </c>
      <c r="J117" s="2" t="n"/>
      <c r="K117" s="2" t="n"/>
      <c r="L117" s="2" t="n"/>
      <c r="M117" s="2" t="n"/>
      <c r="N117" s="2" t="n"/>
      <c r="O117" s="2" t="n"/>
      <c r="P117" s="2" t="n"/>
      <c r="Q117" s="2" t="n"/>
      <c r="R117" s="2" t="n"/>
      <c r="S117" s="2" t="n"/>
      <c r="T117" s="2" t="n"/>
    </row>
    <row r="118" ht="34" customHeight="1">
      <c r="A118" s="27" t="n"/>
      <c r="B118" s="27" t="n"/>
      <c r="C118" s="27" t="n"/>
      <c r="D118" s="126" t="n"/>
      <c r="E118" s="27" t="n"/>
      <c r="F118" s="27" t="n"/>
      <c r="G118" s="27" t="n"/>
      <c r="H118" s="27" t="n"/>
      <c r="I118" s="14">
        <f>IF(COUNTBLANK(A118)=1,"",IF(OR(E118="Done",E118="Dropped"),"",IF(COUNTBLANK(E118)=1,"Choose status",IF(COUNTBLANK(C118)=1,"Choose owner",IF(COUNTBLANK(D118)=1,"Add due date",IF(NOT(ISNUMBER(D118)),"Check date",IF(D118&lt;TODAY(),"Overdue",IF(D118&lt;TODAY()+7,"This week",IF(COUNTBLANK(F118)=1,"Add next step",IF(AND(B118="Delegate",E118&lt;&gt;"Done"),"Hand over job",""))))))))))</f>
        <v/>
      </c>
      <c r="J118" s="2" t="n"/>
      <c r="K118" s="2" t="n"/>
      <c r="L118" s="2" t="n"/>
      <c r="M118" s="2" t="n"/>
      <c r="N118" s="2" t="n"/>
      <c r="O118" s="2" t="n"/>
      <c r="P118" s="2" t="n"/>
      <c r="Q118" s="2" t="n"/>
      <c r="R118" s="2" t="n"/>
      <c r="S118" s="2" t="n"/>
      <c r="T118" s="2" t="n"/>
    </row>
    <row r="119" ht="34" customHeight="1">
      <c r="A119" s="27" t="n"/>
      <c r="B119" s="27" t="n"/>
      <c r="C119" s="27" t="n"/>
      <c r="D119" s="126" t="n"/>
      <c r="E119" s="27" t="n"/>
      <c r="F119" s="27" t="n"/>
      <c r="G119" s="27" t="n"/>
      <c r="H119" s="27" t="n"/>
      <c r="I119" s="14">
        <f>IF(COUNTBLANK(A119)=1,"",IF(OR(E119="Done",E119="Dropped"),"",IF(COUNTBLANK(E119)=1,"Choose status",IF(COUNTBLANK(C119)=1,"Choose owner",IF(COUNTBLANK(D119)=1,"Add due date",IF(NOT(ISNUMBER(D119)),"Check date",IF(D119&lt;TODAY(),"Overdue",IF(D119&lt;TODAY()+7,"This week",IF(COUNTBLANK(F119)=1,"Add next step",IF(AND(B119="Delegate",E119&lt;&gt;"Done"),"Hand over job",""))))))))))</f>
        <v/>
      </c>
      <c r="J119" s="2" t="n"/>
      <c r="K119" s="2" t="n"/>
      <c r="L119" s="2" t="n"/>
      <c r="M119" s="2" t="n"/>
      <c r="N119" s="2" t="n"/>
      <c r="O119" s="2" t="n"/>
      <c r="P119" s="2" t="n"/>
      <c r="Q119" s="2" t="n"/>
      <c r="R119" s="2" t="n"/>
      <c r="S119" s="2" t="n"/>
      <c r="T119" s="2" t="n"/>
    </row>
    <row r="120" ht="34" customHeight="1">
      <c r="A120" s="27" t="n"/>
      <c r="B120" s="27" t="n"/>
      <c r="C120" s="27" t="n"/>
      <c r="D120" s="126" t="n"/>
      <c r="E120" s="27" t="n"/>
      <c r="F120" s="27" t="n"/>
      <c r="G120" s="27" t="n"/>
      <c r="H120" s="27" t="n"/>
      <c r="I120" s="14">
        <f>IF(COUNTBLANK(A120)=1,"",IF(OR(E120="Done",E120="Dropped"),"",IF(COUNTBLANK(E120)=1,"Choose status",IF(COUNTBLANK(C120)=1,"Choose owner",IF(COUNTBLANK(D120)=1,"Add due date",IF(NOT(ISNUMBER(D120)),"Check date",IF(D120&lt;TODAY(),"Overdue",IF(D120&lt;TODAY()+7,"This week",IF(COUNTBLANK(F120)=1,"Add next step",IF(AND(B120="Delegate",E120&lt;&gt;"Done"),"Hand over job",""))))))))))</f>
        <v/>
      </c>
      <c r="J120" s="2" t="n"/>
      <c r="K120" s="2" t="n"/>
      <c r="L120" s="2" t="n"/>
      <c r="M120" s="2" t="n"/>
      <c r="N120" s="2" t="n"/>
      <c r="O120" s="2" t="n"/>
      <c r="P120" s="2" t="n"/>
      <c r="Q120" s="2" t="n"/>
      <c r="R120" s="2" t="n"/>
      <c r="S120" s="2" t="n"/>
      <c r="T120" s="2" t="n"/>
    </row>
    <row r="121" ht="34" customHeight="1">
      <c r="A121" s="27" t="n"/>
      <c r="B121" s="27" t="n"/>
      <c r="C121" s="27" t="n"/>
      <c r="D121" s="126" t="n"/>
      <c r="E121" s="27" t="n"/>
      <c r="F121" s="27" t="n"/>
      <c r="G121" s="27" t="n"/>
      <c r="H121" s="27" t="n"/>
      <c r="I121" s="14">
        <f>IF(COUNTBLANK(A121)=1,"",IF(OR(E121="Done",E121="Dropped"),"",IF(COUNTBLANK(E121)=1,"Choose status",IF(COUNTBLANK(C121)=1,"Choose owner",IF(COUNTBLANK(D121)=1,"Add due date",IF(NOT(ISNUMBER(D121)),"Check date",IF(D121&lt;TODAY(),"Overdue",IF(D121&lt;TODAY()+7,"This week",IF(COUNTBLANK(F121)=1,"Add next step",IF(AND(B121="Delegate",E121&lt;&gt;"Done"),"Hand over job",""))))))))))</f>
        <v/>
      </c>
      <c r="J121" s="2" t="n"/>
      <c r="K121" s="2" t="n"/>
      <c r="L121" s="2" t="n"/>
      <c r="M121" s="2" t="n"/>
      <c r="N121" s="2" t="n"/>
      <c r="O121" s="2" t="n"/>
      <c r="P121" s="2" t="n"/>
      <c r="Q121" s="2" t="n"/>
      <c r="R121" s="2" t="n"/>
      <c r="S121" s="2" t="n"/>
      <c r="T121" s="2" t="n"/>
    </row>
    <row r="122" ht="34" customHeight="1">
      <c r="A122" s="27" t="n"/>
      <c r="B122" s="27" t="n"/>
      <c r="C122" s="27" t="n"/>
      <c r="D122" s="126" t="n"/>
      <c r="E122" s="27" t="n"/>
      <c r="F122" s="27" t="n"/>
      <c r="G122" s="27" t="n"/>
      <c r="H122" s="27" t="n"/>
      <c r="I122" s="14">
        <f>IF(COUNTBLANK(A122)=1,"",IF(OR(E122="Done",E122="Dropped"),"",IF(COUNTBLANK(E122)=1,"Choose status",IF(COUNTBLANK(C122)=1,"Choose owner",IF(COUNTBLANK(D122)=1,"Add due date",IF(NOT(ISNUMBER(D122)),"Check date",IF(D122&lt;TODAY(),"Overdue",IF(D122&lt;TODAY()+7,"This week",IF(COUNTBLANK(F122)=1,"Add next step",IF(AND(B122="Delegate",E122&lt;&gt;"Done"),"Hand over job",""))))))))))</f>
        <v/>
      </c>
      <c r="J122" s="2" t="n"/>
      <c r="K122" s="2" t="n"/>
      <c r="L122" s="2" t="n"/>
      <c r="M122" s="2" t="n"/>
      <c r="N122" s="2" t="n"/>
      <c r="O122" s="2" t="n"/>
      <c r="P122" s="2" t="n"/>
      <c r="Q122" s="2" t="n"/>
      <c r="R122" s="2" t="n"/>
      <c r="S122" s="2" t="n"/>
      <c r="T122" s="2" t="n"/>
    </row>
    <row r="123" ht="34" customHeight="1">
      <c r="A123" s="27" t="n"/>
      <c r="B123" s="27" t="n"/>
      <c r="C123" s="27" t="n"/>
      <c r="D123" s="126" t="n"/>
      <c r="E123" s="27" t="n"/>
      <c r="F123" s="27" t="n"/>
      <c r="G123" s="27" t="n"/>
      <c r="H123" s="27" t="n"/>
      <c r="I123" s="14">
        <f>IF(COUNTBLANK(A123)=1,"",IF(OR(E123="Done",E123="Dropped"),"",IF(COUNTBLANK(E123)=1,"Choose status",IF(COUNTBLANK(C123)=1,"Choose owner",IF(COUNTBLANK(D123)=1,"Add due date",IF(NOT(ISNUMBER(D123)),"Check date",IF(D123&lt;TODAY(),"Overdue",IF(D123&lt;TODAY()+7,"This week",IF(COUNTBLANK(F123)=1,"Add next step",IF(AND(B123="Delegate",E123&lt;&gt;"Done"),"Hand over job",""))))))))))</f>
        <v/>
      </c>
      <c r="J123" s="2" t="n"/>
      <c r="K123" s="2" t="n"/>
      <c r="L123" s="2" t="n"/>
      <c r="M123" s="2" t="n"/>
      <c r="N123" s="2" t="n"/>
      <c r="O123" s="2" t="n"/>
      <c r="P123" s="2" t="n"/>
      <c r="Q123" s="2" t="n"/>
      <c r="R123" s="2" t="n"/>
      <c r="S123" s="2" t="n"/>
      <c r="T123" s="2" t="n"/>
    </row>
    <row r="124" ht="34" customHeight="1">
      <c r="A124" s="27" t="n"/>
      <c r="B124" s="27" t="n"/>
      <c r="C124" s="27" t="n"/>
      <c r="D124" s="126" t="n"/>
      <c r="E124" s="27" t="n"/>
      <c r="F124" s="27" t="n"/>
      <c r="G124" s="27" t="n"/>
      <c r="H124" s="27" t="n"/>
      <c r="I124" s="14">
        <f>IF(COUNTBLANK(A124)=1,"",IF(OR(E124="Done",E124="Dropped"),"",IF(COUNTBLANK(E124)=1,"Choose status",IF(COUNTBLANK(C124)=1,"Choose owner",IF(COUNTBLANK(D124)=1,"Add due date",IF(NOT(ISNUMBER(D124)),"Check date",IF(D124&lt;TODAY(),"Overdue",IF(D124&lt;TODAY()+7,"This week",IF(COUNTBLANK(F124)=1,"Add next step",IF(AND(B124="Delegate",E124&lt;&gt;"Done"),"Hand over job",""))))))))))</f>
        <v/>
      </c>
      <c r="J124" s="2" t="n"/>
      <c r="K124" s="2" t="n"/>
      <c r="L124" s="2" t="n"/>
      <c r="M124" s="2" t="n"/>
      <c r="N124" s="2" t="n"/>
      <c r="O124" s="2" t="n"/>
      <c r="P124" s="2" t="n"/>
      <c r="Q124" s="2" t="n"/>
      <c r="R124" s="2" t="n"/>
      <c r="S124" s="2" t="n"/>
      <c r="T124" s="2" t="n"/>
    </row>
    <row r="125" ht="34" customHeight="1">
      <c r="A125" s="27" t="n"/>
      <c r="B125" s="27" t="n"/>
      <c r="C125" s="27" t="n"/>
      <c r="D125" s="126" t="n"/>
      <c r="E125" s="27" t="n"/>
      <c r="F125" s="27" t="n"/>
      <c r="G125" s="27" t="n"/>
      <c r="H125" s="27" t="n"/>
      <c r="I125" s="14">
        <f>IF(COUNTBLANK(A125)=1,"",IF(OR(E125="Done",E125="Dropped"),"",IF(COUNTBLANK(E125)=1,"Choose status",IF(COUNTBLANK(C125)=1,"Choose owner",IF(COUNTBLANK(D125)=1,"Add due date",IF(NOT(ISNUMBER(D125)),"Check date",IF(D125&lt;TODAY(),"Overdue",IF(D125&lt;TODAY()+7,"This week",IF(COUNTBLANK(F125)=1,"Add next step",IF(AND(B125="Delegate",E125&lt;&gt;"Done"),"Hand over job",""))))))))))</f>
        <v/>
      </c>
      <c r="J125" s="2" t="n"/>
      <c r="K125" s="2" t="n"/>
      <c r="L125" s="2" t="n"/>
      <c r="M125" s="2" t="n"/>
      <c r="N125" s="2" t="n"/>
      <c r="O125" s="2" t="n"/>
      <c r="P125" s="2" t="n"/>
      <c r="Q125" s="2" t="n"/>
      <c r="R125" s="2" t="n"/>
      <c r="S125" s="2" t="n"/>
      <c r="T125" s="2" t="n"/>
    </row>
    <row r="126" ht="34" customHeight="1">
      <c r="A126" s="27" t="n"/>
      <c r="B126" s="27" t="n"/>
      <c r="C126" s="27" t="n"/>
      <c r="D126" s="126" t="n"/>
      <c r="E126" s="27" t="n"/>
      <c r="F126" s="27" t="n"/>
      <c r="G126" s="27" t="n"/>
      <c r="H126" s="27" t="n"/>
      <c r="I126" s="14">
        <f>IF(COUNTBLANK(A126)=1,"",IF(OR(E126="Done",E126="Dropped"),"",IF(COUNTBLANK(E126)=1,"Choose status",IF(COUNTBLANK(C126)=1,"Choose owner",IF(COUNTBLANK(D126)=1,"Add due date",IF(NOT(ISNUMBER(D126)),"Check date",IF(D126&lt;TODAY(),"Overdue",IF(D126&lt;TODAY()+7,"This week",IF(COUNTBLANK(F126)=1,"Add next step",IF(AND(B126="Delegate",E126&lt;&gt;"Done"),"Hand over job",""))))))))))</f>
        <v/>
      </c>
      <c r="J126" s="2" t="n"/>
      <c r="K126" s="2" t="n"/>
      <c r="L126" s="2" t="n"/>
      <c r="M126" s="2" t="n"/>
      <c r="N126" s="2" t="n"/>
      <c r="O126" s="2" t="n"/>
      <c r="P126" s="2" t="n"/>
      <c r="Q126" s="2" t="n"/>
      <c r="R126" s="2" t="n"/>
      <c r="S126" s="2" t="n"/>
      <c r="T126" s="2" t="n"/>
    </row>
    <row r="127" ht="34" customHeight="1">
      <c r="A127" s="27" t="n"/>
      <c r="B127" s="27" t="n"/>
      <c r="C127" s="27" t="n"/>
      <c r="D127" s="126" t="n"/>
      <c r="E127" s="27" t="n"/>
      <c r="F127" s="27" t="n"/>
      <c r="G127" s="27" t="n"/>
      <c r="H127" s="27" t="n"/>
      <c r="I127" s="14">
        <f>IF(COUNTBLANK(A127)=1,"",IF(OR(E127="Done",E127="Dropped"),"",IF(COUNTBLANK(E127)=1,"Choose status",IF(COUNTBLANK(C127)=1,"Choose owner",IF(COUNTBLANK(D127)=1,"Add due date",IF(NOT(ISNUMBER(D127)),"Check date",IF(D127&lt;TODAY(),"Overdue",IF(D127&lt;TODAY()+7,"This week",IF(COUNTBLANK(F127)=1,"Add next step",IF(AND(B127="Delegate",E127&lt;&gt;"Done"),"Hand over job",""))))))))))</f>
        <v/>
      </c>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I8:I127">
    <cfRule type="expression" priority="1" dxfId="0">
      <formula>LEN(I8)&gt;0</formula>
    </cfRule>
  </conditionalFormatting>
  <dataValidations count="5">
    <dataValidation sqref="B8:B127" showDropDown="0" showInputMessage="0" showErrorMessage="1" allowBlank="1" errorTitle="Choose from the list" error="Use one of the available choices." type="list" errorStyle="stop">
      <formula1>"Decide later,Do it,Delegate,Move to Gifts,Move to Dates,Move to Dinner,Drop it"</formula1>
    </dataValidation>
    <dataValidation sqref="E8:E127" showDropDown="0" showInputMessage="0" showErrorMessage="1" allowBlank="1" errorTitle="Choose from the list" error="Use one of the available choices." type="list" errorStyle="stop">
      <formula1>"Unsorted,Ready,In progress,Waiting,Done,Dropped"</formula1>
    </dataValidation>
    <dataValidation sqref="G8:G127" showDropDown="0" showInputMessage="0" showErrorMessage="1" allowBlank="1" errorTitle="Choose from the list" error="Use one of the available choices." type="list" errorStyle="stop">
      <formula1>"Gifts,Money,Food,Dates,Home,Travel,Children,Other"</formula1>
    </dataValidation>
    <dataValidation sqref="C8:C127" showDropDown="0" showInputMessage="0" showErrorMessage="1" allowBlank="1" errorTitle="Choose from the list" error="Use one of the available choices." type="list" errorStyle="stop">
      <formula1>INDIRECT("'Setup'!$D$6:$D$15")</formula1>
    </dataValidation>
    <dataValidation sqref="D8:D127" showDropDown="0" showInputMessage="0" showErrorMessage="1" allowBlank="1" errorTitle="Enter a date" error="Use a valid date, for example 20 December 2026." type="date" errorStyle="stop" operator="between">
      <formula1>DATE(2020,1,1)</formula1>
      <formula2>DATE(2100,12,31)</formula2>
    </dataValidation>
  </dataValidations>
  <pageMargins left="0.7" right="0.7" top="0.75" bottom="0.75" header="0.3" footer="0.3"/>
  <tableParts count="1">
    <tablePart xmlns:r="http://schemas.openxmlformats.org/officeDocument/2006/relationships" r:id="rId1"/>
  </tableParts>
</worksheet>
</file>

<file path=xl/worksheets/sheet7.xml><?xml version="1.0" encoding="utf-8"?>
<worksheet xmlns="http://schemas.openxmlformats.org/spreadsheetml/2006/main">
  <sheetPr>
    <tabColor rgb="FFB58B4A"/>
    <outlinePr summaryBelow="1" summaryRight="1"/>
    <pageSetUpPr/>
  </sheetPr>
  <dimension ref="A1:T280"/>
  <sheetViews>
    <sheetView showGridLines="0" workbookViewId="0">
      <pane ySplit="7" topLeftCell="A8" activePane="bottomLeft" state="frozen"/>
      <selection activeCell="A1" sqref="A1"/>
    </sheetView>
  </sheetViews>
  <sheetFormatPr baseColWidth="8" defaultRowHeight="15"/>
  <cols>
    <col width="15" customWidth="1" min="1" max="1"/>
    <col width="15" customWidth="1" min="2" max="2"/>
    <col width="15" customWidth="1" min="3" max="3"/>
    <col width="15" customWidth="1" min="4" max="4"/>
    <col width="15" customWidth="1" min="5" max="5"/>
    <col width="15" customWidth="1" min="6" max="6"/>
    <col width="15" customWidth="1" min="7" max="7"/>
  </cols>
  <sheetData>
    <row r="1" ht="20" customHeight="1">
      <c r="A1" s="52" t="inlineStr">
        <is>
          <t>EASIER WITH BEE</t>
        </is>
      </c>
      <c r="B1" s="53" t="n"/>
      <c r="C1" s="53" t="n"/>
      <c r="D1" s="53" t="n"/>
      <c r="E1" s="53" t="n"/>
      <c r="F1" s="53" t="n"/>
      <c r="G1" s="53" t="n"/>
      <c r="H1" s="2" t="n"/>
      <c r="I1" s="2" t="n"/>
      <c r="J1" s="2" t="n"/>
      <c r="K1" s="2" t="n"/>
      <c r="L1" s="2" t="n"/>
      <c r="M1" s="2" t="n"/>
      <c r="N1" s="2" t="n"/>
      <c r="O1" s="2" t="n"/>
      <c r="P1" s="2" t="n"/>
      <c r="Q1" s="2" t="n"/>
      <c r="R1" s="2" t="n"/>
      <c r="S1" s="2" t="n"/>
      <c r="T1" s="2" t="n"/>
    </row>
    <row r="2" ht="27" customHeight="1">
      <c r="A2" s="59" t="inlineStr">
        <is>
          <t>Christmas calendar</t>
        </is>
      </c>
      <c r="H2" s="2" t="n"/>
      <c r="I2" s="2" t="n"/>
      <c r="J2" s="2" t="n"/>
      <c r="K2" s="2" t="n"/>
      <c r="L2" s="2" t="n"/>
      <c r="M2" s="2" t="n"/>
      <c r="N2" s="2" t="n"/>
      <c r="O2" s="2" t="n"/>
      <c r="P2" s="2" t="n"/>
      <c r="Q2" s="2" t="n"/>
      <c r="R2" s="2" t="n"/>
      <c r="S2" s="2" t="n"/>
      <c r="T2" s="2" t="n"/>
    </row>
    <row r="3" ht="28" customHeight="1">
      <c r="A3" s="118" t="inlineStr">
        <is>
          <t>A calm month view drawn from Dates.</t>
        </is>
      </c>
      <c r="H3" s="2" t="n"/>
      <c r="I3" s="2" t="n"/>
      <c r="J3" s="2" t="n"/>
      <c r="K3" s="2" t="n"/>
      <c r="L3" s="2" t="n"/>
      <c r="M3" s="2" t="n"/>
      <c r="N3" s="2" t="n"/>
      <c r="O3" s="2" t="n"/>
      <c r="P3" s="2" t="n"/>
      <c r="Q3" s="2" t="n"/>
      <c r="R3" s="2" t="n"/>
      <c r="S3" s="2" t="n"/>
      <c r="T3" s="2" t="n"/>
    </row>
    <row r="4" ht="5" customHeight="1">
      <c r="A4" s="119" t="n"/>
      <c r="B4" s="119" t="n"/>
      <c r="C4" s="119" t="n"/>
      <c r="D4" s="119" t="n"/>
      <c r="E4" s="119" t="n"/>
      <c r="F4" s="119" t="n"/>
      <c r="G4" s="119" t="n"/>
      <c r="H4" s="2" t="n"/>
      <c r="I4" s="2" t="n"/>
      <c r="J4" s="2" t="n"/>
      <c r="K4" s="2" t="n"/>
      <c r="L4" s="2" t="n"/>
      <c r="M4" s="2" t="n"/>
      <c r="N4" s="2" t="n"/>
      <c r="O4" s="2" t="n"/>
      <c r="P4" s="2" t="n"/>
      <c r="Q4" s="2" t="n"/>
      <c r="R4" s="2" t="n"/>
      <c r="S4" s="2" t="n"/>
      <c r="T4" s="2" t="n"/>
    </row>
    <row r="5" ht="24" customHeight="1">
      <c r="A5" s="2" t="inlineStr">
        <is>
          <t>Month</t>
        </is>
      </c>
      <c r="B5" s="25" t="n">
        <v>12</v>
      </c>
      <c r="C5" s="2" t="n"/>
      <c r="D5" s="2" t="inlineStr">
        <is>
          <t>Year</t>
        </is>
      </c>
      <c r="E5" s="20">
        <f>'Setup'!B7</f>
        <v/>
      </c>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Monday</t>
        </is>
      </c>
      <c r="B7" s="69" t="inlineStr">
        <is>
          <t>Tuesday</t>
        </is>
      </c>
      <c r="C7" s="69" t="inlineStr">
        <is>
          <t>Wednesday</t>
        </is>
      </c>
      <c r="D7" s="69" t="inlineStr">
        <is>
          <t>Thursday</t>
        </is>
      </c>
      <c r="E7" s="69" t="inlineStr">
        <is>
          <t>Friday</t>
        </is>
      </c>
      <c r="F7" s="69" t="inlineStr">
        <is>
          <t>Saturday</t>
        </is>
      </c>
      <c r="G7" s="70" t="inlineStr">
        <is>
          <t>Sunday</t>
        </is>
      </c>
      <c r="H7" s="2" t="n"/>
      <c r="I7" s="2" t="n"/>
      <c r="J7" s="2" t="n"/>
      <c r="K7" s="2" t="n"/>
      <c r="L7" s="2" t="n"/>
      <c r="M7" s="2" t="n"/>
      <c r="N7" s="2" t="n"/>
      <c r="O7" s="2" t="n"/>
      <c r="P7" s="2" t="n"/>
      <c r="Q7" s="2" t="n"/>
      <c r="R7" s="2" t="n"/>
      <c r="S7" s="2" t="n"/>
      <c r="T7" s="2" t="n"/>
    </row>
    <row r="8" ht="24" customHeight="1">
      <c r="A8" s="129">
        <f>IF(MONTH(DATE($E$5,$B$5,1)-WEEKDAY(DATE($E$5,$B$5,1),2)+1+0)=$B$5,DATE($E$5,$B$5,1)-WEEKDAY(DATE($E$5,$B$5,1),2)+1+0,"")</f>
        <v/>
      </c>
      <c r="B8" s="129">
        <f>IF(MONTH(DATE($E$5,$B$5,1)-WEEKDAY(DATE($E$5,$B$5,1),2)+1+1)=$B$5,DATE($E$5,$B$5,1)-WEEKDAY(DATE($E$5,$B$5,1),2)+1+1,"")</f>
        <v/>
      </c>
      <c r="C8" s="129">
        <f>IF(MONTH(DATE($E$5,$B$5,1)-WEEKDAY(DATE($E$5,$B$5,1),2)+1+2)=$B$5,DATE($E$5,$B$5,1)-WEEKDAY(DATE($E$5,$B$5,1),2)+1+2,"")</f>
        <v/>
      </c>
      <c r="D8" s="129">
        <f>IF(MONTH(DATE($E$5,$B$5,1)-WEEKDAY(DATE($E$5,$B$5,1),2)+1+3)=$B$5,DATE($E$5,$B$5,1)-WEEKDAY(DATE($E$5,$B$5,1),2)+1+3,"")</f>
        <v/>
      </c>
      <c r="E8" s="129">
        <f>IF(MONTH(DATE($E$5,$B$5,1)-WEEKDAY(DATE($E$5,$B$5,1),2)+1+4)=$B$5,DATE($E$5,$B$5,1)-WEEKDAY(DATE($E$5,$B$5,1),2)+1+4,"")</f>
        <v/>
      </c>
      <c r="F8" s="129">
        <f>IF(MONTH(DATE($E$5,$B$5,1)-WEEKDAY(DATE($E$5,$B$5,1),2)+1+5)=$B$5,DATE($E$5,$B$5,1)-WEEKDAY(DATE($E$5,$B$5,1),2)+1+5,"")</f>
        <v/>
      </c>
      <c r="G8" s="129">
        <f>IF(MONTH(DATE($E$5,$B$5,1)-WEEKDAY(DATE($E$5,$B$5,1),2)+1+6)=$B$5,DATE($E$5,$B$5,1)-WEEKDAY(DATE($E$5,$B$5,1),2)+1+6,"")</f>
        <v/>
      </c>
      <c r="H8" s="2" t="n"/>
      <c r="I8" s="2" t="n"/>
      <c r="J8" s="2" t="n"/>
      <c r="K8" s="2" t="n"/>
      <c r="L8" s="2" t="n"/>
      <c r="M8" s="2" t="n"/>
      <c r="N8" s="2" t="n"/>
      <c r="O8" s="2" t="n"/>
      <c r="P8" s="2" t="n"/>
      <c r="Q8" s="2" t="n"/>
      <c r="R8" s="2" t="n"/>
      <c r="S8" s="2" t="n"/>
      <c r="T8" s="2" t="n"/>
    </row>
    <row r="9" ht="72" customHeight="1">
      <c r="A9" s="14">
        <f>IF(COUNTBLANK(A8)=1,"",IF(COUNTIFS('Dates'!$L$8:$L$107,A8)=0,"",INDEX('Dates'!$A$8:$A$107,MATCH(A8,'Dates'!$L$8:$L$107,0))&amp;IF(COUNTIFS('Dates'!$L$8:$L$107,A8)&gt;1,CHAR(10)&amp;"Plus "&amp;(COUNTIFS('Dates'!$L$8:$L$107,A8)-1)&amp;" more", "")))</f>
        <v/>
      </c>
      <c r="B9" s="14">
        <f>IF(COUNTBLANK(B8)=1,"",IF(COUNTIFS('Dates'!$L$8:$L$107,B8)=0,"",INDEX('Dates'!$A$8:$A$107,MATCH(B8,'Dates'!$L$8:$L$107,0))&amp;IF(COUNTIFS('Dates'!$L$8:$L$107,B8)&gt;1,CHAR(10)&amp;"Plus "&amp;(COUNTIFS('Dates'!$L$8:$L$107,B8)-1)&amp;" more", "")))</f>
        <v/>
      </c>
      <c r="C9" s="14">
        <f>IF(COUNTBLANK(C8)=1,"",IF(COUNTIFS('Dates'!$L$8:$L$107,C8)=0,"",INDEX('Dates'!$A$8:$A$107,MATCH(C8,'Dates'!$L$8:$L$107,0))&amp;IF(COUNTIFS('Dates'!$L$8:$L$107,C8)&gt;1,CHAR(10)&amp;"Plus "&amp;(COUNTIFS('Dates'!$L$8:$L$107,C8)-1)&amp;" more", "")))</f>
        <v/>
      </c>
      <c r="D9" s="14">
        <f>IF(COUNTBLANK(D8)=1,"",IF(COUNTIFS('Dates'!$L$8:$L$107,D8)=0,"",INDEX('Dates'!$A$8:$A$107,MATCH(D8,'Dates'!$L$8:$L$107,0))&amp;IF(COUNTIFS('Dates'!$L$8:$L$107,D8)&gt;1,CHAR(10)&amp;"Plus "&amp;(COUNTIFS('Dates'!$L$8:$L$107,D8)-1)&amp;" more", "")))</f>
        <v/>
      </c>
      <c r="E9" s="14">
        <f>IF(COUNTBLANK(E8)=1,"",IF(COUNTIFS('Dates'!$L$8:$L$107,E8)=0,"",INDEX('Dates'!$A$8:$A$107,MATCH(E8,'Dates'!$L$8:$L$107,0))&amp;IF(COUNTIFS('Dates'!$L$8:$L$107,E8)&gt;1,CHAR(10)&amp;"Plus "&amp;(COUNTIFS('Dates'!$L$8:$L$107,E8)-1)&amp;" more", "")))</f>
        <v/>
      </c>
      <c r="F9" s="14">
        <f>IF(COUNTBLANK(F8)=1,"",IF(COUNTIFS('Dates'!$L$8:$L$107,F8)=0,"",INDEX('Dates'!$A$8:$A$107,MATCH(F8,'Dates'!$L$8:$L$107,0))&amp;IF(COUNTIFS('Dates'!$L$8:$L$107,F8)&gt;1,CHAR(10)&amp;"Plus "&amp;(COUNTIFS('Dates'!$L$8:$L$107,F8)-1)&amp;" more", "")))</f>
        <v/>
      </c>
      <c r="G9" s="14">
        <f>IF(COUNTBLANK(G8)=1,"",IF(COUNTIFS('Dates'!$L$8:$L$107,G8)=0,"",INDEX('Dates'!$A$8:$A$107,MATCH(G8,'Dates'!$L$8:$L$107,0))&amp;IF(COUNTIFS('Dates'!$L$8:$L$107,G8)&gt;1,CHAR(10)&amp;"Plus "&amp;(COUNTIFS('Dates'!$L$8:$L$107,G8)-1)&amp;" more", "")))</f>
        <v/>
      </c>
      <c r="H9" s="2" t="n"/>
      <c r="I9" s="2" t="n"/>
      <c r="J9" s="2" t="n"/>
      <c r="K9" s="2" t="n"/>
      <c r="L9" s="2" t="n"/>
      <c r="M9" s="2" t="n"/>
      <c r="N9" s="2" t="n"/>
      <c r="O9" s="2" t="n"/>
      <c r="P9" s="2" t="n"/>
      <c r="Q9" s="2" t="n"/>
      <c r="R9" s="2" t="n"/>
      <c r="S9" s="2" t="n"/>
      <c r="T9" s="2" t="n"/>
    </row>
    <row r="10" ht="24" customHeight="1">
      <c r="A10" s="129">
        <f>IF(MONTH(DATE($E$5,$B$5,1)-WEEKDAY(DATE($E$5,$B$5,1),2)+1+7)=$B$5,DATE($E$5,$B$5,1)-WEEKDAY(DATE($E$5,$B$5,1),2)+1+7,"")</f>
        <v/>
      </c>
      <c r="B10" s="129">
        <f>IF(MONTH(DATE($E$5,$B$5,1)-WEEKDAY(DATE($E$5,$B$5,1),2)+1+8)=$B$5,DATE($E$5,$B$5,1)-WEEKDAY(DATE($E$5,$B$5,1),2)+1+8,"")</f>
        <v/>
      </c>
      <c r="C10" s="129">
        <f>IF(MONTH(DATE($E$5,$B$5,1)-WEEKDAY(DATE($E$5,$B$5,1),2)+1+9)=$B$5,DATE($E$5,$B$5,1)-WEEKDAY(DATE($E$5,$B$5,1),2)+1+9,"")</f>
        <v/>
      </c>
      <c r="D10" s="129">
        <f>IF(MONTH(DATE($E$5,$B$5,1)-WEEKDAY(DATE($E$5,$B$5,1),2)+1+10)=$B$5,DATE($E$5,$B$5,1)-WEEKDAY(DATE($E$5,$B$5,1),2)+1+10,"")</f>
        <v/>
      </c>
      <c r="E10" s="129">
        <f>IF(MONTH(DATE($E$5,$B$5,1)-WEEKDAY(DATE($E$5,$B$5,1),2)+1+11)=$B$5,DATE($E$5,$B$5,1)-WEEKDAY(DATE($E$5,$B$5,1),2)+1+11,"")</f>
        <v/>
      </c>
      <c r="F10" s="129">
        <f>IF(MONTH(DATE($E$5,$B$5,1)-WEEKDAY(DATE($E$5,$B$5,1),2)+1+12)=$B$5,DATE($E$5,$B$5,1)-WEEKDAY(DATE($E$5,$B$5,1),2)+1+12,"")</f>
        <v/>
      </c>
      <c r="G10" s="129">
        <f>IF(MONTH(DATE($E$5,$B$5,1)-WEEKDAY(DATE($E$5,$B$5,1),2)+1+13)=$B$5,DATE($E$5,$B$5,1)-WEEKDAY(DATE($E$5,$B$5,1),2)+1+13,"")</f>
        <v/>
      </c>
      <c r="H10" s="2" t="n"/>
      <c r="I10" s="2" t="n"/>
      <c r="J10" s="2" t="n"/>
      <c r="K10" s="2" t="n"/>
      <c r="L10" s="2" t="n"/>
      <c r="M10" s="2" t="n"/>
      <c r="N10" s="2" t="n"/>
      <c r="O10" s="2" t="n"/>
      <c r="P10" s="2" t="n"/>
      <c r="Q10" s="2" t="n"/>
      <c r="R10" s="2" t="n"/>
      <c r="S10" s="2" t="n"/>
      <c r="T10" s="2" t="n"/>
    </row>
    <row r="11" ht="72" customHeight="1">
      <c r="A11" s="14">
        <f>IF(COUNTBLANK(A10)=1,"",IF(COUNTIFS('Dates'!$L$8:$L$107,A10)=0,"",INDEX('Dates'!$A$8:$A$107,MATCH(A10,'Dates'!$L$8:$L$107,0))&amp;IF(COUNTIFS('Dates'!$L$8:$L$107,A10)&gt;1,CHAR(10)&amp;"Plus "&amp;(COUNTIFS('Dates'!$L$8:$L$107,A10)-1)&amp;" more", "")))</f>
        <v/>
      </c>
      <c r="B11" s="14">
        <f>IF(COUNTBLANK(B10)=1,"",IF(COUNTIFS('Dates'!$L$8:$L$107,B10)=0,"",INDEX('Dates'!$A$8:$A$107,MATCH(B10,'Dates'!$L$8:$L$107,0))&amp;IF(COUNTIFS('Dates'!$L$8:$L$107,B10)&gt;1,CHAR(10)&amp;"Plus "&amp;(COUNTIFS('Dates'!$L$8:$L$107,B10)-1)&amp;" more", "")))</f>
        <v/>
      </c>
      <c r="C11" s="14">
        <f>IF(COUNTBLANK(C10)=1,"",IF(COUNTIFS('Dates'!$L$8:$L$107,C10)=0,"",INDEX('Dates'!$A$8:$A$107,MATCH(C10,'Dates'!$L$8:$L$107,0))&amp;IF(COUNTIFS('Dates'!$L$8:$L$107,C10)&gt;1,CHAR(10)&amp;"Plus "&amp;(COUNTIFS('Dates'!$L$8:$L$107,C10)-1)&amp;" more", "")))</f>
        <v/>
      </c>
      <c r="D11" s="14">
        <f>IF(COUNTBLANK(D10)=1,"",IF(COUNTIFS('Dates'!$L$8:$L$107,D10)=0,"",INDEX('Dates'!$A$8:$A$107,MATCH(D10,'Dates'!$L$8:$L$107,0))&amp;IF(COUNTIFS('Dates'!$L$8:$L$107,D10)&gt;1,CHAR(10)&amp;"Plus "&amp;(COUNTIFS('Dates'!$L$8:$L$107,D10)-1)&amp;" more", "")))</f>
        <v/>
      </c>
      <c r="E11" s="14">
        <f>IF(COUNTBLANK(E10)=1,"",IF(COUNTIFS('Dates'!$L$8:$L$107,E10)=0,"",INDEX('Dates'!$A$8:$A$107,MATCH(E10,'Dates'!$L$8:$L$107,0))&amp;IF(COUNTIFS('Dates'!$L$8:$L$107,E10)&gt;1,CHAR(10)&amp;"Plus "&amp;(COUNTIFS('Dates'!$L$8:$L$107,E10)-1)&amp;" more", "")))</f>
        <v/>
      </c>
      <c r="F11" s="14">
        <f>IF(COUNTBLANK(F10)=1,"",IF(COUNTIFS('Dates'!$L$8:$L$107,F10)=0,"",INDEX('Dates'!$A$8:$A$107,MATCH(F10,'Dates'!$L$8:$L$107,0))&amp;IF(COUNTIFS('Dates'!$L$8:$L$107,F10)&gt;1,CHAR(10)&amp;"Plus "&amp;(COUNTIFS('Dates'!$L$8:$L$107,F10)-1)&amp;" more", "")))</f>
        <v/>
      </c>
      <c r="G11" s="14">
        <f>IF(COUNTBLANK(G10)=1,"",IF(COUNTIFS('Dates'!$L$8:$L$107,G10)=0,"",INDEX('Dates'!$A$8:$A$107,MATCH(G10,'Dates'!$L$8:$L$107,0))&amp;IF(COUNTIFS('Dates'!$L$8:$L$107,G10)&gt;1,CHAR(10)&amp;"Plus "&amp;(COUNTIFS('Dates'!$L$8:$L$107,G10)-1)&amp;" more", "")))</f>
        <v/>
      </c>
      <c r="H11" s="2" t="n"/>
      <c r="I11" s="2" t="n"/>
      <c r="J11" s="2" t="n"/>
      <c r="K11" s="2" t="n"/>
      <c r="L11" s="2" t="n"/>
      <c r="M11" s="2" t="n"/>
      <c r="N11" s="2" t="n"/>
      <c r="O11" s="2" t="n"/>
      <c r="P11" s="2" t="n"/>
      <c r="Q11" s="2" t="n"/>
      <c r="R11" s="2" t="n"/>
      <c r="S11" s="2" t="n"/>
      <c r="T11" s="2" t="n"/>
    </row>
    <row r="12" ht="24" customHeight="1">
      <c r="A12" s="129">
        <f>IF(MONTH(DATE($E$5,$B$5,1)-WEEKDAY(DATE($E$5,$B$5,1),2)+1+14)=$B$5,DATE($E$5,$B$5,1)-WEEKDAY(DATE($E$5,$B$5,1),2)+1+14,"")</f>
        <v/>
      </c>
      <c r="B12" s="129">
        <f>IF(MONTH(DATE($E$5,$B$5,1)-WEEKDAY(DATE($E$5,$B$5,1),2)+1+15)=$B$5,DATE($E$5,$B$5,1)-WEEKDAY(DATE($E$5,$B$5,1),2)+1+15,"")</f>
        <v/>
      </c>
      <c r="C12" s="129">
        <f>IF(MONTH(DATE($E$5,$B$5,1)-WEEKDAY(DATE($E$5,$B$5,1),2)+1+16)=$B$5,DATE($E$5,$B$5,1)-WEEKDAY(DATE($E$5,$B$5,1),2)+1+16,"")</f>
        <v/>
      </c>
      <c r="D12" s="129">
        <f>IF(MONTH(DATE($E$5,$B$5,1)-WEEKDAY(DATE($E$5,$B$5,1),2)+1+17)=$B$5,DATE($E$5,$B$5,1)-WEEKDAY(DATE($E$5,$B$5,1),2)+1+17,"")</f>
        <v/>
      </c>
      <c r="E12" s="129">
        <f>IF(MONTH(DATE($E$5,$B$5,1)-WEEKDAY(DATE($E$5,$B$5,1),2)+1+18)=$B$5,DATE($E$5,$B$5,1)-WEEKDAY(DATE($E$5,$B$5,1),2)+1+18,"")</f>
        <v/>
      </c>
      <c r="F12" s="129">
        <f>IF(MONTH(DATE($E$5,$B$5,1)-WEEKDAY(DATE($E$5,$B$5,1),2)+1+19)=$B$5,DATE($E$5,$B$5,1)-WEEKDAY(DATE($E$5,$B$5,1),2)+1+19,"")</f>
        <v/>
      </c>
      <c r="G12" s="129">
        <f>IF(MONTH(DATE($E$5,$B$5,1)-WEEKDAY(DATE($E$5,$B$5,1),2)+1+20)=$B$5,DATE($E$5,$B$5,1)-WEEKDAY(DATE($E$5,$B$5,1),2)+1+20,"")</f>
        <v/>
      </c>
      <c r="H12" s="2" t="n"/>
      <c r="I12" s="2" t="n"/>
      <c r="J12" s="2" t="n"/>
      <c r="K12" s="2" t="n"/>
      <c r="L12" s="2" t="n"/>
      <c r="M12" s="2" t="n"/>
      <c r="N12" s="2" t="n"/>
      <c r="O12" s="2" t="n"/>
      <c r="P12" s="2" t="n"/>
      <c r="Q12" s="2" t="n"/>
      <c r="R12" s="2" t="n"/>
      <c r="S12" s="2" t="n"/>
      <c r="T12" s="2" t="n"/>
    </row>
    <row r="13" ht="72" customHeight="1">
      <c r="A13" s="14">
        <f>IF(COUNTBLANK(A12)=1,"",IF(COUNTIFS('Dates'!$L$8:$L$107,A12)=0,"",INDEX('Dates'!$A$8:$A$107,MATCH(A12,'Dates'!$L$8:$L$107,0))&amp;IF(COUNTIFS('Dates'!$L$8:$L$107,A12)&gt;1,CHAR(10)&amp;"Plus "&amp;(COUNTIFS('Dates'!$L$8:$L$107,A12)-1)&amp;" more", "")))</f>
        <v/>
      </c>
      <c r="B13" s="14">
        <f>IF(COUNTBLANK(B12)=1,"",IF(COUNTIFS('Dates'!$L$8:$L$107,B12)=0,"",INDEX('Dates'!$A$8:$A$107,MATCH(B12,'Dates'!$L$8:$L$107,0))&amp;IF(COUNTIFS('Dates'!$L$8:$L$107,B12)&gt;1,CHAR(10)&amp;"Plus "&amp;(COUNTIFS('Dates'!$L$8:$L$107,B12)-1)&amp;" more", "")))</f>
        <v/>
      </c>
      <c r="C13" s="14">
        <f>IF(COUNTBLANK(C12)=1,"",IF(COUNTIFS('Dates'!$L$8:$L$107,C12)=0,"",INDEX('Dates'!$A$8:$A$107,MATCH(C12,'Dates'!$L$8:$L$107,0))&amp;IF(COUNTIFS('Dates'!$L$8:$L$107,C12)&gt;1,CHAR(10)&amp;"Plus "&amp;(COUNTIFS('Dates'!$L$8:$L$107,C12)-1)&amp;" more", "")))</f>
        <v/>
      </c>
      <c r="D13" s="14">
        <f>IF(COUNTBLANK(D12)=1,"",IF(COUNTIFS('Dates'!$L$8:$L$107,D12)=0,"",INDEX('Dates'!$A$8:$A$107,MATCH(D12,'Dates'!$L$8:$L$107,0))&amp;IF(COUNTIFS('Dates'!$L$8:$L$107,D12)&gt;1,CHAR(10)&amp;"Plus "&amp;(COUNTIFS('Dates'!$L$8:$L$107,D12)-1)&amp;" more", "")))</f>
        <v/>
      </c>
      <c r="E13" s="14">
        <f>IF(COUNTBLANK(E12)=1,"",IF(COUNTIFS('Dates'!$L$8:$L$107,E12)=0,"",INDEX('Dates'!$A$8:$A$107,MATCH(E12,'Dates'!$L$8:$L$107,0))&amp;IF(COUNTIFS('Dates'!$L$8:$L$107,E12)&gt;1,CHAR(10)&amp;"Plus "&amp;(COUNTIFS('Dates'!$L$8:$L$107,E12)-1)&amp;" more", "")))</f>
        <v/>
      </c>
      <c r="F13" s="14">
        <f>IF(COUNTBLANK(F12)=1,"",IF(COUNTIFS('Dates'!$L$8:$L$107,F12)=0,"",INDEX('Dates'!$A$8:$A$107,MATCH(F12,'Dates'!$L$8:$L$107,0))&amp;IF(COUNTIFS('Dates'!$L$8:$L$107,F12)&gt;1,CHAR(10)&amp;"Plus "&amp;(COUNTIFS('Dates'!$L$8:$L$107,F12)-1)&amp;" more", "")))</f>
        <v/>
      </c>
      <c r="G13" s="14">
        <f>IF(COUNTBLANK(G12)=1,"",IF(COUNTIFS('Dates'!$L$8:$L$107,G12)=0,"",INDEX('Dates'!$A$8:$A$107,MATCH(G12,'Dates'!$L$8:$L$107,0))&amp;IF(COUNTIFS('Dates'!$L$8:$L$107,G12)&gt;1,CHAR(10)&amp;"Plus "&amp;(COUNTIFS('Dates'!$L$8:$L$107,G12)-1)&amp;" more", "")))</f>
        <v/>
      </c>
      <c r="H13" s="2" t="n"/>
      <c r="I13" s="2" t="n"/>
      <c r="J13" s="2" t="n"/>
      <c r="K13" s="2" t="n"/>
      <c r="L13" s="2" t="n"/>
      <c r="M13" s="2" t="n"/>
      <c r="N13" s="2" t="n"/>
      <c r="O13" s="2" t="n"/>
      <c r="P13" s="2" t="n"/>
      <c r="Q13" s="2" t="n"/>
      <c r="R13" s="2" t="n"/>
      <c r="S13" s="2" t="n"/>
      <c r="T13" s="2" t="n"/>
    </row>
    <row r="14" ht="24" customHeight="1">
      <c r="A14" s="129">
        <f>IF(MONTH(DATE($E$5,$B$5,1)-WEEKDAY(DATE($E$5,$B$5,1),2)+1+21)=$B$5,DATE($E$5,$B$5,1)-WEEKDAY(DATE($E$5,$B$5,1),2)+1+21,"")</f>
        <v/>
      </c>
      <c r="B14" s="129">
        <f>IF(MONTH(DATE($E$5,$B$5,1)-WEEKDAY(DATE($E$5,$B$5,1),2)+1+22)=$B$5,DATE($E$5,$B$5,1)-WEEKDAY(DATE($E$5,$B$5,1),2)+1+22,"")</f>
        <v/>
      </c>
      <c r="C14" s="129">
        <f>IF(MONTH(DATE($E$5,$B$5,1)-WEEKDAY(DATE($E$5,$B$5,1),2)+1+23)=$B$5,DATE($E$5,$B$5,1)-WEEKDAY(DATE($E$5,$B$5,1),2)+1+23,"")</f>
        <v/>
      </c>
      <c r="D14" s="129">
        <f>IF(MONTH(DATE($E$5,$B$5,1)-WEEKDAY(DATE($E$5,$B$5,1),2)+1+24)=$B$5,DATE($E$5,$B$5,1)-WEEKDAY(DATE($E$5,$B$5,1),2)+1+24,"")</f>
        <v/>
      </c>
      <c r="E14" s="129">
        <f>IF(MONTH(DATE($E$5,$B$5,1)-WEEKDAY(DATE($E$5,$B$5,1),2)+1+25)=$B$5,DATE($E$5,$B$5,1)-WEEKDAY(DATE($E$5,$B$5,1),2)+1+25,"")</f>
        <v/>
      </c>
      <c r="F14" s="129">
        <f>IF(MONTH(DATE($E$5,$B$5,1)-WEEKDAY(DATE($E$5,$B$5,1),2)+1+26)=$B$5,DATE($E$5,$B$5,1)-WEEKDAY(DATE($E$5,$B$5,1),2)+1+26,"")</f>
        <v/>
      </c>
      <c r="G14" s="129">
        <f>IF(MONTH(DATE($E$5,$B$5,1)-WEEKDAY(DATE($E$5,$B$5,1),2)+1+27)=$B$5,DATE($E$5,$B$5,1)-WEEKDAY(DATE($E$5,$B$5,1),2)+1+27,"")</f>
        <v/>
      </c>
      <c r="H14" s="2" t="n"/>
      <c r="I14" s="2" t="n"/>
      <c r="J14" s="2" t="n"/>
      <c r="K14" s="2" t="n"/>
      <c r="L14" s="2" t="n"/>
      <c r="M14" s="2" t="n"/>
      <c r="N14" s="2" t="n"/>
      <c r="O14" s="2" t="n"/>
      <c r="P14" s="2" t="n"/>
      <c r="Q14" s="2" t="n"/>
      <c r="R14" s="2" t="n"/>
      <c r="S14" s="2" t="n"/>
      <c r="T14" s="2" t="n"/>
    </row>
    <row r="15" ht="72" customHeight="1">
      <c r="A15" s="14">
        <f>IF(COUNTBLANK(A14)=1,"",IF(COUNTIFS('Dates'!$L$8:$L$107,A14)=0,"",INDEX('Dates'!$A$8:$A$107,MATCH(A14,'Dates'!$L$8:$L$107,0))&amp;IF(COUNTIFS('Dates'!$L$8:$L$107,A14)&gt;1,CHAR(10)&amp;"Plus "&amp;(COUNTIFS('Dates'!$L$8:$L$107,A14)-1)&amp;" more", "")))</f>
        <v/>
      </c>
      <c r="B15" s="14">
        <f>IF(COUNTBLANK(B14)=1,"",IF(COUNTIFS('Dates'!$L$8:$L$107,B14)=0,"",INDEX('Dates'!$A$8:$A$107,MATCH(B14,'Dates'!$L$8:$L$107,0))&amp;IF(COUNTIFS('Dates'!$L$8:$L$107,B14)&gt;1,CHAR(10)&amp;"Plus "&amp;(COUNTIFS('Dates'!$L$8:$L$107,B14)-1)&amp;" more", "")))</f>
        <v/>
      </c>
      <c r="C15" s="14">
        <f>IF(COUNTBLANK(C14)=1,"",IF(COUNTIFS('Dates'!$L$8:$L$107,C14)=0,"",INDEX('Dates'!$A$8:$A$107,MATCH(C14,'Dates'!$L$8:$L$107,0))&amp;IF(COUNTIFS('Dates'!$L$8:$L$107,C14)&gt;1,CHAR(10)&amp;"Plus "&amp;(COUNTIFS('Dates'!$L$8:$L$107,C14)-1)&amp;" more", "")))</f>
        <v/>
      </c>
      <c r="D15" s="14">
        <f>IF(COUNTBLANK(D14)=1,"",IF(COUNTIFS('Dates'!$L$8:$L$107,D14)=0,"",INDEX('Dates'!$A$8:$A$107,MATCH(D14,'Dates'!$L$8:$L$107,0))&amp;IF(COUNTIFS('Dates'!$L$8:$L$107,D14)&gt;1,CHAR(10)&amp;"Plus "&amp;(COUNTIFS('Dates'!$L$8:$L$107,D14)-1)&amp;" more", "")))</f>
        <v/>
      </c>
      <c r="E15" s="14">
        <f>IF(COUNTBLANK(E14)=1,"",IF(COUNTIFS('Dates'!$L$8:$L$107,E14)=0,"",INDEX('Dates'!$A$8:$A$107,MATCH(E14,'Dates'!$L$8:$L$107,0))&amp;IF(COUNTIFS('Dates'!$L$8:$L$107,E14)&gt;1,CHAR(10)&amp;"Plus "&amp;(COUNTIFS('Dates'!$L$8:$L$107,E14)-1)&amp;" more", "")))</f>
        <v/>
      </c>
      <c r="F15" s="14">
        <f>IF(COUNTBLANK(F14)=1,"",IF(COUNTIFS('Dates'!$L$8:$L$107,F14)=0,"",INDEX('Dates'!$A$8:$A$107,MATCH(F14,'Dates'!$L$8:$L$107,0))&amp;IF(COUNTIFS('Dates'!$L$8:$L$107,F14)&gt;1,CHAR(10)&amp;"Plus "&amp;(COUNTIFS('Dates'!$L$8:$L$107,F14)-1)&amp;" more", "")))</f>
        <v/>
      </c>
      <c r="G15" s="14">
        <f>IF(COUNTBLANK(G14)=1,"",IF(COUNTIFS('Dates'!$L$8:$L$107,G14)=0,"",INDEX('Dates'!$A$8:$A$107,MATCH(G14,'Dates'!$L$8:$L$107,0))&amp;IF(COUNTIFS('Dates'!$L$8:$L$107,G14)&gt;1,CHAR(10)&amp;"Plus "&amp;(COUNTIFS('Dates'!$L$8:$L$107,G14)-1)&amp;" more", "")))</f>
        <v/>
      </c>
      <c r="H15" s="2" t="n"/>
      <c r="I15" s="2" t="n"/>
      <c r="J15" s="2" t="n"/>
      <c r="K15" s="2" t="n"/>
      <c r="L15" s="2" t="n"/>
      <c r="M15" s="2" t="n"/>
      <c r="N15" s="2" t="n"/>
      <c r="O15" s="2" t="n"/>
      <c r="P15" s="2" t="n"/>
      <c r="Q15" s="2" t="n"/>
      <c r="R15" s="2" t="n"/>
      <c r="S15" s="2" t="n"/>
      <c r="T15" s="2" t="n"/>
    </row>
    <row r="16" ht="24" customHeight="1">
      <c r="A16" s="129">
        <f>IF(MONTH(DATE($E$5,$B$5,1)-WEEKDAY(DATE($E$5,$B$5,1),2)+1+28)=$B$5,DATE($E$5,$B$5,1)-WEEKDAY(DATE($E$5,$B$5,1),2)+1+28,"")</f>
        <v/>
      </c>
      <c r="B16" s="129">
        <f>IF(MONTH(DATE($E$5,$B$5,1)-WEEKDAY(DATE($E$5,$B$5,1),2)+1+29)=$B$5,DATE($E$5,$B$5,1)-WEEKDAY(DATE($E$5,$B$5,1),2)+1+29,"")</f>
        <v/>
      </c>
      <c r="C16" s="129">
        <f>IF(MONTH(DATE($E$5,$B$5,1)-WEEKDAY(DATE($E$5,$B$5,1),2)+1+30)=$B$5,DATE($E$5,$B$5,1)-WEEKDAY(DATE($E$5,$B$5,1),2)+1+30,"")</f>
        <v/>
      </c>
      <c r="D16" s="129">
        <f>IF(MONTH(DATE($E$5,$B$5,1)-WEEKDAY(DATE($E$5,$B$5,1),2)+1+31)=$B$5,DATE($E$5,$B$5,1)-WEEKDAY(DATE($E$5,$B$5,1),2)+1+31,"")</f>
        <v/>
      </c>
      <c r="E16" s="129">
        <f>IF(MONTH(DATE($E$5,$B$5,1)-WEEKDAY(DATE($E$5,$B$5,1),2)+1+32)=$B$5,DATE($E$5,$B$5,1)-WEEKDAY(DATE($E$5,$B$5,1),2)+1+32,"")</f>
        <v/>
      </c>
      <c r="F16" s="129">
        <f>IF(MONTH(DATE($E$5,$B$5,1)-WEEKDAY(DATE($E$5,$B$5,1),2)+1+33)=$B$5,DATE($E$5,$B$5,1)-WEEKDAY(DATE($E$5,$B$5,1),2)+1+33,"")</f>
        <v/>
      </c>
      <c r="G16" s="129">
        <f>IF(MONTH(DATE($E$5,$B$5,1)-WEEKDAY(DATE($E$5,$B$5,1),2)+1+34)=$B$5,DATE($E$5,$B$5,1)-WEEKDAY(DATE($E$5,$B$5,1),2)+1+34,"")</f>
        <v/>
      </c>
      <c r="H16" s="2" t="n"/>
      <c r="I16" s="2" t="n"/>
      <c r="J16" s="2" t="n"/>
      <c r="K16" s="2" t="n"/>
      <c r="L16" s="2" t="n"/>
      <c r="M16" s="2" t="n"/>
      <c r="N16" s="2" t="n"/>
      <c r="O16" s="2" t="n"/>
      <c r="P16" s="2" t="n"/>
      <c r="Q16" s="2" t="n"/>
      <c r="R16" s="2" t="n"/>
      <c r="S16" s="2" t="n"/>
      <c r="T16" s="2" t="n"/>
    </row>
    <row r="17" ht="72" customHeight="1">
      <c r="A17" s="14">
        <f>IF(COUNTBLANK(A16)=1,"",IF(COUNTIFS('Dates'!$L$8:$L$107,A16)=0,"",INDEX('Dates'!$A$8:$A$107,MATCH(A16,'Dates'!$L$8:$L$107,0))&amp;IF(COUNTIFS('Dates'!$L$8:$L$107,A16)&gt;1,CHAR(10)&amp;"Plus "&amp;(COUNTIFS('Dates'!$L$8:$L$107,A16)-1)&amp;" more", "")))</f>
        <v/>
      </c>
      <c r="B17" s="14">
        <f>IF(COUNTBLANK(B16)=1,"",IF(COUNTIFS('Dates'!$L$8:$L$107,B16)=0,"",INDEX('Dates'!$A$8:$A$107,MATCH(B16,'Dates'!$L$8:$L$107,0))&amp;IF(COUNTIFS('Dates'!$L$8:$L$107,B16)&gt;1,CHAR(10)&amp;"Plus "&amp;(COUNTIFS('Dates'!$L$8:$L$107,B16)-1)&amp;" more", "")))</f>
        <v/>
      </c>
      <c r="C17" s="14">
        <f>IF(COUNTBLANK(C16)=1,"",IF(COUNTIFS('Dates'!$L$8:$L$107,C16)=0,"",INDEX('Dates'!$A$8:$A$107,MATCH(C16,'Dates'!$L$8:$L$107,0))&amp;IF(COUNTIFS('Dates'!$L$8:$L$107,C16)&gt;1,CHAR(10)&amp;"Plus "&amp;(COUNTIFS('Dates'!$L$8:$L$107,C16)-1)&amp;" more", "")))</f>
        <v/>
      </c>
      <c r="D17" s="14">
        <f>IF(COUNTBLANK(D16)=1,"",IF(COUNTIFS('Dates'!$L$8:$L$107,D16)=0,"",INDEX('Dates'!$A$8:$A$107,MATCH(D16,'Dates'!$L$8:$L$107,0))&amp;IF(COUNTIFS('Dates'!$L$8:$L$107,D16)&gt;1,CHAR(10)&amp;"Plus "&amp;(COUNTIFS('Dates'!$L$8:$L$107,D16)-1)&amp;" more", "")))</f>
        <v/>
      </c>
      <c r="E17" s="14">
        <f>IF(COUNTBLANK(E16)=1,"",IF(COUNTIFS('Dates'!$L$8:$L$107,E16)=0,"",INDEX('Dates'!$A$8:$A$107,MATCH(E16,'Dates'!$L$8:$L$107,0))&amp;IF(COUNTIFS('Dates'!$L$8:$L$107,E16)&gt;1,CHAR(10)&amp;"Plus "&amp;(COUNTIFS('Dates'!$L$8:$L$107,E16)-1)&amp;" more", "")))</f>
        <v/>
      </c>
      <c r="F17" s="14">
        <f>IF(COUNTBLANK(F16)=1,"",IF(COUNTIFS('Dates'!$L$8:$L$107,F16)=0,"",INDEX('Dates'!$A$8:$A$107,MATCH(F16,'Dates'!$L$8:$L$107,0))&amp;IF(COUNTIFS('Dates'!$L$8:$L$107,F16)&gt;1,CHAR(10)&amp;"Plus "&amp;(COUNTIFS('Dates'!$L$8:$L$107,F16)-1)&amp;" more", "")))</f>
        <v/>
      </c>
      <c r="G17" s="14">
        <f>IF(COUNTBLANK(G16)=1,"",IF(COUNTIFS('Dates'!$L$8:$L$107,G16)=0,"",INDEX('Dates'!$A$8:$A$107,MATCH(G16,'Dates'!$L$8:$L$107,0))&amp;IF(COUNTIFS('Dates'!$L$8:$L$107,G16)&gt;1,CHAR(10)&amp;"Plus "&amp;(COUNTIFS('Dates'!$L$8:$L$107,G16)-1)&amp;" more", "")))</f>
        <v/>
      </c>
      <c r="H17" s="2" t="n"/>
      <c r="I17" s="2" t="n"/>
      <c r="J17" s="2" t="n"/>
      <c r="K17" s="2" t="n"/>
      <c r="L17" s="2" t="n"/>
      <c r="M17" s="2" t="n"/>
      <c r="N17" s="2" t="n"/>
      <c r="O17" s="2" t="n"/>
      <c r="P17" s="2" t="n"/>
      <c r="Q17" s="2" t="n"/>
      <c r="R17" s="2" t="n"/>
      <c r="S17" s="2" t="n"/>
      <c r="T17" s="2" t="n"/>
    </row>
    <row r="18" ht="24" customHeight="1">
      <c r="A18" s="129">
        <f>IF(MONTH(DATE($E$5,$B$5,1)-WEEKDAY(DATE($E$5,$B$5,1),2)+1+35)=$B$5,DATE($E$5,$B$5,1)-WEEKDAY(DATE($E$5,$B$5,1),2)+1+35,"")</f>
        <v/>
      </c>
      <c r="B18" s="129">
        <f>IF(MONTH(DATE($E$5,$B$5,1)-WEEKDAY(DATE($E$5,$B$5,1),2)+1+36)=$B$5,DATE($E$5,$B$5,1)-WEEKDAY(DATE($E$5,$B$5,1),2)+1+36,"")</f>
        <v/>
      </c>
      <c r="C18" s="129">
        <f>IF(MONTH(DATE($E$5,$B$5,1)-WEEKDAY(DATE($E$5,$B$5,1),2)+1+37)=$B$5,DATE($E$5,$B$5,1)-WEEKDAY(DATE($E$5,$B$5,1),2)+1+37,"")</f>
        <v/>
      </c>
      <c r="D18" s="129">
        <f>IF(MONTH(DATE($E$5,$B$5,1)-WEEKDAY(DATE($E$5,$B$5,1),2)+1+38)=$B$5,DATE($E$5,$B$5,1)-WEEKDAY(DATE($E$5,$B$5,1),2)+1+38,"")</f>
        <v/>
      </c>
      <c r="E18" s="129">
        <f>IF(MONTH(DATE($E$5,$B$5,1)-WEEKDAY(DATE($E$5,$B$5,1),2)+1+39)=$B$5,DATE($E$5,$B$5,1)-WEEKDAY(DATE($E$5,$B$5,1),2)+1+39,"")</f>
        <v/>
      </c>
      <c r="F18" s="129">
        <f>IF(MONTH(DATE($E$5,$B$5,1)-WEEKDAY(DATE($E$5,$B$5,1),2)+1+40)=$B$5,DATE($E$5,$B$5,1)-WEEKDAY(DATE($E$5,$B$5,1),2)+1+40,"")</f>
        <v/>
      </c>
      <c r="G18" s="129">
        <f>IF(MONTH(DATE($E$5,$B$5,1)-WEEKDAY(DATE($E$5,$B$5,1),2)+1+41)=$B$5,DATE($E$5,$B$5,1)-WEEKDAY(DATE($E$5,$B$5,1),2)+1+41,"")</f>
        <v/>
      </c>
      <c r="H18" s="2" t="n"/>
      <c r="I18" s="2" t="n"/>
      <c r="J18" s="2" t="n"/>
      <c r="K18" s="2" t="n"/>
      <c r="L18" s="2" t="n"/>
      <c r="M18" s="2" t="n"/>
      <c r="N18" s="2" t="n"/>
      <c r="O18" s="2" t="n"/>
      <c r="P18" s="2" t="n"/>
      <c r="Q18" s="2" t="n"/>
      <c r="R18" s="2" t="n"/>
      <c r="S18" s="2" t="n"/>
      <c r="T18" s="2" t="n"/>
    </row>
    <row r="19" ht="72" customHeight="1">
      <c r="A19" s="14">
        <f>IF(COUNTBLANK(A18)=1,"",IF(COUNTIFS('Dates'!$L$8:$L$107,A18)=0,"",INDEX('Dates'!$A$8:$A$107,MATCH(A18,'Dates'!$L$8:$L$107,0))&amp;IF(COUNTIFS('Dates'!$L$8:$L$107,A18)&gt;1,CHAR(10)&amp;"Plus "&amp;(COUNTIFS('Dates'!$L$8:$L$107,A18)-1)&amp;" more", "")))</f>
        <v/>
      </c>
      <c r="B19" s="14">
        <f>IF(COUNTBLANK(B18)=1,"",IF(COUNTIFS('Dates'!$L$8:$L$107,B18)=0,"",INDEX('Dates'!$A$8:$A$107,MATCH(B18,'Dates'!$L$8:$L$107,0))&amp;IF(COUNTIFS('Dates'!$L$8:$L$107,B18)&gt;1,CHAR(10)&amp;"Plus "&amp;(COUNTIFS('Dates'!$L$8:$L$107,B18)-1)&amp;" more", "")))</f>
        <v/>
      </c>
      <c r="C19" s="14">
        <f>IF(COUNTBLANK(C18)=1,"",IF(COUNTIFS('Dates'!$L$8:$L$107,C18)=0,"",INDEX('Dates'!$A$8:$A$107,MATCH(C18,'Dates'!$L$8:$L$107,0))&amp;IF(COUNTIFS('Dates'!$L$8:$L$107,C18)&gt;1,CHAR(10)&amp;"Plus "&amp;(COUNTIFS('Dates'!$L$8:$L$107,C18)-1)&amp;" more", "")))</f>
        <v/>
      </c>
      <c r="D19" s="14">
        <f>IF(COUNTBLANK(D18)=1,"",IF(COUNTIFS('Dates'!$L$8:$L$107,D18)=0,"",INDEX('Dates'!$A$8:$A$107,MATCH(D18,'Dates'!$L$8:$L$107,0))&amp;IF(COUNTIFS('Dates'!$L$8:$L$107,D18)&gt;1,CHAR(10)&amp;"Plus "&amp;(COUNTIFS('Dates'!$L$8:$L$107,D18)-1)&amp;" more", "")))</f>
        <v/>
      </c>
      <c r="E19" s="14">
        <f>IF(COUNTBLANK(E18)=1,"",IF(COUNTIFS('Dates'!$L$8:$L$107,E18)=0,"",INDEX('Dates'!$A$8:$A$107,MATCH(E18,'Dates'!$L$8:$L$107,0))&amp;IF(COUNTIFS('Dates'!$L$8:$L$107,E18)&gt;1,CHAR(10)&amp;"Plus "&amp;(COUNTIFS('Dates'!$L$8:$L$107,E18)-1)&amp;" more", "")))</f>
        <v/>
      </c>
      <c r="F19" s="14">
        <f>IF(COUNTBLANK(F18)=1,"",IF(COUNTIFS('Dates'!$L$8:$L$107,F18)=0,"",INDEX('Dates'!$A$8:$A$107,MATCH(F18,'Dates'!$L$8:$L$107,0))&amp;IF(COUNTIFS('Dates'!$L$8:$L$107,F18)&gt;1,CHAR(10)&amp;"Plus "&amp;(COUNTIFS('Dates'!$L$8:$L$107,F18)-1)&amp;" more", "")))</f>
        <v/>
      </c>
      <c r="G19" s="14">
        <f>IF(COUNTBLANK(G18)=1,"",IF(COUNTIFS('Dates'!$L$8:$L$107,G18)=0,"",INDEX('Dates'!$A$8:$A$107,MATCH(G18,'Dates'!$L$8:$L$107,0))&amp;IF(COUNTIFS('Dates'!$L$8:$L$107,G18)&gt;1,CHAR(10)&amp;"Plus "&amp;(COUNTIFS('Dates'!$L$8:$L$107,G18)-1)&amp;" more", "")))</f>
        <v/>
      </c>
      <c r="H19" s="2" t="n"/>
      <c r="I19" s="2" t="n"/>
      <c r="J19" s="2" t="n"/>
      <c r="K19" s="2" t="n"/>
      <c r="L19" s="2" t="n"/>
      <c r="M19" s="2" t="n"/>
      <c r="N19" s="2" t="n"/>
      <c r="O19" s="2" t="n"/>
      <c r="P19" s="2" t="n"/>
      <c r="Q19" s="2" t="n"/>
      <c r="R19" s="2" t="n"/>
      <c r="S19" s="2" t="n"/>
      <c r="T19" s="2" t="n"/>
    </row>
    <row r="20" ht="24" customHeight="1">
      <c r="A20" s="2" t="n"/>
      <c r="B20" s="2" t="n"/>
      <c r="C20" s="2" t="n"/>
      <c r="D20" s="2" t="n"/>
      <c r="E20" s="2" t="n"/>
      <c r="F20" s="2" t="n"/>
      <c r="G20" s="2" t="n"/>
      <c r="H20" s="2" t="n"/>
      <c r="I20" s="2" t="n"/>
      <c r="J20" s="2" t="n"/>
      <c r="K20" s="2" t="n"/>
      <c r="L20" s="2" t="n"/>
      <c r="M20" s="2" t="n"/>
      <c r="N20" s="2" t="n"/>
      <c r="O20" s="2" t="n"/>
      <c r="P20" s="2" t="n"/>
      <c r="Q20" s="2" t="n"/>
      <c r="R20" s="2" t="n"/>
      <c r="S20" s="2" t="n"/>
      <c r="T20" s="2" t="n"/>
    </row>
    <row r="21" ht="24" customHeight="1">
      <c r="A21" s="2" t="n"/>
      <c r="B21" s="2" t="n"/>
      <c r="C21" s="2" t="n"/>
      <c r="D21" s="2" t="n"/>
      <c r="E21" s="2" t="n"/>
      <c r="F21" s="2" t="n"/>
      <c r="G21" s="2" t="n"/>
      <c r="H21" s="2" t="n"/>
      <c r="I21" s="2" t="n"/>
      <c r="J21" s="2" t="n"/>
      <c r="K21" s="2" t="n"/>
      <c r="L21" s="2" t="n"/>
      <c r="M21" s="2" t="n"/>
      <c r="N21" s="2" t="n"/>
      <c r="O21" s="2" t="n"/>
      <c r="P21" s="2" t="n"/>
      <c r="Q21" s="2" t="n"/>
      <c r="R21" s="2" t="n"/>
      <c r="S21" s="2" t="n"/>
      <c r="T21" s="2" t="n"/>
    </row>
    <row r="22" ht="24" customHeight="1">
      <c r="A22" s="2" t="n"/>
      <c r="B22" s="2" t="n"/>
      <c r="C22" s="2" t="n"/>
      <c r="D22" s="2" t="n"/>
      <c r="E22" s="2" t="n"/>
      <c r="F22" s="2" t="n"/>
      <c r="G22" s="2" t="n"/>
      <c r="H22" s="2" t="n"/>
      <c r="I22" s="2" t="n"/>
      <c r="J22" s="2" t="n"/>
      <c r="K22" s="2" t="n"/>
      <c r="L22" s="2" t="n"/>
      <c r="M22" s="2" t="n"/>
      <c r="N22" s="2" t="n"/>
      <c r="O22" s="2" t="n"/>
      <c r="P22" s="2" t="n"/>
      <c r="Q22" s="2" t="n"/>
      <c r="R22" s="2" t="n"/>
      <c r="S22" s="2" t="n"/>
      <c r="T22" s="2" t="n"/>
    </row>
    <row r="23" ht="24" customHeight="1">
      <c r="A23" s="2" t="n"/>
      <c r="B23" s="2" t="n"/>
      <c r="C23" s="2" t="n"/>
      <c r="D23" s="2" t="n"/>
      <c r="E23" s="2" t="n"/>
      <c r="F23" s="2" t="n"/>
      <c r="G23" s="2" t="n"/>
      <c r="H23" s="2" t="n"/>
      <c r="I23" s="2" t="n"/>
      <c r="J23" s="2" t="n"/>
      <c r="K23" s="2" t="n"/>
      <c r="L23" s="2" t="n"/>
      <c r="M23" s="2" t="n"/>
      <c r="N23" s="2" t="n"/>
      <c r="O23" s="2" t="n"/>
      <c r="P23" s="2" t="n"/>
      <c r="Q23" s="2" t="n"/>
      <c r="R23" s="2" t="n"/>
      <c r="S23" s="2" t="n"/>
      <c r="T23" s="2" t="n"/>
    </row>
    <row r="24" ht="24" customHeight="1">
      <c r="A24" s="2" t="n"/>
      <c r="B24" s="2" t="n"/>
      <c r="C24" s="2" t="n"/>
      <c r="D24" s="2" t="n"/>
      <c r="E24" s="2" t="n"/>
      <c r="F24" s="2" t="n"/>
      <c r="G24" s="2" t="n"/>
      <c r="H24" s="2" t="n"/>
      <c r="I24" s="2" t="n"/>
      <c r="J24" s="2" t="n"/>
      <c r="K24" s="2" t="n"/>
      <c r="L24" s="2" t="n"/>
      <c r="M24" s="2" t="n"/>
      <c r="N24" s="2" t="n"/>
      <c r="O24" s="2" t="n"/>
      <c r="P24" s="2" t="n"/>
      <c r="Q24" s="2" t="n"/>
      <c r="R24" s="2" t="n"/>
      <c r="S24" s="2" t="n"/>
      <c r="T24" s="2" t="n"/>
    </row>
    <row r="25" ht="24" customHeight="1">
      <c r="A25" s="2" t="n"/>
      <c r="B25" s="2" t="n"/>
      <c r="C25" s="2" t="n"/>
      <c r="D25" s="2" t="n"/>
      <c r="E25" s="2" t="n"/>
      <c r="F25" s="2" t="n"/>
      <c r="G25" s="2" t="n"/>
      <c r="H25" s="2" t="n"/>
      <c r="I25" s="2" t="n"/>
      <c r="J25" s="2" t="n"/>
      <c r="K25" s="2" t="n"/>
      <c r="L25" s="2" t="n"/>
      <c r="M25" s="2" t="n"/>
      <c r="N25" s="2" t="n"/>
      <c r="O25" s="2" t="n"/>
      <c r="P25" s="2" t="n"/>
      <c r="Q25" s="2" t="n"/>
      <c r="R25" s="2" t="n"/>
      <c r="S25" s="2" t="n"/>
      <c r="T25" s="2" t="n"/>
    </row>
    <row r="26" ht="24" customHeight="1">
      <c r="A26" s="2" t="n"/>
      <c r="B26" s="2" t="n"/>
      <c r="C26" s="2" t="n"/>
      <c r="D26" s="2" t="n"/>
      <c r="E26" s="2" t="n"/>
      <c r="F26" s="2" t="n"/>
      <c r="G26" s="2" t="n"/>
      <c r="H26" s="2" t="n"/>
      <c r="I26" s="2" t="n"/>
      <c r="J26" s="2" t="n"/>
      <c r="K26" s="2" t="n"/>
      <c r="L26" s="2" t="n"/>
      <c r="M26" s="2" t="n"/>
      <c r="N26" s="2" t="n"/>
      <c r="O26" s="2" t="n"/>
      <c r="P26" s="2" t="n"/>
      <c r="Q26" s="2" t="n"/>
      <c r="R26" s="2" t="n"/>
      <c r="S26" s="2" t="n"/>
      <c r="T26" s="2" t="n"/>
    </row>
    <row r="27" ht="24" customHeight="1">
      <c r="A27" s="2" t="n"/>
      <c r="B27" s="2" t="n"/>
      <c r="C27" s="2" t="n"/>
      <c r="D27" s="2" t="n"/>
      <c r="E27" s="2" t="n"/>
      <c r="F27" s="2" t="n"/>
      <c r="G27" s="2" t="n"/>
      <c r="H27" s="2" t="n"/>
      <c r="I27" s="2" t="n"/>
      <c r="J27" s="2" t="n"/>
      <c r="K27" s="2" t="n"/>
      <c r="L27" s="2" t="n"/>
      <c r="M27" s="2" t="n"/>
      <c r="N27" s="2" t="n"/>
      <c r="O27" s="2" t="n"/>
      <c r="P27" s="2" t="n"/>
      <c r="Q27" s="2" t="n"/>
      <c r="R27" s="2" t="n"/>
      <c r="S27" s="2" t="n"/>
      <c r="T27" s="2" t="n"/>
    </row>
    <row r="28" ht="24" customHeight="1">
      <c r="A28" s="2" t="n"/>
      <c r="B28" s="2" t="n"/>
      <c r="C28" s="2" t="n"/>
      <c r="D28" s="2" t="n"/>
      <c r="E28" s="2" t="n"/>
      <c r="F28" s="2" t="n"/>
      <c r="G28" s="2" t="n"/>
      <c r="H28" s="2" t="n"/>
      <c r="I28" s="2" t="n"/>
      <c r="J28" s="2" t="n"/>
      <c r="K28" s="2" t="n"/>
      <c r="L28" s="2" t="n"/>
      <c r="M28" s="2" t="n"/>
      <c r="N28" s="2" t="n"/>
      <c r="O28" s="2" t="n"/>
      <c r="P28" s="2" t="n"/>
      <c r="Q28" s="2" t="n"/>
      <c r="R28" s="2" t="n"/>
      <c r="S28" s="2" t="n"/>
      <c r="T28" s="2" t="n"/>
    </row>
    <row r="29" ht="24" customHeight="1">
      <c r="A29" s="2" t="n"/>
      <c r="B29" s="2" t="n"/>
      <c r="C29" s="2" t="n"/>
      <c r="D29" s="2" t="n"/>
      <c r="E29" s="2" t="n"/>
      <c r="F29" s="2" t="n"/>
      <c r="G29" s="2" t="n"/>
      <c r="H29" s="2" t="n"/>
      <c r="I29" s="2" t="n"/>
      <c r="J29" s="2" t="n"/>
      <c r="K29" s="2" t="n"/>
      <c r="L29" s="2" t="n"/>
      <c r="M29" s="2" t="n"/>
      <c r="N29" s="2" t="n"/>
      <c r="O29" s="2" t="n"/>
      <c r="P29" s="2" t="n"/>
      <c r="Q29" s="2" t="n"/>
      <c r="R29" s="2" t="n"/>
      <c r="S29" s="2" t="n"/>
      <c r="T29" s="2" t="n"/>
    </row>
    <row r="30" ht="24" customHeight="1">
      <c r="A30" s="2" t="n"/>
      <c r="B30" s="2" t="n"/>
      <c r="C30" s="2" t="n"/>
      <c r="D30" s="2" t="n"/>
      <c r="E30" s="2" t="n"/>
      <c r="F30" s="2" t="n"/>
      <c r="G30" s="2" t="n"/>
      <c r="H30" s="2" t="n"/>
      <c r="I30" s="2" t="n"/>
      <c r="J30" s="2" t="n"/>
      <c r="K30" s="2" t="n"/>
      <c r="L30" s="2" t="n"/>
      <c r="M30" s="2" t="n"/>
      <c r="N30" s="2" t="n"/>
      <c r="O30" s="2" t="n"/>
      <c r="P30" s="2" t="n"/>
      <c r="Q30" s="2" t="n"/>
      <c r="R30" s="2" t="n"/>
      <c r="S30" s="2" t="n"/>
      <c r="T30" s="2" t="n"/>
    </row>
    <row r="31" ht="24" customHeight="1">
      <c r="A31" s="2" t="n"/>
      <c r="B31" s="2" t="n"/>
      <c r="C31" s="2" t="n"/>
      <c r="D31" s="2" t="n"/>
      <c r="E31" s="2" t="n"/>
      <c r="F31" s="2" t="n"/>
      <c r="G31" s="2" t="n"/>
      <c r="H31" s="2" t="n"/>
      <c r="I31" s="2" t="n"/>
      <c r="J31" s="2" t="n"/>
      <c r="K31" s="2" t="n"/>
      <c r="L31" s="2" t="n"/>
      <c r="M31" s="2" t="n"/>
      <c r="N31" s="2" t="n"/>
      <c r="O31" s="2" t="n"/>
      <c r="P31" s="2" t="n"/>
      <c r="Q31" s="2" t="n"/>
      <c r="R31" s="2" t="n"/>
      <c r="S31" s="2" t="n"/>
      <c r="T31" s="2" t="n"/>
    </row>
    <row r="32" ht="24" customHeight="1">
      <c r="A32" s="2" t="n"/>
      <c r="B32" s="2" t="n"/>
      <c r="C32" s="2" t="n"/>
      <c r="D32" s="2" t="n"/>
      <c r="E32" s="2" t="n"/>
      <c r="F32" s="2" t="n"/>
      <c r="G32" s="2" t="n"/>
      <c r="H32" s="2" t="n"/>
      <c r="I32" s="2" t="n"/>
      <c r="J32" s="2" t="n"/>
      <c r="K32" s="2" t="n"/>
      <c r="L32" s="2" t="n"/>
      <c r="M32" s="2" t="n"/>
      <c r="N32" s="2" t="n"/>
      <c r="O32" s="2" t="n"/>
      <c r="P32" s="2" t="n"/>
      <c r="Q32" s="2" t="n"/>
      <c r="R32" s="2" t="n"/>
      <c r="S32" s="2" t="n"/>
      <c r="T32" s="2" t="n"/>
    </row>
    <row r="33" ht="24" customHeight="1">
      <c r="A33" s="2" t="n"/>
      <c r="B33" s="2" t="n"/>
      <c r="C33" s="2" t="n"/>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4" customHeight="1">
      <c r="A36" s="2" t="n"/>
      <c r="B36" s="2" t="n"/>
      <c r="C36" s="2" t="n"/>
      <c r="D36" s="2" t="n"/>
      <c r="E36" s="2" t="n"/>
      <c r="F36" s="2" t="n"/>
      <c r="G36" s="2" t="n"/>
      <c r="H36" s="2" t="n"/>
      <c r="I36" s="2" t="n"/>
      <c r="J36" s="2" t="n"/>
      <c r="K36" s="2" t="n"/>
      <c r="L36" s="2" t="n"/>
      <c r="M36" s="2" t="n"/>
      <c r="N36" s="2" t="n"/>
      <c r="O36" s="2" t="n"/>
      <c r="P36" s="2" t="n"/>
      <c r="Q36" s="2" t="n"/>
      <c r="R36" s="2" t="n"/>
      <c r="S36" s="2" t="n"/>
      <c r="T36" s="2" t="n"/>
    </row>
    <row r="37" ht="24" customHeight="1">
      <c r="A37" s="2" t="n"/>
      <c r="B37" s="2" t="n"/>
      <c r="C37" s="2" t="n"/>
      <c r="D37" s="2" t="n"/>
      <c r="E37" s="2" t="n"/>
      <c r="F37" s="2" t="n"/>
      <c r="G37" s="2" t="n"/>
      <c r="H37" s="2" t="n"/>
      <c r="I37" s="2" t="n"/>
      <c r="J37" s="2" t="n"/>
      <c r="K37" s="2" t="n"/>
      <c r="L37" s="2" t="n"/>
      <c r="M37" s="2" t="n"/>
      <c r="N37" s="2" t="n"/>
      <c r="O37" s="2" t="n"/>
      <c r="P37" s="2" t="n"/>
      <c r="Q37" s="2" t="n"/>
      <c r="R37" s="2" t="n"/>
      <c r="S37" s="2" t="n"/>
      <c r="T37" s="2" t="n"/>
    </row>
    <row r="38" ht="24" customHeight="1">
      <c r="A38" s="2" t="n"/>
      <c r="B38" s="2" t="n"/>
      <c r="C38" s="2" t="n"/>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G2"/>
    <mergeCell ref="A3:G4"/>
  </mergeCells>
  <dataValidations count="1">
    <dataValidation sqref="B5" showDropDown="0" showInputMessage="0" showErrorMessage="1" allowBlank="1" errorTitle="Check the number" error="Enter a number from 1 to 12." type="whole" errorStyle="stop" operator="between">
      <formula1>1</formula1>
      <formula2>12</formula2>
    </dataValidation>
  </dataValidations>
  <pageMargins left="0.7" right="0.7" top="0.75" bottom="0.75" header="0.3" footer="0.3"/>
</worksheet>
</file>

<file path=xl/worksheets/sheet8.xml><?xml version="1.0" encoding="utf-8"?>
<worksheet xmlns="http://schemas.openxmlformats.org/spreadsheetml/2006/main">
  <sheetPr>
    <tabColor rgb="FFB58B4A"/>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21.11000061035156" customWidth="1" min="1" max="1"/>
    <col width="13.10999965667725" customWidth="1" min="2" max="2"/>
    <col width="10" customWidth="1" min="3" max="3"/>
    <col width="12.22000026702881" customWidth="1" min="4" max="4"/>
    <col width="13.89000034332275" customWidth="1" min="5" max="5"/>
    <col width="24.44000053405762" customWidth="1" min="6" max="6"/>
    <col width="13.10999965667725" customWidth="1" min="7" max="7"/>
    <col width="14.4399995803833" customWidth="1" min="8" max="8"/>
    <col width="23.32999992370605" customWidth="1" min="9" max="9"/>
    <col width="18.32999992370605" customWidth="1" min="10" max="10"/>
    <col width="18.32999992370605" customWidth="1" min="11" max="11"/>
    <col width="13.10999965667725" customWidth="1" min="12" max="12"/>
  </cols>
  <sheetData>
    <row r="1" ht="20" customHeight="1">
      <c r="A1" s="52" t="inlineStr">
        <is>
          <t>EASIER WITH BEE</t>
        </is>
      </c>
      <c r="B1" s="53" t="n"/>
      <c r="C1" s="53" t="n"/>
      <c r="D1" s="53" t="n"/>
      <c r="E1" s="53" t="n"/>
      <c r="F1" s="53" t="n"/>
      <c r="G1" s="53" t="n"/>
      <c r="H1" s="53" t="n"/>
      <c r="I1" s="53" t="n"/>
      <c r="J1" s="53" t="n"/>
      <c r="K1" s="53" t="n"/>
      <c r="L1" s="53" t="n"/>
      <c r="M1" s="2" t="n"/>
      <c r="N1" s="2" t="n"/>
      <c r="O1" s="2" t="n"/>
      <c r="P1" s="2" t="n"/>
      <c r="Q1" s="2" t="n"/>
      <c r="R1" s="2" t="n"/>
      <c r="S1" s="2" t="n"/>
      <c r="T1" s="2" t="n"/>
    </row>
    <row r="2" ht="27" customHeight="1">
      <c r="A2" s="59" t="inlineStr">
        <is>
          <t>Dates and preparation</t>
        </is>
      </c>
      <c r="G2" s="56" t="n"/>
      <c r="H2" s="56" t="n"/>
      <c r="I2" s="56" t="n"/>
      <c r="J2" s="56" t="n"/>
      <c r="K2" s="56" t="n"/>
      <c r="L2" s="56" t="n"/>
      <c r="M2" s="2" t="n"/>
      <c r="N2" s="2" t="n"/>
      <c r="O2" s="2" t="n"/>
      <c r="P2" s="2" t="n"/>
      <c r="Q2" s="2" t="n"/>
      <c r="R2" s="2" t="n"/>
      <c r="S2" s="2" t="n"/>
      <c r="T2" s="2" t="n"/>
    </row>
    <row r="3" ht="28" customHeight="1">
      <c r="A3" s="118" t="inlineStr">
        <is>
          <t>Keep the event and the preparation separate, so nothing stays in your head.</t>
        </is>
      </c>
      <c r="G3" s="56" t="n"/>
      <c r="H3" s="56" t="n"/>
      <c r="I3" s="56" t="n"/>
      <c r="J3" s="56" t="n"/>
      <c r="K3" s="56" t="n"/>
      <c r="L3" s="56" t="n"/>
      <c r="M3" s="2" t="n"/>
      <c r="N3" s="2" t="n"/>
      <c r="O3" s="2" t="n"/>
      <c r="P3" s="2" t="n"/>
      <c r="Q3" s="2" t="n"/>
      <c r="R3" s="2" t="n"/>
      <c r="S3" s="2" t="n"/>
      <c r="T3" s="2" t="n"/>
    </row>
    <row r="4" ht="5" customHeight="1">
      <c r="A4" s="119" t="n"/>
      <c r="B4" s="119" t="n"/>
      <c r="C4" s="119" t="n"/>
      <c r="D4" s="119" t="n"/>
      <c r="E4" s="119" t="n"/>
      <c r="F4" s="119" t="n"/>
      <c r="G4" s="64" t="n"/>
      <c r="H4" s="64" t="n"/>
      <c r="I4" s="64" t="n"/>
      <c r="J4" s="64" t="n"/>
      <c r="K4" s="64" t="n"/>
      <c r="L4" s="64"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Event</t>
        </is>
      </c>
      <c r="B7" s="69" t="inlineStr">
        <is>
          <t>Date</t>
        </is>
      </c>
      <c r="C7" s="69" t="inlineStr">
        <is>
          <t>Time</t>
        </is>
      </c>
      <c r="D7" s="69" t="inlineStr">
        <is>
          <t>Owner</t>
        </is>
      </c>
      <c r="E7" s="69" t="inlineStr">
        <is>
          <t>Event status</t>
        </is>
      </c>
      <c r="F7" s="69" t="inlineStr">
        <is>
          <t>Preparation</t>
        </is>
      </c>
      <c r="G7" s="69" t="inlineStr">
        <is>
          <t>Prep due</t>
        </is>
      </c>
      <c r="H7" s="69" t="inlineStr">
        <is>
          <t>Prep status</t>
        </is>
      </c>
      <c r="I7" s="69" t="inlineStr">
        <is>
          <t>Place or link</t>
        </is>
      </c>
      <c r="J7" s="69" t="inlineStr">
        <is>
          <t>People</t>
        </is>
      </c>
      <c r="K7" s="69" t="inlineStr">
        <is>
          <t>Attention</t>
        </is>
      </c>
      <c r="L7" s="70" t="inlineStr">
        <is>
          <t>Calendar date</t>
        </is>
      </c>
      <c r="M7" s="2" t="n"/>
      <c r="N7" s="2" t="n"/>
      <c r="O7" s="2" t="n"/>
      <c r="P7" s="2" t="n"/>
      <c r="Q7" s="2" t="n"/>
      <c r="R7" s="2" t="n"/>
      <c r="S7" s="2" t="n"/>
      <c r="T7" s="2" t="n"/>
    </row>
    <row r="8" ht="34" customHeight="1">
      <c r="A8" s="27" t="n"/>
      <c r="B8" s="126" t="n"/>
      <c r="C8" s="130" t="n"/>
      <c r="D8" s="27" t="n"/>
      <c r="E8" s="27" t="n"/>
      <c r="F8" s="27" t="n"/>
      <c r="G8" s="126" t="n"/>
      <c r="H8" s="27" t="n"/>
      <c r="I8" s="27" t="n"/>
      <c r="J8" s="27" t="n"/>
      <c r="K8" s="14">
        <f>IF(COUNTBLANK(A8)=1,"",IF(OR(E8="Complete",E8="Cancelled"),"",IF(OR(COUNTBLANK(B8)=1,NOT(ISNUMBER(B8))),"Add event date",IF(COUNTBLANK(E8)=1,"Choose event status",IF(COUNTBLANK(H8)=1,"Choose prep status",IF(AND(H8&lt;&gt;"Done",H8&lt;&gt;"Not needed",COUNTBLANK(F8)=1),"Add preparation",IF(AND(H8&lt;&gt;"Done",H8&lt;&gt;"Not needed",COUNTBLANK(G8)=1),"Add prep date",IF(AND(H8&lt;&gt;"Done",H8&lt;&gt;"Not needed",ISNUMBER(G8),G8&lt;TODAY()),"Prep overdue",IF(AND(H8&lt;&gt;"Done",H8&lt;&gt;"Not needed",ISNUMBER(G8),G8&lt;TODAY()+7),"Prep this week",IF(B8&lt;TODAY(),"Update past event",IF(B8&lt;TODAY()+7,"This week","")))))))))))</f>
        <v/>
      </c>
      <c r="L8" s="124">
        <f>IF(OR(COUNTBLANK(A8)=1,E8="Cancelled",NOT(ISNUMBER(B8))),"",INT(B8))</f>
        <v/>
      </c>
      <c r="M8" s="2" t="n"/>
      <c r="N8" s="2" t="n"/>
      <c r="O8" s="2" t="n"/>
      <c r="P8" s="2" t="n"/>
      <c r="Q8" s="2" t="n"/>
      <c r="R8" s="2" t="n"/>
      <c r="S8" s="2" t="n"/>
      <c r="T8" s="2" t="n"/>
    </row>
    <row r="9" ht="34" customHeight="1">
      <c r="A9" s="27" t="n"/>
      <c r="B9" s="126" t="n"/>
      <c r="C9" s="130" t="n"/>
      <c r="D9" s="27" t="n"/>
      <c r="E9" s="27" t="n"/>
      <c r="F9" s="27" t="n"/>
      <c r="G9" s="126" t="n"/>
      <c r="H9" s="27" t="n"/>
      <c r="I9" s="27" t="n"/>
      <c r="J9" s="27" t="n"/>
      <c r="K9" s="14">
        <f>IF(COUNTBLANK(A9)=1,"",IF(OR(E9="Complete",E9="Cancelled"),"",IF(OR(COUNTBLANK(B9)=1,NOT(ISNUMBER(B9))),"Add event date",IF(COUNTBLANK(E9)=1,"Choose event status",IF(COUNTBLANK(H9)=1,"Choose prep status",IF(AND(H9&lt;&gt;"Done",H9&lt;&gt;"Not needed",COUNTBLANK(F9)=1),"Add preparation",IF(AND(H9&lt;&gt;"Done",H9&lt;&gt;"Not needed",COUNTBLANK(G9)=1),"Add prep date",IF(AND(H9&lt;&gt;"Done",H9&lt;&gt;"Not needed",ISNUMBER(G9),G9&lt;TODAY()),"Prep overdue",IF(AND(H9&lt;&gt;"Done",H9&lt;&gt;"Not needed",ISNUMBER(G9),G9&lt;TODAY()+7),"Prep this week",IF(B9&lt;TODAY(),"Update past event",IF(B9&lt;TODAY()+7,"This week","")))))))))))</f>
        <v/>
      </c>
      <c r="L9" s="124">
        <f>IF(OR(COUNTBLANK(A9)=1,E9="Cancelled",NOT(ISNUMBER(B9))),"",INT(B9))</f>
        <v/>
      </c>
      <c r="M9" s="2" t="n"/>
      <c r="N9" s="2" t="n"/>
      <c r="O9" s="2" t="n"/>
      <c r="P9" s="2" t="n"/>
      <c r="Q9" s="2" t="n"/>
      <c r="R9" s="2" t="n"/>
      <c r="S9" s="2" t="n"/>
      <c r="T9" s="2" t="n"/>
    </row>
    <row r="10" ht="34" customHeight="1">
      <c r="A10" s="27" t="n"/>
      <c r="B10" s="126" t="n"/>
      <c r="C10" s="130" t="n"/>
      <c r="D10" s="27" t="n"/>
      <c r="E10" s="27" t="n"/>
      <c r="F10" s="27" t="n"/>
      <c r="G10" s="126" t="n"/>
      <c r="H10" s="27" t="n"/>
      <c r="I10" s="27" t="n"/>
      <c r="J10" s="27" t="n"/>
      <c r="K10" s="14">
        <f>IF(COUNTBLANK(A10)=1,"",IF(OR(E10="Complete",E10="Cancelled"),"",IF(OR(COUNTBLANK(B10)=1,NOT(ISNUMBER(B10))),"Add event date",IF(COUNTBLANK(E10)=1,"Choose event status",IF(COUNTBLANK(H10)=1,"Choose prep status",IF(AND(H10&lt;&gt;"Done",H10&lt;&gt;"Not needed",COUNTBLANK(F10)=1),"Add preparation",IF(AND(H10&lt;&gt;"Done",H10&lt;&gt;"Not needed",COUNTBLANK(G10)=1),"Add prep date",IF(AND(H10&lt;&gt;"Done",H10&lt;&gt;"Not needed",ISNUMBER(G10),G10&lt;TODAY()),"Prep overdue",IF(AND(H10&lt;&gt;"Done",H10&lt;&gt;"Not needed",ISNUMBER(G10),G10&lt;TODAY()+7),"Prep this week",IF(B10&lt;TODAY(),"Update past event",IF(B10&lt;TODAY()+7,"This week","")))))))))))</f>
        <v/>
      </c>
      <c r="L10" s="124">
        <f>IF(OR(COUNTBLANK(A10)=1,E10="Cancelled",NOT(ISNUMBER(B10))),"",INT(B10))</f>
        <v/>
      </c>
      <c r="M10" s="2" t="n"/>
      <c r="N10" s="2" t="n"/>
      <c r="O10" s="2" t="n"/>
      <c r="P10" s="2" t="n"/>
      <c r="Q10" s="2" t="n"/>
      <c r="R10" s="2" t="n"/>
      <c r="S10" s="2" t="n"/>
      <c r="T10" s="2" t="n"/>
    </row>
    <row r="11" ht="34" customHeight="1">
      <c r="A11" s="27" t="n"/>
      <c r="B11" s="126" t="n"/>
      <c r="C11" s="130" t="n"/>
      <c r="D11" s="27" t="n"/>
      <c r="E11" s="27" t="n"/>
      <c r="F11" s="27" t="n"/>
      <c r="G11" s="126" t="n"/>
      <c r="H11" s="27" t="n"/>
      <c r="I11" s="27" t="n"/>
      <c r="J11" s="27" t="n"/>
      <c r="K11" s="14">
        <f>IF(COUNTBLANK(A11)=1,"",IF(OR(E11="Complete",E11="Cancelled"),"",IF(OR(COUNTBLANK(B11)=1,NOT(ISNUMBER(B11))),"Add event date",IF(COUNTBLANK(E11)=1,"Choose event status",IF(COUNTBLANK(H11)=1,"Choose prep status",IF(AND(H11&lt;&gt;"Done",H11&lt;&gt;"Not needed",COUNTBLANK(F11)=1),"Add preparation",IF(AND(H11&lt;&gt;"Done",H11&lt;&gt;"Not needed",COUNTBLANK(G11)=1),"Add prep date",IF(AND(H11&lt;&gt;"Done",H11&lt;&gt;"Not needed",ISNUMBER(G11),G11&lt;TODAY()),"Prep overdue",IF(AND(H11&lt;&gt;"Done",H11&lt;&gt;"Not needed",ISNUMBER(G11),G11&lt;TODAY()+7),"Prep this week",IF(B11&lt;TODAY(),"Update past event",IF(B11&lt;TODAY()+7,"This week","")))))))))))</f>
        <v/>
      </c>
      <c r="L11" s="124">
        <f>IF(OR(COUNTBLANK(A11)=1,E11="Cancelled",NOT(ISNUMBER(B11))),"",INT(B11))</f>
        <v/>
      </c>
      <c r="M11" s="2" t="n"/>
      <c r="N11" s="2" t="n"/>
      <c r="O11" s="2" t="n"/>
      <c r="P11" s="2" t="n"/>
      <c r="Q11" s="2" t="n"/>
      <c r="R11" s="2" t="n"/>
      <c r="S11" s="2" t="n"/>
      <c r="T11" s="2" t="n"/>
    </row>
    <row r="12" ht="34" customHeight="1">
      <c r="A12" s="27" t="n"/>
      <c r="B12" s="126" t="n"/>
      <c r="C12" s="130" t="n"/>
      <c r="D12" s="27" t="n"/>
      <c r="E12" s="27" t="n"/>
      <c r="F12" s="27" t="n"/>
      <c r="G12" s="126" t="n"/>
      <c r="H12" s="27" t="n"/>
      <c r="I12" s="27" t="n"/>
      <c r="J12" s="27" t="n"/>
      <c r="K12" s="14">
        <f>IF(COUNTBLANK(A12)=1,"",IF(OR(E12="Complete",E12="Cancelled"),"",IF(OR(COUNTBLANK(B12)=1,NOT(ISNUMBER(B12))),"Add event date",IF(COUNTBLANK(E12)=1,"Choose event status",IF(COUNTBLANK(H12)=1,"Choose prep status",IF(AND(H12&lt;&gt;"Done",H12&lt;&gt;"Not needed",COUNTBLANK(F12)=1),"Add preparation",IF(AND(H12&lt;&gt;"Done",H12&lt;&gt;"Not needed",COUNTBLANK(G12)=1),"Add prep date",IF(AND(H12&lt;&gt;"Done",H12&lt;&gt;"Not needed",ISNUMBER(G12),G12&lt;TODAY()),"Prep overdue",IF(AND(H12&lt;&gt;"Done",H12&lt;&gt;"Not needed",ISNUMBER(G12),G12&lt;TODAY()+7),"Prep this week",IF(B12&lt;TODAY(),"Update past event",IF(B12&lt;TODAY()+7,"This week","")))))))))))</f>
        <v/>
      </c>
      <c r="L12" s="124">
        <f>IF(OR(COUNTBLANK(A12)=1,E12="Cancelled",NOT(ISNUMBER(B12))),"",INT(B12))</f>
        <v/>
      </c>
      <c r="M12" s="2" t="n"/>
      <c r="N12" s="2" t="n"/>
      <c r="O12" s="2" t="n"/>
      <c r="P12" s="2" t="n"/>
      <c r="Q12" s="2" t="n"/>
      <c r="R12" s="2" t="n"/>
      <c r="S12" s="2" t="n"/>
      <c r="T12" s="2" t="n"/>
    </row>
    <row r="13" ht="34" customHeight="1">
      <c r="A13" s="27" t="n"/>
      <c r="B13" s="126" t="n"/>
      <c r="C13" s="130" t="n"/>
      <c r="D13" s="27" t="n"/>
      <c r="E13" s="27" t="n"/>
      <c r="F13" s="27" t="n"/>
      <c r="G13" s="126" t="n"/>
      <c r="H13" s="27" t="n"/>
      <c r="I13" s="27" t="n"/>
      <c r="J13" s="27" t="n"/>
      <c r="K13" s="14">
        <f>IF(COUNTBLANK(A13)=1,"",IF(OR(E13="Complete",E13="Cancelled"),"",IF(OR(COUNTBLANK(B13)=1,NOT(ISNUMBER(B13))),"Add event date",IF(COUNTBLANK(E13)=1,"Choose event status",IF(COUNTBLANK(H13)=1,"Choose prep status",IF(AND(H13&lt;&gt;"Done",H13&lt;&gt;"Not needed",COUNTBLANK(F13)=1),"Add preparation",IF(AND(H13&lt;&gt;"Done",H13&lt;&gt;"Not needed",COUNTBLANK(G13)=1),"Add prep date",IF(AND(H13&lt;&gt;"Done",H13&lt;&gt;"Not needed",ISNUMBER(G13),G13&lt;TODAY()),"Prep overdue",IF(AND(H13&lt;&gt;"Done",H13&lt;&gt;"Not needed",ISNUMBER(G13),G13&lt;TODAY()+7),"Prep this week",IF(B13&lt;TODAY(),"Update past event",IF(B13&lt;TODAY()+7,"This week","")))))))))))</f>
        <v/>
      </c>
      <c r="L13" s="124">
        <f>IF(OR(COUNTBLANK(A13)=1,E13="Cancelled",NOT(ISNUMBER(B13))),"",INT(B13))</f>
        <v/>
      </c>
      <c r="M13" s="2" t="n"/>
      <c r="N13" s="2" t="n"/>
      <c r="O13" s="2" t="n"/>
      <c r="P13" s="2" t="n"/>
      <c r="Q13" s="2" t="n"/>
      <c r="R13" s="2" t="n"/>
      <c r="S13" s="2" t="n"/>
      <c r="T13" s="2" t="n"/>
    </row>
    <row r="14" ht="34" customHeight="1">
      <c r="A14" s="27" t="n"/>
      <c r="B14" s="126" t="n"/>
      <c r="C14" s="130" t="n"/>
      <c r="D14" s="27" t="n"/>
      <c r="E14" s="27" t="n"/>
      <c r="F14" s="27" t="n"/>
      <c r="G14" s="126" t="n"/>
      <c r="H14" s="27" t="n"/>
      <c r="I14" s="27" t="n"/>
      <c r="J14" s="27" t="n"/>
      <c r="K14" s="14">
        <f>IF(COUNTBLANK(A14)=1,"",IF(OR(E14="Complete",E14="Cancelled"),"",IF(OR(COUNTBLANK(B14)=1,NOT(ISNUMBER(B14))),"Add event date",IF(COUNTBLANK(E14)=1,"Choose event status",IF(COUNTBLANK(H14)=1,"Choose prep status",IF(AND(H14&lt;&gt;"Done",H14&lt;&gt;"Not needed",COUNTBLANK(F14)=1),"Add preparation",IF(AND(H14&lt;&gt;"Done",H14&lt;&gt;"Not needed",COUNTBLANK(G14)=1),"Add prep date",IF(AND(H14&lt;&gt;"Done",H14&lt;&gt;"Not needed",ISNUMBER(G14),G14&lt;TODAY()),"Prep overdue",IF(AND(H14&lt;&gt;"Done",H14&lt;&gt;"Not needed",ISNUMBER(G14),G14&lt;TODAY()+7),"Prep this week",IF(B14&lt;TODAY(),"Update past event",IF(B14&lt;TODAY()+7,"This week","")))))))))))</f>
        <v/>
      </c>
      <c r="L14" s="124">
        <f>IF(OR(COUNTBLANK(A14)=1,E14="Cancelled",NOT(ISNUMBER(B14))),"",INT(B14))</f>
        <v/>
      </c>
      <c r="M14" s="2" t="n"/>
      <c r="N14" s="2" t="n"/>
      <c r="O14" s="2" t="n"/>
      <c r="P14" s="2" t="n"/>
      <c r="Q14" s="2" t="n"/>
      <c r="R14" s="2" t="n"/>
      <c r="S14" s="2" t="n"/>
      <c r="T14" s="2" t="n"/>
    </row>
    <row r="15" ht="34" customHeight="1">
      <c r="A15" s="27" t="n"/>
      <c r="B15" s="126" t="n"/>
      <c r="C15" s="130" t="n"/>
      <c r="D15" s="27" t="n"/>
      <c r="E15" s="27" t="n"/>
      <c r="F15" s="27" t="n"/>
      <c r="G15" s="126" t="n"/>
      <c r="H15" s="27" t="n"/>
      <c r="I15" s="27" t="n"/>
      <c r="J15" s="27" t="n"/>
      <c r="K15" s="14">
        <f>IF(COUNTBLANK(A15)=1,"",IF(OR(E15="Complete",E15="Cancelled"),"",IF(OR(COUNTBLANK(B15)=1,NOT(ISNUMBER(B15))),"Add event date",IF(COUNTBLANK(E15)=1,"Choose event status",IF(COUNTBLANK(H15)=1,"Choose prep status",IF(AND(H15&lt;&gt;"Done",H15&lt;&gt;"Not needed",COUNTBLANK(F15)=1),"Add preparation",IF(AND(H15&lt;&gt;"Done",H15&lt;&gt;"Not needed",COUNTBLANK(G15)=1),"Add prep date",IF(AND(H15&lt;&gt;"Done",H15&lt;&gt;"Not needed",ISNUMBER(G15),G15&lt;TODAY()),"Prep overdue",IF(AND(H15&lt;&gt;"Done",H15&lt;&gt;"Not needed",ISNUMBER(G15),G15&lt;TODAY()+7),"Prep this week",IF(B15&lt;TODAY(),"Update past event",IF(B15&lt;TODAY()+7,"This week","")))))))))))</f>
        <v/>
      </c>
      <c r="L15" s="124">
        <f>IF(OR(COUNTBLANK(A15)=1,E15="Cancelled",NOT(ISNUMBER(B15))),"",INT(B15))</f>
        <v/>
      </c>
      <c r="M15" s="2" t="n"/>
      <c r="N15" s="2" t="n"/>
      <c r="O15" s="2" t="n"/>
      <c r="P15" s="2" t="n"/>
      <c r="Q15" s="2" t="n"/>
      <c r="R15" s="2" t="n"/>
      <c r="S15" s="2" t="n"/>
      <c r="T15" s="2" t="n"/>
    </row>
    <row r="16" ht="34" customHeight="1">
      <c r="A16" s="27" t="n"/>
      <c r="B16" s="126" t="n"/>
      <c r="C16" s="130" t="n"/>
      <c r="D16" s="27" t="n"/>
      <c r="E16" s="27" t="n"/>
      <c r="F16" s="27" t="n"/>
      <c r="G16" s="126" t="n"/>
      <c r="H16" s="27" t="n"/>
      <c r="I16" s="27" t="n"/>
      <c r="J16" s="27" t="n"/>
      <c r="K16" s="14">
        <f>IF(COUNTBLANK(A16)=1,"",IF(OR(E16="Complete",E16="Cancelled"),"",IF(OR(COUNTBLANK(B16)=1,NOT(ISNUMBER(B16))),"Add event date",IF(COUNTBLANK(E16)=1,"Choose event status",IF(COUNTBLANK(H16)=1,"Choose prep status",IF(AND(H16&lt;&gt;"Done",H16&lt;&gt;"Not needed",COUNTBLANK(F16)=1),"Add preparation",IF(AND(H16&lt;&gt;"Done",H16&lt;&gt;"Not needed",COUNTBLANK(G16)=1),"Add prep date",IF(AND(H16&lt;&gt;"Done",H16&lt;&gt;"Not needed",ISNUMBER(G16),G16&lt;TODAY()),"Prep overdue",IF(AND(H16&lt;&gt;"Done",H16&lt;&gt;"Not needed",ISNUMBER(G16),G16&lt;TODAY()+7),"Prep this week",IF(B16&lt;TODAY(),"Update past event",IF(B16&lt;TODAY()+7,"This week","")))))))))))</f>
        <v/>
      </c>
      <c r="L16" s="124">
        <f>IF(OR(COUNTBLANK(A16)=1,E16="Cancelled",NOT(ISNUMBER(B16))),"",INT(B16))</f>
        <v/>
      </c>
      <c r="M16" s="2" t="n"/>
      <c r="N16" s="2" t="n"/>
      <c r="O16" s="2" t="n"/>
      <c r="P16" s="2" t="n"/>
      <c r="Q16" s="2" t="n"/>
      <c r="R16" s="2" t="n"/>
      <c r="S16" s="2" t="n"/>
      <c r="T16" s="2" t="n"/>
    </row>
    <row r="17" ht="34" customHeight="1">
      <c r="A17" s="27" t="n"/>
      <c r="B17" s="126" t="n"/>
      <c r="C17" s="130" t="n"/>
      <c r="D17" s="27" t="n"/>
      <c r="E17" s="27" t="n"/>
      <c r="F17" s="27" t="n"/>
      <c r="G17" s="126" t="n"/>
      <c r="H17" s="27" t="n"/>
      <c r="I17" s="27" t="n"/>
      <c r="J17" s="27" t="n"/>
      <c r="K17" s="14">
        <f>IF(COUNTBLANK(A17)=1,"",IF(OR(E17="Complete",E17="Cancelled"),"",IF(OR(COUNTBLANK(B17)=1,NOT(ISNUMBER(B17))),"Add event date",IF(COUNTBLANK(E17)=1,"Choose event status",IF(COUNTBLANK(H17)=1,"Choose prep status",IF(AND(H17&lt;&gt;"Done",H17&lt;&gt;"Not needed",COUNTBLANK(F17)=1),"Add preparation",IF(AND(H17&lt;&gt;"Done",H17&lt;&gt;"Not needed",COUNTBLANK(G17)=1),"Add prep date",IF(AND(H17&lt;&gt;"Done",H17&lt;&gt;"Not needed",ISNUMBER(G17),G17&lt;TODAY()),"Prep overdue",IF(AND(H17&lt;&gt;"Done",H17&lt;&gt;"Not needed",ISNUMBER(G17),G17&lt;TODAY()+7),"Prep this week",IF(B17&lt;TODAY(),"Update past event",IF(B17&lt;TODAY()+7,"This week","")))))))))))</f>
        <v/>
      </c>
      <c r="L17" s="124">
        <f>IF(OR(COUNTBLANK(A17)=1,E17="Cancelled",NOT(ISNUMBER(B17))),"",INT(B17))</f>
        <v/>
      </c>
      <c r="M17" s="2" t="n"/>
      <c r="N17" s="2" t="n"/>
      <c r="O17" s="2" t="n"/>
      <c r="P17" s="2" t="n"/>
      <c r="Q17" s="2" t="n"/>
      <c r="R17" s="2" t="n"/>
      <c r="S17" s="2" t="n"/>
      <c r="T17" s="2" t="n"/>
    </row>
    <row r="18" ht="34" customHeight="1">
      <c r="A18" s="27" t="n"/>
      <c r="B18" s="126" t="n"/>
      <c r="C18" s="130" t="n"/>
      <c r="D18" s="27" t="n"/>
      <c r="E18" s="27" t="n"/>
      <c r="F18" s="27" t="n"/>
      <c r="G18" s="126" t="n"/>
      <c r="H18" s="27" t="n"/>
      <c r="I18" s="27" t="n"/>
      <c r="J18" s="27" t="n"/>
      <c r="K18" s="14">
        <f>IF(COUNTBLANK(A18)=1,"",IF(OR(E18="Complete",E18="Cancelled"),"",IF(OR(COUNTBLANK(B18)=1,NOT(ISNUMBER(B18))),"Add event date",IF(COUNTBLANK(E18)=1,"Choose event status",IF(COUNTBLANK(H18)=1,"Choose prep status",IF(AND(H18&lt;&gt;"Done",H18&lt;&gt;"Not needed",COUNTBLANK(F18)=1),"Add preparation",IF(AND(H18&lt;&gt;"Done",H18&lt;&gt;"Not needed",COUNTBLANK(G18)=1),"Add prep date",IF(AND(H18&lt;&gt;"Done",H18&lt;&gt;"Not needed",ISNUMBER(G18),G18&lt;TODAY()),"Prep overdue",IF(AND(H18&lt;&gt;"Done",H18&lt;&gt;"Not needed",ISNUMBER(G18),G18&lt;TODAY()+7),"Prep this week",IF(B18&lt;TODAY(),"Update past event",IF(B18&lt;TODAY()+7,"This week","")))))))))))</f>
        <v/>
      </c>
      <c r="L18" s="124">
        <f>IF(OR(COUNTBLANK(A18)=1,E18="Cancelled",NOT(ISNUMBER(B18))),"",INT(B18))</f>
        <v/>
      </c>
      <c r="M18" s="2" t="n"/>
      <c r="N18" s="2" t="n"/>
      <c r="O18" s="2" t="n"/>
      <c r="P18" s="2" t="n"/>
      <c r="Q18" s="2" t="n"/>
      <c r="R18" s="2" t="n"/>
      <c r="S18" s="2" t="n"/>
      <c r="T18" s="2" t="n"/>
    </row>
    <row r="19" ht="34" customHeight="1">
      <c r="A19" s="27" t="n"/>
      <c r="B19" s="126" t="n"/>
      <c r="C19" s="130" t="n"/>
      <c r="D19" s="27" t="n"/>
      <c r="E19" s="27" t="n"/>
      <c r="F19" s="27" t="n"/>
      <c r="G19" s="126" t="n"/>
      <c r="H19" s="27" t="n"/>
      <c r="I19" s="27" t="n"/>
      <c r="J19" s="27" t="n"/>
      <c r="K19" s="14">
        <f>IF(COUNTBLANK(A19)=1,"",IF(OR(E19="Complete",E19="Cancelled"),"",IF(OR(COUNTBLANK(B19)=1,NOT(ISNUMBER(B19))),"Add event date",IF(COUNTBLANK(E19)=1,"Choose event status",IF(COUNTBLANK(H19)=1,"Choose prep status",IF(AND(H19&lt;&gt;"Done",H19&lt;&gt;"Not needed",COUNTBLANK(F19)=1),"Add preparation",IF(AND(H19&lt;&gt;"Done",H19&lt;&gt;"Not needed",COUNTBLANK(G19)=1),"Add prep date",IF(AND(H19&lt;&gt;"Done",H19&lt;&gt;"Not needed",ISNUMBER(G19),G19&lt;TODAY()),"Prep overdue",IF(AND(H19&lt;&gt;"Done",H19&lt;&gt;"Not needed",ISNUMBER(G19),G19&lt;TODAY()+7),"Prep this week",IF(B19&lt;TODAY(),"Update past event",IF(B19&lt;TODAY()+7,"This week","")))))))))))</f>
        <v/>
      </c>
      <c r="L19" s="124">
        <f>IF(OR(COUNTBLANK(A19)=1,E19="Cancelled",NOT(ISNUMBER(B19))),"",INT(B19))</f>
        <v/>
      </c>
      <c r="M19" s="2" t="n"/>
      <c r="N19" s="2" t="n"/>
      <c r="O19" s="2" t="n"/>
      <c r="P19" s="2" t="n"/>
      <c r="Q19" s="2" t="n"/>
      <c r="R19" s="2" t="n"/>
      <c r="S19" s="2" t="n"/>
      <c r="T19" s="2" t="n"/>
    </row>
    <row r="20" ht="34" customHeight="1">
      <c r="A20" s="27" t="n"/>
      <c r="B20" s="126" t="n"/>
      <c r="C20" s="130" t="n"/>
      <c r="D20" s="27" t="n"/>
      <c r="E20" s="27" t="n"/>
      <c r="F20" s="27" t="n"/>
      <c r="G20" s="126" t="n"/>
      <c r="H20" s="27" t="n"/>
      <c r="I20" s="27" t="n"/>
      <c r="J20" s="27" t="n"/>
      <c r="K20" s="14">
        <f>IF(COUNTBLANK(A20)=1,"",IF(OR(E20="Complete",E20="Cancelled"),"",IF(OR(COUNTBLANK(B20)=1,NOT(ISNUMBER(B20))),"Add event date",IF(COUNTBLANK(E20)=1,"Choose event status",IF(COUNTBLANK(H20)=1,"Choose prep status",IF(AND(H20&lt;&gt;"Done",H20&lt;&gt;"Not needed",COUNTBLANK(F20)=1),"Add preparation",IF(AND(H20&lt;&gt;"Done",H20&lt;&gt;"Not needed",COUNTBLANK(G20)=1),"Add prep date",IF(AND(H20&lt;&gt;"Done",H20&lt;&gt;"Not needed",ISNUMBER(G20),G20&lt;TODAY()),"Prep overdue",IF(AND(H20&lt;&gt;"Done",H20&lt;&gt;"Not needed",ISNUMBER(G20),G20&lt;TODAY()+7),"Prep this week",IF(B20&lt;TODAY(),"Update past event",IF(B20&lt;TODAY()+7,"This week","")))))))))))</f>
        <v/>
      </c>
      <c r="L20" s="124">
        <f>IF(OR(COUNTBLANK(A20)=1,E20="Cancelled",NOT(ISNUMBER(B20))),"",INT(B20))</f>
        <v/>
      </c>
      <c r="M20" s="2" t="n"/>
      <c r="N20" s="2" t="n"/>
      <c r="O20" s="2" t="n"/>
      <c r="P20" s="2" t="n"/>
      <c r="Q20" s="2" t="n"/>
      <c r="R20" s="2" t="n"/>
      <c r="S20" s="2" t="n"/>
      <c r="T20" s="2" t="n"/>
    </row>
    <row r="21" ht="34" customHeight="1">
      <c r="A21" s="27" t="n"/>
      <c r="B21" s="126" t="n"/>
      <c r="C21" s="130" t="n"/>
      <c r="D21" s="27" t="n"/>
      <c r="E21" s="27" t="n"/>
      <c r="F21" s="27" t="n"/>
      <c r="G21" s="126" t="n"/>
      <c r="H21" s="27" t="n"/>
      <c r="I21" s="27" t="n"/>
      <c r="J21" s="27" t="n"/>
      <c r="K21" s="14">
        <f>IF(COUNTBLANK(A21)=1,"",IF(OR(E21="Complete",E21="Cancelled"),"",IF(OR(COUNTBLANK(B21)=1,NOT(ISNUMBER(B21))),"Add event date",IF(COUNTBLANK(E21)=1,"Choose event status",IF(COUNTBLANK(H21)=1,"Choose prep status",IF(AND(H21&lt;&gt;"Done",H21&lt;&gt;"Not needed",COUNTBLANK(F21)=1),"Add preparation",IF(AND(H21&lt;&gt;"Done",H21&lt;&gt;"Not needed",COUNTBLANK(G21)=1),"Add prep date",IF(AND(H21&lt;&gt;"Done",H21&lt;&gt;"Not needed",ISNUMBER(G21),G21&lt;TODAY()),"Prep overdue",IF(AND(H21&lt;&gt;"Done",H21&lt;&gt;"Not needed",ISNUMBER(G21),G21&lt;TODAY()+7),"Prep this week",IF(B21&lt;TODAY(),"Update past event",IF(B21&lt;TODAY()+7,"This week","")))))))))))</f>
        <v/>
      </c>
      <c r="L21" s="124">
        <f>IF(OR(COUNTBLANK(A21)=1,E21="Cancelled",NOT(ISNUMBER(B21))),"",INT(B21))</f>
        <v/>
      </c>
      <c r="M21" s="2" t="n"/>
      <c r="N21" s="2" t="n"/>
      <c r="O21" s="2" t="n"/>
      <c r="P21" s="2" t="n"/>
      <c r="Q21" s="2" t="n"/>
      <c r="R21" s="2" t="n"/>
      <c r="S21" s="2" t="n"/>
      <c r="T21" s="2" t="n"/>
    </row>
    <row r="22" ht="34" customHeight="1">
      <c r="A22" s="27" t="n"/>
      <c r="B22" s="126" t="n"/>
      <c r="C22" s="130" t="n"/>
      <c r="D22" s="27" t="n"/>
      <c r="E22" s="27" t="n"/>
      <c r="F22" s="27" t="n"/>
      <c r="G22" s="126" t="n"/>
      <c r="H22" s="27" t="n"/>
      <c r="I22" s="27" t="n"/>
      <c r="J22" s="27" t="n"/>
      <c r="K22" s="14">
        <f>IF(COUNTBLANK(A22)=1,"",IF(OR(E22="Complete",E22="Cancelled"),"",IF(OR(COUNTBLANK(B22)=1,NOT(ISNUMBER(B22))),"Add event date",IF(COUNTBLANK(E22)=1,"Choose event status",IF(COUNTBLANK(H22)=1,"Choose prep status",IF(AND(H22&lt;&gt;"Done",H22&lt;&gt;"Not needed",COUNTBLANK(F22)=1),"Add preparation",IF(AND(H22&lt;&gt;"Done",H22&lt;&gt;"Not needed",COUNTBLANK(G22)=1),"Add prep date",IF(AND(H22&lt;&gt;"Done",H22&lt;&gt;"Not needed",ISNUMBER(G22),G22&lt;TODAY()),"Prep overdue",IF(AND(H22&lt;&gt;"Done",H22&lt;&gt;"Not needed",ISNUMBER(G22),G22&lt;TODAY()+7),"Prep this week",IF(B22&lt;TODAY(),"Update past event",IF(B22&lt;TODAY()+7,"This week","")))))))))))</f>
        <v/>
      </c>
      <c r="L22" s="124">
        <f>IF(OR(COUNTBLANK(A22)=1,E22="Cancelled",NOT(ISNUMBER(B22))),"",INT(B22))</f>
        <v/>
      </c>
      <c r="M22" s="2" t="n"/>
      <c r="N22" s="2" t="n"/>
      <c r="O22" s="2" t="n"/>
      <c r="P22" s="2" t="n"/>
      <c r="Q22" s="2" t="n"/>
      <c r="R22" s="2" t="n"/>
      <c r="S22" s="2" t="n"/>
      <c r="T22" s="2" t="n"/>
    </row>
    <row r="23" ht="34" customHeight="1">
      <c r="A23" s="27" t="n"/>
      <c r="B23" s="126" t="n"/>
      <c r="C23" s="130" t="n"/>
      <c r="D23" s="27" t="n"/>
      <c r="E23" s="27" t="n"/>
      <c r="F23" s="27" t="n"/>
      <c r="G23" s="126" t="n"/>
      <c r="H23" s="27" t="n"/>
      <c r="I23" s="27" t="n"/>
      <c r="J23" s="27" t="n"/>
      <c r="K23" s="14">
        <f>IF(COUNTBLANK(A23)=1,"",IF(OR(E23="Complete",E23="Cancelled"),"",IF(OR(COUNTBLANK(B23)=1,NOT(ISNUMBER(B23))),"Add event date",IF(COUNTBLANK(E23)=1,"Choose event status",IF(COUNTBLANK(H23)=1,"Choose prep status",IF(AND(H23&lt;&gt;"Done",H23&lt;&gt;"Not needed",COUNTBLANK(F23)=1),"Add preparation",IF(AND(H23&lt;&gt;"Done",H23&lt;&gt;"Not needed",COUNTBLANK(G23)=1),"Add prep date",IF(AND(H23&lt;&gt;"Done",H23&lt;&gt;"Not needed",ISNUMBER(G23),G23&lt;TODAY()),"Prep overdue",IF(AND(H23&lt;&gt;"Done",H23&lt;&gt;"Not needed",ISNUMBER(G23),G23&lt;TODAY()+7),"Prep this week",IF(B23&lt;TODAY(),"Update past event",IF(B23&lt;TODAY()+7,"This week","")))))))))))</f>
        <v/>
      </c>
      <c r="L23" s="124">
        <f>IF(OR(COUNTBLANK(A23)=1,E23="Cancelled",NOT(ISNUMBER(B23))),"",INT(B23))</f>
        <v/>
      </c>
      <c r="M23" s="2" t="n"/>
      <c r="N23" s="2" t="n"/>
      <c r="O23" s="2" t="n"/>
      <c r="P23" s="2" t="n"/>
      <c r="Q23" s="2" t="n"/>
      <c r="R23" s="2" t="n"/>
      <c r="S23" s="2" t="n"/>
      <c r="T23" s="2" t="n"/>
    </row>
    <row r="24" ht="34" customHeight="1">
      <c r="A24" s="27" t="n"/>
      <c r="B24" s="126" t="n"/>
      <c r="C24" s="130" t="n"/>
      <c r="D24" s="27" t="n"/>
      <c r="E24" s="27" t="n"/>
      <c r="F24" s="27" t="n"/>
      <c r="G24" s="126" t="n"/>
      <c r="H24" s="27" t="n"/>
      <c r="I24" s="27" t="n"/>
      <c r="J24" s="27" t="n"/>
      <c r="K24" s="14">
        <f>IF(COUNTBLANK(A24)=1,"",IF(OR(E24="Complete",E24="Cancelled"),"",IF(OR(COUNTBLANK(B24)=1,NOT(ISNUMBER(B24))),"Add event date",IF(COUNTBLANK(E24)=1,"Choose event status",IF(COUNTBLANK(H24)=1,"Choose prep status",IF(AND(H24&lt;&gt;"Done",H24&lt;&gt;"Not needed",COUNTBLANK(F24)=1),"Add preparation",IF(AND(H24&lt;&gt;"Done",H24&lt;&gt;"Not needed",COUNTBLANK(G24)=1),"Add prep date",IF(AND(H24&lt;&gt;"Done",H24&lt;&gt;"Not needed",ISNUMBER(G24),G24&lt;TODAY()),"Prep overdue",IF(AND(H24&lt;&gt;"Done",H24&lt;&gt;"Not needed",ISNUMBER(G24),G24&lt;TODAY()+7),"Prep this week",IF(B24&lt;TODAY(),"Update past event",IF(B24&lt;TODAY()+7,"This week","")))))))))))</f>
        <v/>
      </c>
      <c r="L24" s="124">
        <f>IF(OR(COUNTBLANK(A24)=1,E24="Cancelled",NOT(ISNUMBER(B24))),"",INT(B24))</f>
        <v/>
      </c>
      <c r="M24" s="2" t="n"/>
      <c r="N24" s="2" t="n"/>
      <c r="O24" s="2" t="n"/>
      <c r="P24" s="2" t="n"/>
      <c r="Q24" s="2" t="n"/>
      <c r="R24" s="2" t="n"/>
      <c r="S24" s="2" t="n"/>
      <c r="T24" s="2" t="n"/>
    </row>
    <row r="25" ht="34" customHeight="1">
      <c r="A25" s="27" t="n"/>
      <c r="B25" s="126" t="n"/>
      <c r="C25" s="130" t="n"/>
      <c r="D25" s="27" t="n"/>
      <c r="E25" s="27" t="n"/>
      <c r="F25" s="27" t="n"/>
      <c r="G25" s="126" t="n"/>
      <c r="H25" s="27" t="n"/>
      <c r="I25" s="27" t="n"/>
      <c r="J25" s="27" t="n"/>
      <c r="K25" s="14">
        <f>IF(COUNTBLANK(A25)=1,"",IF(OR(E25="Complete",E25="Cancelled"),"",IF(OR(COUNTBLANK(B25)=1,NOT(ISNUMBER(B25))),"Add event date",IF(COUNTBLANK(E25)=1,"Choose event status",IF(COUNTBLANK(H25)=1,"Choose prep status",IF(AND(H25&lt;&gt;"Done",H25&lt;&gt;"Not needed",COUNTBLANK(F25)=1),"Add preparation",IF(AND(H25&lt;&gt;"Done",H25&lt;&gt;"Not needed",COUNTBLANK(G25)=1),"Add prep date",IF(AND(H25&lt;&gt;"Done",H25&lt;&gt;"Not needed",ISNUMBER(G25),G25&lt;TODAY()),"Prep overdue",IF(AND(H25&lt;&gt;"Done",H25&lt;&gt;"Not needed",ISNUMBER(G25),G25&lt;TODAY()+7),"Prep this week",IF(B25&lt;TODAY(),"Update past event",IF(B25&lt;TODAY()+7,"This week","")))))))))))</f>
        <v/>
      </c>
      <c r="L25" s="124">
        <f>IF(OR(COUNTBLANK(A25)=1,E25="Cancelled",NOT(ISNUMBER(B25))),"",INT(B25))</f>
        <v/>
      </c>
      <c r="M25" s="2" t="n"/>
      <c r="N25" s="2" t="n"/>
      <c r="O25" s="2" t="n"/>
      <c r="P25" s="2" t="n"/>
      <c r="Q25" s="2" t="n"/>
      <c r="R25" s="2" t="n"/>
      <c r="S25" s="2" t="n"/>
      <c r="T25" s="2" t="n"/>
    </row>
    <row r="26" ht="34" customHeight="1">
      <c r="A26" s="27" t="n"/>
      <c r="B26" s="126" t="n"/>
      <c r="C26" s="130" t="n"/>
      <c r="D26" s="27" t="n"/>
      <c r="E26" s="27" t="n"/>
      <c r="F26" s="27" t="n"/>
      <c r="G26" s="126" t="n"/>
      <c r="H26" s="27" t="n"/>
      <c r="I26" s="27" t="n"/>
      <c r="J26" s="27" t="n"/>
      <c r="K26" s="14">
        <f>IF(COUNTBLANK(A26)=1,"",IF(OR(E26="Complete",E26="Cancelled"),"",IF(OR(COUNTBLANK(B26)=1,NOT(ISNUMBER(B26))),"Add event date",IF(COUNTBLANK(E26)=1,"Choose event status",IF(COUNTBLANK(H26)=1,"Choose prep status",IF(AND(H26&lt;&gt;"Done",H26&lt;&gt;"Not needed",COUNTBLANK(F26)=1),"Add preparation",IF(AND(H26&lt;&gt;"Done",H26&lt;&gt;"Not needed",COUNTBLANK(G26)=1),"Add prep date",IF(AND(H26&lt;&gt;"Done",H26&lt;&gt;"Not needed",ISNUMBER(G26),G26&lt;TODAY()),"Prep overdue",IF(AND(H26&lt;&gt;"Done",H26&lt;&gt;"Not needed",ISNUMBER(G26),G26&lt;TODAY()+7),"Prep this week",IF(B26&lt;TODAY(),"Update past event",IF(B26&lt;TODAY()+7,"This week","")))))))))))</f>
        <v/>
      </c>
      <c r="L26" s="124">
        <f>IF(OR(COUNTBLANK(A26)=1,E26="Cancelled",NOT(ISNUMBER(B26))),"",INT(B26))</f>
        <v/>
      </c>
      <c r="M26" s="2" t="n"/>
      <c r="N26" s="2" t="n"/>
      <c r="O26" s="2" t="n"/>
      <c r="P26" s="2" t="n"/>
      <c r="Q26" s="2" t="n"/>
      <c r="R26" s="2" t="n"/>
      <c r="S26" s="2" t="n"/>
      <c r="T26" s="2" t="n"/>
    </row>
    <row r="27" ht="34" customHeight="1">
      <c r="A27" s="27" t="n"/>
      <c r="B27" s="126" t="n"/>
      <c r="C27" s="130" t="n"/>
      <c r="D27" s="27" t="n"/>
      <c r="E27" s="27" t="n"/>
      <c r="F27" s="27" t="n"/>
      <c r="G27" s="126" t="n"/>
      <c r="H27" s="27" t="n"/>
      <c r="I27" s="27" t="n"/>
      <c r="J27" s="27" t="n"/>
      <c r="K27" s="14">
        <f>IF(COUNTBLANK(A27)=1,"",IF(OR(E27="Complete",E27="Cancelled"),"",IF(OR(COUNTBLANK(B27)=1,NOT(ISNUMBER(B27))),"Add event date",IF(COUNTBLANK(E27)=1,"Choose event status",IF(COUNTBLANK(H27)=1,"Choose prep status",IF(AND(H27&lt;&gt;"Done",H27&lt;&gt;"Not needed",COUNTBLANK(F27)=1),"Add preparation",IF(AND(H27&lt;&gt;"Done",H27&lt;&gt;"Not needed",COUNTBLANK(G27)=1),"Add prep date",IF(AND(H27&lt;&gt;"Done",H27&lt;&gt;"Not needed",ISNUMBER(G27),G27&lt;TODAY()),"Prep overdue",IF(AND(H27&lt;&gt;"Done",H27&lt;&gt;"Not needed",ISNUMBER(G27),G27&lt;TODAY()+7),"Prep this week",IF(B27&lt;TODAY(),"Update past event",IF(B27&lt;TODAY()+7,"This week","")))))))))))</f>
        <v/>
      </c>
      <c r="L27" s="124">
        <f>IF(OR(COUNTBLANK(A27)=1,E27="Cancelled",NOT(ISNUMBER(B27))),"",INT(B27))</f>
        <v/>
      </c>
      <c r="M27" s="2" t="n"/>
      <c r="N27" s="2" t="n"/>
      <c r="O27" s="2" t="n"/>
      <c r="P27" s="2" t="n"/>
      <c r="Q27" s="2" t="n"/>
      <c r="R27" s="2" t="n"/>
      <c r="S27" s="2" t="n"/>
      <c r="T27" s="2" t="n"/>
    </row>
    <row r="28" ht="34" customHeight="1">
      <c r="A28" s="27" t="n"/>
      <c r="B28" s="126" t="n"/>
      <c r="C28" s="130" t="n"/>
      <c r="D28" s="27" t="n"/>
      <c r="E28" s="27" t="n"/>
      <c r="F28" s="27" t="n"/>
      <c r="G28" s="126" t="n"/>
      <c r="H28" s="27" t="n"/>
      <c r="I28" s="27" t="n"/>
      <c r="J28" s="27" t="n"/>
      <c r="K28" s="14">
        <f>IF(COUNTBLANK(A28)=1,"",IF(OR(E28="Complete",E28="Cancelled"),"",IF(OR(COUNTBLANK(B28)=1,NOT(ISNUMBER(B28))),"Add event date",IF(COUNTBLANK(E28)=1,"Choose event status",IF(COUNTBLANK(H28)=1,"Choose prep status",IF(AND(H28&lt;&gt;"Done",H28&lt;&gt;"Not needed",COUNTBLANK(F28)=1),"Add preparation",IF(AND(H28&lt;&gt;"Done",H28&lt;&gt;"Not needed",COUNTBLANK(G28)=1),"Add prep date",IF(AND(H28&lt;&gt;"Done",H28&lt;&gt;"Not needed",ISNUMBER(G28),G28&lt;TODAY()),"Prep overdue",IF(AND(H28&lt;&gt;"Done",H28&lt;&gt;"Not needed",ISNUMBER(G28),G28&lt;TODAY()+7),"Prep this week",IF(B28&lt;TODAY(),"Update past event",IF(B28&lt;TODAY()+7,"This week","")))))))))))</f>
        <v/>
      </c>
      <c r="L28" s="124">
        <f>IF(OR(COUNTBLANK(A28)=1,E28="Cancelled",NOT(ISNUMBER(B28))),"",INT(B28))</f>
        <v/>
      </c>
      <c r="M28" s="2" t="n"/>
      <c r="N28" s="2" t="n"/>
      <c r="O28" s="2" t="n"/>
      <c r="P28" s="2" t="n"/>
      <c r="Q28" s="2" t="n"/>
      <c r="R28" s="2" t="n"/>
      <c r="S28" s="2" t="n"/>
      <c r="T28" s="2" t="n"/>
    </row>
    <row r="29" ht="34" customHeight="1">
      <c r="A29" s="27" t="n"/>
      <c r="B29" s="126" t="n"/>
      <c r="C29" s="130" t="n"/>
      <c r="D29" s="27" t="n"/>
      <c r="E29" s="27" t="n"/>
      <c r="F29" s="27" t="n"/>
      <c r="G29" s="126" t="n"/>
      <c r="H29" s="27" t="n"/>
      <c r="I29" s="27" t="n"/>
      <c r="J29" s="27" t="n"/>
      <c r="K29" s="14">
        <f>IF(COUNTBLANK(A29)=1,"",IF(OR(E29="Complete",E29="Cancelled"),"",IF(OR(COUNTBLANK(B29)=1,NOT(ISNUMBER(B29))),"Add event date",IF(COUNTBLANK(E29)=1,"Choose event status",IF(COUNTBLANK(H29)=1,"Choose prep status",IF(AND(H29&lt;&gt;"Done",H29&lt;&gt;"Not needed",COUNTBLANK(F29)=1),"Add preparation",IF(AND(H29&lt;&gt;"Done",H29&lt;&gt;"Not needed",COUNTBLANK(G29)=1),"Add prep date",IF(AND(H29&lt;&gt;"Done",H29&lt;&gt;"Not needed",ISNUMBER(G29),G29&lt;TODAY()),"Prep overdue",IF(AND(H29&lt;&gt;"Done",H29&lt;&gt;"Not needed",ISNUMBER(G29),G29&lt;TODAY()+7),"Prep this week",IF(B29&lt;TODAY(),"Update past event",IF(B29&lt;TODAY()+7,"This week","")))))))))))</f>
        <v/>
      </c>
      <c r="L29" s="124">
        <f>IF(OR(COUNTBLANK(A29)=1,E29="Cancelled",NOT(ISNUMBER(B29))),"",INT(B29))</f>
        <v/>
      </c>
      <c r="M29" s="2" t="n"/>
      <c r="N29" s="2" t="n"/>
      <c r="O29" s="2" t="n"/>
      <c r="P29" s="2" t="n"/>
      <c r="Q29" s="2" t="n"/>
      <c r="R29" s="2" t="n"/>
      <c r="S29" s="2" t="n"/>
      <c r="T29" s="2" t="n"/>
    </row>
    <row r="30" ht="34" customHeight="1">
      <c r="A30" s="27" t="n"/>
      <c r="B30" s="126" t="n"/>
      <c r="C30" s="130" t="n"/>
      <c r="D30" s="27" t="n"/>
      <c r="E30" s="27" t="n"/>
      <c r="F30" s="27" t="n"/>
      <c r="G30" s="126" t="n"/>
      <c r="H30" s="27" t="n"/>
      <c r="I30" s="27" t="n"/>
      <c r="J30" s="27" t="n"/>
      <c r="K30" s="14">
        <f>IF(COUNTBLANK(A30)=1,"",IF(OR(E30="Complete",E30="Cancelled"),"",IF(OR(COUNTBLANK(B30)=1,NOT(ISNUMBER(B30))),"Add event date",IF(COUNTBLANK(E30)=1,"Choose event status",IF(COUNTBLANK(H30)=1,"Choose prep status",IF(AND(H30&lt;&gt;"Done",H30&lt;&gt;"Not needed",COUNTBLANK(F30)=1),"Add preparation",IF(AND(H30&lt;&gt;"Done",H30&lt;&gt;"Not needed",COUNTBLANK(G30)=1),"Add prep date",IF(AND(H30&lt;&gt;"Done",H30&lt;&gt;"Not needed",ISNUMBER(G30),G30&lt;TODAY()),"Prep overdue",IF(AND(H30&lt;&gt;"Done",H30&lt;&gt;"Not needed",ISNUMBER(G30),G30&lt;TODAY()+7),"Prep this week",IF(B30&lt;TODAY(),"Update past event",IF(B30&lt;TODAY()+7,"This week","")))))))))))</f>
        <v/>
      </c>
      <c r="L30" s="124">
        <f>IF(OR(COUNTBLANK(A30)=1,E30="Cancelled",NOT(ISNUMBER(B30))),"",INT(B30))</f>
        <v/>
      </c>
      <c r="M30" s="2" t="n"/>
      <c r="N30" s="2" t="n"/>
      <c r="O30" s="2" t="n"/>
      <c r="P30" s="2" t="n"/>
      <c r="Q30" s="2" t="n"/>
      <c r="R30" s="2" t="n"/>
      <c r="S30" s="2" t="n"/>
      <c r="T30" s="2" t="n"/>
    </row>
    <row r="31" ht="34" customHeight="1">
      <c r="A31" s="27" t="n"/>
      <c r="B31" s="126" t="n"/>
      <c r="C31" s="130" t="n"/>
      <c r="D31" s="27" t="n"/>
      <c r="E31" s="27" t="n"/>
      <c r="F31" s="27" t="n"/>
      <c r="G31" s="126" t="n"/>
      <c r="H31" s="27" t="n"/>
      <c r="I31" s="27" t="n"/>
      <c r="J31" s="27" t="n"/>
      <c r="K31" s="14">
        <f>IF(COUNTBLANK(A31)=1,"",IF(OR(E31="Complete",E31="Cancelled"),"",IF(OR(COUNTBLANK(B31)=1,NOT(ISNUMBER(B31))),"Add event date",IF(COUNTBLANK(E31)=1,"Choose event status",IF(COUNTBLANK(H31)=1,"Choose prep status",IF(AND(H31&lt;&gt;"Done",H31&lt;&gt;"Not needed",COUNTBLANK(F31)=1),"Add preparation",IF(AND(H31&lt;&gt;"Done",H31&lt;&gt;"Not needed",COUNTBLANK(G31)=1),"Add prep date",IF(AND(H31&lt;&gt;"Done",H31&lt;&gt;"Not needed",ISNUMBER(G31),G31&lt;TODAY()),"Prep overdue",IF(AND(H31&lt;&gt;"Done",H31&lt;&gt;"Not needed",ISNUMBER(G31),G31&lt;TODAY()+7),"Prep this week",IF(B31&lt;TODAY(),"Update past event",IF(B31&lt;TODAY()+7,"This week","")))))))))))</f>
        <v/>
      </c>
      <c r="L31" s="124">
        <f>IF(OR(COUNTBLANK(A31)=1,E31="Cancelled",NOT(ISNUMBER(B31))),"",INT(B31))</f>
        <v/>
      </c>
      <c r="M31" s="2" t="n"/>
      <c r="N31" s="2" t="n"/>
      <c r="O31" s="2" t="n"/>
      <c r="P31" s="2" t="n"/>
      <c r="Q31" s="2" t="n"/>
      <c r="R31" s="2" t="n"/>
      <c r="S31" s="2" t="n"/>
      <c r="T31" s="2" t="n"/>
    </row>
    <row r="32" ht="34" customHeight="1">
      <c r="A32" s="27" t="n"/>
      <c r="B32" s="126" t="n"/>
      <c r="C32" s="130" t="n"/>
      <c r="D32" s="27" t="n"/>
      <c r="E32" s="27" t="n"/>
      <c r="F32" s="27" t="n"/>
      <c r="G32" s="126" t="n"/>
      <c r="H32" s="27" t="n"/>
      <c r="I32" s="27" t="n"/>
      <c r="J32" s="27" t="n"/>
      <c r="K32" s="14">
        <f>IF(COUNTBLANK(A32)=1,"",IF(OR(E32="Complete",E32="Cancelled"),"",IF(OR(COUNTBLANK(B32)=1,NOT(ISNUMBER(B32))),"Add event date",IF(COUNTBLANK(E32)=1,"Choose event status",IF(COUNTBLANK(H32)=1,"Choose prep status",IF(AND(H32&lt;&gt;"Done",H32&lt;&gt;"Not needed",COUNTBLANK(F32)=1),"Add preparation",IF(AND(H32&lt;&gt;"Done",H32&lt;&gt;"Not needed",COUNTBLANK(G32)=1),"Add prep date",IF(AND(H32&lt;&gt;"Done",H32&lt;&gt;"Not needed",ISNUMBER(G32),G32&lt;TODAY()),"Prep overdue",IF(AND(H32&lt;&gt;"Done",H32&lt;&gt;"Not needed",ISNUMBER(G32),G32&lt;TODAY()+7),"Prep this week",IF(B32&lt;TODAY(),"Update past event",IF(B32&lt;TODAY()+7,"This week","")))))))))))</f>
        <v/>
      </c>
      <c r="L32" s="124">
        <f>IF(OR(COUNTBLANK(A32)=1,E32="Cancelled",NOT(ISNUMBER(B32))),"",INT(B32))</f>
        <v/>
      </c>
      <c r="M32" s="2" t="n"/>
      <c r="N32" s="2" t="n"/>
      <c r="O32" s="2" t="n"/>
      <c r="P32" s="2" t="n"/>
      <c r="Q32" s="2" t="n"/>
      <c r="R32" s="2" t="n"/>
      <c r="S32" s="2" t="n"/>
      <c r="T32" s="2" t="n"/>
    </row>
    <row r="33" ht="34" customHeight="1">
      <c r="A33" s="27" t="n"/>
      <c r="B33" s="126" t="n"/>
      <c r="C33" s="130" t="n"/>
      <c r="D33" s="27" t="n"/>
      <c r="E33" s="27" t="n"/>
      <c r="F33" s="27" t="n"/>
      <c r="G33" s="126" t="n"/>
      <c r="H33" s="27" t="n"/>
      <c r="I33" s="27" t="n"/>
      <c r="J33" s="27" t="n"/>
      <c r="K33" s="14">
        <f>IF(COUNTBLANK(A33)=1,"",IF(OR(E33="Complete",E33="Cancelled"),"",IF(OR(COUNTBLANK(B33)=1,NOT(ISNUMBER(B33))),"Add event date",IF(COUNTBLANK(E33)=1,"Choose event status",IF(COUNTBLANK(H33)=1,"Choose prep status",IF(AND(H33&lt;&gt;"Done",H33&lt;&gt;"Not needed",COUNTBLANK(F33)=1),"Add preparation",IF(AND(H33&lt;&gt;"Done",H33&lt;&gt;"Not needed",COUNTBLANK(G33)=1),"Add prep date",IF(AND(H33&lt;&gt;"Done",H33&lt;&gt;"Not needed",ISNUMBER(G33),G33&lt;TODAY()),"Prep overdue",IF(AND(H33&lt;&gt;"Done",H33&lt;&gt;"Not needed",ISNUMBER(G33),G33&lt;TODAY()+7),"Prep this week",IF(B33&lt;TODAY(),"Update past event",IF(B33&lt;TODAY()+7,"This week","")))))))))))</f>
        <v/>
      </c>
      <c r="L33" s="124">
        <f>IF(OR(COUNTBLANK(A33)=1,E33="Cancelled",NOT(ISNUMBER(B33))),"",INT(B33))</f>
        <v/>
      </c>
      <c r="M33" s="2" t="n"/>
      <c r="N33" s="2" t="n"/>
      <c r="O33" s="2" t="n"/>
      <c r="P33" s="2" t="n"/>
      <c r="Q33" s="2" t="n"/>
      <c r="R33" s="2" t="n"/>
      <c r="S33" s="2" t="n"/>
      <c r="T33" s="2" t="n"/>
    </row>
    <row r="34" ht="34" customHeight="1">
      <c r="A34" s="27" t="n"/>
      <c r="B34" s="126" t="n"/>
      <c r="C34" s="130" t="n"/>
      <c r="D34" s="27" t="n"/>
      <c r="E34" s="27" t="n"/>
      <c r="F34" s="27" t="n"/>
      <c r="G34" s="126" t="n"/>
      <c r="H34" s="27" t="n"/>
      <c r="I34" s="27" t="n"/>
      <c r="J34" s="27" t="n"/>
      <c r="K34" s="14">
        <f>IF(COUNTBLANK(A34)=1,"",IF(OR(E34="Complete",E34="Cancelled"),"",IF(OR(COUNTBLANK(B34)=1,NOT(ISNUMBER(B34))),"Add event date",IF(COUNTBLANK(E34)=1,"Choose event status",IF(COUNTBLANK(H34)=1,"Choose prep status",IF(AND(H34&lt;&gt;"Done",H34&lt;&gt;"Not needed",COUNTBLANK(F34)=1),"Add preparation",IF(AND(H34&lt;&gt;"Done",H34&lt;&gt;"Not needed",COUNTBLANK(G34)=1),"Add prep date",IF(AND(H34&lt;&gt;"Done",H34&lt;&gt;"Not needed",ISNUMBER(G34),G34&lt;TODAY()),"Prep overdue",IF(AND(H34&lt;&gt;"Done",H34&lt;&gt;"Not needed",ISNUMBER(G34),G34&lt;TODAY()+7),"Prep this week",IF(B34&lt;TODAY(),"Update past event",IF(B34&lt;TODAY()+7,"This week","")))))))))))</f>
        <v/>
      </c>
      <c r="L34" s="124">
        <f>IF(OR(COUNTBLANK(A34)=1,E34="Cancelled",NOT(ISNUMBER(B34))),"",INT(B34))</f>
        <v/>
      </c>
      <c r="M34" s="2" t="n"/>
      <c r="N34" s="2" t="n"/>
      <c r="O34" s="2" t="n"/>
      <c r="P34" s="2" t="n"/>
      <c r="Q34" s="2" t="n"/>
      <c r="R34" s="2" t="n"/>
      <c r="S34" s="2" t="n"/>
      <c r="T34" s="2" t="n"/>
    </row>
    <row r="35" ht="34" customHeight="1">
      <c r="A35" s="27" t="n"/>
      <c r="B35" s="126" t="n"/>
      <c r="C35" s="130" t="n"/>
      <c r="D35" s="27" t="n"/>
      <c r="E35" s="27" t="n"/>
      <c r="F35" s="27" t="n"/>
      <c r="G35" s="126" t="n"/>
      <c r="H35" s="27" t="n"/>
      <c r="I35" s="27" t="n"/>
      <c r="J35" s="27" t="n"/>
      <c r="K35" s="14">
        <f>IF(COUNTBLANK(A35)=1,"",IF(OR(E35="Complete",E35="Cancelled"),"",IF(OR(COUNTBLANK(B35)=1,NOT(ISNUMBER(B35))),"Add event date",IF(COUNTBLANK(E35)=1,"Choose event status",IF(COUNTBLANK(H35)=1,"Choose prep status",IF(AND(H35&lt;&gt;"Done",H35&lt;&gt;"Not needed",COUNTBLANK(F35)=1),"Add preparation",IF(AND(H35&lt;&gt;"Done",H35&lt;&gt;"Not needed",COUNTBLANK(G35)=1),"Add prep date",IF(AND(H35&lt;&gt;"Done",H35&lt;&gt;"Not needed",ISNUMBER(G35),G35&lt;TODAY()),"Prep overdue",IF(AND(H35&lt;&gt;"Done",H35&lt;&gt;"Not needed",ISNUMBER(G35),G35&lt;TODAY()+7),"Prep this week",IF(B35&lt;TODAY(),"Update past event",IF(B35&lt;TODAY()+7,"This week","")))))))))))</f>
        <v/>
      </c>
      <c r="L35" s="124">
        <f>IF(OR(COUNTBLANK(A35)=1,E35="Cancelled",NOT(ISNUMBER(B35))),"",INT(B35))</f>
        <v/>
      </c>
      <c r="M35" s="2" t="n"/>
      <c r="N35" s="2" t="n"/>
      <c r="O35" s="2" t="n"/>
      <c r="P35" s="2" t="n"/>
      <c r="Q35" s="2" t="n"/>
      <c r="R35" s="2" t="n"/>
      <c r="S35" s="2" t="n"/>
      <c r="T35" s="2" t="n"/>
    </row>
    <row r="36" ht="34" customHeight="1">
      <c r="A36" s="27" t="n"/>
      <c r="B36" s="126" t="n"/>
      <c r="C36" s="130" t="n"/>
      <c r="D36" s="27" t="n"/>
      <c r="E36" s="27" t="n"/>
      <c r="F36" s="27" t="n"/>
      <c r="G36" s="126" t="n"/>
      <c r="H36" s="27" t="n"/>
      <c r="I36" s="27" t="n"/>
      <c r="J36" s="27" t="n"/>
      <c r="K36" s="14">
        <f>IF(COUNTBLANK(A36)=1,"",IF(OR(E36="Complete",E36="Cancelled"),"",IF(OR(COUNTBLANK(B36)=1,NOT(ISNUMBER(B36))),"Add event date",IF(COUNTBLANK(E36)=1,"Choose event status",IF(COUNTBLANK(H36)=1,"Choose prep status",IF(AND(H36&lt;&gt;"Done",H36&lt;&gt;"Not needed",COUNTBLANK(F36)=1),"Add preparation",IF(AND(H36&lt;&gt;"Done",H36&lt;&gt;"Not needed",COUNTBLANK(G36)=1),"Add prep date",IF(AND(H36&lt;&gt;"Done",H36&lt;&gt;"Not needed",ISNUMBER(G36),G36&lt;TODAY()),"Prep overdue",IF(AND(H36&lt;&gt;"Done",H36&lt;&gt;"Not needed",ISNUMBER(G36),G36&lt;TODAY()+7),"Prep this week",IF(B36&lt;TODAY(),"Update past event",IF(B36&lt;TODAY()+7,"This week","")))))))))))</f>
        <v/>
      </c>
      <c r="L36" s="124">
        <f>IF(OR(COUNTBLANK(A36)=1,E36="Cancelled",NOT(ISNUMBER(B36))),"",INT(B36))</f>
        <v/>
      </c>
      <c r="M36" s="2" t="n"/>
      <c r="N36" s="2" t="n"/>
      <c r="O36" s="2" t="n"/>
      <c r="P36" s="2" t="n"/>
      <c r="Q36" s="2" t="n"/>
      <c r="R36" s="2" t="n"/>
      <c r="S36" s="2" t="n"/>
      <c r="T36" s="2" t="n"/>
    </row>
    <row r="37" ht="34" customHeight="1">
      <c r="A37" s="27" t="n"/>
      <c r="B37" s="126" t="n"/>
      <c r="C37" s="130" t="n"/>
      <c r="D37" s="27" t="n"/>
      <c r="E37" s="27" t="n"/>
      <c r="F37" s="27" t="n"/>
      <c r="G37" s="126" t="n"/>
      <c r="H37" s="27" t="n"/>
      <c r="I37" s="27" t="n"/>
      <c r="J37" s="27" t="n"/>
      <c r="K37" s="14">
        <f>IF(COUNTBLANK(A37)=1,"",IF(OR(E37="Complete",E37="Cancelled"),"",IF(OR(COUNTBLANK(B37)=1,NOT(ISNUMBER(B37))),"Add event date",IF(COUNTBLANK(E37)=1,"Choose event status",IF(COUNTBLANK(H37)=1,"Choose prep status",IF(AND(H37&lt;&gt;"Done",H37&lt;&gt;"Not needed",COUNTBLANK(F37)=1),"Add preparation",IF(AND(H37&lt;&gt;"Done",H37&lt;&gt;"Not needed",COUNTBLANK(G37)=1),"Add prep date",IF(AND(H37&lt;&gt;"Done",H37&lt;&gt;"Not needed",ISNUMBER(G37),G37&lt;TODAY()),"Prep overdue",IF(AND(H37&lt;&gt;"Done",H37&lt;&gt;"Not needed",ISNUMBER(G37),G37&lt;TODAY()+7),"Prep this week",IF(B37&lt;TODAY(),"Update past event",IF(B37&lt;TODAY()+7,"This week","")))))))))))</f>
        <v/>
      </c>
      <c r="L37" s="124">
        <f>IF(OR(COUNTBLANK(A37)=1,E37="Cancelled",NOT(ISNUMBER(B37))),"",INT(B37))</f>
        <v/>
      </c>
      <c r="M37" s="2" t="n"/>
      <c r="N37" s="2" t="n"/>
      <c r="O37" s="2" t="n"/>
      <c r="P37" s="2" t="n"/>
      <c r="Q37" s="2" t="n"/>
      <c r="R37" s="2" t="n"/>
      <c r="S37" s="2" t="n"/>
      <c r="T37" s="2" t="n"/>
    </row>
    <row r="38" ht="34" customHeight="1">
      <c r="A38" s="27" t="n"/>
      <c r="B38" s="126" t="n"/>
      <c r="C38" s="130" t="n"/>
      <c r="D38" s="27" t="n"/>
      <c r="E38" s="27" t="n"/>
      <c r="F38" s="27" t="n"/>
      <c r="G38" s="126" t="n"/>
      <c r="H38" s="27" t="n"/>
      <c r="I38" s="27" t="n"/>
      <c r="J38" s="27" t="n"/>
      <c r="K38" s="14">
        <f>IF(COUNTBLANK(A38)=1,"",IF(OR(E38="Complete",E38="Cancelled"),"",IF(OR(COUNTBLANK(B38)=1,NOT(ISNUMBER(B38))),"Add event date",IF(COUNTBLANK(E38)=1,"Choose event status",IF(COUNTBLANK(H38)=1,"Choose prep status",IF(AND(H38&lt;&gt;"Done",H38&lt;&gt;"Not needed",COUNTBLANK(F38)=1),"Add preparation",IF(AND(H38&lt;&gt;"Done",H38&lt;&gt;"Not needed",COUNTBLANK(G38)=1),"Add prep date",IF(AND(H38&lt;&gt;"Done",H38&lt;&gt;"Not needed",ISNUMBER(G38),G38&lt;TODAY()),"Prep overdue",IF(AND(H38&lt;&gt;"Done",H38&lt;&gt;"Not needed",ISNUMBER(G38),G38&lt;TODAY()+7),"Prep this week",IF(B38&lt;TODAY(),"Update past event",IF(B38&lt;TODAY()+7,"This week","")))))))))))</f>
        <v/>
      </c>
      <c r="L38" s="124">
        <f>IF(OR(COUNTBLANK(A38)=1,E38="Cancelled",NOT(ISNUMBER(B38))),"",INT(B38))</f>
        <v/>
      </c>
      <c r="M38" s="2" t="n"/>
      <c r="N38" s="2" t="n"/>
      <c r="O38" s="2" t="n"/>
      <c r="P38" s="2" t="n"/>
      <c r="Q38" s="2" t="n"/>
      <c r="R38" s="2" t="n"/>
      <c r="S38" s="2" t="n"/>
      <c r="T38" s="2" t="n"/>
    </row>
    <row r="39" ht="34" customHeight="1">
      <c r="A39" s="27" t="n"/>
      <c r="B39" s="126" t="n"/>
      <c r="C39" s="130" t="n"/>
      <c r="D39" s="27" t="n"/>
      <c r="E39" s="27" t="n"/>
      <c r="F39" s="27" t="n"/>
      <c r="G39" s="126" t="n"/>
      <c r="H39" s="27" t="n"/>
      <c r="I39" s="27" t="n"/>
      <c r="J39" s="27" t="n"/>
      <c r="K39" s="14">
        <f>IF(COUNTBLANK(A39)=1,"",IF(OR(E39="Complete",E39="Cancelled"),"",IF(OR(COUNTBLANK(B39)=1,NOT(ISNUMBER(B39))),"Add event date",IF(COUNTBLANK(E39)=1,"Choose event status",IF(COUNTBLANK(H39)=1,"Choose prep status",IF(AND(H39&lt;&gt;"Done",H39&lt;&gt;"Not needed",COUNTBLANK(F39)=1),"Add preparation",IF(AND(H39&lt;&gt;"Done",H39&lt;&gt;"Not needed",COUNTBLANK(G39)=1),"Add prep date",IF(AND(H39&lt;&gt;"Done",H39&lt;&gt;"Not needed",ISNUMBER(G39),G39&lt;TODAY()),"Prep overdue",IF(AND(H39&lt;&gt;"Done",H39&lt;&gt;"Not needed",ISNUMBER(G39),G39&lt;TODAY()+7),"Prep this week",IF(B39&lt;TODAY(),"Update past event",IF(B39&lt;TODAY()+7,"This week","")))))))))))</f>
        <v/>
      </c>
      <c r="L39" s="124">
        <f>IF(OR(COUNTBLANK(A39)=1,E39="Cancelled",NOT(ISNUMBER(B39))),"",INT(B39))</f>
        <v/>
      </c>
      <c r="M39" s="2" t="n"/>
      <c r="N39" s="2" t="n"/>
      <c r="O39" s="2" t="n"/>
      <c r="P39" s="2" t="n"/>
      <c r="Q39" s="2" t="n"/>
      <c r="R39" s="2" t="n"/>
      <c r="S39" s="2" t="n"/>
      <c r="T39" s="2" t="n"/>
    </row>
    <row r="40" ht="34" customHeight="1">
      <c r="A40" s="27" t="n"/>
      <c r="B40" s="126" t="n"/>
      <c r="C40" s="130" t="n"/>
      <c r="D40" s="27" t="n"/>
      <c r="E40" s="27" t="n"/>
      <c r="F40" s="27" t="n"/>
      <c r="G40" s="126" t="n"/>
      <c r="H40" s="27" t="n"/>
      <c r="I40" s="27" t="n"/>
      <c r="J40" s="27" t="n"/>
      <c r="K40" s="14">
        <f>IF(COUNTBLANK(A40)=1,"",IF(OR(E40="Complete",E40="Cancelled"),"",IF(OR(COUNTBLANK(B40)=1,NOT(ISNUMBER(B40))),"Add event date",IF(COUNTBLANK(E40)=1,"Choose event status",IF(COUNTBLANK(H40)=1,"Choose prep status",IF(AND(H40&lt;&gt;"Done",H40&lt;&gt;"Not needed",COUNTBLANK(F40)=1),"Add preparation",IF(AND(H40&lt;&gt;"Done",H40&lt;&gt;"Not needed",COUNTBLANK(G40)=1),"Add prep date",IF(AND(H40&lt;&gt;"Done",H40&lt;&gt;"Not needed",ISNUMBER(G40),G40&lt;TODAY()),"Prep overdue",IF(AND(H40&lt;&gt;"Done",H40&lt;&gt;"Not needed",ISNUMBER(G40),G40&lt;TODAY()+7),"Prep this week",IF(B40&lt;TODAY(),"Update past event",IF(B40&lt;TODAY()+7,"This week","")))))))))))</f>
        <v/>
      </c>
      <c r="L40" s="124">
        <f>IF(OR(COUNTBLANK(A40)=1,E40="Cancelled",NOT(ISNUMBER(B40))),"",INT(B40))</f>
        <v/>
      </c>
      <c r="M40" s="2" t="n"/>
      <c r="N40" s="2" t="n"/>
      <c r="O40" s="2" t="n"/>
      <c r="P40" s="2" t="n"/>
      <c r="Q40" s="2" t="n"/>
      <c r="R40" s="2" t="n"/>
      <c r="S40" s="2" t="n"/>
      <c r="T40" s="2" t="n"/>
    </row>
    <row r="41" ht="34" customHeight="1">
      <c r="A41" s="27" t="n"/>
      <c r="B41" s="126" t="n"/>
      <c r="C41" s="130" t="n"/>
      <c r="D41" s="27" t="n"/>
      <c r="E41" s="27" t="n"/>
      <c r="F41" s="27" t="n"/>
      <c r="G41" s="126" t="n"/>
      <c r="H41" s="27" t="n"/>
      <c r="I41" s="27" t="n"/>
      <c r="J41" s="27" t="n"/>
      <c r="K41" s="14">
        <f>IF(COUNTBLANK(A41)=1,"",IF(OR(E41="Complete",E41="Cancelled"),"",IF(OR(COUNTBLANK(B41)=1,NOT(ISNUMBER(B41))),"Add event date",IF(COUNTBLANK(E41)=1,"Choose event status",IF(COUNTBLANK(H41)=1,"Choose prep status",IF(AND(H41&lt;&gt;"Done",H41&lt;&gt;"Not needed",COUNTBLANK(F41)=1),"Add preparation",IF(AND(H41&lt;&gt;"Done",H41&lt;&gt;"Not needed",COUNTBLANK(G41)=1),"Add prep date",IF(AND(H41&lt;&gt;"Done",H41&lt;&gt;"Not needed",ISNUMBER(G41),G41&lt;TODAY()),"Prep overdue",IF(AND(H41&lt;&gt;"Done",H41&lt;&gt;"Not needed",ISNUMBER(G41),G41&lt;TODAY()+7),"Prep this week",IF(B41&lt;TODAY(),"Update past event",IF(B41&lt;TODAY()+7,"This week","")))))))))))</f>
        <v/>
      </c>
      <c r="L41" s="124">
        <f>IF(OR(COUNTBLANK(A41)=1,E41="Cancelled",NOT(ISNUMBER(B41))),"",INT(B41))</f>
        <v/>
      </c>
      <c r="M41" s="2" t="n"/>
      <c r="N41" s="2" t="n"/>
      <c r="O41" s="2" t="n"/>
      <c r="P41" s="2" t="n"/>
      <c r="Q41" s="2" t="n"/>
      <c r="R41" s="2" t="n"/>
      <c r="S41" s="2" t="n"/>
      <c r="T41" s="2" t="n"/>
    </row>
    <row r="42" ht="34" customHeight="1">
      <c r="A42" s="27" t="n"/>
      <c r="B42" s="126" t="n"/>
      <c r="C42" s="130" t="n"/>
      <c r="D42" s="27" t="n"/>
      <c r="E42" s="27" t="n"/>
      <c r="F42" s="27" t="n"/>
      <c r="G42" s="126" t="n"/>
      <c r="H42" s="27" t="n"/>
      <c r="I42" s="27" t="n"/>
      <c r="J42" s="27" t="n"/>
      <c r="K42" s="14">
        <f>IF(COUNTBLANK(A42)=1,"",IF(OR(E42="Complete",E42="Cancelled"),"",IF(OR(COUNTBLANK(B42)=1,NOT(ISNUMBER(B42))),"Add event date",IF(COUNTBLANK(E42)=1,"Choose event status",IF(COUNTBLANK(H42)=1,"Choose prep status",IF(AND(H42&lt;&gt;"Done",H42&lt;&gt;"Not needed",COUNTBLANK(F42)=1),"Add preparation",IF(AND(H42&lt;&gt;"Done",H42&lt;&gt;"Not needed",COUNTBLANK(G42)=1),"Add prep date",IF(AND(H42&lt;&gt;"Done",H42&lt;&gt;"Not needed",ISNUMBER(G42),G42&lt;TODAY()),"Prep overdue",IF(AND(H42&lt;&gt;"Done",H42&lt;&gt;"Not needed",ISNUMBER(G42),G42&lt;TODAY()+7),"Prep this week",IF(B42&lt;TODAY(),"Update past event",IF(B42&lt;TODAY()+7,"This week","")))))))))))</f>
        <v/>
      </c>
      <c r="L42" s="124">
        <f>IF(OR(COUNTBLANK(A42)=1,E42="Cancelled",NOT(ISNUMBER(B42))),"",INT(B42))</f>
        <v/>
      </c>
      <c r="M42" s="2" t="n"/>
      <c r="N42" s="2" t="n"/>
      <c r="O42" s="2" t="n"/>
      <c r="P42" s="2" t="n"/>
      <c r="Q42" s="2" t="n"/>
      <c r="R42" s="2" t="n"/>
      <c r="S42" s="2" t="n"/>
      <c r="T42" s="2" t="n"/>
    </row>
    <row r="43" ht="34" customHeight="1">
      <c r="A43" s="27" t="n"/>
      <c r="B43" s="126" t="n"/>
      <c r="C43" s="130" t="n"/>
      <c r="D43" s="27" t="n"/>
      <c r="E43" s="27" t="n"/>
      <c r="F43" s="27" t="n"/>
      <c r="G43" s="126" t="n"/>
      <c r="H43" s="27" t="n"/>
      <c r="I43" s="27" t="n"/>
      <c r="J43" s="27" t="n"/>
      <c r="K43" s="14">
        <f>IF(COUNTBLANK(A43)=1,"",IF(OR(E43="Complete",E43="Cancelled"),"",IF(OR(COUNTBLANK(B43)=1,NOT(ISNUMBER(B43))),"Add event date",IF(COUNTBLANK(E43)=1,"Choose event status",IF(COUNTBLANK(H43)=1,"Choose prep status",IF(AND(H43&lt;&gt;"Done",H43&lt;&gt;"Not needed",COUNTBLANK(F43)=1),"Add preparation",IF(AND(H43&lt;&gt;"Done",H43&lt;&gt;"Not needed",COUNTBLANK(G43)=1),"Add prep date",IF(AND(H43&lt;&gt;"Done",H43&lt;&gt;"Not needed",ISNUMBER(G43),G43&lt;TODAY()),"Prep overdue",IF(AND(H43&lt;&gt;"Done",H43&lt;&gt;"Not needed",ISNUMBER(G43),G43&lt;TODAY()+7),"Prep this week",IF(B43&lt;TODAY(),"Update past event",IF(B43&lt;TODAY()+7,"This week","")))))))))))</f>
        <v/>
      </c>
      <c r="L43" s="124">
        <f>IF(OR(COUNTBLANK(A43)=1,E43="Cancelled",NOT(ISNUMBER(B43))),"",INT(B43))</f>
        <v/>
      </c>
      <c r="M43" s="2" t="n"/>
      <c r="N43" s="2" t="n"/>
      <c r="O43" s="2" t="n"/>
      <c r="P43" s="2" t="n"/>
      <c r="Q43" s="2" t="n"/>
      <c r="R43" s="2" t="n"/>
      <c r="S43" s="2" t="n"/>
      <c r="T43" s="2" t="n"/>
    </row>
    <row r="44" ht="34" customHeight="1">
      <c r="A44" s="27" t="n"/>
      <c r="B44" s="126" t="n"/>
      <c r="C44" s="130" t="n"/>
      <c r="D44" s="27" t="n"/>
      <c r="E44" s="27" t="n"/>
      <c r="F44" s="27" t="n"/>
      <c r="G44" s="126" t="n"/>
      <c r="H44" s="27" t="n"/>
      <c r="I44" s="27" t="n"/>
      <c r="J44" s="27" t="n"/>
      <c r="K44" s="14">
        <f>IF(COUNTBLANK(A44)=1,"",IF(OR(E44="Complete",E44="Cancelled"),"",IF(OR(COUNTBLANK(B44)=1,NOT(ISNUMBER(B44))),"Add event date",IF(COUNTBLANK(E44)=1,"Choose event status",IF(COUNTBLANK(H44)=1,"Choose prep status",IF(AND(H44&lt;&gt;"Done",H44&lt;&gt;"Not needed",COUNTBLANK(F44)=1),"Add preparation",IF(AND(H44&lt;&gt;"Done",H44&lt;&gt;"Not needed",COUNTBLANK(G44)=1),"Add prep date",IF(AND(H44&lt;&gt;"Done",H44&lt;&gt;"Not needed",ISNUMBER(G44),G44&lt;TODAY()),"Prep overdue",IF(AND(H44&lt;&gt;"Done",H44&lt;&gt;"Not needed",ISNUMBER(G44),G44&lt;TODAY()+7),"Prep this week",IF(B44&lt;TODAY(),"Update past event",IF(B44&lt;TODAY()+7,"This week","")))))))))))</f>
        <v/>
      </c>
      <c r="L44" s="124">
        <f>IF(OR(COUNTBLANK(A44)=1,E44="Cancelled",NOT(ISNUMBER(B44))),"",INT(B44))</f>
        <v/>
      </c>
      <c r="M44" s="2" t="n"/>
      <c r="N44" s="2" t="n"/>
      <c r="O44" s="2" t="n"/>
      <c r="P44" s="2" t="n"/>
      <c r="Q44" s="2" t="n"/>
      <c r="R44" s="2" t="n"/>
      <c r="S44" s="2" t="n"/>
      <c r="T44" s="2" t="n"/>
    </row>
    <row r="45" ht="34" customHeight="1">
      <c r="A45" s="27" t="n"/>
      <c r="B45" s="126" t="n"/>
      <c r="C45" s="130" t="n"/>
      <c r="D45" s="27" t="n"/>
      <c r="E45" s="27" t="n"/>
      <c r="F45" s="27" t="n"/>
      <c r="G45" s="126" t="n"/>
      <c r="H45" s="27" t="n"/>
      <c r="I45" s="27" t="n"/>
      <c r="J45" s="27" t="n"/>
      <c r="K45" s="14">
        <f>IF(COUNTBLANK(A45)=1,"",IF(OR(E45="Complete",E45="Cancelled"),"",IF(OR(COUNTBLANK(B45)=1,NOT(ISNUMBER(B45))),"Add event date",IF(COUNTBLANK(E45)=1,"Choose event status",IF(COUNTBLANK(H45)=1,"Choose prep status",IF(AND(H45&lt;&gt;"Done",H45&lt;&gt;"Not needed",COUNTBLANK(F45)=1),"Add preparation",IF(AND(H45&lt;&gt;"Done",H45&lt;&gt;"Not needed",COUNTBLANK(G45)=1),"Add prep date",IF(AND(H45&lt;&gt;"Done",H45&lt;&gt;"Not needed",ISNUMBER(G45),G45&lt;TODAY()),"Prep overdue",IF(AND(H45&lt;&gt;"Done",H45&lt;&gt;"Not needed",ISNUMBER(G45),G45&lt;TODAY()+7),"Prep this week",IF(B45&lt;TODAY(),"Update past event",IF(B45&lt;TODAY()+7,"This week","")))))))))))</f>
        <v/>
      </c>
      <c r="L45" s="124">
        <f>IF(OR(COUNTBLANK(A45)=1,E45="Cancelled",NOT(ISNUMBER(B45))),"",INT(B45))</f>
        <v/>
      </c>
      <c r="M45" s="2" t="n"/>
      <c r="N45" s="2" t="n"/>
      <c r="O45" s="2" t="n"/>
      <c r="P45" s="2" t="n"/>
      <c r="Q45" s="2" t="n"/>
      <c r="R45" s="2" t="n"/>
      <c r="S45" s="2" t="n"/>
      <c r="T45" s="2" t="n"/>
    </row>
    <row r="46" ht="34" customHeight="1">
      <c r="A46" s="27" t="n"/>
      <c r="B46" s="126" t="n"/>
      <c r="C46" s="130" t="n"/>
      <c r="D46" s="27" t="n"/>
      <c r="E46" s="27" t="n"/>
      <c r="F46" s="27" t="n"/>
      <c r="G46" s="126" t="n"/>
      <c r="H46" s="27" t="n"/>
      <c r="I46" s="27" t="n"/>
      <c r="J46" s="27" t="n"/>
      <c r="K46" s="14">
        <f>IF(COUNTBLANK(A46)=1,"",IF(OR(E46="Complete",E46="Cancelled"),"",IF(OR(COUNTBLANK(B46)=1,NOT(ISNUMBER(B46))),"Add event date",IF(COUNTBLANK(E46)=1,"Choose event status",IF(COUNTBLANK(H46)=1,"Choose prep status",IF(AND(H46&lt;&gt;"Done",H46&lt;&gt;"Not needed",COUNTBLANK(F46)=1),"Add preparation",IF(AND(H46&lt;&gt;"Done",H46&lt;&gt;"Not needed",COUNTBLANK(G46)=1),"Add prep date",IF(AND(H46&lt;&gt;"Done",H46&lt;&gt;"Not needed",ISNUMBER(G46),G46&lt;TODAY()),"Prep overdue",IF(AND(H46&lt;&gt;"Done",H46&lt;&gt;"Not needed",ISNUMBER(G46),G46&lt;TODAY()+7),"Prep this week",IF(B46&lt;TODAY(),"Update past event",IF(B46&lt;TODAY()+7,"This week","")))))))))))</f>
        <v/>
      </c>
      <c r="L46" s="124">
        <f>IF(OR(COUNTBLANK(A46)=1,E46="Cancelled",NOT(ISNUMBER(B46))),"",INT(B46))</f>
        <v/>
      </c>
      <c r="M46" s="2" t="n"/>
      <c r="N46" s="2" t="n"/>
      <c r="O46" s="2" t="n"/>
      <c r="P46" s="2" t="n"/>
      <c r="Q46" s="2" t="n"/>
      <c r="R46" s="2" t="n"/>
      <c r="S46" s="2" t="n"/>
      <c r="T46" s="2" t="n"/>
    </row>
    <row r="47" ht="34" customHeight="1">
      <c r="A47" s="27" t="n"/>
      <c r="B47" s="126" t="n"/>
      <c r="C47" s="130" t="n"/>
      <c r="D47" s="27" t="n"/>
      <c r="E47" s="27" t="n"/>
      <c r="F47" s="27" t="n"/>
      <c r="G47" s="126" t="n"/>
      <c r="H47" s="27" t="n"/>
      <c r="I47" s="27" t="n"/>
      <c r="J47" s="27" t="n"/>
      <c r="K47" s="14">
        <f>IF(COUNTBLANK(A47)=1,"",IF(OR(E47="Complete",E47="Cancelled"),"",IF(OR(COUNTBLANK(B47)=1,NOT(ISNUMBER(B47))),"Add event date",IF(COUNTBLANK(E47)=1,"Choose event status",IF(COUNTBLANK(H47)=1,"Choose prep status",IF(AND(H47&lt;&gt;"Done",H47&lt;&gt;"Not needed",COUNTBLANK(F47)=1),"Add preparation",IF(AND(H47&lt;&gt;"Done",H47&lt;&gt;"Not needed",COUNTBLANK(G47)=1),"Add prep date",IF(AND(H47&lt;&gt;"Done",H47&lt;&gt;"Not needed",ISNUMBER(G47),G47&lt;TODAY()),"Prep overdue",IF(AND(H47&lt;&gt;"Done",H47&lt;&gt;"Not needed",ISNUMBER(G47),G47&lt;TODAY()+7),"Prep this week",IF(B47&lt;TODAY(),"Update past event",IF(B47&lt;TODAY()+7,"This week","")))))))))))</f>
        <v/>
      </c>
      <c r="L47" s="124">
        <f>IF(OR(COUNTBLANK(A47)=1,E47="Cancelled",NOT(ISNUMBER(B47))),"",INT(B47))</f>
        <v/>
      </c>
      <c r="M47" s="2" t="n"/>
      <c r="N47" s="2" t="n"/>
      <c r="O47" s="2" t="n"/>
      <c r="P47" s="2" t="n"/>
      <c r="Q47" s="2" t="n"/>
      <c r="R47" s="2" t="n"/>
      <c r="S47" s="2" t="n"/>
      <c r="T47" s="2" t="n"/>
    </row>
    <row r="48" ht="34" customHeight="1">
      <c r="A48" s="27" t="n"/>
      <c r="B48" s="126" t="n"/>
      <c r="C48" s="130" t="n"/>
      <c r="D48" s="27" t="n"/>
      <c r="E48" s="27" t="n"/>
      <c r="F48" s="27" t="n"/>
      <c r="G48" s="126" t="n"/>
      <c r="H48" s="27" t="n"/>
      <c r="I48" s="27" t="n"/>
      <c r="J48" s="27" t="n"/>
      <c r="K48" s="14">
        <f>IF(COUNTBLANK(A48)=1,"",IF(OR(E48="Complete",E48="Cancelled"),"",IF(OR(COUNTBLANK(B48)=1,NOT(ISNUMBER(B48))),"Add event date",IF(COUNTBLANK(E48)=1,"Choose event status",IF(COUNTBLANK(H48)=1,"Choose prep status",IF(AND(H48&lt;&gt;"Done",H48&lt;&gt;"Not needed",COUNTBLANK(F48)=1),"Add preparation",IF(AND(H48&lt;&gt;"Done",H48&lt;&gt;"Not needed",COUNTBLANK(G48)=1),"Add prep date",IF(AND(H48&lt;&gt;"Done",H48&lt;&gt;"Not needed",ISNUMBER(G48),G48&lt;TODAY()),"Prep overdue",IF(AND(H48&lt;&gt;"Done",H48&lt;&gt;"Not needed",ISNUMBER(G48),G48&lt;TODAY()+7),"Prep this week",IF(B48&lt;TODAY(),"Update past event",IF(B48&lt;TODAY()+7,"This week","")))))))))))</f>
        <v/>
      </c>
      <c r="L48" s="124">
        <f>IF(OR(COUNTBLANK(A48)=1,E48="Cancelled",NOT(ISNUMBER(B48))),"",INT(B48))</f>
        <v/>
      </c>
      <c r="M48" s="2" t="n"/>
      <c r="N48" s="2" t="n"/>
      <c r="O48" s="2" t="n"/>
      <c r="P48" s="2" t="n"/>
      <c r="Q48" s="2" t="n"/>
      <c r="R48" s="2" t="n"/>
      <c r="S48" s="2" t="n"/>
      <c r="T48" s="2" t="n"/>
    </row>
    <row r="49" ht="34" customHeight="1">
      <c r="A49" s="27" t="n"/>
      <c r="B49" s="126" t="n"/>
      <c r="C49" s="130" t="n"/>
      <c r="D49" s="27" t="n"/>
      <c r="E49" s="27" t="n"/>
      <c r="F49" s="27" t="n"/>
      <c r="G49" s="126" t="n"/>
      <c r="H49" s="27" t="n"/>
      <c r="I49" s="27" t="n"/>
      <c r="J49" s="27" t="n"/>
      <c r="K49" s="14">
        <f>IF(COUNTBLANK(A49)=1,"",IF(OR(E49="Complete",E49="Cancelled"),"",IF(OR(COUNTBLANK(B49)=1,NOT(ISNUMBER(B49))),"Add event date",IF(COUNTBLANK(E49)=1,"Choose event status",IF(COUNTBLANK(H49)=1,"Choose prep status",IF(AND(H49&lt;&gt;"Done",H49&lt;&gt;"Not needed",COUNTBLANK(F49)=1),"Add preparation",IF(AND(H49&lt;&gt;"Done",H49&lt;&gt;"Not needed",COUNTBLANK(G49)=1),"Add prep date",IF(AND(H49&lt;&gt;"Done",H49&lt;&gt;"Not needed",ISNUMBER(G49),G49&lt;TODAY()),"Prep overdue",IF(AND(H49&lt;&gt;"Done",H49&lt;&gt;"Not needed",ISNUMBER(G49),G49&lt;TODAY()+7),"Prep this week",IF(B49&lt;TODAY(),"Update past event",IF(B49&lt;TODAY()+7,"This week","")))))))))))</f>
        <v/>
      </c>
      <c r="L49" s="124">
        <f>IF(OR(COUNTBLANK(A49)=1,E49="Cancelled",NOT(ISNUMBER(B49))),"",INT(B49))</f>
        <v/>
      </c>
      <c r="M49" s="2" t="n"/>
      <c r="N49" s="2" t="n"/>
      <c r="O49" s="2" t="n"/>
      <c r="P49" s="2" t="n"/>
      <c r="Q49" s="2" t="n"/>
      <c r="R49" s="2" t="n"/>
      <c r="S49" s="2" t="n"/>
      <c r="T49" s="2" t="n"/>
    </row>
    <row r="50" ht="34" customHeight="1">
      <c r="A50" s="27" t="n"/>
      <c r="B50" s="126" t="n"/>
      <c r="C50" s="130" t="n"/>
      <c r="D50" s="27" t="n"/>
      <c r="E50" s="27" t="n"/>
      <c r="F50" s="27" t="n"/>
      <c r="G50" s="126" t="n"/>
      <c r="H50" s="27" t="n"/>
      <c r="I50" s="27" t="n"/>
      <c r="J50" s="27" t="n"/>
      <c r="K50" s="14">
        <f>IF(COUNTBLANK(A50)=1,"",IF(OR(E50="Complete",E50="Cancelled"),"",IF(OR(COUNTBLANK(B50)=1,NOT(ISNUMBER(B50))),"Add event date",IF(COUNTBLANK(E50)=1,"Choose event status",IF(COUNTBLANK(H50)=1,"Choose prep status",IF(AND(H50&lt;&gt;"Done",H50&lt;&gt;"Not needed",COUNTBLANK(F50)=1),"Add preparation",IF(AND(H50&lt;&gt;"Done",H50&lt;&gt;"Not needed",COUNTBLANK(G50)=1),"Add prep date",IF(AND(H50&lt;&gt;"Done",H50&lt;&gt;"Not needed",ISNUMBER(G50),G50&lt;TODAY()),"Prep overdue",IF(AND(H50&lt;&gt;"Done",H50&lt;&gt;"Not needed",ISNUMBER(G50),G50&lt;TODAY()+7),"Prep this week",IF(B50&lt;TODAY(),"Update past event",IF(B50&lt;TODAY()+7,"This week","")))))))))))</f>
        <v/>
      </c>
      <c r="L50" s="124">
        <f>IF(OR(COUNTBLANK(A50)=1,E50="Cancelled",NOT(ISNUMBER(B50))),"",INT(B50))</f>
        <v/>
      </c>
      <c r="M50" s="2" t="n"/>
      <c r="N50" s="2" t="n"/>
      <c r="O50" s="2" t="n"/>
      <c r="P50" s="2" t="n"/>
      <c r="Q50" s="2" t="n"/>
      <c r="R50" s="2" t="n"/>
      <c r="S50" s="2" t="n"/>
      <c r="T50" s="2" t="n"/>
    </row>
    <row r="51" ht="34" customHeight="1">
      <c r="A51" s="27" t="n"/>
      <c r="B51" s="126" t="n"/>
      <c r="C51" s="130" t="n"/>
      <c r="D51" s="27" t="n"/>
      <c r="E51" s="27" t="n"/>
      <c r="F51" s="27" t="n"/>
      <c r="G51" s="126" t="n"/>
      <c r="H51" s="27" t="n"/>
      <c r="I51" s="27" t="n"/>
      <c r="J51" s="27" t="n"/>
      <c r="K51" s="14">
        <f>IF(COUNTBLANK(A51)=1,"",IF(OR(E51="Complete",E51="Cancelled"),"",IF(OR(COUNTBLANK(B51)=1,NOT(ISNUMBER(B51))),"Add event date",IF(COUNTBLANK(E51)=1,"Choose event status",IF(COUNTBLANK(H51)=1,"Choose prep status",IF(AND(H51&lt;&gt;"Done",H51&lt;&gt;"Not needed",COUNTBLANK(F51)=1),"Add preparation",IF(AND(H51&lt;&gt;"Done",H51&lt;&gt;"Not needed",COUNTBLANK(G51)=1),"Add prep date",IF(AND(H51&lt;&gt;"Done",H51&lt;&gt;"Not needed",ISNUMBER(G51),G51&lt;TODAY()),"Prep overdue",IF(AND(H51&lt;&gt;"Done",H51&lt;&gt;"Not needed",ISNUMBER(G51),G51&lt;TODAY()+7),"Prep this week",IF(B51&lt;TODAY(),"Update past event",IF(B51&lt;TODAY()+7,"This week","")))))))))))</f>
        <v/>
      </c>
      <c r="L51" s="124">
        <f>IF(OR(COUNTBLANK(A51)=1,E51="Cancelled",NOT(ISNUMBER(B51))),"",INT(B51))</f>
        <v/>
      </c>
      <c r="M51" s="2" t="n"/>
      <c r="N51" s="2" t="n"/>
      <c r="O51" s="2" t="n"/>
      <c r="P51" s="2" t="n"/>
      <c r="Q51" s="2" t="n"/>
      <c r="R51" s="2" t="n"/>
      <c r="S51" s="2" t="n"/>
      <c r="T51" s="2" t="n"/>
    </row>
    <row r="52" ht="34" customHeight="1">
      <c r="A52" s="27" t="n"/>
      <c r="B52" s="126" t="n"/>
      <c r="C52" s="130" t="n"/>
      <c r="D52" s="27" t="n"/>
      <c r="E52" s="27" t="n"/>
      <c r="F52" s="27" t="n"/>
      <c r="G52" s="126" t="n"/>
      <c r="H52" s="27" t="n"/>
      <c r="I52" s="27" t="n"/>
      <c r="J52" s="27" t="n"/>
      <c r="K52" s="14">
        <f>IF(COUNTBLANK(A52)=1,"",IF(OR(E52="Complete",E52="Cancelled"),"",IF(OR(COUNTBLANK(B52)=1,NOT(ISNUMBER(B52))),"Add event date",IF(COUNTBLANK(E52)=1,"Choose event status",IF(COUNTBLANK(H52)=1,"Choose prep status",IF(AND(H52&lt;&gt;"Done",H52&lt;&gt;"Not needed",COUNTBLANK(F52)=1),"Add preparation",IF(AND(H52&lt;&gt;"Done",H52&lt;&gt;"Not needed",COUNTBLANK(G52)=1),"Add prep date",IF(AND(H52&lt;&gt;"Done",H52&lt;&gt;"Not needed",ISNUMBER(G52),G52&lt;TODAY()),"Prep overdue",IF(AND(H52&lt;&gt;"Done",H52&lt;&gt;"Not needed",ISNUMBER(G52),G52&lt;TODAY()+7),"Prep this week",IF(B52&lt;TODAY(),"Update past event",IF(B52&lt;TODAY()+7,"This week","")))))))))))</f>
        <v/>
      </c>
      <c r="L52" s="124">
        <f>IF(OR(COUNTBLANK(A52)=1,E52="Cancelled",NOT(ISNUMBER(B52))),"",INT(B52))</f>
        <v/>
      </c>
      <c r="M52" s="2" t="n"/>
      <c r="N52" s="2" t="n"/>
      <c r="O52" s="2" t="n"/>
      <c r="P52" s="2" t="n"/>
      <c r="Q52" s="2" t="n"/>
      <c r="R52" s="2" t="n"/>
      <c r="S52" s="2" t="n"/>
      <c r="T52" s="2" t="n"/>
    </row>
    <row r="53" ht="34" customHeight="1">
      <c r="A53" s="27" t="n"/>
      <c r="B53" s="126" t="n"/>
      <c r="C53" s="130" t="n"/>
      <c r="D53" s="27" t="n"/>
      <c r="E53" s="27" t="n"/>
      <c r="F53" s="27" t="n"/>
      <c r="G53" s="126" t="n"/>
      <c r="H53" s="27" t="n"/>
      <c r="I53" s="27" t="n"/>
      <c r="J53" s="27" t="n"/>
      <c r="K53" s="14">
        <f>IF(COUNTBLANK(A53)=1,"",IF(OR(E53="Complete",E53="Cancelled"),"",IF(OR(COUNTBLANK(B53)=1,NOT(ISNUMBER(B53))),"Add event date",IF(COUNTBLANK(E53)=1,"Choose event status",IF(COUNTBLANK(H53)=1,"Choose prep status",IF(AND(H53&lt;&gt;"Done",H53&lt;&gt;"Not needed",COUNTBLANK(F53)=1),"Add preparation",IF(AND(H53&lt;&gt;"Done",H53&lt;&gt;"Not needed",COUNTBLANK(G53)=1),"Add prep date",IF(AND(H53&lt;&gt;"Done",H53&lt;&gt;"Not needed",ISNUMBER(G53),G53&lt;TODAY()),"Prep overdue",IF(AND(H53&lt;&gt;"Done",H53&lt;&gt;"Not needed",ISNUMBER(G53),G53&lt;TODAY()+7),"Prep this week",IF(B53&lt;TODAY(),"Update past event",IF(B53&lt;TODAY()+7,"This week","")))))))))))</f>
        <v/>
      </c>
      <c r="L53" s="124">
        <f>IF(OR(COUNTBLANK(A53)=1,E53="Cancelled",NOT(ISNUMBER(B53))),"",INT(B53))</f>
        <v/>
      </c>
      <c r="M53" s="2" t="n"/>
      <c r="N53" s="2" t="n"/>
      <c r="O53" s="2" t="n"/>
      <c r="P53" s="2" t="n"/>
      <c r="Q53" s="2" t="n"/>
      <c r="R53" s="2" t="n"/>
      <c r="S53" s="2" t="n"/>
      <c r="T53" s="2" t="n"/>
    </row>
    <row r="54" ht="34" customHeight="1">
      <c r="A54" s="27" t="n"/>
      <c r="B54" s="126" t="n"/>
      <c r="C54" s="130" t="n"/>
      <c r="D54" s="27" t="n"/>
      <c r="E54" s="27" t="n"/>
      <c r="F54" s="27" t="n"/>
      <c r="G54" s="126" t="n"/>
      <c r="H54" s="27" t="n"/>
      <c r="I54" s="27" t="n"/>
      <c r="J54" s="27" t="n"/>
      <c r="K54" s="14">
        <f>IF(COUNTBLANK(A54)=1,"",IF(OR(E54="Complete",E54="Cancelled"),"",IF(OR(COUNTBLANK(B54)=1,NOT(ISNUMBER(B54))),"Add event date",IF(COUNTBLANK(E54)=1,"Choose event status",IF(COUNTBLANK(H54)=1,"Choose prep status",IF(AND(H54&lt;&gt;"Done",H54&lt;&gt;"Not needed",COUNTBLANK(F54)=1),"Add preparation",IF(AND(H54&lt;&gt;"Done",H54&lt;&gt;"Not needed",COUNTBLANK(G54)=1),"Add prep date",IF(AND(H54&lt;&gt;"Done",H54&lt;&gt;"Not needed",ISNUMBER(G54),G54&lt;TODAY()),"Prep overdue",IF(AND(H54&lt;&gt;"Done",H54&lt;&gt;"Not needed",ISNUMBER(G54),G54&lt;TODAY()+7),"Prep this week",IF(B54&lt;TODAY(),"Update past event",IF(B54&lt;TODAY()+7,"This week","")))))))))))</f>
        <v/>
      </c>
      <c r="L54" s="124">
        <f>IF(OR(COUNTBLANK(A54)=1,E54="Cancelled",NOT(ISNUMBER(B54))),"",INT(B54))</f>
        <v/>
      </c>
      <c r="M54" s="2" t="n"/>
      <c r="N54" s="2" t="n"/>
      <c r="O54" s="2" t="n"/>
      <c r="P54" s="2" t="n"/>
      <c r="Q54" s="2" t="n"/>
      <c r="R54" s="2" t="n"/>
      <c r="S54" s="2" t="n"/>
      <c r="T54" s="2" t="n"/>
    </row>
    <row r="55" ht="34" customHeight="1">
      <c r="A55" s="27" t="n"/>
      <c r="B55" s="126" t="n"/>
      <c r="C55" s="130" t="n"/>
      <c r="D55" s="27" t="n"/>
      <c r="E55" s="27" t="n"/>
      <c r="F55" s="27" t="n"/>
      <c r="G55" s="126" t="n"/>
      <c r="H55" s="27" t="n"/>
      <c r="I55" s="27" t="n"/>
      <c r="J55" s="27" t="n"/>
      <c r="K55" s="14">
        <f>IF(COUNTBLANK(A55)=1,"",IF(OR(E55="Complete",E55="Cancelled"),"",IF(OR(COUNTBLANK(B55)=1,NOT(ISNUMBER(B55))),"Add event date",IF(COUNTBLANK(E55)=1,"Choose event status",IF(COUNTBLANK(H55)=1,"Choose prep status",IF(AND(H55&lt;&gt;"Done",H55&lt;&gt;"Not needed",COUNTBLANK(F55)=1),"Add preparation",IF(AND(H55&lt;&gt;"Done",H55&lt;&gt;"Not needed",COUNTBLANK(G55)=1),"Add prep date",IF(AND(H55&lt;&gt;"Done",H55&lt;&gt;"Not needed",ISNUMBER(G55),G55&lt;TODAY()),"Prep overdue",IF(AND(H55&lt;&gt;"Done",H55&lt;&gt;"Not needed",ISNUMBER(G55),G55&lt;TODAY()+7),"Prep this week",IF(B55&lt;TODAY(),"Update past event",IF(B55&lt;TODAY()+7,"This week","")))))))))))</f>
        <v/>
      </c>
      <c r="L55" s="124">
        <f>IF(OR(COUNTBLANK(A55)=1,E55="Cancelled",NOT(ISNUMBER(B55))),"",INT(B55))</f>
        <v/>
      </c>
      <c r="M55" s="2" t="n"/>
      <c r="N55" s="2" t="n"/>
      <c r="O55" s="2" t="n"/>
      <c r="P55" s="2" t="n"/>
      <c r="Q55" s="2" t="n"/>
      <c r="R55" s="2" t="n"/>
      <c r="S55" s="2" t="n"/>
      <c r="T55" s="2" t="n"/>
    </row>
    <row r="56" ht="34" customHeight="1">
      <c r="A56" s="27" t="n"/>
      <c r="B56" s="126" t="n"/>
      <c r="C56" s="130" t="n"/>
      <c r="D56" s="27" t="n"/>
      <c r="E56" s="27" t="n"/>
      <c r="F56" s="27" t="n"/>
      <c r="G56" s="126" t="n"/>
      <c r="H56" s="27" t="n"/>
      <c r="I56" s="27" t="n"/>
      <c r="J56" s="27" t="n"/>
      <c r="K56" s="14">
        <f>IF(COUNTBLANK(A56)=1,"",IF(OR(E56="Complete",E56="Cancelled"),"",IF(OR(COUNTBLANK(B56)=1,NOT(ISNUMBER(B56))),"Add event date",IF(COUNTBLANK(E56)=1,"Choose event status",IF(COUNTBLANK(H56)=1,"Choose prep status",IF(AND(H56&lt;&gt;"Done",H56&lt;&gt;"Not needed",COUNTBLANK(F56)=1),"Add preparation",IF(AND(H56&lt;&gt;"Done",H56&lt;&gt;"Not needed",COUNTBLANK(G56)=1),"Add prep date",IF(AND(H56&lt;&gt;"Done",H56&lt;&gt;"Not needed",ISNUMBER(G56),G56&lt;TODAY()),"Prep overdue",IF(AND(H56&lt;&gt;"Done",H56&lt;&gt;"Not needed",ISNUMBER(G56),G56&lt;TODAY()+7),"Prep this week",IF(B56&lt;TODAY(),"Update past event",IF(B56&lt;TODAY()+7,"This week","")))))))))))</f>
        <v/>
      </c>
      <c r="L56" s="124">
        <f>IF(OR(COUNTBLANK(A56)=1,E56="Cancelled",NOT(ISNUMBER(B56))),"",INT(B56))</f>
        <v/>
      </c>
      <c r="M56" s="2" t="n"/>
      <c r="N56" s="2" t="n"/>
      <c r="O56" s="2" t="n"/>
      <c r="P56" s="2" t="n"/>
      <c r="Q56" s="2" t="n"/>
      <c r="R56" s="2" t="n"/>
      <c r="S56" s="2" t="n"/>
      <c r="T56" s="2" t="n"/>
    </row>
    <row r="57" ht="34" customHeight="1">
      <c r="A57" s="27" t="n"/>
      <c r="B57" s="126" t="n"/>
      <c r="C57" s="130" t="n"/>
      <c r="D57" s="27" t="n"/>
      <c r="E57" s="27" t="n"/>
      <c r="F57" s="27" t="n"/>
      <c r="G57" s="126" t="n"/>
      <c r="H57" s="27" t="n"/>
      <c r="I57" s="27" t="n"/>
      <c r="J57" s="27" t="n"/>
      <c r="K57" s="14">
        <f>IF(COUNTBLANK(A57)=1,"",IF(OR(E57="Complete",E57="Cancelled"),"",IF(OR(COUNTBLANK(B57)=1,NOT(ISNUMBER(B57))),"Add event date",IF(COUNTBLANK(E57)=1,"Choose event status",IF(COUNTBLANK(H57)=1,"Choose prep status",IF(AND(H57&lt;&gt;"Done",H57&lt;&gt;"Not needed",COUNTBLANK(F57)=1),"Add preparation",IF(AND(H57&lt;&gt;"Done",H57&lt;&gt;"Not needed",COUNTBLANK(G57)=1),"Add prep date",IF(AND(H57&lt;&gt;"Done",H57&lt;&gt;"Not needed",ISNUMBER(G57),G57&lt;TODAY()),"Prep overdue",IF(AND(H57&lt;&gt;"Done",H57&lt;&gt;"Not needed",ISNUMBER(G57),G57&lt;TODAY()+7),"Prep this week",IF(B57&lt;TODAY(),"Update past event",IF(B57&lt;TODAY()+7,"This week","")))))))))))</f>
        <v/>
      </c>
      <c r="L57" s="124">
        <f>IF(OR(COUNTBLANK(A57)=1,E57="Cancelled",NOT(ISNUMBER(B57))),"",INT(B57))</f>
        <v/>
      </c>
      <c r="M57" s="2" t="n"/>
      <c r="N57" s="2" t="n"/>
      <c r="O57" s="2" t="n"/>
      <c r="P57" s="2" t="n"/>
      <c r="Q57" s="2" t="n"/>
      <c r="R57" s="2" t="n"/>
      <c r="S57" s="2" t="n"/>
      <c r="T57" s="2" t="n"/>
    </row>
    <row r="58" ht="34" customHeight="1">
      <c r="A58" s="27" t="n"/>
      <c r="B58" s="126" t="n"/>
      <c r="C58" s="130" t="n"/>
      <c r="D58" s="27" t="n"/>
      <c r="E58" s="27" t="n"/>
      <c r="F58" s="27" t="n"/>
      <c r="G58" s="126" t="n"/>
      <c r="H58" s="27" t="n"/>
      <c r="I58" s="27" t="n"/>
      <c r="J58" s="27" t="n"/>
      <c r="K58" s="14">
        <f>IF(COUNTBLANK(A58)=1,"",IF(OR(E58="Complete",E58="Cancelled"),"",IF(OR(COUNTBLANK(B58)=1,NOT(ISNUMBER(B58))),"Add event date",IF(COUNTBLANK(E58)=1,"Choose event status",IF(COUNTBLANK(H58)=1,"Choose prep status",IF(AND(H58&lt;&gt;"Done",H58&lt;&gt;"Not needed",COUNTBLANK(F58)=1),"Add preparation",IF(AND(H58&lt;&gt;"Done",H58&lt;&gt;"Not needed",COUNTBLANK(G58)=1),"Add prep date",IF(AND(H58&lt;&gt;"Done",H58&lt;&gt;"Not needed",ISNUMBER(G58),G58&lt;TODAY()),"Prep overdue",IF(AND(H58&lt;&gt;"Done",H58&lt;&gt;"Not needed",ISNUMBER(G58),G58&lt;TODAY()+7),"Prep this week",IF(B58&lt;TODAY(),"Update past event",IF(B58&lt;TODAY()+7,"This week","")))))))))))</f>
        <v/>
      </c>
      <c r="L58" s="124">
        <f>IF(OR(COUNTBLANK(A58)=1,E58="Cancelled",NOT(ISNUMBER(B58))),"",INT(B58))</f>
        <v/>
      </c>
      <c r="M58" s="2" t="n"/>
      <c r="N58" s="2" t="n"/>
      <c r="O58" s="2" t="n"/>
      <c r="P58" s="2" t="n"/>
      <c r="Q58" s="2" t="n"/>
      <c r="R58" s="2" t="n"/>
      <c r="S58" s="2" t="n"/>
      <c r="T58" s="2" t="n"/>
    </row>
    <row r="59" ht="34" customHeight="1">
      <c r="A59" s="27" t="n"/>
      <c r="B59" s="126" t="n"/>
      <c r="C59" s="130" t="n"/>
      <c r="D59" s="27" t="n"/>
      <c r="E59" s="27" t="n"/>
      <c r="F59" s="27" t="n"/>
      <c r="G59" s="126" t="n"/>
      <c r="H59" s="27" t="n"/>
      <c r="I59" s="27" t="n"/>
      <c r="J59" s="27" t="n"/>
      <c r="K59" s="14">
        <f>IF(COUNTBLANK(A59)=1,"",IF(OR(E59="Complete",E59="Cancelled"),"",IF(OR(COUNTBLANK(B59)=1,NOT(ISNUMBER(B59))),"Add event date",IF(COUNTBLANK(E59)=1,"Choose event status",IF(COUNTBLANK(H59)=1,"Choose prep status",IF(AND(H59&lt;&gt;"Done",H59&lt;&gt;"Not needed",COUNTBLANK(F59)=1),"Add preparation",IF(AND(H59&lt;&gt;"Done",H59&lt;&gt;"Not needed",COUNTBLANK(G59)=1),"Add prep date",IF(AND(H59&lt;&gt;"Done",H59&lt;&gt;"Not needed",ISNUMBER(G59),G59&lt;TODAY()),"Prep overdue",IF(AND(H59&lt;&gt;"Done",H59&lt;&gt;"Not needed",ISNUMBER(G59),G59&lt;TODAY()+7),"Prep this week",IF(B59&lt;TODAY(),"Update past event",IF(B59&lt;TODAY()+7,"This week","")))))))))))</f>
        <v/>
      </c>
      <c r="L59" s="124">
        <f>IF(OR(COUNTBLANK(A59)=1,E59="Cancelled",NOT(ISNUMBER(B59))),"",INT(B59))</f>
        <v/>
      </c>
      <c r="M59" s="2" t="n"/>
      <c r="N59" s="2" t="n"/>
      <c r="O59" s="2" t="n"/>
      <c r="P59" s="2" t="n"/>
      <c r="Q59" s="2" t="n"/>
      <c r="R59" s="2" t="n"/>
      <c r="S59" s="2" t="n"/>
      <c r="T59" s="2" t="n"/>
    </row>
    <row r="60" ht="34" customHeight="1">
      <c r="A60" s="27" t="n"/>
      <c r="B60" s="126" t="n"/>
      <c r="C60" s="130" t="n"/>
      <c r="D60" s="27" t="n"/>
      <c r="E60" s="27" t="n"/>
      <c r="F60" s="27" t="n"/>
      <c r="G60" s="126" t="n"/>
      <c r="H60" s="27" t="n"/>
      <c r="I60" s="27" t="n"/>
      <c r="J60" s="27" t="n"/>
      <c r="K60" s="14">
        <f>IF(COUNTBLANK(A60)=1,"",IF(OR(E60="Complete",E60="Cancelled"),"",IF(OR(COUNTBLANK(B60)=1,NOT(ISNUMBER(B60))),"Add event date",IF(COUNTBLANK(E60)=1,"Choose event status",IF(COUNTBLANK(H60)=1,"Choose prep status",IF(AND(H60&lt;&gt;"Done",H60&lt;&gt;"Not needed",COUNTBLANK(F60)=1),"Add preparation",IF(AND(H60&lt;&gt;"Done",H60&lt;&gt;"Not needed",COUNTBLANK(G60)=1),"Add prep date",IF(AND(H60&lt;&gt;"Done",H60&lt;&gt;"Not needed",ISNUMBER(G60),G60&lt;TODAY()),"Prep overdue",IF(AND(H60&lt;&gt;"Done",H60&lt;&gt;"Not needed",ISNUMBER(G60),G60&lt;TODAY()+7),"Prep this week",IF(B60&lt;TODAY(),"Update past event",IF(B60&lt;TODAY()+7,"This week","")))))))))))</f>
        <v/>
      </c>
      <c r="L60" s="124">
        <f>IF(OR(COUNTBLANK(A60)=1,E60="Cancelled",NOT(ISNUMBER(B60))),"",INT(B60))</f>
        <v/>
      </c>
      <c r="M60" s="2" t="n"/>
      <c r="N60" s="2" t="n"/>
      <c r="O60" s="2" t="n"/>
      <c r="P60" s="2" t="n"/>
      <c r="Q60" s="2" t="n"/>
      <c r="R60" s="2" t="n"/>
      <c r="S60" s="2" t="n"/>
      <c r="T60" s="2" t="n"/>
    </row>
    <row r="61" ht="34" customHeight="1">
      <c r="A61" s="27" t="n"/>
      <c r="B61" s="126" t="n"/>
      <c r="C61" s="130" t="n"/>
      <c r="D61" s="27" t="n"/>
      <c r="E61" s="27" t="n"/>
      <c r="F61" s="27" t="n"/>
      <c r="G61" s="126" t="n"/>
      <c r="H61" s="27" t="n"/>
      <c r="I61" s="27" t="n"/>
      <c r="J61" s="27" t="n"/>
      <c r="K61" s="14">
        <f>IF(COUNTBLANK(A61)=1,"",IF(OR(E61="Complete",E61="Cancelled"),"",IF(OR(COUNTBLANK(B61)=1,NOT(ISNUMBER(B61))),"Add event date",IF(COUNTBLANK(E61)=1,"Choose event status",IF(COUNTBLANK(H61)=1,"Choose prep status",IF(AND(H61&lt;&gt;"Done",H61&lt;&gt;"Not needed",COUNTBLANK(F61)=1),"Add preparation",IF(AND(H61&lt;&gt;"Done",H61&lt;&gt;"Not needed",COUNTBLANK(G61)=1),"Add prep date",IF(AND(H61&lt;&gt;"Done",H61&lt;&gt;"Not needed",ISNUMBER(G61),G61&lt;TODAY()),"Prep overdue",IF(AND(H61&lt;&gt;"Done",H61&lt;&gt;"Not needed",ISNUMBER(G61),G61&lt;TODAY()+7),"Prep this week",IF(B61&lt;TODAY(),"Update past event",IF(B61&lt;TODAY()+7,"This week","")))))))))))</f>
        <v/>
      </c>
      <c r="L61" s="124">
        <f>IF(OR(COUNTBLANK(A61)=1,E61="Cancelled",NOT(ISNUMBER(B61))),"",INT(B61))</f>
        <v/>
      </c>
      <c r="M61" s="2" t="n"/>
      <c r="N61" s="2" t="n"/>
      <c r="O61" s="2" t="n"/>
      <c r="P61" s="2" t="n"/>
      <c r="Q61" s="2" t="n"/>
      <c r="R61" s="2" t="n"/>
      <c r="S61" s="2" t="n"/>
      <c r="T61" s="2" t="n"/>
    </row>
    <row r="62" ht="34" customHeight="1">
      <c r="A62" s="27" t="n"/>
      <c r="B62" s="126" t="n"/>
      <c r="C62" s="130" t="n"/>
      <c r="D62" s="27" t="n"/>
      <c r="E62" s="27" t="n"/>
      <c r="F62" s="27" t="n"/>
      <c r="G62" s="126" t="n"/>
      <c r="H62" s="27" t="n"/>
      <c r="I62" s="27" t="n"/>
      <c r="J62" s="27" t="n"/>
      <c r="K62" s="14">
        <f>IF(COUNTBLANK(A62)=1,"",IF(OR(E62="Complete",E62="Cancelled"),"",IF(OR(COUNTBLANK(B62)=1,NOT(ISNUMBER(B62))),"Add event date",IF(COUNTBLANK(E62)=1,"Choose event status",IF(COUNTBLANK(H62)=1,"Choose prep status",IF(AND(H62&lt;&gt;"Done",H62&lt;&gt;"Not needed",COUNTBLANK(F62)=1),"Add preparation",IF(AND(H62&lt;&gt;"Done",H62&lt;&gt;"Not needed",COUNTBLANK(G62)=1),"Add prep date",IF(AND(H62&lt;&gt;"Done",H62&lt;&gt;"Not needed",ISNUMBER(G62),G62&lt;TODAY()),"Prep overdue",IF(AND(H62&lt;&gt;"Done",H62&lt;&gt;"Not needed",ISNUMBER(G62),G62&lt;TODAY()+7),"Prep this week",IF(B62&lt;TODAY(),"Update past event",IF(B62&lt;TODAY()+7,"This week","")))))))))))</f>
        <v/>
      </c>
      <c r="L62" s="124">
        <f>IF(OR(COUNTBLANK(A62)=1,E62="Cancelled",NOT(ISNUMBER(B62))),"",INT(B62))</f>
        <v/>
      </c>
      <c r="M62" s="2" t="n"/>
      <c r="N62" s="2" t="n"/>
      <c r="O62" s="2" t="n"/>
      <c r="P62" s="2" t="n"/>
      <c r="Q62" s="2" t="n"/>
      <c r="R62" s="2" t="n"/>
      <c r="S62" s="2" t="n"/>
      <c r="T62" s="2" t="n"/>
    </row>
    <row r="63" ht="34" customHeight="1">
      <c r="A63" s="27" t="n"/>
      <c r="B63" s="126" t="n"/>
      <c r="C63" s="130" t="n"/>
      <c r="D63" s="27" t="n"/>
      <c r="E63" s="27" t="n"/>
      <c r="F63" s="27" t="n"/>
      <c r="G63" s="126" t="n"/>
      <c r="H63" s="27" t="n"/>
      <c r="I63" s="27" t="n"/>
      <c r="J63" s="27" t="n"/>
      <c r="K63" s="14">
        <f>IF(COUNTBLANK(A63)=1,"",IF(OR(E63="Complete",E63="Cancelled"),"",IF(OR(COUNTBLANK(B63)=1,NOT(ISNUMBER(B63))),"Add event date",IF(COUNTBLANK(E63)=1,"Choose event status",IF(COUNTBLANK(H63)=1,"Choose prep status",IF(AND(H63&lt;&gt;"Done",H63&lt;&gt;"Not needed",COUNTBLANK(F63)=1),"Add preparation",IF(AND(H63&lt;&gt;"Done",H63&lt;&gt;"Not needed",COUNTBLANK(G63)=1),"Add prep date",IF(AND(H63&lt;&gt;"Done",H63&lt;&gt;"Not needed",ISNUMBER(G63),G63&lt;TODAY()),"Prep overdue",IF(AND(H63&lt;&gt;"Done",H63&lt;&gt;"Not needed",ISNUMBER(G63),G63&lt;TODAY()+7),"Prep this week",IF(B63&lt;TODAY(),"Update past event",IF(B63&lt;TODAY()+7,"This week","")))))))))))</f>
        <v/>
      </c>
      <c r="L63" s="124">
        <f>IF(OR(COUNTBLANK(A63)=1,E63="Cancelled",NOT(ISNUMBER(B63))),"",INT(B63))</f>
        <v/>
      </c>
      <c r="M63" s="2" t="n"/>
      <c r="N63" s="2" t="n"/>
      <c r="O63" s="2" t="n"/>
      <c r="P63" s="2" t="n"/>
      <c r="Q63" s="2" t="n"/>
      <c r="R63" s="2" t="n"/>
      <c r="S63" s="2" t="n"/>
      <c r="T63" s="2" t="n"/>
    </row>
    <row r="64" ht="34" customHeight="1">
      <c r="A64" s="27" t="n"/>
      <c r="B64" s="126" t="n"/>
      <c r="C64" s="130" t="n"/>
      <c r="D64" s="27" t="n"/>
      <c r="E64" s="27" t="n"/>
      <c r="F64" s="27" t="n"/>
      <c r="G64" s="126" t="n"/>
      <c r="H64" s="27" t="n"/>
      <c r="I64" s="27" t="n"/>
      <c r="J64" s="27" t="n"/>
      <c r="K64" s="14">
        <f>IF(COUNTBLANK(A64)=1,"",IF(OR(E64="Complete",E64="Cancelled"),"",IF(OR(COUNTBLANK(B64)=1,NOT(ISNUMBER(B64))),"Add event date",IF(COUNTBLANK(E64)=1,"Choose event status",IF(COUNTBLANK(H64)=1,"Choose prep status",IF(AND(H64&lt;&gt;"Done",H64&lt;&gt;"Not needed",COUNTBLANK(F64)=1),"Add preparation",IF(AND(H64&lt;&gt;"Done",H64&lt;&gt;"Not needed",COUNTBLANK(G64)=1),"Add prep date",IF(AND(H64&lt;&gt;"Done",H64&lt;&gt;"Not needed",ISNUMBER(G64),G64&lt;TODAY()),"Prep overdue",IF(AND(H64&lt;&gt;"Done",H64&lt;&gt;"Not needed",ISNUMBER(G64),G64&lt;TODAY()+7),"Prep this week",IF(B64&lt;TODAY(),"Update past event",IF(B64&lt;TODAY()+7,"This week","")))))))))))</f>
        <v/>
      </c>
      <c r="L64" s="124">
        <f>IF(OR(COUNTBLANK(A64)=1,E64="Cancelled",NOT(ISNUMBER(B64))),"",INT(B64))</f>
        <v/>
      </c>
      <c r="M64" s="2" t="n"/>
      <c r="N64" s="2" t="n"/>
      <c r="O64" s="2" t="n"/>
      <c r="P64" s="2" t="n"/>
      <c r="Q64" s="2" t="n"/>
      <c r="R64" s="2" t="n"/>
      <c r="S64" s="2" t="n"/>
      <c r="T64" s="2" t="n"/>
    </row>
    <row r="65" ht="34" customHeight="1">
      <c r="A65" s="27" t="n"/>
      <c r="B65" s="126" t="n"/>
      <c r="C65" s="130" t="n"/>
      <c r="D65" s="27" t="n"/>
      <c r="E65" s="27" t="n"/>
      <c r="F65" s="27" t="n"/>
      <c r="G65" s="126" t="n"/>
      <c r="H65" s="27" t="n"/>
      <c r="I65" s="27" t="n"/>
      <c r="J65" s="27" t="n"/>
      <c r="K65" s="14">
        <f>IF(COUNTBLANK(A65)=1,"",IF(OR(E65="Complete",E65="Cancelled"),"",IF(OR(COUNTBLANK(B65)=1,NOT(ISNUMBER(B65))),"Add event date",IF(COUNTBLANK(E65)=1,"Choose event status",IF(COUNTBLANK(H65)=1,"Choose prep status",IF(AND(H65&lt;&gt;"Done",H65&lt;&gt;"Not needed",COUNTBLANK(F65)=1),"Add preparation",IF(AND(H65&lt;&gt;"Done",H65&lt;&gt;"Not needed",COUNTBLANK(G65)=1),"Add prep date",IF(AND(H65&lt;&gt;"Done",H65&lt;&gt;"Not needed",ISNUMBER(G65),G65&lt;TODAY()),"Prep overdue",IF(AND(H65&lt;&gt;"Done",H65&lt;&gt;"Not needed",ISNUMBER(G65),G65&lt;TODAY()+7),"Prep this week",IF(B65&lt;TODAY(),"Update past event",IF(B65&lt;TODAY()+7,"This week","")))))))))))</f>
        <v/>
      </c>
      <c r="L65" s="124">
        <f>IF(OR(COUNTBLANK(A65)=1,E65="Cancelled",NOT(ISNUMBER(B65))),"",INT(B65))</f>
        <v/>
      </c>
      <c r="M65" s="2" t="n"/>
      <c r="N65" s="2" t="n"/>
      <c r="O65" s="2" t="n"/>
      <c r="P65" s="2" t="n"/>
      <c r="Q65" s="2" t="n"/>
      <c r="R65" s="2" t="n"/>
      <c r="S65" s="2" t="n"/>
      <c r="T65" s="2" t="n"/>
    </row>
    <row r="66" ht="34" customHeight="1">
      <c r="A66" s="27" t="n"/>
      <c r="B66" s="126" t="n"/>
      <c r="C66" s="130" t="n"/>
      <c r="D66" s="27" t="n"/>
      <c r="E66" s="27" t="n"/>
      <c r="F66" s="27" t="n"/>
      <c r="G66" s="126" t="n"/>
      <c r="H66" s="27" t="n"/>
      <c r="I66" s="27" t="n"/>
      <c r="J66" s="27" t="n"/>
      <c r="K66" s="14">
        <f>IF(COUNTBLANK(A66)=1,"",IF(OR(E66="Complete",E66="Cancelled"),"",IF(OR(COUNTBLANK(B66)=1,NOT(ISNUMBER(B66))),"Add event date",IF(COUNTBLANK(E66)=1,"Choose event status",IF(COUNTBLANK(H66)=1,"Choose prep status",IF(AND(H66&lt;&gt;"Done",H66&lt;&gt;"Not needed",COUNTBLANK(F66)=1),"Add preparation",IF(AND(H66&lt;&gt;"Done",H66&lt;&gt;"Not needed",COUNTBLANK(G66)=1),"Add prep date",IF(AND(H66&lt;&gt;"Done",H66&lt;&gt;"Not needed",ISNUMBER(G66),G66&lt;TODAY()),"Prep overdue",IF(AND(H66&lt;&gt;"Done",H66&lt;&gt;"Not needed",ISNUMBER(G66),G66&lt;TODAY()+7),"Prep this week",IF(B66&lt;TODAY(),"Update past event",IF(B66&lt;TODAY()+7,"This week","")))))))))))</f>
        <v/>
      </c>
      <c r="L66" s="124">
        <f>IF(OR(COUNTBLANK(A66)=1,E66="Cancelled",NOT(ISNUMBER(B66))),"",INT(B66))</f>
        <v/>
      </c>
      <c r="M66" s="2" t="n"/>
      <c r="N66" s="2" t="n"/>
      <c r="O66" s="2" t="n"/>
      <c r="P66" s="2" t="n"/>
      <c r="Q66" s="2" t="n"/>
      <c r="R66" s="2" t="n"/>
      <c r="S66" s="2" t="n"/>
      <c r="T66" s="2" t="n"/>
    </row>
    <row r="67" ht="34" customHeight="1">
      <c r="A67" s="27" t="n"/>
      <c r="B67" s="126" t="n"/>
      <c r="C67" s="130" t="n"/>
      <c r="D67" s="27" t="n"/>
      <c r="E67" s="27" t="n"/>
      <c r="F67" s="27" t="n"/>
      <c r="G67" s="126" t="n"/>
      <c r="H67" s="27" t="n"/>
      <c r="I67" s="27" t="n"/>
      <c r="J67" s="27" t="n"/>
      <c r="K67" s="14">
        <f>IF(COUNTBLANK(A67)=1,"",IF(OR(E67="Complete",E67="Cancelled"),"",IF(OR(COUNTBLANK(B67)=1,NOT(ISNUMBER(B67))),"Add event date",IF(COUNTBLANK(E67)=1,"Choose event status",IF(COUNTBLANK(H67)=1,"Choose prep status",IF(AND(H67&lt;&gt;"Done",H67&lt;&gt;"Not needed",COUNTBLANK(F67)=1),"Add preparation",IF(AND(H67&lt;&gt;"Done",H67&lt;&gt;"Not needed",COUNTBLANK(G67)=1),"Add prep date",IF(AND(H67&lt;&gt;"Done",H67&lt;&gt;"Not needed",ISNUMBER(G67),G67&lt;TODAY()),"Prep overdue",IF(AND(H67&lt;&gt;"Done",H67&lt;&gt;"Not needed",ISNUMBER(G67),G67&lt;TODAY()+7),"Prep this week",IF(B67&lt;TODAY(),"Update past event",IF(B67&lt;TODAY()+7,"This week","")))))))))))</f>
        <v/>
      </c>
      <c r="L67" s="124">
        <f>IF(OR(COUNTBLANK(A67)=1,E67="Cancelled",NOT(ISNUMBER(B67))),"",INT(B67))</f>
        <v/>
      </c>
      <c r="M67" s="2" t="n"/>
      <c r="N67" s="2" t="n"/>
      <c r="O67" s="2" t="n"/>
      <c r="P67" s="2" t="n"/>
      <c r="Q67" s="2" t="n"/>
      <c r="R67" s="2" t="n"/>
      <c r="S67" s="2" t="n"/>
      <c r="T67" s="2" t="n"/>
    </row>
    <row r="68" ht="34" customHeight="1">
      <c r="A68" s="27" t="n"/>
      <c r="B68" s="126" t="n"/>
      <c r="C68" s="130" t="n"/>
      <c r="D68" s="27" t="n"/>
      <c r="E68" s="27" t="n"/>
      <c r="F68" s="27" t="n"/>
      <c r="G68" s="126" t="n"/>
      <c r="H68" s="27" t="n"/>
      <c r="I68" s="27" t="n"/>
      <c r="J68" s="27" t="n"/>
      <c r="K68" s="14">
        <f>IF(COUNTBLANK(A68)=1,"",IF(OR(E68="Complete",E68="Cancelled"),"",IF(OR(COUNTBLANK(B68)=1,NOT(ISNUMBER(B68))),"Add event date",IF(COUNTBLANK(E68)=1,"Choose event status",IF(COUNTBLANK(H68)=1,"Choose prep status",IF(AND(H68&lt;&gt;"Done",H68&lt;&gt;"Not needed",COUNTBLANK(F68)=1),"Add preparation",IF(AND(H68&lt;&gt;"Done",H68&lt;&gt;"Not needed",COUNTBLANK(G68)=1),"Add prep date",IF(AND(H68&lt;&gt;"Done",H68&lt;&gt;"Not needed",ISNUMBER(G68),G68&lt;TODAY()),"Prep overdue",IF(AND(H68&lt;&gt;"Done",H68&lt;&gt;"Not needed",ISNUMBER(G68),G68&lt;TODAY()+7),"Prep this week",IF(B68&lt;TODAY(),"Update past event",IF(B68&lt;TODAY()+7,"This week","")))))))))))</f>
        <v/>
      </c>
      <c r="L68" s="124">
        <f>IF(OR(COUNTBLANK(A68)=1,E68="Cancelled",NOT(ISNUMBER(B68))),"",INT(B68))</f>
        <v/>
      </c>
      <c r="M68" s="2" t="n"/>
      <c r="N68" s="2" t="n"/>
      <c r="O68" s="2" t="n"/>
      <c r="P68" s="2" t="n"/>
      <c r="Q68" s="2" t="n"/>
      <c r="R68" s="2" t="n"/>
      <c r="S68" s="2" t="n"/>
      <c r="T68" s="2" t="n"/>
    </row>
    <row r="69" ht="34" customHeight="1">
      <c r="A69" s="27" t="n"/>
      <c r="B69" s="126" t="n"/>
      <c r="C69" s="130" t="n"/>
      <c r="D69" s="27" t="n"/>
      <c r="E69" s="27" t="n"/>
      <c r="F69" s="27" t="n"/>
      <c r="G69" s="126" t="n"/>
      <c r="H69" s="27" t="n"/>
      <c r="I69" s="27" t="n"/>
      <c r="J69" s="27" t="n"/>
      <c r="K69" s="14">
        <f>IF(COUNTBLANK(A69)=1,"",IF(OR(E69="Complete",E69="Cancelled"),"",IF(OR(COUNTBLANK(B69)=1,NOT(ISNUMBER(B69))),"Add event date",IF(COUNTBLANK(E69)=1,"Choose event status",IF(COUNTBLANK(H69)=1,"Choose prep status",IF(AND(H69&lt;&gt;"Done",H69&lt;&gt;"Not needed",COUNTBLANK(F69)=1),"Add preparation",IF(AND(H69&lt;&gt;"Done",H69&lt;&gt;"Not needed",COUNTBLANK(G69)=1),"Add prep date",IF(AND(H69&lt;&gt;"Done",H69&lt;&gt;"Not needed",ISNUMBER(G69),G69&lt;TODAY()),"Prep overdue",IF(AND(H69&lt;&gt;"Done",H69&lt;&gt;"Not needed",ISNUMBER(G69),G69&lt;TODAY()+7),"Prep this week",IF(B69&lt;TODAY(),"Update past event",IF(B69&lt;TODAY()+7,"This week","")))))))))))</f>
        <v/>
      </c>
      <c r="L69" s="124">
        <f>IF(OR(COUNTBLANK(A69)=1,E69="Cancelled",NOT(ISNUMBER(B69))),"",INT(B69))</f>
        <v/>
      </c>
      <c r="M69" s="2" t="n"/>
      <c r="N69" s="2" t="n"/>
      <c r="O69" s="2" t="n"/>
      <c r="P69" s="2" t="n"/>
      <c r="Q69" s="2" t="n"/>
      <c r="R69" s="2" t="n"/>
      <c r="S69" s="2" t="n"/>
      <c r="T69" s="2" t="n"/>
    </row>
    <row r="70" ht="34" customHeight="1">
      <c r="A70" s="27" t="n"/>
      <c r="B70" s="126" t="n"/>
      <c r="C70" s="130" t="n"/>
      <c r="D70" s="27" t="n"/>
      <c r="E70" s="27" t="n"/>
      <c r="F70" s="27" t="n"/>
      <c r="G70" s="126" t="n"/>
      <c r="H70" s="27" t="n"/>
      <c r="I70" s="27" t="n"/>
      <c r="J70" s="27" t="n"/>
      <c r="K70" s="14">
        <f>IF(COUNTBLANK(A70)=1,"",IF(OR(E70="Complete",E70="Cancelled"),"",IF(OR(COUNTBLANK(B70)=1,NOT(ISNUMBER(B70))),"Add event date",IF(COUNTBLANK(E70)=1,"Choose event status",IF(COUNTBLANK(H70)=1,"Choose prep status",IF(AND(H70&lt;&gt;"Done",H70&lt;&gt;"Not needed",COUNTBLANK(F70)=1),"Add preparation",IF(AND(H70&lt;&gt;"Done",H70&lt;&gt;"Not needed",COUNTBLANK(G70)=1),"Add prep date",IF(AND(H70&lt;&gt;"Done",H70&lt;&gt;"Not needed",ISNUMBER(G70),G70&lt;TODAY()),"Prep overdue",IF(AND(H70&lt;&gt;"Done",H70&lt;&gt;"Not needed",ISNUMBER(G70),G70&lt;TODAY()+7),"Prep this week",IF(B70&lt;TODAY(),"Update past event",IF(B70&lt;TODAY()+7,"This week","")))))))))))</f>
        <v/>
      </c>
      <c r="L70" s="124">
        <f>IF(OR(COUNTBLANK(A70)=1,E70="Cancelled",NOT(ISNUMBER(B70))),"",INT(B70))</f>
        <v/>
      </c>
      <c r="M70" s="2" t="n"/>
      <c r="N70" s="2" t="n"/>
      <c r="O70" s="2" t="n"/>
      <c r="P70" s="2" t="n"/>
      <c r="Q70" s="2" t="n"/>
      <c r="R70" s="2" t="n"/>
      <c r="S70" s="2" t="n"/>
      <c r="T70" s="2" t="n"/>
    </row>
    <row r="71" ht="34" customHeight="1">
      <c r="A71" s="27" t="n"/>
      <c r="B71" s="126" t="n"/>
      <c r="C71" s="130" t="n"/>
      <c r="D71" s="27" t="n"/>
      <c r="E71" s="27" t="n"/>
      <c r="F71" s="27" t="n"/>
      <c r="G71" s="126" t="n"/>
      <c r="H71" s="27" t="n"/>
      <c r="I71" s="27" t="n"/>
      <c r="J71" s="27" t="n"/>
      <c r="K71" s="14">
        <f>IF(COUNTBLANK(A71)=1,"",IF(OR(E71="Complete",E71="Cancelled"),"",IF(OR(COUNTBLANK(B71)=1,NOT(ISNUMBER(B71))),"Add event date",IF(COUNTBLANK(E71)=1,"Choose event status",IF(COUNTBLANK(H71)=1,"Choose prep status",IF(AND(H71&lt;&gt;"Done",H71&lt;&gt;"Not needed",COUNTBLANK(F71)=1),"Add preparation",IF(AND(H71&lt;&gt;"Done",H71&lt;&gt;"Not needed",COUNTBLANK(G71)=1),"Add prep date",IF(AND(H71&lt;&gt;"Done",H71&lt;&gt;"Not needed",ISNUMBER(G71),G71&lt;TODAY()),"Prep overdue",IF(AND(H71&lt;&gt;"Done",H71&lt;&gt;"Not needed",ISNUMBER(G71),G71&lt;TODAY()+7),"Prep this week",IF(B71&lt;TODAY(),"Update past event",IF(B71&lt;TODAY()+7,"This week","")))))))))))</f>
        <v/>
      </c>
      <c r="L71" s="124">
        <f>IF(OR(COUNTBLANK(A71)=1,E71="Cancelled",NOT(ISNUMBER(B71))),"",INT(B71))</f>
        <v/>
      </c>
      <c r="M71" s="2" t="n"/>
      <c r="N71" s="2" t="n"/>
      <c r="O71" s="2" t="n"/>
      <c r="P71" s="2" t="n"/>
      <c r="Q71" s="2" t="n"/>
      <c r="R71" s="2" t="n"/>
      <c r="S71" s="2" t="n"/>
      <c r="T71" s="2" t="n"/>
    </row>
    <row r="72" ht="34" customHeight="1">
      <c r="A72" s="27" t="n"/>
      <c r="B72" s="126" t="n"/>
      <c r="C72" s="130" t="n"/>
      <c r="D72" s="27" t="n"/>
      <c r="E72" s="27" t="n"/>
      <c r="F72" s="27" t="n"/>
      <c r="G72" s="126" t="n"/>
      <c r="H72" s="27" t="n"/>
      <c r="I72" s="27" t="n"/>
      <c r="J72" s="27" t="n"/>
      <c r="K72" s="14">
        <f>IF(COUNTBLANK(A72)=1,"",IF(OR(E72="Complete",E72="Cancelled"),"",IF(OR(COUNTBLANK(B72)=1,NOT(ISNUMBER(B72))),"Add event date",IF(COUNTBLANK(E72)=1,"Choose event status",IF(COUNTBLANK(H72)=1,"Choose prep status",IF(AND(H72&lt;&gt;"Done",H72&lt;&gt;"Not needed",COUNTBLANK(F72)=1),"Add preparation",IF(AND(H72&lt;&gt;"Done",H72&lt;&gt;"Not needed",COUNTBLANK(G72)=1),"Add prep date",IF(AND(H72&lt;&gt;"Done",H72&lt;&gt;"Not needed",ISNUMBER(G72),G72&lt;TODAY()),"Prep overdue",IF(AND(H72&lt;&gt;"Done",H72&lt;&gt;"Not needed",ISNUMBER(G72),G72&lt;TODAY()+7),"Prep this week",IF(B72&lt;TODAY(),"Update past event",IF(B72&lt;TODAY()+7,"This week","")))))))))))</f>
        <v/>
      </c>
      <c r="L72" s="124">
        <f>IF(OR(COUNTBLANK(A72)=1,E72="Cancelled",NOT(ISNUMBER(B72))),"",INT(B72))</f>
        <v/>
      </c>
      <c r="M72" s="2" t="n"/>
      <c r="N72" s="2" t="n"/>
      <c r="O72" s="2" t="n"/>
      <c r="P72" s="2" t="n"/>
      <c r="Q72" s="2" t="n"/>
      <c r="R72" s="2" t="n"/>
      <c r="S72" s="2" t="n"/>
      <c r="T72" s="2" t="n"/>
    </row>
    <row r="73" ht="34" customHeight="1">
      <c r="A73" s="27" t="n"/>
      <c r="B73" s="126" t="n"/>
      <c r="C73" s="130" t="n"/>
      <c r="D73" s="27" t="n"/>
      <c r="E73" s="27" t="n"/>
      <c r="F73" s="27" t="n"/>
      <c r="G73" s="126" t="n"/>
      <c r="H73" s="27" t="n"/>
      <c r="I73" s="27" t="n"/>
      <c r="J73" s="27" t="n"/>
      <c r="K73" s="14">
        <f>IF(COUNTBLANK(A73)=1,"",IF(OR(E73="Complete",E73="Cancelled"),"",IF(OR(COUNTBLANK(B73)=1,NOT(ISNUMBER(B73))),"Add event date",IF(COUNTBLANK(E73)=1,"Choose event status",IF(COUNTBLANK(H73)=1,"Choose prep status",IF(AND(H73&lt;&gt;"Done",H73&lt;&gt;"Not needed",COUNTBLANK(F73)=1),"Add preparation",IF(AND(H73&lt;&gt;"Done",H73&lt;&gt;"Not needed",COUNTBLANK(G73)=1),"Add prep date",IF(AND(H73&lt;&gt;"Done",H73&lt;&gt;"Not needed",ISNUMBER(G73),G73&lt;TODAY()),"Prep overdue",IF(AND(H73&lt;&gt;"Done",H73&lt;&gt;"Not needed",ISNUMBER(G73),G73&lt;TODAY()+7),"Prep this week",IF(B73&lt;TODAY(),"Update past event",IF(B73&lt;TODAY()+7,"This week","")))))))))))</f>
        <v/>
      </c>
      <c r="L73" s="124">
        <f>IF(OR(COUNTBLANK(A73)=1,E73="Cancelled",NOT(ISNUMBER(B73))),"",INT(B73))</f>
        <v/>
      </c>
      <c r="M73" s="2" t="n"/>
      <c r="N73" s="2" t="n"/>
      <c r="O73" s="2" t="n"/>
      <c r="P73" s="2" t="n"/>
      <c r="Q73" s="2" t="n"/>
      <c r="R73" s="2" t="n"/>
      <c r="S73" s="2" t="n"/>
      <c r="T73" s="2" t="n"/>
    </row>
    <row r="74" ht="34" customHeight="1">
      <c r="A74" s="27" t="n"/>
      <c r="B74" s="126" t="n"/>
      <c r="C74" s="130" t="n"/>
      <c r="D74" s="27" t="n"/>
      <c r="E74" s="27" t="n"/>
      <c r="F74" s="27" t="n"/>
      <c r="G74" s="126" t="n"/>
      <c r="H74" s="27" t="n"/>
      <c r="I74" s="27" t="n"/>
      <c r="J74" s="27" t="n"/>
      <c r="K74" s="14">
        <f>IF(COUNTBLANK(A74)=1,"",IF(OR(E74="Complete",E74="Cancelled"),"",IF(OR(COUNTBLANK(B74)=1,NOT(ISNUMBER(B74))),"Add event date",IF(COUNTBLANK(E74)=1,"Choose event status",IF(COUNTBLANK(H74)=1,"Choose prep status",IF(AND(H74&lt;&gt;"Done",H74&lt;&gt;"Not needed",COUNTBLANK(F74)=1),"Add preparation",IF(AND(H74&lt;&gt;"Done",H74&lt;&gt;"Not needed",COUNTBLANK(G74)=1),"Add prep date",IF(AND(H74&lt;&gt;"Done",H74&lt;&gt;"Not needed",ISNUMBER(G74),G74&lt;TODAY()),"Prep overdue",IF(AND(H74&lt;&gt;"Done",H74&lt;&gt;"Not needed",ISNUMBER(G74),G74&lt;TODAY()+7),"Prep this week",IF(B74&lt;TODAY(),"Update past event",IF(B74&lt;TODAY()+7,"This week","")))))))))))</f>
        <v/>
      </c>
      <c r="L74" s="124">
        <f>IF(OR(COUNTBLANK(A74)=1,E74="Cancelled",NOT(ISNUMBER(B74))),"",INT(B74))</f>
        <v/>
      </c>
      <c r="M74" s="2" t="n"/>
      <c r="N74" s="2" t="n"/>
      <c r="O74" s="2" t="n"/>
      <c r="P74" s="2" t="n"/>
      <c r="Q74" s="2" t="n"/>
      <c r="R74" s="2" t="n"/>
      <c r="S74" s="2" t="n"/>
      <c r="T74" s="2" t="n"/>
    </row>
    <row r="75" ht="34" customHeight="1">
      <c r="A75" s="27" t="n"/>
      <c r="B75" s="126" t="n"/>
      <c r="C75" s="130" t="n"/>
      <c r="D75" s="27" t="n"/>
      <c r="E75" s="27" t="n"/>
      <c r="F75" s="27" t="n"/>
      <c r="G75" s="126" t="n"/>
      <c r="H75" s="27" t="n"/>
      <c r="I75" s="27" t="n"/>
      <c r="J75" s="27" t="n"/>
      <c r="K75" s="14">
        <f>IF(COUNTBLANK(A75)=1,"",IF(OR(E75="Complete",E75="Cancelled"),"",IF(OR(COUNTBLANK(B75)=1,NOT(ISNUMBER(B75))),"Add event date",IF(COUNTBLANK(E75)=1,"Choose event status",IF(COUNTBLANK(H75)=1,"Choose prep status",IF(AND(H75&lt;&gt;"Done",H75&lt;&gt;"Not needed",COUNTBLANK(F75)=1),"Add preparation",IF(AND(H75&lt;&gt;"Done",H75&lt;&gt;"Not needed",COUNTBLANK(G75)=1),"Add prep date",IF(AND(H75&lt;&gt;"Done",H75&lt;&gt;"Not needed",ISNUMBER(G75),G75&lt;TODAY()),"Prep overdue",IF(AND(H75&lt;&gt;"Done",H75&lt;&gt;"Not needed",ISNUMBER(G75),G75&lt;TODAY()+7),"Prep this week",IF(B75&lt;TODAY(),"Update past event",IF(B75&lt;TODAY()+7,"This week","")))))))))))</f>
        <v/>
      </c>
      <c r="L75" s="124">
        <f>IF(OR(COUNTBLANK(A75)=1,E75="Cancelled",NOT(ISNUMBER(B75))),"",INT(B75))</f>
        <v/>
      </c>
      <c r="M75" s="2" t="n"/>
      <c r="N75" s="2" t="n"/>
      <c r="O75" s="2" t="n"/>
      <c r="P75" s="2" t="n"/>
      <c r="Q75" s="2" t="n"/>
      <c r="R75" s="2" t="n"/>
      <c r="S75" s="2" t="n"/>
      <c r="T75" s="2" t="n"/>
    </row>
    <row r="76" ht="34" customHeight="1">
      <c r="A76" s="27" t="n"/>
      <c r="B76" s="126" t="n"/>
      <c r="C76" s="130" t="n"/>
      <c r="D76" s="27" t="n"/>
      <c r="E76" s="27" t="n"/>
      <c r="F76" s="27" t="n"/>
      <c r="G76" s="126" t="n"/>
      <c r="H76" s="27" t="n"/>
      <c r="I76" s="27" t="n"/>
      <c r="J76" s="27" t="n"/>
      <c r="K76" s="14">
        <f>IF(COUNTBLANK(A76)=1,"",IF(OR(E76="Complete",E76="Cancelled"),"",IF(OR(COUNTBLANK(B76)=1,NOT(ISNUMBER(B76))),"Add event date",IF(COUNTBLANK(E76)=1,"Choose event status",IF(COUNTBLANK(H76)=1,"Choose prep status",IF(AND(H76&lt;&gt;"Done",H76&lt;&gt;"Not needed",COUNTBLANK(F76)=1),"Add preparation",IF(AND(H76&lt;&gt;"Done",H76&lt;&gt;"Not needed",COUNTBLANK(G76)=1),"Add prep date",IF(AND(H76&lt;&gt;"Done",H76&lt;&gt;"Not needed",ISNUMBER(G76),G76&lt;TODAY()),"Prep overdue",IF(AND(H76&lt;&gt;"Done",H76&lt;&gt;"Not needed",ISNUMBER(G76),G76&lt;TODAY()+7),"Prep this week",IF(B76&lt;TODAY(),"Update past event",IF(B76&lt;TODAY()+7,"This week","")))))))))))</f>
        <v/>
      </c>
      <c r="L76" s="124">
        <f>IF(OR(COUNTBLANK(A76)=1,E76="Cancelled",NOT(ISNUMBER(B76))),"",INT(B76))</f>
        <v/>
      </c>
      <c r="M76" s="2" t="n"/>
      <c r="N76" s="2" t="n"/>
      <c r="O76" s="2" t="n"/>
      <c r="P76" s="2" t="n"/>
      <c r="Q76" s="2" t="n"/>
      <c r="R76" s="2" t="n"/>
      <c r="S76" s="2" t="n"/>
      <c r="T76" s="2" t="n"/>
    </row>
    <row r="77" ht="34" customHeight="1">
      <c r="A77" s="27" t="n"/>
      <c r="B77" s="126" t="n"/>
      <c r="C77" s="130" t="n"/>
      <c r="D77" s="27" t="n"/>
      <c r="E77" s="27" t="n"/>
      <c r="F77" s="27" t="n"/>
      <c r="G77" s="126" t="n"/>
      <c r="H77" s="27" t="n"/>
      <c r="I77" s="27" t="n"/>
      <c r="J77" s="27" t="n"/>
      <c r="K77" s="14">
        <f>IF(COUNTBLANK(A77)=1,"",IF(OR(E77="Complete",E77="Cancelled"),"",IF(OR(COUNTBLANK(B77)=1,NOT(ISNUMBER(B77))),"Add event date",IF(COUNTBLANK(E77)=1,"Choose event status",IF(COUNTBLANK(H77)=1,"Choose prep status",IF(AND(H77&lt;&gt;"Done",H77&lt;&gt;"Not needed",COUNTBLANK(F77)=1),"Add preparation",IF(AND(H77&lt;&gt;"Done",H77&lt;&gt;"Not needed",COUNTBLANK(G77)=1),"Add prep date",IF(AND(H77&lt;&gt;"Done",H77&lt;&gt;"Not needed",ISNUMBER(G77),G77&lt;TODAY()),"Prep overdue",IF(AND(H77&lt;&gt;"Done",H77&lt;&gt;"Not needed",ISNUMBER(G77),G77&lt;TODAY()+7),"Prep this week",IF(B77&lt;TODAY(),"Update past event",IF(B77&lt;TODAY()+7,"This week","")))))))))))</f>
        <v/>
      </c>
      <c r="L77" s="124">
        <f>IF(OR(COUNTBLANK(A77)=1,E77="Cancelled",NOT(ISNUMBER(B77))),"",INT(B77))</f>
        <v/>
      </c>
      <c r="M77" s="2" t="n"/>
      <c r="N77" s="2" t="n"/>
      <c r="O77" s="2" t="n"/>
      <c r="P77" s="2" t="n"/>
      <c r="Q77" s="2" t="n"/>
      <c r="R77" s="2" t="n"/>
      <c r="S77" s="2" t="n"/>
      <c r="T77" s="2" t="n"/>
    </row>
    <row r="78" ht="34" customHeight="1">
      <c r="A78" s="27" t="n"/>
      <c r="B78" s="126" t="n"/>
      <c r="C78" s="130" t="n"/>
      <c r="D78" s="27" t="n"/>
      <c r="E78" s="27" t="n"/>
      <c r="F78" s="27" t="n"/>
      <c r="G78" s="126" t="n"/>
      <c r="H78" s="27" t="n"/>
      <c r="I78" s="27" t="n"/>
      <c r="J78" s="27" t="n"/>
      <c r="K78" s="14">
        <f>IF(COUNTBLANK(A78)=1,"",IF(OR(E78="Complete",E78="Cancelled"),"",IF(OR(COUNTBLANK(B78)=1,NOT(ISNUMBER(B78))),"Add event date",IF(COUNTBLANK(E78)=1,"Choose event status",IF(COUNTBLANK(H78)=1,"Choose prep status",IF(AND(H78&lt;&gt;"Done",H78&lt;&gt;"Not needed",COUNTBLANK(F78)=1),"Add preparation",IF(AND(H78&lt;&gt;"Done",H78&lt;&gt;"Not needed",COUNTBLANK(G78)=1),"Add prep date",IF(AND(H78&lt;&gt;"Done",H78&lt;&gt;"Not needed",ISNUMBER(G78),G78&lt;TODAY()),"Prep overdue",IF(AND(H78&lt;&gt;"Done",H78&lt;&gt;"Not needed",ISNUMBER(G78),G78&lt;TODAY()+7),"Prep this week",IF(B78&lt;TODAY(),"Update past event",IF(B78&lt;TODAY()+7,"This week","")))))))))))</f>
        <v/>
      </c>
      <c r="L78" s="124">
        <f>IF(OR(COUNTBLANK(A78)=1,E78="Cancelled",NOT(ISNUMBER(B78))),"",INT(B78))</f>
        <v/>
      </c>
      <c r="M78" s="2" t="n"/>
      <c r="N78" s="2" t="n"/>
      <c r="O78" s="2" t="n"/>
      <c r="P78" s="2" t="n"/>
      <c r="Q78" s="2" t="n"/>
      <c r="R78" s="2" t="n"/>
      <c r="S78" s="2" t="n"/>
      <c r="T78" s="2" t="n"/>
    </row>
    <row r="79" ht="34" customHeight="1">
      <c r="A79" s="27" t="n"/>
      <c r="B79" s="126" t="n"/>
      <c r="C79" s="130" t="n"/>
      <c r="D79" s="27" t="n"/>
      <c r="E79" s="27" t="n"/>
      <c r="F79" s="27" t="n"/>
      <c r="G79" s="126" t="n"/>
      <c r="H79" s="27" t="n"/>
      <c r="I79" s="27" t="n"/>
      <c r="J79" s="27" t="n"/>
      <c r="K79" s="14">
        <f>IF(COUNTBLANK(A79)=1,"",IF(OR(E79="Complete",E79="Cancelled"),"",IF(OR(COUNTBLANK(B79)=1,NOT(ISNUMBER(B79))),"Add event date",IF(COUNTBLANK(E79)=1,"Choose event status",IF(COUNTBLANK(H79)=1,"Choose prep status",IF(AND(H79&lt;&gt;"Done",H79&lt;&gt;"Not needed",COUNTBLANK(F79)=1),"Add preparation",IF(AND(H79&lt;&gt;"Done",H79&lt;&gt;"Not needed",COUNTBLANK(G79)=1),"Add prep date",IF(AND(H79&lt;&gt;"Done",H79&lt;&gt;"Not needed",ISNUMBER(G79),G79&lt;TODAY()),"Prep overdue",IF(AND(H79&lt;&gt;"Done",H79&lt;&gt;"Not needed",ISNUMBER(G79),G79&lt;TODAY()+7),"Prep this week",IF(B79&lt;TODAY(),"Update past event",IF(B79&lt;TODAY()+7,"This week","")))))))))))</f>
        <v/>
      </c>
      <c r="L79" s="124">
        <f>IF(OR(COUNTBLANK(A79)=1,E79="Cancelled",NOT(ISNUMBER(B79))),"",INT(B79))</f>
        <v/>
      </c>
      <c r="M79" s="2" t="n"/>
      <c r="N79" s="2" t="n"/>
      <c r="O79" s="2" t="n"/>
      <c r="P79" s="2" t="n"/>
      <c r="Q79" s="2" t="n"/>
      <c r="R79" s="2" t="n"/>
      <c r="S79" s="2" t="n"/>
      <c r="T79" s="2" t="n"/>
    </row>
    <row r="80" ht="34" customHeight="1">
      <c r="A80" s="27" t="n"/>
      <c r="B80" s="126" t="n"/>
      <c r="C80" s="130" t="n"/>
      <c r="D80" s="27" t="n"/>
      <c r="E80" s="27" t="n"/>
      <c r="F80" s="27" t="n"/>
      <c r="G80" s="126" t="n"/>
      <c r="H80" s="27" t="n"/>
      <c r="I80" s="27" t="n"/>
      <c r="J80" s="27" t="n"/>
      <c r="K80" s="14">
        <f>IF(COUNTBLANK(A80)=1,"",IF(OR(E80="Complete",E80="Cancelled"),"",IF(OR(COUNTBLANK(B80)=1,NOT(ISNUMBER(B80))),"Add event date",IF(COUNTBLANK(E80)=1,"Choose event status",IF(COUNTBLANK(H80)=1,"Choose prep status",IF(AND(H80&lt;&gt;"Done",H80&lt;&gt;"Not needed",COUNTBLANK(F80)=1),"Add preparation",IF(AND(H80&lt;&gt;"Done",H80&lt;&gt;"Not needed",COUNTBLANK(G80)=1),"Add prep date",IF(AND(H80&lt;&gt;"Done",H80&lt;&gt;"Not needed",ISNUMBER(G80),G80&lt;TODAY()),"Prep overdue",IF(AND(H80&lt;&gt;"Done",H80&lt;&gt;"Not needed",ISNUMBER(G80),G80&lt;TODAY()+7),"Prep this week",IF(B80&lt;TODAY(),"Update past event",IF(B80&lt;TODAY()+7,"This week","")))))))))))</f>
        <v/>
      </c>
      <c r="L80" s="124">
        <f>IF(OR(COUNTBLANK(A80)=1,E80="Cancelled",NOT(ISNUMBER(B80))),"",INT(B80))</f>
        <v/>
      </c>
      <c r="M80" s="2" t="n"/>
      <c r="N80" s="2" t="n"/>
      <c r="O80" s="2" t="n"/>
      <c r="P80" s="2" t="n"/>
      <c r="Q80" s="2" t="n"/>
      <c r="R80" s="2" t="n"/>
      <c r="S80" s="2" t="n"/>
      <c r="T80" s="2" t="n"/>
    </row>
    <row r="81" ht="34" customHeight="1">
      <c r="A81" s="27" t="n"/>
      <c r="B81" s="126" t="n"/>
      <c r="C81" s="130" t="n"/>
      <c r="D81" s="27" t="n"/>
      <c r="E81" s="27" t="n"/>
      <c r="F81" s="27" t="n"/>
      <c r="G81" s="126" t="n"/>
      <c r="H81" s="27" t="n"/>
      <c r="I81" s="27" t="n"/>
      <c r="J81" s="27" t="n"/>
      <c r="K81" s="14">
        <f>IF(COUNTBLANK(A81)=1,"",IF(OR(E81="Complete",E81="Cancelled"),"",IF(OR(COUNTBLANK(B81)=1,NOT(ISNUMBER(B81))),"Add event date",IF(COUNTBLANK(E81)=1,"Choose event status",IF(COUNTBLANK(H81)=1,"Choose prep status",IF(AND(H81&lt;&gt;"Done",H81&lt;&gt;"Not needed",COUNTBLANK(F81)=1),"Add preparation",IF(AND(H81&lt;&gt;"Done",H81&lt;&gt;"Not needed",COUNTBLANK(G81)=1),"Add prep date",IF(AND(H81&lt;&gt;"Done",H81&lt;&gt;"Not needed",ISNUMBER(G81),G81&lt;TODAY()),"Prep overdue",IF(AND(H81&lt;&gt;"Done",H81&lt;&gt;"Not needed",ISNUMBER(G81),G81&lt;TODAY()+7),"Prep this week",IF(B81&lt;TODAY(),"Update past event",IF(B81&lt;TODAY()+7,"This week","")))))))))))</f>
        <v/>
      </c>
      <c r="L81" s="124">
        <f>IF(OR(COUNTBLANK(A81)=1,E81="Cancelled",NOT(ISNUMBER(B81))),"",INT(B81))</f>
        <v/>
      </c>
      <c r="M81" s="2" t="n"/>
      <c r="N81" s="2" t="n"/>
      <c r="O81" s="2" t="n"/>
      <c r="P81" s="2" t="n"/>
      <c r="Q81" s="2" t="n"/>
      <c r="R81" s="2" t="n"/>
      <c r="S81" s="2" t="n"/>
      <c r="T81" s="2" t="n"/>
    </row>
    <row r="82" ht="34" customHeight="1">
      <c r="A82" s="27" t="n"/>
      <c r="B82" s="126" t="n"/>
      <c r="C82" s="130" t="n"/>
      <c r="D82" s="27" t="n"/>
      <c r="E82" s="27" t="n"/>
      <c r="F82" s="27" t="n"/>
      <c r="G82" s="126" t="n"/>
      <c r="H82" s="27" t="n"/>
      <c r="I82" s="27" t="n"/>
      <c r="J82" s="27" t="n"/>
      <c r="K82" s="14">
        <f>IF(COUNTBLANK(A82)=1,"",IF(OR(E82="Complete",E82="Cancelled"),"",IF(OR(COUNTBLANK(B82)=1,NOT(ISNUMBER(B82))),"Add event date",IF(COUNTBLANK(E82)=1,"Choose event status",IF(COUNTBLANK(H82)=1,"Choose prep status",IF(AND(H82&lt;&gt;"Done",H82&lt;&gt;"Not needed",COUNTBLANK(F82)=1),"Add preparation",IF(AND(H82&lt;&gt;"Done",H82&lt;&gt;"Not needed",COUNTBLANK(G82)=1),"Add prep date",IF(AND(H82&lt;&gt;"Done",H82&lt;&gt;"Not needed",ISNUMBER(G82),G82&lt;TODAY()),"Prep overdue",IF(AND(H82&lt;&gt;"Done",H82&lt;&gt;"Not needed",ISNUMBER(G82),G82&lt;TODAY()+7),"Prep this week",IF(B82&lt;TODAY(),"Update past event",IF(B82&lt;TODAY()+7,"This week","")))))))))))</f>
        <v/>
      </c>
      <c r="L82" s="124">
        <f>IF(OR(COUNTBLANK(A82)=1,E82="Cancelled",NOT(ISNUMBER(B82))),"",INT(B82))</f>
        <v/>
      </c>
      <c r="M82" s="2" t="n"/>
      <c r="N82" s="2" t="n"/>
      <c r="O82" s="2" t="n"/>
      <c r="P82" s="2" t="n"/>
      <c r="Q82" s="2" t="n"/>
      <c r="R82" s="2" t="n"/>
      <c r="S82" s="2" t="n"/>
      <c r="T82" s="2" t="n"/>
    </row>
    <row r="83" ht="34" customHeight="1">
      <c r="A83" s="27" t="n"/>
      <c r="B83" s="126" t="n"/>
      <c r="C83" s="130" t="n"/>
      <c r="D83" s="27" t="n"/>
      <c r="E83" s="27" t="n"/>
      <c r="F83" s="27" t="n"/>
      <c r="G83" s="126" t="n"/>
      <c r="H83" s="27" t="n"/>
      <c r="I83" s="27" t="n"/>
      <c r="J83" s="27" t="n"/>
      <c r="K83" s="14">
        <f>IF(COUNTBLANK(A83)=1,"",IF(OR(E83="Complete",E83="Cancelled"),"",IF(OR(COUNTBLANK(B83)=1,NOT(ISNUMBER(B83))),"Add event date",IF(COUNTBLANK(E83)=1,"Choose event status",IF(COUNTBLANK(H83)=1,"Choose prep status",IF(AND(H83&lt;&gt;"Done",H83&lt;&gt;"Not needed",COUNTBLANK(F83)=1),"Add preparation",IF(AND(H83&lt;&gt;"Done",H83&lt;&gt;"Not needed",COUNTBLANK(G83)=1),"Add prep date",IF(AND(H83&lt;&gt;"Done",H83&lt;&gt;"Not needed",ISNUMBER(G83),G83&lt;TODAY()),"Prep overdue",IF(AND(H83&lt;&gt;"Done",H83&lt;&gt;"Not needed",ISNUMBER(G83),G83&lt;TODAY()+7),"Prep this week",IF(B83&lt;TODAY(),"Update past event",IF(B83&lt;TODAY()+7,"This week","")))))))))))</f>
        <v/>
      </c>
      <c r="L83" s="124">
        <f>IF(OR(COUNTBLANK(A83)=1,E83="Cancelled",NOT(ISNUMBER(B83))),"",INT(B83))</f>
        <v/>
      </c>
      <c r="M83" s="2" t="n"/>
      <c r="N83" s="2" t="n"/>
      <c r="O83" s="2" t="n"/>
      <c r="P83" s="2" t="n"/>
      <c r="Q83" s="2" t="n"/>
      <c r="R83" s="2" t="n"/>
      <c r="S83" s="2" t="n"/>
      <c r="T83" s="2" t="n"/>
    </row>
    <row r="84" ht="34" customHeight="1">
      <c r="A84" s="27" t="n"/>
      <c r="B84" s="126" t="n"/>
      <c r="C84" s="130" t="n"/>
      <c r="D84" s="27" t="n"/>
      <c r="E84" s="27" t="n"/>
      <c r="F84" s="27" t="n"/>
      <c r="G84" s="126" t="n"/>
      <c r="H84" s="27" t="n"/>
      <c r="I84" s="27" t="n"/>
      <c r="J84" s="27" t="n"/>
      <c r="K84" s="14">
        <f>IF(COUNTBLANK(A84)=1,"",IF(OR(E84="Complete",E84="Cancelled"),"",IF(OR(COUNTBLANK(B84)=1,NOT(ISNUMBER(B84))),"Add event date",IF(COUNTBLANK(E84)=1,"Choose event status",IF(COUNTBLANK(H84)=1,"Choose prep status",IF(AND(H84&lt;&gt;"Done",H84&lt;&gt;"Not needed",COUNTBLANK(F84)=1),"Add preparation",IF(AND(H84&lt;&gt;"Done",H84&lt;&gt;"Not needed",COUNTBLANK(G84)=1),"Add prep date",IF(AND(H84&lt;&gt;"Done",H84&lt;&gt;"Not needed",ISNUMBER(G84),G84&lt;TODAY()),"Prep overdue",IF(AND(H84&lt;&gt;"Done",H84&lt;&gt;"Not needed",ISNUMBER(G84),G84&lt;TODAY()+7),"Prep this week",IF(B84&lt;TODAY(),"Update past event",IF(B84&lt;TODAY()+7,"This week","")))))))))))</f>
        <v/>
      </c>
      <c r="L84" s="124">
        <f>IF(OR(COUNTBLANK(A84)=1,E84="Cancelled",NOT(ISNUMBER(B84))),"",INT(B84))</f>
        <v/>
      </c>
      <c r="M84" s="2" t="n"/>
      <c r="N84" s="2" t="n"/>
      <c r="O84" s="2" t="n"/>
      <c r="P84" s="2" t="n"/>
      <c r="Q84" s="2" t="n"/>
      <c r="R84" s="2" t="n"/>
      <c r="S84" s="2" t="n"/>
      <c r="T84" s="2" t="n"/>
    </row>
    <row r="85" ht="34" customHeight="1">
      <c r="A85" s="27" t="n"/>
      <c r="B85" s="126" t="n"/>
      <c r="C85" s="130" t="n"/>
      <c r="D85" s="27" t="n"/>
      <c r="E85" s="27" t="n"/>
      <c r="F85" s="27" t="n"/>
      <c r="G85" s="126" t="n"/>
      <c r="H85" s="27" t="n"/>
      <c r="I85" s="27" t="n"/>
      <c r="J85" s="27" t="n"/>
      <c r="K85" s="14">
        <f>IF(COUNTBLANK(A85)=1,"",IF(OR(E85="Complete",E85="Cancelled"),"",IF(OR(COUNTBLANK(B85)=1,NOT(ISNUMBER(B85))),"Add event date",IF(COUNTBLANK(E85)=1,"Choose event status",IF(COUNTBLANK(H85)=1,"Choose prep status",IF(AND(H85&lt;&gt;"Done",H85&lt;&gt;"Not needed",COUNTBLANK(F85)=1),"Add preparation",IF(AND(H85&lt;&gt;"Done",H85&lt;&gt;"Not needed",COUNTBLANK(G85)=1),"Add prep date",IF(AND(H85&lt;&gt;"Done",H85&lt;&gt;"Not needed",ISNUMBER(G85),G85&lt;TODAY()),"Prep overdue",IF(AND(H85&lt;&gt;"Done",H85&lt;&gt;"Not needed",ISNUMBER(G85),G85&lt;TODAY()+7),"Prep this week",IF(B85&lt;TODAY(),"Update past event",IF(B85&lt;TODAY()+7,"This week","")))))))))))</f>
        <v/>
      </c>
      <c r="L85" s="124">
        <f>IF(OR(COUNTBLANK(A85)=1,E85="Cancelled",NOT(ISNUMBER(B85))),"",INT(B85))</f>
        <v/>
      </c>
      <c r="M85" s="2" t="n"/>
      <c r="N85" s="2" t="n"/>
      <c r="O85" s="2" t="n"/>
      <c r="P85" s="2" t="n"/>
      <c r="Q85" s="2" t="n"/>
      <c r="R85" s="2" t="n"/>
      <c r="S85" s="2" t="n"/>
      <c r="T85" s="2" t="n"/>
    </row>
    <row r="86" ht="34" customHeight="1">
      <c r="A86" s="27" t="n"/>
      <c r="B86" s="126" t="n"/>
      <c r="C86" s="130" t="n"/>
      <c r="D86" s="27" t="n"/>
      <c r="E86" s="27" t="n"/>
      <c r="F86" s="27" t="n"/>
      <c r="G86" s="126" t="n"/>
      <c r="H86" s="27" t="n"/>
      <c r="I86" s="27" t="n"/>
      <c r="J86" s="27" t="n"/>
      <c r="K86" s="14">
        <f>IF(COUNTBLANK(A86)=1,"",IF(OR(E86="Complete",E86="Cancelled"),"",IF(OR(COUNTBLANK(B86)=1,NOT(ISNUMBER(B86))),"Add event date",IF(COUNTBLANK(E86)=1,"Choose event status",IF(COUNTBLANK(H86)=1,"Choose prep status",IF(AND(H86&lt;&gt;"Done",H86&lt;&gt;"Not needed",COUNTBLANK(F86)=1),"Add preparation",IF(AND(H86&lt;&gt;"Done",H86&lt;&gt;"Not needed",COUNTBLANK(G86)=1),"Add prep date",IF(AND(H86&lt;&gt;"Done",H86&lt;&gt;"Not needed",ISNUMBER(G86),G86&lt;TODAY()),"Prep overdue",IF(AND(H86&lt;&gt;"Done",H86&lt;&gt;"Not needed",ISNUMBER(G86),G86&lt;TODAY()+7),"Prep this week",IF(B86&lt;TODAY(),"Update past event",IF(B86&lt;TODAY()+7,"This week","")))))))))))</f>
        <v/>
      </c>
      <c r="L86" s="124">
        <f>IF(OR(COUNTBLANK(A86)=1,E86="Cancelled",NOT(ISNUMBER(B86))),"",INT(B86))</f>
        <v/>
      </c>
      <c r="M86" s="2" t="n"/>
      <c r="N86" s="2" t="n"/>
      <c r="O86" s="2" t="n"/>
      <c r="P86" s="2" t="n"/>
      <c r="Q86" s="2" t="n"/>
      <c r="R86" s="2" t="n"/>
      <c r="S86" s="2" t="n"/>
      <c r="T86" s="2" t="n"/>
    </row>
    <row r="87" ht="34" customHeight="1">
      <c r="A87" s="27" t="n"/>
      <c r="B87" s="126" t="n"/>
      <c r="C87" s="130" t="n"/>
      <c r="D87" s="27" t="n"/>
      <c r="E87" s="27" t="n"/>
      <c r="F87" s="27" t="n"/>
      <c r="G87" s="126" t="n"/>
      <c r="H87" s="27" t="n"/>
      <c r="I87" s="27" t="n"/>
      <c r="J87" s="27" t="n"/>
      <c r="K87" s="14">
        <f>IF(COUNTBLANK(A87)=1,"",IF(OR(E87="Complete",E87="Cancelled"),"",IF(OR(COUNTBLANK(B87)=1,NOT(ISNUMBER(B87))),"Add event date",IF(COUNTBLANK(E87)=1,"Choose event status",IF(COUNTBLANK(H87)=1,"Choose prep status",IF(AND(H87&lt;&gt;"Done",H87&lt;&gt;"Not needed",COUNTBLANK(F87)=1),"Add preparation",IF(AND(H87&lt;&gt;"Done",H87&lt;&gt;"Not needed",COUNTBLANK(G87)=1),"Add prep date",IF(AND(H87&lt;&gt;"Done",H87&lt;&gt;"Not needed",ISNUMBER(G87),G87&lt;TODAY()),"Prep overdue",IF(AND(H87&lt;&gt;"Done",H87&lt;&gt;"Not needed",ISNUMBER(G87),G87&lt;TODAY()+7),"Prep this week",IF(B87&lt;TODAY(),"Update past event",IF(B87&lt;TODAY()+7,"This week","")))))))))))</f>
        <v/>
      </c>
      <c r="L87" s="124">
        <f>IF(OR(COUNTBLANK(A87)=1,E87="Cancelled",NOT(ISNUMBER(B87))),"",INT(B87))</f>
        <v/>
      </c>
      <c r="M87" s="2" t="n"/>
      <c r="N87" s="2" t="n"/>
      <c r="O87" s="2" t="n"/>
      <c r="P87" s="2" t="n"/>
      <c r="Q87" s="2" t="n"/>
      <c r="R87" s="2" t="n"/>
      <c r="S87" s="2" t="n"/>
      <c r="T87" s="2" t="n"/>
    </row>
    <row r="88" ht="34" customHeight="1">
      <c r="A88" s="27" t="n"/>
      <c r="B88" s="126" t="n"/>
      <c r="C88" s="130" t="n"/>
      <c r="D88" s="27" t="n"/>
      <c r="E88" s="27" t="n"/>
      <c r="F88" s="27" t="n"/>
      <c r="G88" s="126" t="n"/>
      <c r="H88" s="27" t="n"/>
      <c r="I88" s="27" t="n"/>
      <c r="J88" s="27" t="n"/>
      <c r="K88" s="14">
        <f>IF(COUNTBLANK(A88)=1,"",IF(OR(E88="Complete",E88="Cancelled"),"",IF(OR(COUNTBLANK(B88)=1,NOT(ISNUMBER(B88))),"Add event date",IF(COUNTBLANK(E88)=1,"Choose event status",IF(COUNTBLANK(H88)=1,"Choose prep status",IF(AND(H88&lt;&gt;"Done",H88&lt;&gt;"Not needed",COUNTBLANK(F88)=1),"Add preparation",IF(AND(H88&lt;&gt;"Done",H88&lt;&gt;"Not needed",COUNTBLANK(G88)=1),"Add prep date",IF(AND(H88&lt;&gt;"Done",H88&lt;&gt;"Not needed",ISNUMBER(G88),G88&lt;TODAY()),"Prep overdue",IF(AND(H88&lt;&gt;"Done",H88&lt;&gt;"Not needed",ISNUMBER(G88),G88&lt;TODAY()+7),"Prep this week",IF(B88&lt;TODAY(),"Update past event",IF(B88&lt;TODAY()+7,"This week","")))))))))))</f>
        <v/>
      </c>
      <c r="L88" s="124">
        <f>IF(OR(COUNTBLANK(A88)=1,E88="Cancelled",NOT(ISNUMBER(B88))),"",INT(B88))</f>
        <v/>
      </c>
      <c r="M88" s="2" t="n"/>
      <c r="N88" s="2" t="n"/>
      <c r="O88" s="2" t="n"/>
      <c r="P88" s="2" t="n"/>
      <c r="Q88" s="2" t="n"/>
      <c r="R88" s="2" t="n"/>
      <c r="S88" s="2" t="n"/>
      <c r="T88" s="2" t="n"/>
    </row>
    <row r="89" ht="34" customHeight="1">
      <c r="A89" s="27" t="n"/>
      <c r="B89" s="126" t="n"/>
      <c r="C89" s="130" t="n"/>
      <c r="D89" s="27" t="n"/>
      <c r="E89" s="27" t="n"/>
      <c r="F89" s="27" t="n"/>
      <c r="G89" s="126" t="n"/>
      <c r="H89" s="27" t="n"/>
      <c r="I89" s="27" t="n"/>
      <c r="J89" s="27" t="n"/>
      <c r="K89" s="14">
        <f>IF(COUNTBLANK(A89)=1,"",IF(OR(E89="Complete",E89="Cancelled"),"",IF(OR(COUNTBLANK(B89)=1,NOT(ISNUMBER(B89))),"Add event date",IF(COUNTBLANK(E89)=1,"Choose event status",IF(COUNTBLANK(H89)=1,"Choose prep status",IF(AND(H89&lt;&gt;"Done",H89&lt;&gt;"Not needed",COUNTBLANK(F89)=1),"Add preparation",IF(AND(H89&lt;&gt;"Done",H89&lt;&gt;"Not needed",COUNTBLANK(G89)=1),"Add prep date",IF(AND(H89&lt;&gt;"Done",H89&lt;&gt;"Not needed",ISNUMBER(G89),G89&lt;TODAY()),"Prep overdue",IF(AND(H89&lt;&gt;"Done",H89&lt;&gt;"Not needed",ISNUMBER(G89),G89&lt;TODAY()+7),"Prep this week",IF(B89&lt;TODAY(),"Update past event",IF(B89&lt;TODAY()+7,"This week","")))))))))))</f>
        <v/>
      </c>
      <c r="L89" s="124">
        <f>IF(OR(COUNTBLANK(A89)=1,E89="Cancelled",NOT(ISNUMBER(B89))),"",INT(B89))</f>
        <v/>
      </c>
      <c r="M89" s="2" t="n"/>
      <c r="N89" s="2" t="n"/>
      <c r="O89" s="2" t="n"/>
      <c r="P89" s="2" t="n"/>
      <c r="Q89" s="2" t="n"/>
      <c r="R89" s="2" t="n"/>
      <c r="S89" s="2" t="n"/>
      <c r="T89" s="2" t="n"/>
    </row>
    <row r="90" ht="34" customHeight="1">
      <c r="A90" s="27" t="n"/>
      <c r="B90" s="126" t="n"/>
      <c r="C90" s="130" t="n"/>
      <c r="D90" s="27" t="n"/>
      <c r="E90" s="27" t="n"/>
      <c r="F90" s="27" t="n"/>
      <c r="G90" s="126" t="n"/>
      <c r="H90" s="27" t="n"/>
      <c r="I90" s="27" t="n"/>
      <c r="J90" s="27" t="n"/>
      <c r="K90" s="14">
        <f>IF(COUNTBLANK(A90)=1,"",IF(OR(E90="Complete",E90="Cancelled"),"",IF(OR(COUNTBLANK(B90)=1,NOT(ISNUMBER(B90))),"Add event date",IF(COUNTBLANK(E90)=1,"Choose event status",IF(COUNTBLANK(H90)=1,"Choose prep status",IF(AND(H90&lt;&gt;"Done",H90&lt;&gt;"Not needed",COUNTBLANK(F90)=1),"Add preparation",IF(AND(H90&lt;&gt;"Done",H90&lt;&gt;"Not needed",COUNTBLANK(G90)=1),"Add prep date",IF(AND(H90&lt;&gt;"Done",H90&lt;&gt;"Not needed",ISNUMBER(G90),G90&lt;TODAY()),"Prep overdue",IF(AND(H90&lt;&gt;"Done",H90&lt;&gt;"Not needed",ISNUMBER(G90),G90&lt;TODAY()+7),"Prep this week",IF(B90&lt;TODAY(),"Update past event",IF(B90&lt;TODAY()+7,"This week","")))))))))))</f>
        <v/>
      </c>
      <c r="L90" s="124">
        <f>IF(OR(COUNTBLANK(A90)=1,E90="Cancelled",NOT(ISNUMBER(B90))),"",INT(B90))</f>
        <v/>
      </c>
      <c r="M90" s="2" t="n"/>
      <c r="N90" s="2" t="n"/>
      <c r="O90" s="2" t="n"/>
      <c r="P90" s="2" t="n"/>
      <c r="Q90" s="2" t="n"/>
      <c r="R90" s="2" t="n"/>
      <c r="S90" s="2" t="n"/>
      <c r="T90" s="2" t="n"/>
    </row>
    <row r="91" ht="34" customHeight="1">
      <c r="A91" s="27" t="n"/>
      <c r="B91" s="126" t="n"/>
      <c r="C91" s="130" t="n"/>
      <c r="D91" s="27" t="n"/>
      <c r="E91" s="27" t="n"/>
      <c r="F91" s="27" t="n"/>
      <c r="G91" s="126" t="n"/>
      <c r="H91" s="27" t="n"/>
      <c r="I91" s="27" t="n"/>
      <c r="J91" s="27" t="n"/>
      <c r="K91" s="14">
        <f>IF(COUNTBLANK(A91)=1,"",IF(OR(E91="Complete",E91="Cancelled"),"",IF(OR(COUNTBLANK(B91)=1,NOT(ISNUMBER(B91))),"Add event date",IF(COUNTBLANK(E91)=1,"Choose event status",IF(COUNTBLANK(H91)=1,"Choose prep status",IF(AND(H91&lt;&gt;"Done",H91&lt;&gt;"Not needed",COUNTBLANK(F91)=1),"Add preparation",IF(AND(H91&lt;&gt;"Done",H91&lt;&gt;"Not needed",COUNTBLANK(G91)=1),"Add prep date",IF(AND(H91&lt;&gt;"Done",H91&lt;&gt;"Not needed",ISNUMBER(G91),G91&lt;TODAY()),"Prep overdue",IF(AND(H91&lt;&gt;"Done",H91&lt;&gt;"Not needed",ISNUMBER(G91),G91&lt;TODAY()+7),"Prep this week",IF(B91&lt;TODAY(),"Update past event",IF(B91&lt;TODAY()+7,"This week","")))))))))))</f>
        <v/>
      </c>
      <c r="L91" s="124">
        <f>IF(OR(COUNTBLANK(A91)=1,E91="Cancelled",NOT(ISNUMBER(B91))),"",INT(B91))</f>
        <v/>
      </c>
      <c r="M91" s="2" t="n"/>
      <c r="N91" s="2" t="n"/>
      <c r="O91" s="2" t="n"/>
      <c r="P91" s="2" t="n"/>
      <c r="Q91" s="2" t="n"/>
      <c r="R91" s="2" t="n"/>
      <c r="S91" s="2" t="n"/>
      <c r="T91" s="2" t="n"/>
    </row>
    <row r="92" ht="34" customHeight="1">
      <c r="A92" s="27" t="n"/>
      <c r="B92" s="126" t="n"/>
      <c r="C92" s="130" t="n"/>
      <c r="D92" s="27" t="n"/>
      <c r="E92" s="27" t="n"/>
      <c r="F92" s="27" t="n"/>
      <c r="G92" s="126" t="n"/>
      <c r="H92" s="27" t="n"/>
      <c r="I92" s="27" t="n"/>
      <c r="J92" s="27" t="n"/>
      <c r="K92" s="14">
        <f>IF(COUNTBLANK(A92)=1,"",IF(OR(E92="Complete",E92="Cancelled"),"",IF(OR(COUNTBLANK(B92)=1,NOT(ISNUMBER(B92))),"Add event date",IF(COUNTBLANK(E92)=1,"Choose event status",IF(COUNTBLANK(H92)=1,"Choose prep status",IF(AND(H92&lt;&gt;"Done",H92&lt;&gt;"Not needed",COUNTBLANK(F92)=1),"Add preparation",IF(AND(H92&lt;&gt;"Done",H92&lt;&gt;"Not needed",COUNTBLANK(G92)=1),"Add prep date",IF(AND(H92&lt;&gt;"Done",H92&lt;&gt;"Not needed",ISNUMBER(G92),G92&lt;TODAY()),"Prep overdue",IF(AND(H92&lt;&gt;"Done",H92&lt;&gt;"Not needed",ISNUMBER(G92),G92&lt;TODAY()+7),"Prep this week",IF(B92&lt;TODAY(),"Update past event",IF(B92&lt;TODAY()+7,"This week","")))))))))))</f>
        <v/>
      </c>
      <c r="L92" s="124">
        <f>IF(OR(COUNTBLANK(A92)=1,E92="Cancelled",NOT(ISNUMBER(B92))),"",INT(B92))</f>
        <v/>
      </c>
      <c r="M92" s="2" t="n"/>
      <c r="N92" s="2" t="n"/>
      <c r="O92" s="2" t="n"/>
      <c r="P92" s="2" t="n"/>
      <c r="Q92" s="2" t="n"/>
      <c r="R92" s="2" t="n"/>
      <c r="S92" s="2" t="n"/>
      <c r="T92" s="2" t="n"/>
    </row>
    <row r="93" ht="34" customHeight="1">
      <c r="A93" s="27" t="n"/>
      <c r="B93" s="126" t="n"/>
      <c r="C93" s="130" t="n"/>
      <c r="D93" s="27" t="n"/>
      <c r="E93" s="27" t="n"/>
      <c r="F93" s="27" t="n"/>
      <c r="G93" s="126" t="n"/>
      <c r="H93" s="27" t="n"/>
      <c r="I93" s="27" t="n"/>
      <c r="J93" s="27" t="n"/>
      <c r="K93" s="14">
        <f>IF(COUNTBLANK(A93)=1,"",IF(OR(E93="Complete",E93="Cancelled"),"",IF(OR(COUNTBLANK(B93)=1,NOT(ISNUMBER(B93))),"Add event date",IF(COUNTBLANK(E93)=1,"Choose event status",IF(COUNTBLANK(H93)=1,"Choose prep status",IF(AND(H93&lt;&gt;"Done",H93&lt;&gt;"Not needed",COUNTBLANK(F93)=1),"Add preparation",IF(AND(H93&lt;&gt;"Done",H93&lt;&gt;"Not needed",COUNTBLANK(G93)=1),"Add prep date",IF(AND(H93&lt;&gt;"Done",H93&lt;&gt;"Not needed",ISNUMBER(G93),G93&lt;TODAY()),"Prep overdue",IF(AND(H93&lt;&gt;"Done",H93&lt;&gt;"Not needed",ISNUMBER(G93),G93&lt;TODAY()+7),"Prep this week",IF(B93&lt;TODAY(),"Update past event",IF(B93&lt;TODAY()+7,"This week","")))))))))))</f>
        <v/>
      </c>
      <c r="L93" s="124">
        <f>IF(OR(COUNTBLANK(A93)=1,E93="Cancelled",NOT(ISNUMBER(B93))),"",INT(B93))</f>
        <v/>
      </c>
      <c r="M93" s="2" t="n"/>
      <c r="N93" s="2" t="n"/>
      <c r="O93" s="2" t="n"/>
      <c r="P93" s="2" t="n"/>
      <c r="Q93" s="2" t="n"/>
      <c r="R93" s="2" t="n"/>
      <c r="S93" s="2" t="n"/>
      <c r="T93" s="2" t="n"/>
    </row>
    <row r="94" ht="34" customHeight="1">
      <c r="A94" s="27" t="n"/>
      <c r="B94" s="126" t="n"/>
      <c r="C94" s="130" t="n"/>
      <c r="D94" s="27" t="n"/>
      <c r="E94" s="27" t="n"/>
      <c r="F94" s="27" t="n"/>
      <c r="G94" s="126" t="n"/>
      <c r="H94" s="27" t="n"/>
      <c r="I94" s="27" t="n"/>
      <c r="J94" s="27" t="n"/>
      <c r="K94" s="14">
        <f>IF(COUNTBLANK(A94)=1,"",IF(OR(E94="Complete",E94="Cancelled"),"",IF(OR(COUNTBLANK(B94)=1,NOT(ISNUMBER(B94))),"Add event date",IF(COUNTBLANK(E94)=1,"Choose event status",IF(COUNTBLANK(H94)=1,"Choose prep status",IF(AND(H94&lt;&gt;"Done",H94&lt;&gt;"Not needed",COUNTBLANK(F94)=1),"Add preparation",IF(AND(H94&lt;&gt;"Done",H94&lt;&gt;"Not needed",COUNTBLANK(G94)=1),"Add prep date",IF(AND(H94&lt;&gt;"Done",H94&lt;&gt;"Not needed",ISNUMBER(G94),G94&lt;TODAY()),"Prep overdue",IF(AND(H94&lt;&gt;"Done",H94&lt;&gt;"Not needed",ISNUMBER(G94),G94&lt;TODAY()+7),"Prep this week",IF(B94&lt;TODAY(),"Update past event",IF(B94&lt;TODAY()+7,"This week","")))))))))))</f>
        <v/>
      </c>
      <c r="L94" s="124">
        <f>IF(OR(COUNTBLANK(A94)=1,E94="Cancelled",NOT(ISNUMBER(B94))),"",INT(B94))</f>
        <v/>
      </c>
      <c r="M94" s="2" t="n"/>
      <c r="N94" s="2" t="n"/>
      <c r="O94" s="2" t="n"/>
      <c r="P94" s="2" t="n"/>
      <c r="Q94" s="2" t="n"/>
      <c r="R94" s="2" t="n"/>
      <c r="S94" s="2" t="n"/>
      <c r="T94" s="2" t="n"/>
    </row>
    <row r="95" ht="34" customHeight="1">
      <c r="A95" s="27" t="n"/>
      <c r="B95" s="126" t="n"/>
      <c r="C95" s="130" t="n"/>
      <c r="D95" s="27" t="n"/>
      <c r="E95" s="27" t="n"/>
      <c r="F95" s="27" t="n"/>
      <c r="G95" s="126" t="n"/>
      <c r="H95" s="27" t="n"/>
      <c r="I95" s="27" t="n"/>
      <c r="J95" s="27" t="n"/>
      <c r="K95" s="14">
        <f>IF(COUNTBLANK(A95)=1,"",IF(OR(E95="Complete",E95="Cancelled"),"",IF(OR(COUNTBLANK(B95)=1,NOT(ISNUMBER(B95))),"Add event date",IF(COUNTBLANK(E95)=1,"Choose event status",IF(COUNTBLANK(H95)=1,"Choose prep status",IF(AND(H95&lt;&gt;"Done",H95&lt;&gt;"Not needed",COUNTBLANK(F95)=1),"Add preparation",IF(AND(H95&lt;&gt;"Done",H95&lt;&gt;"Not needed",COUNTBLANK(G95)=1),"Add prep date",IF(AND(H95&lt;&gt;"Done",H95&lt;&gt;"Not needed",ISNUMBER(G95),G95&lt;TODAY()),"Prep overdue",IF(AND(H95&lt;&gt;"Done",H95&lt;&gt;"Not needed",ISNUMBER(G95),G95&lt;TODAY()+7),"Prep this week",IF(B95&lt;TODAY(),"Update past event",IF(B95&lt;TODAY()+7,"This week","")))))))))))</f>
        <v/>
      </c>
      <c r="L95" s="124">
        <f>IF(OR(COUNTBLANK(A95)=1,E95="Cancelled",NOT(ISNUMBER(B95))),"",INT(B95))</f>
        <v/>
      </c>
      <c r="M95" s="2" t="n"/>
      <c r="N95" s="2" t="n"/>
      <c r="O95" s="2" t="n"/>
      <c r="P95" s="2" t="n"/>
      <c r="Q95" s="2" t="n"/>
      <c r="R95" s="2" t="n"/>
      <c r="S95" s="2" t="n"/>
      <c r="T95" s="2" t="n"/>
    </row>
    <row r="96" ht="34" customHeight="1">
      <c r="A96" s="27" t="n"/>
      <c r="B96" s="126" t="n"/>
      <c r="C96" s="130" t="n"/>
      <c r="D96" s="27" t="n"/>
      <c r="E96" s="27" t="n"/>
      <c r="F96" s="27" t="n"/>
      <c r="G96" s="126" t="n"/>
      <c r="H96" s="27" t="n"/>
      <c r="I96" s="27" t="n"/>
      <c r="J96" s="27" t="n"/>
      <c r="K96" s="14">
        <f>IF(COUNTBLANK(A96)=1,"",IF(OR(E96="Complete",E96="Cancelled"),"",IF(OR(COUNTBLANK(B96)=1,NOT(ISNUMBER(B96))),"Add event date",IF(COUNTBLANK(E96)=1,"Choose event status",IF(COUNTBLANK(H96)=1,"Choose prep status",IF(AND(H96&lt;&gt;"Done",H96&lt;&gt;"Not needed",COUNTBLANK(F96)=1),"Add preparation",IF(AND(H96&lt;&gt;"Done",H96&lt;&gt;"Not needed",COUNTBLANK(G96)=1),"Add prep date",IF(AND(H96&lt;&gt;"Done",H96&lt;&gt;"Not needed",ISNUMBER(G96),G96&lt;TODAY()),"Prep overdue",IF(AND(H96&lt;&gt;"Done",H96&lt;&gt;"Not needed",ISNUMBER(G96),G96&lt;TODAY()+7),"Prep this week",IF(B96&lt;TODAY(),"Update past event",IF(B96&lt;TODAY()+7,"This week","")))))))))))</f>
        <v/>
      </c>
      <c r="L96" s="124">
        <f>IF(OR(COUNTBLANK(A96)=1,E96="Cancelled",NOT(ISNUMBER(B96))),"",INT(B96))</f>
        <v/>
      </c>
      <c r="M96" s="2" t="n"/>
      <c r="N96" s="2" t="n"/>
      <c r="O96" s="2" t="n"/>
      <c r="P96" s="2" t="n"/>
      <c r="Q96" s="2" t="n"/>
      <c r="R96" s="2" t="n"/>
      <c r="S96" s="2" t="n"/>
      <c r="T96" s="2" t="n"/>
    </row>
    <row r="97" ht="34" customHeight="1">
      <c r="A97" s="27" t="n"/>
      <c r="B97" s="126" t="n"/>
      <c r="C97" s="130" t="n"/>
      <c r="D97" s="27" t="n"/>
      <c r="E97" s="27" t="n"/>
      <c r="F97" s="27" t="n"/>
      <c r="G97" s="126" t="n"/>
      <c r="H97" s="27" t="n"/>
      <c r="I97" s="27" t="n"/>
      <c r="J97" s="27" t="n"/>
      <c r="K97" s="14">
        <f>IF(COUNTBLANK(A97)=1,"",IF(OR(E97="Complete",E97="Cancelled"),"",IF(OR(COUNTBLANK(B97)=1,NOT(ISNUMBER(B97))),"Add event date",IF(COUNTBLANK(E97)=1,"Choose event status",IF(COUNTBLANK(H97)=1,"Choose prep status",IF(AND(H97&lt;&gt;"Done",H97&lt;&gt;"Not needed",COUNTBLANK(F97)=1),"Add preparation",IF(AND(H97&lt;&gt;"Done",H97&lt;&gt;"Not needed",COUNTBLANK(G97)=1),"Add prep date",IF(AND(H97&lt;&gt;"Done",H97&lt;&gt;"Not needed",ISNUMBER(G97),G97&lt;TODAY()),"Prep overdue",IF(AND(H97&lt;&gt;"Done",H97&lt;&gt;"Not needed",ISNUMBER(G97),G97&lt;TODAY()+7),"Prep this week",IF(B97&lt;TODAY(),"Update past event",IF(B97&lt;TODAY()+7,"This week","")))))))))))</f>
        <v/>
      </c>
      <c r="L97" s="124">
        <f>IF(OR(COUNTBLANK(A97)=1,E97="Cancelled",NOT(ISNUMBER(B97))),"",INT(B97))</f>
        <v/>
      </c>
      <c r="M97" s="2" t="n"/>
      <c r="N97" s="2" t="n"/>
      <c r="O97" s="2" t="n"/>
      <c r="P97" s="2" t="n"/>
      <c r="Q97" s="2" t="n"/>
      <c r="R97" s="2" t="n"/>
      <c r="S97" s="2" t="n"/>
      <c r="T97" s="2" t="n"/>
    </row>
    <row r="98" ht="34" customHeight="1">
      <c r="A98" s="27" t="n"/>
      <c r="B98" s="126" t="n"/>
      <c r="C98" s="130" t="n"/>
      <c r="D98" s="27" t="n"/>
      <c r="E98" s="27" t="n"/>
      <c r="F98" s="27" t="n"/>
      <c r="G98" s="126" t="n"/>
      <c r="H98" s="27" t="n"/>
      <c r="I98" s="27" t="n"/>
      <c r="J98" s="27" t="n"/>
      <c r="K98" s="14">
        <f>IF(COUNTBLANK(A98)=1,"",IF(OR(E98="Complete",E98="Cancelled"),"",IF(OR(COUNTBLANK(B98)=1,NOT(ISNUMBER(B98))),"Add event date",IF(COUNTBLANK(E98)=1,"Choose event status",IF(COUNTBLANK(H98)=1,"Choose prep status",IF(AND(H98&lt;&gt;"Done",H98&lt;&gt;"Not needed",COUNTBLANK(F98)=1),"Add preparation",IF(AND(H98&lt;&gt;"Done",H98&lt;&gt;"Not needed",COUNTBLANK(G98)=1),"Add prep date",IF(AND(H98&lt;&gt;"Done",H98&lt;&gt;"Not needed",ISNUMBER(G98),G98&lt;TODAY()),"Prep overdue",IF(AND(H98&lt;&gt;"Done",H98&lt;&gt;"Not needed",ISNUMBER(G98),G98&lt;TODAY()+7),"Prep this week",IF(B98&lt;TODAY(),"Update past event",IF(B98&lt;TODAY()+7,"This week","")))))))))))</f>
        <v/>
      </c>
      <c r="L98" s="124">
        <f>IF(OR(COUNTBLANK(A98)=1,E98="Cancelled",NOT(ISNUMBER(B98))),"",INT(B98))</f>
        <v/>
      </c>
      <c r="M98" s="2" t="n"/>
      <c r="N98" s="2" t="n"/>
      <c r="O98" s="2" t="n"/>
      <c r="P98" s="2" t="n"/>
      <c r="Q98" s="2" t="n"/>
      <c r="R98" s="2" t="n"/>
      <c r="S98" s="2" t="n"/>
      <c r="T98" s="2" t="n"/>
    </row>
    <row r="99" ht="34" customHeight="1">
      <c r="A99" s="27" t="n"/>
      <c r="B99" s="126" t="n"/>
      <c r="C99" s="130" t="n"/>
      <c r="D99" s="27" t="n"/>
      <c r="E99" s="27" t="n"/>
      <c r="F99" s="27" t="n"/>
      <c r="G99" s="126" t="n"/>
      <c r="H99" s="27" t="n"/>
      <c r="I99" s="27" t="n"/>
      <c r="J99" s="27" t="n"/>
      <c r="K99" s="14">
        <f>IF(COUNTBLANK(A99)=1,"",IF(OR(E99="Complete",E99="Cancelled"),"",IF(OR(COUNTBLANK(B99)=1,NOT(ISNUMBER(B99))),"Add event date",IF(COUNTBLANK(E99)=1,"Choose event status",IF(COUNTBLANK(H99)=1,"Choose prep status",IF(AND(H99&lt;&gt;"Done",H99&lt;&gt;"Not needed",COUNTBLANK(F99)=1),"Add preparation",IF(AND(H99&lt;&gt;"Done",H99&lt;&gt;"Not needed",COUNTBLANK(G99)=1),"Add prep date",IF(AND(H99&lt;&gt;"Done",H99&lt;&gt;"Not needed",ISNUMBER(G99),G99&lt;TODAY()),"Prep overdue",IF(AND(H99&lt;&gt;"Done",H99&lt;&gt;"Not needed",ISNUMBER(G99),G99&lt;TODAY()+7),"Prep this week",IF(B99&lt;TODAY(),"Update past event",IF(B99&lt;TODAY()+7,"This week","")))))))))))</f>
        <v/>
      </c>
      <c r="L99" s="124">
        <f>IF(OR(COUNTBLANK(A99)=1,E99="Cancelled",NOT(ISNUMBER(B99))),"",INT(B99))</f>
        <v/>
      </c>
      <c r="M99" s="2" t="n"/>
      <c r="N99" s="2" t="n"/>
      <c r="O99" s="2" t="n"/>
      <c r="P99" s="2" t="n"/>
      <c r="Q99" s="2" t="n"/>
      <c r="R99" s="2" t="n"/>
      <c r="S99" s="2" t="n"/>
      <c r="T99" s="2" t="n"/>
    </row>
    <row r="100" ht="34" customHeight="1">
      <c r="A100" s="27" t="n"/>
      <c r="B100" s="126" t="n"/>
      <c r="C100" s="130" t="n"/>
      <c r="D100" s="27" t="n"/>
      <c r="E100" s="27" t="n"/>
      <c r="F100" s="27" t="n"/>
      <c r="G100" s="126" t="n"/>
      <c r="H100" s="27" t="n"/>
      <c r="I100" s="27" t="n"/>
      <c r="J100" s="27" t="n"/>
      <c r="K100" s="14">
        <f>IF(COUNTBLANK(A100)=1,"",IF(OR(E100="Complete",E100="Cancelled"),"",IF(OR(COUNTBLANK(B100)=1,NOT(ISNUMBER(B100))),"Add event date",IF(COUNTBLANK(E100)=1,"Choose event status",IF(COUNTBLANK(H100)=1,"Choose prep status",IF(AND(H100&lt;&gt;"Done",H100&lt;&gt;"Not needed",COUNTBLANK(F100)=1),"Add preparation",IF(AND(H100&lt;&gt;"Done",H100&lt;&gt;"Not needed",COUNTBLANK(G100)=1),"Add prep date",IF(AND(H100&lt;&gt;"Done",H100&lt;&gt;"Not needed",ISNUMBER(G100),G100&lt;TODAY()),"Prep overdue",IF(AND(H100&lt;&gt;"Done",H100&lt;&gt;"Not needed",ISNUMBER(G100),G100&lt;TODAY()+7),"Prep this week",IF(B100&lt;TODAY(),"Update past event",IF(B100&lt;TODAY()+7,"This week","")))))))))))</f>
        <v/>
      </c>
      <c r="L100" s="124">
        <f>IF(OR(COUNTBLANK(A100)=1,E100="Cancelled",NOT(ISNUMBER(B100))),"",INT(B100))</f>
        <v/>
      </c>
      <c r="M100" s="2" t="n"/>
      <c r="N100" s="2" t="n"/>
      <c r="O100" s="2" t="n"/>
      <c r="P100" s="2" t="n"/>
      <c r="Q100" s="2" t="n"/>
      <c r="R100" s="2" t="n"/>
      <c r="S100" s="2" t="n"/>
      <c r="T100" s="2" t="n"/>
    </row>
    <row r="101" ht="34" customHeight="1">
      <c r="A101" s="27" t="n"/>
      <c r="B101" s="126" t="n"/>
      <c r="C101" s="130" t="n"/>
      <c r="D101" s="27" t="n"/>
      <c r="E101" s="27" t="n"/>
      <c r="F101" s="27" t="n"/>
      <c r="G101" s="126" t="n"/>
      <c r="H101" s="27" t="n"/>
      <c r="I101" s="27" t="n"/>
      <c r="J101" s="27" t="n"/>
      <c r="K101" s="14">
        <f>IF(COUNTBLANK(A101)=1,"",IF(OR(E101="Complete",E101="Cancelled"),"",IF(OR(COUNTBLANK(B101)=1,NOT(ISNUMBER(B101))),"Add event date",IF(COUNTBLANK(E101)=1,"Choose event status",IF(COUNTBLANK(H101)=1,"Choose prep status",IF(AND(H101&lt;&gt;"Done",H101&lt;&gt;"Not needed",COUNTBLANK(F101)=1),"Add preparation",IF(AND(H101&lt;&gt;"Done",H101&lt;&gt;"Not needed",COUNTBLANK(G101)=1),"Add prep date",IF(AND(H101&lt;&gt;"Done",H101&lt;&gt;"Not needed",ISNUMBER(G101),G101&lt;TODAY()),"Prep overdue",IF(AND(H101&lt;&gt;"Done",H101&lt;&gt;"Not needed",ISNUMBER(G101),G101&lt;TODAY()+7),"Prep this week",IF(B101&lt;TODAY(),"Update past event",IF(B101&lt;TODAY()+7,"This week","")))))))))))</f>
        <v/>
      </c>
      <c r="L101" s="124">
        <f>IF(OR(COUNTBLANK(A101)=1,E101="Cancelled",NOT(ISNUMBER(B101))),"",INT(B101))</f>
        <v/>
      </c>
      <c r="M101" s="2" t="n"/>
      <c r="N101" s="2" t="n"/>
      <c r="O101" s="2" t="n"/>
      <c r="P101" s="2" t="n"/>
      <c r="Q101" s="2" t="n"/>
      <c r="R101" s="2" t="n"/>
      <c r="S101" s="2" t="n"/>
      <c r="T101" s="2" t="n"/>
    </row>
    <row r="102" ht="34" customHeight="1">
      <c r="A102" s="27" t="n"/>
      <c r="B102" s="126" t="n"/>
      <c r="C102" s="130" t="n"/>
      <c r="D102" s="27" t="n"/>
      <c r="E102" s="27" t="n"/>
      <c r="F102" s="27" t="n"/>
      <c r="G102" s="126" t="n"/>
      <c r="H102" s="27" t="n"/>
      <c r="I102" s="27" t="n"/>
      <c r="J102" s="27" t="n"/>
      <c r="K102" s="14">
        <f>IF(COUNTBLANK(A102)=1,"",IF(OR(E102="Complete",E102="Cancelled"),"",IF(OR(COUNTBLANK(B102)=1,NOT(ISNUMBER(B102))),"Add event date",IF(COUNTBLANK(E102)=1,"Choose event status",IF(COUNTBLANK(H102)=1,"Choose prep status",IF(AND(H102&lt;&gt;"Done",H102&lt;&gt;"Not needed",COUNTBLANK(F102)=1),"Add preparation",IF(AND(H102&lt;&gt;"Done",H102&lt;&gt;"Not needed",COUNTBLANK(G102)=1),"Add prep date",IF(AND(H102&lt;&gt;"Done",H102&lt;&gt;"Not needed",ISNUMBER(G102),G102&lt;TODAY()),"Prep overdue",IF(AND(H102&lt;&gt;"Done",H102&lt;&gt;"Not needed",ISNUMBER(G102),G102&lt;TODAY()+7),"Prep this week",IF(B102&lt;TODAY(),"Update past event",IF(B102&lt;TODAY()+7,"This week","")))))))))))</f>
        <v/>
      </c>
      <c r="L102" s="124">
        <f>IF(OR(COUNTBLANK(A102)=1,E102="Cancelled",NOT(ISNUMBER(B102))),"",INT(B102))</f>
        <v/>
      </c>
      <c r="M102" s="2" t="n"/>
      <c r="N102" s="2" t="n"/>
      <c r="O102" s="2" t="n"/>
      <c r="P102" s="2" t="n"/>
      <c r="Q102" s="2" t="n"/>
      <c r="R102" s="2" t="n"/>
      <c r="S102" s="2" t="n"/>
      <c r="T102" s="2" t="n"/>
    </row>
    <row r="103" ht="34" customHeight="1">
      <c r="A103" s="27" t="n"/>
      <c r="B103" s="126" t="n"/>
      <c r="C103" s="130" t="n"/>
      <c r="D103" s="27" t="n"/>
      <c r="E103" s="27" t="n"/>
      <c r="F103" s="27" t="n"/>
      <c r="G103" s="126" t="n"/>
      <c r="H103" s="27" t="n"/>
      <c r="I103" s="27" t="n"/>
      <c r="J103" s="27" t="n"/>
      <c r="K103" s="14">
        <f>IF(COUNTBLANK(A103)=1,"",IF(OR(E103="Complete",E103="Cancelled"),"",IF(OR(COUNTBLANK(B103)=1,NOT(ISNUMBER(B103))),"Add event date",IF(COUNTBLANK(E103)=1,"Choose event status",IF(COUNTBLANK(H103)=1,"Choose prep status",IF(AND(H103&lt;&gt;"Done",H103&lt;&gt;"Not needed",COUNTBLANK(F103)=1),"Add preparation",IF(AND(H103&lt;&gt;"Done",H103&lt;&gt;"Not needed",COUNTBLANK(G103)=1),"Add prep date",IF(AND(H103&lt;&gt;"Done",H103&lt;&gt;"Not needed",ISNUMBER(G103),G103&lt;TODAY()),"Prep overdue",IF(AND(H103&lt;&gt;"Done",H103&lt;&gt;"Not needed",ISNUMBER(G103),G103&lt;TODAY()+7),"Prep this week",IF(B103&lt;TODAY(),"Update past event",IF(B103&lt;TODAY()+7,"This week","")))))))))))</f>
        <v/>
      </c>
      <c r="L103" s="124">
        <f>IF(OR(COUNTBLANK(A103)=1,E103="Cancelled",NOT(ISNUMBER(B103))),"",INT(B103))</f>
        <v/>
      </c>
      <c r="M103" s="2" t="n"/>
      <c r="N103" s="2" t="n"/>
      <c r="O103" s="2" t="n"/>
      <c r="P103" s="2" t="n"/>
      <c r="Q103" s="2" t="n"/>
      <c r="R103" s="2" t="n"/>
      <c r="S103" s="2" t="n"/>
      <c r="T103" s="2" t="n"/>
    </row>
    <row r="104" ht="34" customHeight="1">
      <c r="A104" s="27" t="n"/>
      <c r="B104" s="126" t="n"/>
      <c r="C104" s="130" t="n"/>
      <c r="D104" s="27" t="n"/>
      <c r="E104" s="27" t="n"/>
      <c r="F104" s="27" t="n"/>
      <c r="G104" s="126" t="n"/>
      <c r="H104" s="27" t="n"/>
      <c r="I104" s="27" t="n"/>
      <c r="J104" s="27" t="n"/>
      <c r="K104" s="14">
        <f>IF(COUNTBLANK(A104)=1,"",IF(OR(E104="Complete",E104="Cancelled"),"",IF(OR(COUNTBLANK(B104)=1,NOT(ISNUMBER(B104))),"Add event date",IF(COUNTBLANK(E104)=1,"Choose event status",IF(COUNTBLANK(H104)=1,"Choose prep status",IF(AND(H104&lt;&gt;"Done",H104&lt;&gt;"Not needed",COUNTBLANK(F104)=1),"Add preparation",IF(AND(H104&lt;&gt;"Done",H104&lt;&gt;"Not needed",COUNTBLANK(G104)=1),"Add prep date",IF(AND(H104&lt;&gt;"Done",H104&lt;&gt;"Not needed",ISNUMBER(G104),G104&lt;TODAY()),"Prep overdue",IF(AND(H104&lt;&gt;"Done",H104&lt;&gt;"Not needed",ISNUMBER(G104),G104&lt;TODAY()+7),"Prep this week",IF(B104&lt;TODAY(),"Update past event",IF(B104&lt;TODAY()+7,"This week","")))))))))))</f>
        <v/>
      </c>
      <c r="L104" s="124">
        <f>IF(OR(COUNTBLANK(A104)=1,E104="Cancelled",NOT(ISNUMBER(B104))),"",INT(B104))</f>
        <v/>
      </c>
      <c r="M104" s="2" t="n"/>
      <c r="N104" s="2" t="n"/>
      <c r="O104" s="2" t="n"/>
      <c r="P104" s="2" t="n"/>
      <c r="Q104" s="2" t="n"/>
      <c r="R104" s="2" t="n"/>
      <c r="S104" s="2" t="n"/>
      <c r="T104" s="2" t="n"/>
    </row>
    <row r="105" ht="34" customHeight="1">
      <c r="A105" s="27" t="n"/>
      <c r="B105" s="126" t="n"/>
      <c r="C105" s="130" t="n"/>
      <c r="D105" s="27" t="n"/>
      <c r="E105" s="27" t="n"/>
      <c r="F105" s="27" t="n"/>
      <c r="G105" s="126" t="n"/>
      <c r="H105" s="27" t="n"/>
      <c r="I105" s="27" t="n"/>
      <c r="J105" s="27" t="n"/>
      <c r="K105" s="14">
        <f>IF(COUNTBLANK(A105)=1,"",IF(OR(E105="Complete",E105="Cancelled"),"",IF(OR(COUNTBLANK(B105)=1,NOT(ISNUMBER(B105))),"Add event date",IF(COUNTBLANK(E105)=1,"Choose event status",IF(COUNTBLANK(H105)=1,"Choose prep status",IF(AND(H105&lt;&gt;"Done",H105&lt;&gt;"Not needed",COUNTBLANK(F105)=1),"Add preparation",IF(AND(H105&lt;&gt;"Done",H105&lt;&gt;"Not needed",COUNTBLANK(G105)=1),"Add prep date",IF(AND(H105&lt;&gt;"Done",H105&lt;&gt;"Not needed",ISNUMBER(G105),G105&lt;TODAY()),"Prep overdue",IF(AND(H105&lt;&gt;"Done",H105&lt;&gt;"Not needed",ISNUMBER(G105),G105&lt;TODAY()+7),"Prep this week",IF(B105&lt;TODAY(),"Update past event",IF(B105&lt;TODAY()+7,"This week","")))))))))))</f>
        <v/>
      </c>
      <c r="L105" s="124">
        <f>IF(OR(COUNTBLANK(A105)=1,E105="Cancelled",NOT(ISNUMBER(B105))),"",INT(B105))</f>
        <v/>
      </c>
      <c r="M105" s="2" t="n"/>
      <c r="N105" s="2" t="n"/>
      <c r="O105" s="2" t="n"/>
      <c r="P105" s="2" t="n"/>
      <c r="Q105" s="2" t="n"/>
      <c r="R105" s="2" t="n"/>
      <c r="S105" s="2" t="n"/>
      <c r="T105" s="2" t="n"/>
    </row>
    <row r="106" ht="34" customHeight="1">
      <c r="A106" s="27" t="n"/>
      <c r="B106" s="126" t="n"/>
      <c r="C106" s="130" t="n"/>
      <c r="D106" s="27" t="n"/>
      <c r="E106" s="27" t="n"/>
      <c r="F106" s="27" t="n"/>
      <c r="G106" s="126" t="n"/>
      <c r="H106" s="27" t="n"/>
      <c r="I106" s="27" t="n"/>
      <c r="J106" s="27" t="n"/>
      <c r="K106" s="14">
        <f>IF(COUNTBLANK(A106)=1,"",IF(OR(E106="Complete",E106="Cancelled"),"",IF(OR(COUNTBLANK(B106)=1,NOT(ISNUMBER(B106))),"Add event date",IF(COUNTBLANK(E106)=1,"Choose event status",IF(COUNTBLANK(H106)=1,"Choose prep status",IF(AND(H106&lt;&gt;"Done",H106&lt;&gt;"Not needed",COUNTBLANK(F106)=1),"Add preparation",IF(AND(H106&lt;&gt;"Done",H106&lt;&gt;"Not needed",COUNTBLANK(G106)=1),"Add prep date",IF(AND(H106&lt;&gt;"Done",H106&lt;&gt;"Not needed",ISNUMBER(G106),G106&lt;TODAY()),"Prep overdue",IF(AND(H106&lt;&gt;"Done",H106&lt;&gt;"Not needed",ISNUMBER(G106),G106&lt;TODAY()+7),"Prep this week",IF(B106&lt;TODAY(),"Update past event",IF(B106&lt;TODAY()+7,"This week","")))))))))))</f>
        <v/>
      </c>
      <c r="L106" s="124">
        <f>IF(OR(COUNTBLANK(A106)=1,E106="Cancelled",NOT(ISNUMBER(B106))),"",INT(B106))</f>
        <v/>
      </c>
      <c r="M106" s="2" t="n"/>
      <c r="N106" s="2" t="n"/>
      <c r="O106" s="2" t="n"/>
      <c r="P106" s="2" t="n"/>
      <c r="Q106" s="2" t="n"/>
      <c r="R106" s="2" t="n"/>
      <c r="S106" s="2" t="n"/>
      <c r="T106" s="2" t="n"/>
    </row>
    <row r="107" ht="34" customHeight="1">
      <c r="A107" s="27" t="n"/>
      <c r="B107" s="126" t="n"/>
      <c r="C107" s="130" t="n"/>
      <c r="D107" s="27" t="n"/>
      <c r="E107" s="27" t="n"/>
      <c r="F107" s="27" t="n"/>
      <c r="G107" s="126" t="n"/>
      <c r="H107" s="27" t="n"/>
      <c r="I107" s="27" t="n"/>
      <c r="J107" s="27" t="n"/>
      <c r="K107" s="14">
        <f>IF(COUNTBLANK(A107)=1,"",IF(OR(E107="Complete",E107="Cancelled"),"",IF(OR(COUNTBLANK(B107)=1,NOT(ISNUMBER(B107))),"Add event date",IF(COUNTBLANK(E107)=1,"Choose event status",IF(COUNTBLANK(H107)=1,"Choose prep status",IF(AND(H107&lt;&gt;"Done",H107&lt;&gt;"Not needed",COUNTBLANK(F107)=1),"Add preparation",IF(AND(H107&lt;&gt;"Done",H107&lt;&gt;"Not needed",COUNTBLANK(G107)=1),"Add prep date",IF(AND(H107&lt;&gt;"Done",H107&lt;&gt;"Not needed",ISNUMBER(G107),G107&lt;TODAY()),"Prep overdue",IF(AND(H107&lt;&gt;"Done",H107&lt;&gt;"Not needed",ISNUMBER(G107),G107&lt;TODAY()+7),"Prep this week",IF(B107&lt;TODAY(),"Update past event",IF(B107&lt;TODAY()+7,"This week","")))))))))))</f>
        <v/>
      </c>
      <c r="L107" s="124">
        <f>IF(OR(COUNTBLANK(A107)=1,E107="Cancelled",NOT(ISNUMBER(B107))),"",INT(B107))</f>
        <v/>
      </c>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K8:K107">
    <cfRule type="expression" priority="1" dxfId="0">
      <formula>LEN(K8)&gt;0</formula>
    </cfRule>
  </conditionalFormatting>
  <dataValidations count="6">
    <dataValidation sqref="B8:B107" showDropDown="0" showInputMessage="0" showErrorMessage="1" allowBlank="1" errorTitle="Enter a date" error="Use a valid date, for example 20 December 2026." type="date" errorStyle="stop" operator="between">
      <formula1>DATE(2020,1,1)</formula1>
      <formula2>DATE(2100,12,31)</formula2>
    </dataValidation>
    <dataValidation sqref="G8:G107" showDropDown="0" showInputMessage="0" showErrorMessage="1" allowBlank="1" errorTitle="Enter a date" error="Use a valid date, for example 20 December 2026." type="date" errorStyle="stop" operator="between">
      <formula1>DATE(2020,1,1)</formula1>
      <formula2>DATE(2100,12,31)</formula2>
    </dataValidation>
    <dataValidation sqref="C8:C107" showDropDown="0" showInputMessage="0" showErrorMessage="1" allowBlank="1" errorTitle="Check the number" error="Enter a number from 0 to 0.99999." type="decimal" errorStyle="stop" operator="between">
      <formula1>0</formula1>
      <formula2>0.99999</formula2>
    </dataValidation>
    <dataValidation sqref="D8:D107" showDropDown="0" showInputMessage="0" showErrorMessage="1" allowBlank="1" errorTitle="Choose from the list" error="Use one of the available choices." type="list" errorStyle="stop">
      <formula1>INDIRECT("'Setup'!$D$6:$D$15")</formula1>
    </dataValidation>
    <dataValidation sqref="E8:E107" showDropDown="0" showInputMessage="0" showErrorMessage="1" allowBlank="1" errorTitle="Choose from the list" error="Use one of the available choices." type="list" errorStyle="stop">
      <formula1>"Planned,Confirmed,Complete,Cancelled"</formula1>
    </dataValidation>
    <dataValidation sqref="H8:H107" showDropDown="0" showInputMessage="0" showErrorMessage="1" allowBlank="1" errorTitle="Choose from the list" error="Use one of the available choices." type="list" errorStyle="stop">
      <formula1>"Not needed,Not started,In progress,Done"</formula1>
    </dataValidation>
  </dataValidations>
  <pageMargins left="0.7" right="0.7" top="0.75" bottom="0.75" header="0.3" footer="0.3"/>
  <tableParts count="1">
    <tablePart xmlns:r="http://schemas.openxmlformats.org/officeDocument/2006/relationships" r:id="rId1"/>
  </tableParts>
</worksheet>
</file>

<file path=xl/worksheets/sheet9.xml><?xml version="1.0" encoding="utf-8"?>
<worksheet xmlns="http://schemas.openxmlformats.org/spreadsheetml/2006/main">
  <sheetPr>
    <tabColor rgb="FF8E3F59"/>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12.77999973297119" customWidth="1" min="1" max="1"/>
    <col width="25.55999946594238" customWidth="1" min="2" max="2"/>
    <col width="13.10999965667725" customWidth="1" min="3" max="3"/>
    <col width="25.55999946594238" customWidth="1" min="4" max="4"/>
    <col width="16.11000061035156" customWidth="1" min="5" max="5"/>
    <col width="20" customWidth="1" min="6" max="6"/>
  </cols>
  <sheetData>
    <row r="1" ht="20" customHeight="1">
      <c r="A1" s="52" t="inlineStr">
        <is>
          <t>EASIER WITH BEE</t>
        </is>
      </c>
      <c r="B1" s="53" t="n"/>
      <c r="C1" s="53" t="n"/>
      <c r="D1" s="53" t="n"/>
      <c r="E1" s="53" t="n"/>
      <c r="F1" s="53" t="n"/>
      <c r="G1" s="2" t="n"/>
      <c r="H1" s="2" t="n"/>
      <c r="I1" s="2" t="n"/>
      <c r="J1" s="2" t="n"/>
      <c r="K1" s="2" t="n"/>
      <c r="L1" s="2" t="n"/>
      <c r="M1" s="2" t="n"/>
      <c r="N1" s="2" t="n"/>
      <c r="O1" s="2" t="n"/>
      <c r="P1" s="2" t="n"/>
      <c r="Q1" s="2" t="n"/>
      <c r="R1" s="2" t="n"/>
      <c r="S1" s="2" t="n"/>
      <c r="T1" s="2" t="n"/>
    </row>
    <row r="2" ht="27" customHeight="1">
      <c r="A2" s="59" t="inlineStr">
        <is>
          <t>Hosting occasions</t>
        </is>
      </c>
      <c r="G2" s="2" t="n"/>
      <c r="H2" s="2" t="n"/>
      <c r="I2" s="2" t="n"/>
      <c r="J2" s="2" t="n"/>
      <c r="K2" s="2" t="n"/>
      <c r="L2" s="2" t="n"/>
      <c r="M2" s="2" t="n"/>
      <c r="N2" s="2" t="n"/>
      <c r="O2" s="2" t="n"/>
      <c r="P2" s="2" t="n"/>
      <c r="Q2" s="2" t="n"/>
      <c r="R2" s="2" t="n"/>
      <c r="S2" s="2" t="n"/>
      <c r="T2" s="2" t="n"/>
    </row>
    <row r="3" ht="28" customHeight="1">
      <c r="A3" s="118" t="inlineStr">
        <is>
          <t>Create each occasion once, then connect guests and dinner plans.</t>
        </is>
      </c>
      <c r="G3" s="2" t="n"/>
      <c r="H3" s="2" t="n"/>
      <c r="I3" s="2" t="n"/>
      <c r="J3" s="2" t="n"/>
      <c r="K3" s="2" t="n"/>
      <c r="L3" s="2" t="n"/>
      <c r="M3" s="2" t="n"/>
      <c r="N3" s="2" t="n"/>
      <c r="O3" s="2" t="n"/>
      <c r="P3" s="2" t="n"/>
      <c r="Q3" s="2" t="n"/>
      <c r="R3" s="2" t="n"/>
      <c r="S3" s="2" t="n"/>
      <c r="T3" s="2" t="n"/>
    </row>
    <row r="4" ht="5" customHeight="1">
      <c r="A4" s="119" t="n"/>
      <c r="B4" s="119" t="n"/>
      <c r="C4" s="119" t="n"/>
      <c r="D4" s="119" t="n"/>
      <c r="E4" s="119" t="n"/>
      <c r="F4" s="119" t="n"/>
      <c r="G4" s="2" t="n"/>
      <c r="H4" s="2" t="n"/>
      <c r="I4" s="2" t="n"/>
      <c r="J4" s="2" t="n"/>
      <c r="K4" s="2"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Occasion ID</t>
        </is>
      </c>
      <c r="B7" s="69" t="inlineStr">
        <is>
          <t>Occasion</t>
        </is>
      </c>
      <c r="C7" s="69" t="inlineStr">
        <is>
          <t>Date</t>
        </is>
      </c>
      <c r="D7" s="69" t="inlineStr">
        <is>
          <t>Location</t>
        </is>
      </c>
      <c r="E7" s="69" t="inlineStr">
        <is>
          <t>Confirmed people</t>
        </is>
      </c>
      <c r="F7" s="70" t="inlineStr">
        <is>
          <t>Attention</t>
        </is>
      </c>
      <c r="G7" s="2" t="n"/>
      <c r="H7" s="2" t="n"/>
      <c r="I7" s="2" t="n"/>
      <c r="J7" s="2" t="n"/>
      <c r="K7" s="2" t="n"/>
      <c r="L7" s="2" t="n"/>
      <c r="M7" s="2" t="n"/>
      <c r="N7" s="2" t="n"/>
      <c r="O7" s="2" t="n"/>
      <c r="P7" s="2" t="n"/>
      <c r="Q7" s="2" t="n"/>
      <c r="R7" s="2" t="n"/>
      <c r="S7" s="2" t="n"/>
      <c r="T7" s="2" t="n"/>
    </row>
    <row r="8" ht="34" customHeight="1">
      <c r="A8" s="3" t="inlineStr">
        <is>
          <t>O01</t>
        </is>
      </c>
      <c r="B8" s="27" t="inlineStr">
        <is>
          <t>Christmas dinner</t>
        </is>
      </c>
      <c r="C8" s="126" t="n"/>
      <c r="D8" s="27" t="n"/>
      <c r="E8" s="14">
        <f>IF(COUNTBLANK(B8)=1,"",SUMIFS('Guests'!$H$8:$H$87,'Guests'!$J$8:$J$87,A8))</f>
        <v/>
      </c>
      <c r="F8" s="14">
        <f>IF(COUNTBLANK(B8)=1,"",IF(COUNTBLANK(C8)=1,"Add occasion date",IF(COUNTIFS('Guests'!$J$8:$J$87,A8)=0,"Add your household too","")))</f>
        <v/>
      </c>
      <c r="G8" s="2" t="n"/>
      <c r="H8" s="2" t="n"/>
      <c r="I8" s="2" t="n"/>
      <c r="J8" s="2" t="n"/>
      <c r="K8" s="2" t="n"/>
      <c r="L8" s="2" t="n"/>
      <c r="M8" s="2" t="n"/>
      <c r="N8" s="2" t="n"/>
      <c r="O8" s="2" t="n"/>
      <c r="P8" s="2" t="n"/>
      <c r="Q8" s="2" t="n"/>
      <c r="R8" s="2" t="n"/>
      <c r="S8" s="2" t="n"/>
      <c r="T8" s="2" t="n"/>
    </row>
    <row r="9" ht="34" customHeight="1">
      <c r="A9" s="3" t="inlineStr">
        <is>
          <t>O02</t>
        </is>
      </c>
      <c r="B9" s="27" t="inlineStr">
        <is>
          <t>Boxing Day</t>
        </is>
      </c>
      <c r="C9" s="126" t="n"/>
      <c r="D9" s="27" t="n"/>
      <c r="E9" s="14">
        <f>IF(COUNTBLANK(B9)=1,"",SUMIFS('Guests'!$H$8:$H$87,'Guests'!$J$8:$J$87,A9))</f>
        <v/>
      </c>
      <c r="F9" s="14">
        <f>IF(COUNTBLANK(B9)=1,"",IF(COUNTBLANK(C9)=1,"Add occasion date",IF(COUNTIFS('Guests'!$J$8:$J$87,A9)=0,"Add your household too","")))</f>
        <v/>
      </c>
      <c r="G9" s="2" t="n"/>
      <c r="H9" s="2" t="n"/>
      <c r="I9" s="2" t="n"/>
      <c r="J9" s="2" t="n"/>
      <c r="K9" s="2" t="n"/>
      <c r="L9" s="2" t="n"/>
      <c r="M9" s="2" t="n"/>
      <c r="N9" s="2" t="n"/>
      <c r="O9" s="2" t="n"/>
      <c r="P9" s="2" t="n"/>
      <c r="Q9" s="2" t="n"/>
      <c r="R9" s="2" t="n"/>
      <c r="S9" s="2" t="n"/>
      <c r="T9" s="2" t="n"/>
    </row>
    <row r="10" ht="34" customHeight="1">
      <c r="A10" s="3" t="inlineStr">
        <is>
          <t>O03</t>
        </is>
      </c>
      <c r="B10" s="27" t="inlineStr">
        <is>
          <t>Christmas Eve</t>
        </is>
      </c>
      <c r="C10" s="126" t="n"/>
      <c r="D10" s="27" t="n"/>
      <c r="E10" s="14">
        <f>IF(COUNTBLANK(B10)=1,"",SUMIFS('Guests'!$H$8:$H$87,'Guests'!$J$8:$J$87,A10))</f>
        <v/>
      </c>
      <c r="F10" s="14">
        <f>IF(COUNTBLANK(B10)=1,"",IF(COUNTBLANK(C10)=1,"Add occasion date",IF(COUNTIFS('Guests'!$J$8:$J$87,A10)=0,"Add your household too","")))</f>
        <v/>
      </c>
      <c r="G10" s="2" t="n"/>
      <c r="H10" s="2" t="n"/>
      <c r="I10" s="2" t="n"/>
      <c r="J10" s="2" t="n"/>
      <c r="K10" s="2" t="n"/>
      <c r="L10" s="2" t="n"/>
      <c r="M10" s="2" t="n"/>
      <c r="N10" s="2" t="n"/>
      <c r="O10" s="2" t="n"/>
      <c r="P10" s="2" t="n"/>
      <c r="Q10" s="2" t="n"/>
      <c r="R10" s="2" t="n"/>
      <c r="S10" s="2" t="n"/>
      <c r="T10" s="2" t="n"/>
    </row>
    <row r="11" ht="34" customHeight="1">
      <c r="A11" s="3" t="inlineStr">
        <is>
          <t>O04</t>
        </is>
      </c>
      <c r="B11" s="27" t="n"/>
      <c r="C11" s="126" t="n"/>
      <c r="D11" s="27" t="n"/>
      <c r="E11" s="14">
        <f>IF(COUNTBLANK(B11)=1,"",SUMIFS('Guests'!$H$8:$H$87,'Guests'!$J$8:$J$87,A11))</f>
        <v/>
      </c>
      <c r="F11" s="14">
        <f>IF(COUNTBLANK(B11)=1,"",IF(COUNTBLANK(C11)=1,"Add occasion date",IF(COUNTIFS('Guests'!$J$8:$J$87,A11)=0,"Add your household too","")))</f>
        <v/>
      </c>
      <c r="G11" s="2" t="n"/>
      <c r="H11" s="2" t="n"/>
      <c r="I11" s="2" t="n"/>
      <c r="J11" s="2" t="n"/>
      <c r="K11" s="2" t="n"/>
      <c r="L11" s="2" t="n"/>
      <c r="M11" s="2" t="n"/>
      <c r="N11" s="2" t="n"/>
      <c r="O11" s="2" t="n"/>
      <c r="P11" s="2" t="n"/>
      <c r="Q11" s="2" t="n"/>
      <c r="R11" s="2" t="n"/>
      <c r="S11" s="2" t="n"/>
      <c r="T11" s="2" t="n"/>
    </row>
    <row r="12" ht="34" customHeight="1">
      <c r="A12" s="3" t="inlineStr">
        <is>
          <t>O05</t>
        </is>
      </c>
      <c r="B12" s="27" t="n"/>
      <c r="C12" s="126" t="n"/>
      <c r="D12" s="27" t="n"/>
      <c r="E12" s="14">
        <f>IF(COUNTBLANK(B12)=1,"",SUMIFS('Guests'!$H$8:$H$87,'Guests'!$J$8:$J$87,A12))</f>
        <v/>
      </c>
      <c r="F12" s="14">
        <f>IF(COUNTBLANK(B12)=1,"",IF(COUNTBLANK(C12)=1,"Add occasion date",IF(COUNTIFS('Guests'!$J$8:$J$87,A12)=0,"Add your household too","")))</f>
        <v/>
      </c>
      <c r="G12" s="2" t="n"/>
      <c r="H12" s="2" t="n"/>
      <c r="I12" s="2" t="n"/>
      <c r="J12" s="2" t="n"/>
      <c r="K12" s="2" t="n"/>
      <c r="L12" s="2" t="n"/>
      <c r="M12" s="2" t="n"/>
      <c r="N12" s="2" t="n"/>
      <c r="O12" s="2" t="n"/>
      <c r="P12" s="2" t="n"/>
      <c r="Q12" s="2" t="n"/>
      <c r="R12" s="2" t="n"/>
      <c r="S12" s="2" t="n"/>
      <c r="T12" s="2" t="n"/>
    </row>
    <row r="13" ht="34" customHeight="1">
      <c r="A13" s="3" t="inlineStr">
        <is>
          <t>O06</t>
        </is>
      </c>
      <c r="B13" s="27" t="n"/>
      <c r="C13" s="126" t="n"/>
      <c r="D13" s="27" t="n"/>
      <c r="E13" s="14">
        <f>IF(COUNTBLANK(B13)=1,"",SUMIFS('Guests'!$H$8:$H$87,'Guests'!$J$8:$J$87,A13))</f>
        <v/>
      </c>
      <c r="F13" s="14">
        <f>IF(COUNTBLANK(B13)=1,"",IF(COUNTBLANK(C13)=1,"Add occasion date",IF(COUNTIFS('Guests'!$J$8:$J$87,A13)=0,"Add your household too","")))</f>
        <v/>
      </c>
      <c r="G13" s="2" t="n"/>
      <c r="H13" s="2" t="n"/>
      <c r="I13" s="2" t="n"/>
      <c r="J13" s="2" t="n"/>
      <c r="K13" s="2" t="n"/>
      <c r="L13" s="2" t="n"/>
      <c r="M13" s="2" t="n"/>
      <c r="N13" s="2" t="n"/>
      <c r="O13" s="2" t="n"/>
      <c r="P13" s="2" t="n"/>
      <c r="Q13" s="2" t="n"/>
      <c r="R13" s="2" t="n"/>
      <c r="S13" s="2" t="n"/>
      <c r="T13" s="2" t="n"/>
    </row>
    <row r="14" ht="34" customHeight="1">
      <c r="A14" s="3" t="inlineStr">
        <is>
          <t>O07</t>
        </is>
      </c>
      <c r="B14" s="27" t="n"/>
      <c r="C14" s="126" t="n"/>
      <c r="D14" s="27" t="n"/>
      <c r="E14" s="14">
        <f>IF(COUNTBLANK(B14)=1,"",SUMIFS('Guests'!$H$8:$H$87,'Guests'!$J$8:$J$87,A14))</f>
        <v/>
      </c>
      <c r="F14" s="14">
        <f>IF(COUNTBLANK(B14)=1,"",IF(COUNTBLANK(C14)=1,"Add occasion date",IF(COUNTIFS('Guests'!$J$8:$J$87,A14)=0,"Add your household too","")))</f>
        <v/>
      </c>
      <c r="G14" s="2" t="n"/>
      <c r="H14" s="2" t="n"/>
      <c r="I14" s="2" t="n"/>
      <c r="J14" s="2" t="n"/>
      <c r="K14" s="2" t="n"/>
      <c r="L14" s="2" t="n"/>
      <c r="M14" s="2" t="n"/>
      <c r="N14" s="2" t="n"/>
      <c r="O14" s="2" t="n"/>
      <c r="P14" s="2" t="n"/>
      <c r="Q14" s="2" t="n"/>
      <c r="R14" s="2" t="n"/>
      <c r="S14" s="2" t="n"/>
      <c r="T14" s="2" t="n"/>
    </row>
    <row r="15" ht="34" customHeight="1">
      <c r="A15" s="3" t="inlineStr">
        <is>
          <t>O08</t>
        </is>
      </c>
      <c r="B15" s="27" t="n"/>
      <c r="C15" s="126" t="n"/>
      <c r="D15" s="27" t="n"/>
      <c r="E15" s="14">
        <f>IF(COUNTBLANK(B15)=1,"",SUMIFS('Guests'!$H$8:$H$87,'Guests'!$J$8:$J$87,A15))</f>
        <v/>
      </c>
      <c r="F15" s="14">
        <f>IF(COUNTBLANK(B15)=1,"",IF(COUNTBLANK(C15)=1,"Add occasion date",IF(COUNTIFS('Guests'!$J$8:$J$87,A15)=0,"Add your household too","")))</f>
        <v/>
      </c>
      <c r="G15" s="2" t="n"/>
      <c r="H15" s="2" t="n"/>
      <c r="I15" s="2" t="n"/>
      <c r="J15" s="2" t="n"/>
      <c r="K15" s="2" t="n"/>
      <c r="L15" s="2" t="n"/>
      <c r="M15" s="2" t="n"/>
      <c r="N15" s="2" t="n"/>
      <c r="O15" s="2" t="n"/>
      <c r="P15" s="2" t="n"/>
      <c r="Q15" s="2" t="n"/>
      <c r="R15" s="2" t="n"/>
      <c r="S15" s="2" t="n"/>
      <c r="T15" s="2" t="n"/>
    </row>
    <row r="16" ht="34" customHeight="1">
      <c r="A16" s="3" t="inlineStr">
        <is>
          <t>O09</t>
        </is>
      </c>
      <c r="B16" s="27" t="n"/>
      <c r="C16" s="126" t="n"/>
      <c r="D16" s="27" t="n"/>
      <c r="E16" s="14">
        <f>IF(COUNTBLANK(B16)=1,"",SUMIFS('Guests'!$H$8:$H$87,'Guests'!$J$8:$J$87,A16))</f>
        <v/>
      </c>
      <c r="F16" s="14">
        <f>IF(COUNTBLANK(B16)=1,"",IF(COUNTBLANK(C16)=1,"Add occasion date",IF(COUNTIFS('Guests'!$J$8:$J$87,A16)=0,"Add your household too","")))</f>
        <v/>
      </c>
      <c r="G16" s="2" t="n"/>
      <c r="H16" s="2" t="n"/>
      <c r="I16" s="2" t="n"/>
      <c r="J16" s="2" t="n"/>
      <c r="K16" s="2" t="n"/>
      <c r="L16" s="2" t="n"/>
      <c r="M16" s="2" t="n"/>
      <c r="N16" s="2" t="n"/>
      <c r="O16" s="2" t="n"/>
      <c r="P16" s="2" t="n"/>
      <c r="Q16" s="2" t="n"/>
      <c r="R16" s="2" t="n"/>
      <c r="S16" s="2" t="n"/>
      <c r="T16" s="2" t="n"/>
    </row>
    <row r="17" ht="34" customHeight="1">
      <c r="A17" s="3" t="inlineStr">
        <is>
          <t>O10</t>
        </is>
      </c>
      <c r="B17" s="27" t="n"/>
      <c r="C17" s="126" t="n"/>
      <c r="D17" s="27" t="n"/>
      <c r="E17" s="14">
        <f>IF(COUNTBLANK(B17)=1,"",SUMIFS('Guests'!$H$8:$H$87,'Guests'!$J$8:$J$87,A17))</f>
        <v/>
      </c>
      <c r="F17" s="14">
        <f>IF(COUNTBLANK(B17)=1,"",IF(COUNTBLANK(C17)=1,"Add occasion date",IF(COUNTIFS('Guests'!$J$8:$J$87,A17)=0,"Add your household too","")))</f>
        <v/>
      </c>
      <c r="G17" s="2" t="n"/>
      <c r="H17" s="2" t="n"/>
      <c r="I17" s="2" t="n"/>
      <c r="J17" s="2" t="n"/>
      <c r="K17" s="2" t="n"/>
      <c r="L17" s="2" t="n"/>
      <c r="M17" s="2" t="n"/>
      <c r="N17" s="2" t="n"/>
      <c r="O17" s="2" t="n"/>
      <c r="P17" s="2" t="n"/>
      <c r="Q17" s="2" t="n"/>
      <c r="R17" s="2" t="n"/>
      <c r="S17" s="2" t="n"/>
      <c r="T17" s="2" t="n"/>
    </row>
    <row r="18" ht="24" customHeight="1">
      <c r="A18" s="2" t="n"/>
      <c r="B18" s="2" t="n"/>
      <c r="C18" s="2" t="n"/>
      <c r="D18" s="2" t="n"/>
      <c r="E18" s="2" t="n"/>
      <c r="F18" s="2" t="n"/>
      <c r="G18" s="2" t="n"/>
      <c r="H18" s="2" t="n"/>
      <c r="I18" s="2" t="n"/>
      <c r="J18" s="2" t="n"/>
      <c r="K18" s="2" t="n"/>
      <c r="L18" s="2" t="n"/>
      <c r="M18" s="2" t="n"/>
      <c r="N18" s="2" t="n"/>
      <c r="O18" s="2" t="n"/>
      <c r="P18" s="2" t="n"/>
      <c r="Q18" s="2" t="n"/>
      <c r="R18" s="2" t="n"/>
      <c r="S18" s="2" t="n"/>
      <c r="T18" s="2" t="n"/>
    </row>
    <row r="19" ht="24" customHeight="1">
      <c r="A19" s="2" t="n"/>
      <c r="B19" s="2" t="n"/>
      <c r="C19" s="2" t="n"/>
      <c r="D19" s="2" t="n"/>
      <c r="E19" s="2" t="n"/>
      <c r="F19" s="2" t="n"/>
      <c r="G19" s="2" t="n"/>
      <c r="H19" s="2" t="n"/>
      <c r="I19" s="2" t="n"/>
      <c r="J19" s="2" t="n"/>
      <c r="K19" s="2" t="n"/>
      <c r="L19" s="2" t="n"/>
      <c r="M19" s="2" t="n"/>
      <c r="N19" s="2" t="n"/>
      <c r="O19" s="2" t="n"/>
      <c r="P19" s="2" t="n"/>
      <c r="Q19" s="2" t="n"/>
      <c r="R19" s="2" t="n"/>
      <c r="S19" s="2" t="n"/>
      <c r="T19" s="2" t="n"/>
    </row>
    <row r="20" ht="24" customHeight="1">
      <c r="A20" s="5" t="inlineStr">
        <is>
          <t>Count your own household as a Guests row. Only Coming responses count. Ask guests directly about dietary needs and keep these notes private. Put safe practical jobs in the family file.</t>
        </is>
      </c>
      <c r="G20" s="2" t="n"/>
      <c r="H20" s="2" t="n"/>
      <c r="I20" s="2" t="n"/>
      <c r="J20" s="2" t="n"/>
      <c r="K20" s="2" t="n"/>
      <c r="L20" s="2" t="n"/>
      <c r="M20" s="2" t="n"/>
      <c r="N20" s="2" t="n"/>
      <c r="O20" s="2" t="n"/>
      <c r="P20" s="2" t="n"/>
      <c r="Q20" s="2" t="n"/>
      <c r="R20" s="2" t="n"/>
      <c r="S20" s="2" t="n"/>
      <c r="T20" s="2" t="n"/>
    </row>
    <row r="21" ht="24" customHeight="1">
      <c r="G21" s="2" t="n"/>
      <c r="H21" s="2" t="n"/>
      <c r="I21" s="2" t="n"/>
      <c r="J21" s="2" t="n"/>
      <c r="K21" s="2" t="n"/>
      <c r="L21" s="2" t="n"/>
      <c r="M21" s="2" t="n"/>
      <c r="N21" s="2" t="n"/>
      <c r="O21" s="2" t="n"/>
      <c r="P21" s="2" t="n"/>
      <c r="Q21" s="2" t="n"/>
      <c r="R21" s="2" t="n"/>
      <c r="S21" s="2" t="n"/>
      <c r="T21" s="2" t="n"/>
    </row>
    <row r="22" ht="24" customHeight="1">
      <c r="G22" s="2" t="n"/>
      <c r="H22" s="2" t="n"/>
      <c r="I22" s="2" t="n"/>
      <c r="J22" s="2" t="n"/>
      <c r="K22" s="2" t="n"/>
      <c r="L22" s="2" t="n"/>
      <c r="M22" s="2" t="n"/>
      <c r="N22" s="2" t="n"/>
      <c r="O22" s="2" t="n"/>
      <c r="P22" s="2" t="n"/>
      <c r="Q22" s="2" t="n"/>
      <c r="R22" s="2" t="n"/>
      <c r="S22" s="2" t="n"/>
      <c r="T22" s="2" t="n"/>
    </row>
    <row r="23" ht="24" customHeight="1">
      <c r="G23" s="2" t="n"/>
      <c r="H23" s="2" t="n"/>
      <c r="I23" s="2" t="n"/>
      <c r="J23" s="2" t="n"/>
      <c r="K23" s="2" t="n"/>
      <c r="L23" s="2" t="n"/>
      <c r="M23" s="2" t="n"/>
      <c r="N23" s="2" t="n"/>
      <c r="O23" s="2" t="n"/>
      <c r="P23" s="2" t="n"/>
      <c r="Q23" s="2" t="n"/>
      <c r="R23" s="2" t="n"/>
      <c r="S23" s="2" t="n"/>
      <c r="T23" s="2" t="n"/>
    </row>
    <row r="24" ht="24" customHeight="1">
      <c r="A24" s="2" t="n"/>
      <c r="B24" s="2" t="n"/>
      <c r="C24" s="2" t="n"/>
      <c r="D24" s="2" t="n"/>
      <c r="E24" s="2" t="n"/>
      <c r="F24" s="2" t="n"/>
      <c r="G24" s="2" t="n"/>
      <c r="H24" s="2" t="n"/>
      <c r="I24" s="2" t="n"/>
      <c r="J24" s="2" t="n"/>
      <c r="K24" s="2" t="n"/>
      <c r="L24" s="2" t="n"/>
      <c r="M24" s="2" t="n"/>
      <c r="N24" s="2" t="n"/>
      <c r="O24" s="2" t="n"/>
      <c r="P24" s="2" t="n"/>
      <c r="Q24" s="2" t="n"/>
      <c r="R24" s="2" t="n"/>
      <c r="S24" s="2" t="n"/>
      <c r="T24" s="2" t="n"/>
    </row>
    <row r="25" ht="24" customHeight="1">
      <c r="A25" s="2" t="n"/>
      <c r="B25" s="2" t="n"/>
      <c r="C25" s="2" t="n"/>
      <c r="D25" s="2" t="n"/>
      <c r="E25" s="2" t="n"/>
      <c r="F25" s="2" t="n"/>
      <c r="G25" s="2" t="n"/>
      <c r="H25" s="2" t="n"/>
      <c r="I25" s="2" t="n"/>
      <c r="J25" s="2" t="n"/>
      <c r="K25" s="2" t="n"/>
      <c r="L25" s="2" t="n"/>
      <c r="M25" s="2" t="n"/>
      <c r="N25" s="2" t="n"/>
      <c r="O25" s="2" t="n"/>
      <c r="P25" s="2" t="n"/>
      <c r="Q25" s="2" t="n"/>
      <c r="R25" s="2" t="n"/>
      <c r="S25" s="2" t="n"/>
      <c r="T25" s="2" t="n"/>
    </row>
    <row r="26" ht="24" customHeight="1">
      <c r="A26" s="2" t="n"/>
      <c r="B26" s="2" t="n"/>
      <c r="C26" s="2" t="n"/>
      <c r="D26" s="2" t="n"/>
      <c r="E26" s="2" t="n"/>
      <c r="F26" s="2" t="n"/>
      <c r="G26" s="2" t="n"/>
      <c r="H26" s="2" t="n"/>
      <c r="I26" s="2" t="n"/>
      <c r="J26" s="2" t="n"/>
      <c r="K26" s="2" t="n"/>
      <c r="L26" s="2" t="n"/>
      <c r="M26" s="2" t="n"/>
      <c r="N26" s="2" t="n"/>
      <c r="O26" s="2" t="n"/>
      <c r="P26" s="2" t="n"/>
      <c r="Q26" s="2" t="n"/>
      <c r="R26" s="2" t="n"/>
      <c r="S26" s="2" t="n"/>
      <c r="T26" s="2" t="n"/>
    </row>
    <row r="27" ht="24" customHeight="1">
      <c r="A27" s="2" t="n"/>
      <c r="B27" s="2" t="n"/>
      <c r="C27" s="2" t="n"/>
      <c r="D27" s="2" t="n"/>
      <c r="E27" s="2" t="n"/>
      <c r="F27" s="2" t="n"/>
      <c r="G27" s="2" t="n"/>
      <c r="H27" s="2" t="n"/>
      <c r="I27" s="2" t="n"/>
      <c r="J27" s="2" t="n"/>
      <c r="K27" s="2" t="n"/>
      <c r="L27" s="2" t="n"/>
      <c r="M27" s="2" t="n"/>
      <c r="N27" s="2" t="n"/>
      <c r="O27" s="2" t="n"/>
      <c r="P27" s="2" t="n"/>
      <c r="Q27" s="2" t="n"/>
      <c r="R27" s="2" t="n"/>
      <c r="S27" s="2" t="n"/>
      <c r="T27" s="2" t="n"/>
    </row>
    <row r="28" ht="24" customHeight="1">
      <c r="A28" s="2" t="n"/>
      <c r="B28" s="2" t="n"/>
      <c r="C28" s="2" t="n"/>
      <c r="D28" s="2" t="n"/>
      <c r="E28" s="2" t="n"/>
      <c r="F28" s="2" t="n"/>
      <c r="G28" s="2" t="n"/>
      <c r="H28" s="2" t="n"/>
      <c r="I28" s="2" t="n"/>
      <c r="J28" s="2" t="n"/>
      <c r="K28" s="2" t="n"/>
      <c r="L28" s="2" t="n"/>
      <c r="M28" s="2" t="n"/>
      <c r="N28" s="2" t="n"/>
      <c r="O28" s="2" t="n"/>
      <c r="P28" s="2" t="n"/>
      <c r="Q28" s="2" t="n"/>
      <c r="R28" s="2" t="n"/>
      <c r="S28" s="2" t="n"/>
      <c r="T28" s="2" t="n"/>
    </row>
    <row r="29" ht="24" customHeight="1">
      <c r="A29" s="2" t="n"/>
      <c r="B29" s="2" t="n"/>
      <c r="C29" s="2" t="n"/>
      <c r="D29" s="2" t="n"/>
      <c r="E29" s="2" t="n"/>
      <c r="F29" s="2" t="n"/>
      <c r="G29" s="2" t="n"/>
      <c r="H29" s="2" t="n"/>
      <c r="I29" s="2" t="n"/>
      <c r="J29" s="2" t="n"/>
      <c r="K29" s="2" t="n"/>
      <c r="L29" s="2" t="n"/>
      <c r="M29" s="2" t="n"/>
      <c r="N29" s="2" t="n"/>
      <c r="O29" s="2" t="n"/>
      <c r="P29" s="2" t="n"/>
      <c r="Q29" s="2" t="n"/>
      <c r="R29" s="2" t="n"/>
      <c r="S29" s="2" t="n"/>
      <c r="T29" s="2" t="n"/>
    </row>
    <row r="30" ht="24" customHeight="1">
      <c r="A30" s="2" t="n"/>
      <c r="B30" s="2" t="n"/>
      <c r="C30" s="2" t="n"/>
      <c r="D30" s="2" t="n"/>
      <c r="E30" s="2" t="n"/>
      <c r="F30" s="2" t="n"/>
      <c r="G30" s="2" t="n"/>
      <c r="H30" s="2" t="n"/>
      <c r="I30" s="2" t="n"/>
      <c r="J30" s="2" t="n"/>
      <c r="K30" s="2" t="n"/>
      <c r="L30" s="2" t="n"/>
      <c r="M30" s="2" t="n"/>
      <c r="N30" s="2" t="n"/>
      <c r="O30" s="2" t="n"/>
      <c r="P30" s="2" t="n"/>
      <c r="Q30" s="2" t="n"/>
      <c r="R30" s="2" t="n"/>
      <c r="S30" s="2" t="n"/>
      <c r="T30" s="2" t="n"/>
    </row>
    <row r="31" ht="24" customHeight="1">
      <c r="A31" s="2" t="n"/>
      <c r="B31" s="2" t="n"/>
      <c r="C31" s="2" t="n"/>
      <c r="D31" s="2" t="n"/>
      <c r="E31" s="2" t="n"/>
      <c r="F31" s="2" t="n"/>
      <c r="G31" s="2" t="n"/>
      <c r="H31" s="2" t="n"/>
      <c r="I31" s="2" t="n"/>
      <c r="J31" s="2" t="n"/>
      <c r="K31" s="2" t="n"/>
      <c r="L31" s="2" t="n"/>
      <c r="M31" s="2" t="n"/>
      <c r="N31" s="2" t="n"/>
      <c r="O31" s="2" t="n"/>
      <c r="P31" s="2" t="n"/>
      <c r="Q31" s="2" t="n"/>
      <c r="R31" s="2" t="n"/>
      <c r="S31" s="2" t="n"/>
      <c r="T31" s="2" t="n"/>
    </row>
    <row r="32" ht="24" customHeight="1">
      <c r="A32" s="2" t="n"/>
      <c r="B32" s="2" t="n"/>
      <c r="C32" s="2" t="n"/>
      <c r="D32" s="2" t="n"/>
      <c r="E32" s="2" t="n"/>
      <c r="F32" s="2" t="n"/>
      <c r="G32" s="2" t="n"/>
      <c r="H32" s="2" t="n"/>
      <c r="I32" s="2" t="n"/>
      <c r="J32" s="2" t="n"/>
      <c r="K32" s="2" t="n"/>
      <c r="L32" s="2" t="n"/>
      <c r="M32" s="2" t="n"/>
      <c r="N32" s="2" t="n"/>
      <c r="O32" s="2" t="n"/>
      <c r="P32" s="2" t="n"/>
      <c r="Q32" s="2" t="n"/>
      <c r="R32" s="2" t="n"/>
      <c r="S32" s="2" t="n"/>
      <c r="T32" s="2" t="n"/>
    </row>
    <row r="33" ht="24" customHeight="1">
      <c r="A33" s="2" t="n"/>
      <c r="B33" s="2" t="n"/>
      <c r="C33" s="2" t="n"/>
      <c r="D33" s="2" t="n"/>
      <c r="E33" s="2" t="n"/>
      <c r="F33" s="2" t="n"/>
      <c r="G33" s="2" t="n"/>
      <c r="H33" s="2" t="n"/>
      <c r="I33" s="2" t="n"/>
      <c r="J33" s="2" t="n"/>
      <c r="K33" s="2" t="n"/>
      <c r="L33" s="2" t="n"/>
      <c r="M33" s="2" t="n"/>
      <c r="N33" s="2" t="n"/>
      <c r="O33" s="2" t="n"/>
      <c r="P33" s="2" t="n"/>
      <c r="Q33" s="2" t="n"/>
      <c r="R33" s="2" t="n"/>
      <c r="S33" s="2" t="n"/>
      <c r="T33" s="2" t="n"/>
    </row>
    <row r="34" ht="24" customHeight="1">
      <c r="A34" s="2" t="n"/>
      <c r="B34" s="2" t="n"/>
      <c r="C34" s="2" t="n"/>
      <c r="D34" s="2" t="n"/>
      <c r="E34" s="2" t="n"/>
      <c r="F34" s="2" t="n"/>
      <c r="G34" s="2" t="n"/>
      <c r="H34" s="2" t="n"/>
      <c r="I34" s="2" t="n"/>
      <c r="J34" s="2" t="n"/>
      <c r="K34" s="2" t="n"/>
      <c r="L34" s="2" t="n"/>
      <c r="M34" s="2" t="n"/>
      <c r="N34" s="2" t="n"/>
      <c r="O34" s="2" t="n"/>
      <c r="P34" s="2" t="n"/>
      <c r="Q34" s="2" t="n"/>
      <c r="R34" s="2" t="n"/>
      <c r="S34" s="2" t="n"/>
      <c r="T34" s="2" t="n"/>
    </row>
    <row r="35" ht="24" customHeight="1">
      <c r="A35" s="2" t="n"/>
      <c r="B35" s="2" t="n"/>
      <c r="C35" s="2" t="n"/>
      <c r="D35" s="2" t="n"/>
      <c r="E35" s="2" t="n"/>
      <c r="F35" s="2" t="n"/>
      <c r="G35" s="2" t="n"/>
      <c r="H35" s="2" t="n"/>
      <c r="I35" s="2" t="n"/>
      <c r="J35" s="2" t="n"/>
      <c r="K35" s="2" t="n"/>
      <c r="L35" s="2" t="n"/>
      <c r="M35" s="2" t="n"/>
      <c r="N35" s="2" t="n"/>
      <c r="O35" s="2" t="n"/>
      <c r="P35" s="2" t="n"/>
      <c r="Q35" s="2" t="n"/>
      <c r="R35" s="2" t="n"/>
      <c r="S35" s="2" t="n"/>
      <c r="T35" s="2" t="n"/>
    </row>
    <row r="36" ht="24" customHeight="1">
      <c r="A36" s="2" t="n"/>
      <c r="B36" s="2" t="n"/>
      <c r="C36" s="2" t="n"/>
      <c r="D36" s="2" t="n"/>
      <c r="E36" s="2" t="n"/>
      <c r="F36" s="2" t="n"/>
      <c r="G36" s="2" t="n"/>
      <c r="H36" s="2" t="n"/>
      <c r="I36" s="2" t="n"/>
      <c r="J36" s="2" t="n"/>
      <c r="K36" s="2" t="n"/>
      <c r="L36" s="2" t="n"/>
      <c r="M36" s="2" t="n"/>
      <c r="N36" s="2" t="n"/>
      <c r="O36" s="2" t="n"/>
      <c r="P36" s="2" t="n"/>
      <c r="Q36" s="2" t="n"/>
      <c r="R36" s="2" t="n"/>
      <c r="S36" s="2" t="n"/>
      <c r="T36" s="2" t="n"/>
    </row>
    <row r="37" ht="24" customHeight="1">
      <c r="A37" s="2" t="n"/>
      <c r="B37" s="2" t="n"/>
      <c r="C37" s="2" t="n"/>
      <c r="D37" s="2" t="n"/>
      <c r="E37" s="2" t="n"/>
      <c r="F37" s="2" t="n"/>
      <c r="G37" s="2" t="n"/>
      <c r="H37" s="2" t="n"/>
      <c r="I37" s="2" t="n"/>
      <c r="J37" s="2" t="n"/>
      <c r="K37" s="2" t="n"/>
      <c r="L37" s="2" t="n"/>
      <c r="M37" s="2" t="n"/>
      <c r="N37" s="2" t="n"/>
      <c r="O37" s="2" t="n"/>
      <c r="P37" s="2" t="n"/>
      <c r="Q37" s="2" t="n"/>
      <c r="R37" s="2" t="n"/>
      <c r="S37" s="2" t="n"/>
      <c r="T37" s="2" t="n"/>
    </row>
    <row r="38" ht="24" customHeight="1">
      <c r="A38" s="2" t="n"/>
      <c r="B38" s="2" t="n"/>
      <c r="C38" s="2" t="n"/>
      <c r="D38" s="2" t="n"/>
      <c r="E38" s="2" t="n"/>
      <c r="F38" s="2" t="n"/>
      <c r="G38" s="2" t="n"/>
      <c r="H38" s="2" t="n"/>
      <c r="I38" s="2" t="n"/>
      <c r="J38" s="2" t="n"/>
      <c r="K38" s="2" t="n"/>
      <c r="L38" s="2" t="n"/>
      <c r="M38" s="2" t="n"/>
      <c r="N38" s="2" t="n"/>
      <c r="O38" s="2" t="n"/>
      <c r="P38" s="2" t="n"/>
      <c r="Q38" s="2" t="n"/>
      <c r="R38" s="2" t="n"/>
      <c r="S38" s="2" t="n"/>
      <c r="T38" s="2" t="n"/>
    </row>
    <row r="39" ht="24" customHeight="1">
      <c r="A39" s="2" t="n"/>
      <c r="B39" s="2" t="n"/>
      <c r="C39" s="2" t="n"/>
      <c r="D39" s="2" t="n"/>
      <c r="E39" s="2" t="n"/>
      <c r="F39" s="2" t="n"/>
      <c r="G39" s="2" t="n"/>
      <c r="H39" s="2" t="n"/>
      <c r="I39" s="2" t="n"/>
      <c r="J39" s="2" t="n"/>
      <c r="K39" s="2" t="n"/>
      <c r="L39" s="2" t="n"/>
      <c r="M39" s="2" t="n"/>
      <c r="N39" s="2" t="n"/>
      <c r="O39" s="2" t="n"/>
      <c r="P39" s="2" t="n"/>
      <c r="Q39" s="2" t="n"/>
      <c r="R39" s="2" t="n"/>
      <c r="S39" s="2" t="n"/>
      <c r="T39" s="2" t="n"/>
    </row>
    <row r="40" ht="24" customHeight="1">
      <c r="A40" s="2" t="n"/>
      <c r="B40" s="2" t="n"/>
      <c r="C40" s="2" t="n"/>
      <c r="D40" s="2" t="n"/>
      <c r="E40" s="2" t="n"/>
      <c r="F40" s="2" t="n"/>
      <c r="G40" s="2" t="n"/>
      <c r="H40" s="2" t="n"/>
      <c r="I40" s="2" t="n"/>
      <c r="J40" s="2" t="n"/>
      <c r="K40" s="2" t="n"/>
      <c r="L40" s="2" t="n"/>
      <c r="M40" s="2" t="n"/>
      <c r="N40" s="2" t="n"/>
      <c r="O40" s="2" t="n"/>
      <c r="P40" s="2" t="n"/>
      <c r="Q40" s="2" t="n"/>
      <c r="R40" s="2" t="n"/>
      <c r="S40" s="2" t="n"/>
      <c r="T40" s="2" t="n"/>
    </row>
    <row r="41" ht="24" customHeight="1">
      <c r="A41" s="2" t="n"/>
      <c r="B41" s="2" t="n"/>
      <c r="C41" s="2" t="n"/>
      <c r="D41" s="2" t="n"/>
      <c r="E41" s="2" t="n"/>
      <c r="F41" s="2" t="n"/>
      <c r="G41" s="2" t="n"/>
      <c r="H41" s="2" t="n"/>
      <c r="I41" s="2" t="n"/>
      <c r="J41" s="2" t="n"/>
      <c r="K41" s="2" t="n"/>
      <c r="L41" s="2" t="n"/>
      <c r="M41" s="2" t="n"/>
      <c r="N41" s="2" t="n"/>
      <c r="O41" s="2" t="n"/>
      <c r="P41" s="2" t="n"/>
      <c r="Q41" s="2" t="n"/>
      <c r="R41" s="2" t="n"/>
      <c r="S41" s="2" t="n"/>
      <c r="T41" s="2" t="n"/>
    </row>
    <row r="42" ht="24" customHeight="1">
      <c r="A42" s="2" t="n"/>
      <c r="B42" s="2" t="n"/>
      <c r="C42" s="2" t="n"/>
      <c r="D42" s="2" t="n"/>
      <c r="E42" s="2" t="n"/>
      <c r="F42" s="2" t="n"/>
      <c r="G42" s="2" t="n"/>
      <c r="H42" s="2" t="n"/>
      <c r="I42" s="2" t="n"/>
      <c r="J42" s="2" t="n"/>
      <c r="K42" s="2" t="n"/>
      <c r="L42" s="2" t="n"/>
      <c r="M42" s="2" t="n"/>
      <c r="N42" s="2" t="n"/>
      <c r="O42" s="2" t="n"/>
      <c r="P42" s="2" t="n"/>
      <c r="Q42" s="2" t="n"/>
      <c r="R42" s="2" t="n"/>
      <c r="S42" s="2" t="n"/>
      <c r="T42" s="2" t="n"/>
    </row>
    <row r="43" ht="24" customHeight="1">
      <c r="A43" s="2" t="n"/>
      <c r="B43" s="2" t="n"/>
      <c r="C43" s="2" t="n"/>
      <c r="D43" s="2" t="n"/>
      <c r="E43" s="2" t="n"/>
      <c r="F43" s="2" t="n"/>
      <c r="G43" s="2" t="n"/>
      <c r="H43" s="2" t="n"/>
      <c r="I43" s="2" t="n"/>
      <c r="J43" s="2" t="n"/>
      <c r="K43" s="2" t="n"/>
      <c r="L43" s="2" t="n"/>
      <c r="M43" s="2" t="n"/>
      <c r="N43" s="2" t="n"/>
      <c r="O43" s="2" t="n"/>
      <c r="P43" s="2" t="n"/>
      <c r="Q43" s="2" t="n"/>
      <c r="R43" s="2" t="n"/>
      <c r="S43" s="2" t="n"/>
      <c r="T43" s="2" t="n"/>
    </row>
    <row r="44" ht="24" customHeight="1">
      <c r="A44" s="2" t="n"/>
      <c r="B44" s="2" t="n"/>
      <c r="C44" s="2" t="n"/>
      <c r="D44" s="2" t="n"/>
      <c r="E44" s="2" t="n"/>
      <c r="F44" s="2" t="n"/>
      <c r="G44" s="2" t="n"/>
      <c r="H44" s="2" t="n"/>
      <c r="I44" s="2" t="n"/>
      <c r="J44" s="2" t="n"/>
      <c r="K44" s="2" t="n"/>
      <c r="L44" s="2" t="n"/>
      <c r="M44" s="2" t="n"/>
      <c r="N44" s="2" t="n"/>
      <c r="O44" s="2" t="n"/>
      <c r="P44" s="2" t="n"/>
      <c r="Q44" s="2" t="n"/>
      <c r="R44" s="2" t="n"/>
      <c r="S44" s="2" t="n"/>
      <c r="T44" s="2" t="n"/>
    </row>
    <row r="45" ht="24" customHeight="1">
      <c r="A45" s="2" t="n"/>
      <c r="B45" s="2" t="n"/>
      <c r="C45" s="2" t="n"/>
      <c r="D45" s="2" t="n"/>
      <c r="E45" s="2" t="n"/>
      <c r="F45" s="2" t="n"/>
      <c r="G45" s="2" t="n"/>
      <c r="H45" s="2" t="n"/>
      <c r="I45" s="2" t="n"/>
      <c r="J45" s="2" t="n"/>
      <c r="K45" s="2" t="n"/>
      <c r="L45" s="2" t="n"/>
      <c r="M45" s="2" t="n"/>
      <c r="N45" s="2" t="n"/>
      <c r="O45" s="2" t="n"/>
      <c r="P45" s="2" t="n"/>
      <c r="Q45" s="2" t="n"/>
      <c r="R45" s="2" t="n"/>
      <c r="S45" s="2" t="n"/>
      <c r="T45" s="2" t="n"/>
    </row>
    <row r="46" ht="24" customHeight="1">
      <c r="A46" s="2" t="n"/>
      <c r="B46" s="2" t="n"/>
      <c r="C46" s="2" t="n"/>
      <c r="D46" s="2" t="n"/>
      <c r="E46" s="2" t="n"/>
      <c r="F46" s="2" t="n"/>
      <c r="G46" s="2" t="n"/>
      <c r="H46" s="2" t="n"/>
      <c r="I46" s="2" t="n"/>
      <c r="J46" s="2" t="n"/>
      <c r="K46" s="2" t="n"/>
      <c r="L46" s="2" t="n"/>
      <c r="M46" s="2" t="n"/>
      <c r="N46" s="2" t="n"/>
      <c r="O46" s="2" t="n"/>
      <c r="P46" s="2" t="n"/>
      <c r="Q46" s="2" t="n"/>
      <c r="R46" s="2" t="n"/>
      <c r="S46" s="2" t="n"/>
      <c r="T46" s="2" t="n"/>
    </row>
    <row r="47" ht="24" customHeight="1">
      <c r="A47" s="2" t="n"/>
      <c r="B47" s="2" t="n"/>
      <c r="C47" s="2" t="n"/>
      <c r="D47" s="2" t="n"/>
      <c r="E47" s="2" t="n"/>
      <c r="F47" s="2" t="n"/>
      <c r="G47" s="2" t="n"/>
      <c r="H47" s="2" t="n"/>
      <c r="I47" s="2" t="n"/>
      <c r="J47" s="2" t="n"/>
      <c r="K47" s="2" t="n"/>
      <c r="L47" s="2" t="n"/>
      <c r="M47" s="2" t="n"/>
      <c r="N47" s="2" t="n"/>
      <c r="O47" s="2" t="n"/>
      <c r="P47" s="2" t="n"/>
      <c r="Q47" s="2" t="n"/>
      <c r="R47" s="2" t="n"/>
      <c r="S47" s="2" t="n"/>
      <c r="T47" s="2" t="n"/>
    </row>
    <row r="48" ht="24" customHeight="1">
      <c r="A48" s="2" t="n"/>
      <c r="B48" s="2" t="n"/>
      <c r="C48" s="2" t="n"/>
      <c r="D48" s="2" t="n"/>
      <c r="E48" s="2" t="n"/>
      <c r="F48" s="2" t="n"/>
      <c r="G48" s="2" t="n"/>
      <c r="H48" s="2" t="n"/>
      <c r="I48" s="2" t="n"/>
      <c r="J48" s="2" t="n"/>
      <c r="K48" s="2" t="n"/>
      <c r="L48" s="2" t="n"/>
      <c r="M48" s="2" t="n"/>
      <c r="N48" s="2" t="n"/>
      <c r="O48" s="2" t="n"/>
      <c r="P48" s="2" t="n"/>
      <c r="Q48" s="2" t="n"/>
      <c r="R48" s="2" t="n"/>
      <c r="S48" s="2" t="n"/>
      <c r="T48" s="2" t="n"/>
    </row>
    <row r="49" ht="24" customHeight="1">
      <c r="A49" s="2" t="n"/>
      <c r="B49" s="2" t="n"/>
      <c r="C49" s="2" t="n"/>
      <c r="D49" s="2" t="n"/>
      <c r="E49" s="2" t="n"/>
      <c r="F49" s="2" t="n"/>
      <c r="G49" s="2" t="n"/>
      <c r="H49" s="2" t="n"/>
      <c r="I49" s="2" t="n"/>
      <c r="J49" s="2" t="n"/>
      <c r="K49" s="2" t="n"/>
      <c r="L49" s="2" t="n"/>
      <c r="M49" s="2" t="n"/>
      <c r="N49" s="2" t="n"/>
      <c r="O49" s="2" t="n"/>
      <c r="P49" s="2" t="n"/>
      <c r="Q49" s="2" t="n"/>
      <c r="R49" s="2" t="n"/>
      <c r="S49" s="2" t="n"/>
      <c r="T49" s="2" t="n"/>
    </row>
    <row r="50" ht="24" customHeight="1">
      <c r="A50" s="2" t="n"/>
      <c r="B50" s="2" t="n"/>
      <c r="C50" s="2" t="n"/>
      <c r="D50" s="2" t="n"/>
      <c r="E50" s="2" t="n"/>
      <c r="F50" s="2" t="n"/>
      <c r="G50" s="2" t="n"/>
      <c r="H50" s="2" t="n"/>
      <c r="I50" s="2" t="n"/>
      <c r="J50" s="2" t="n"/>
      <c r="K50" s="2" t="n"/>
      <c r="L50" s="2" t="n"/>
      <c r="M50" s="2" t="n"/>
      <c r="N50" s="2" t="n"/>
      <c r="O50" s="2" t="n"/>
      <c r="P50" s="2" t="n"/>
      <c r="Q50" s="2" t="n"/>
      <c r="R50" s="2" t="n"/>
      <c r="S50" s="2" t="n"/>
      <c r="T50" s="2" t="n"/>
    </row>
    <row r="51" ht="24" customHeight="1">
      <c r="A51" s="2" t="n"/>
      <c r="B51" s="2" t="n"/>
      <c r="C51" s="2" t="n"/>
      <c r="D51" s="2" t="n"/>
      <c r="E51" s="2" t="n"/>
      <c r="F51" s="2" t="n"/>
      <c r="G51" s="2" t="n"/>
      <c r="H51" s="2" t="n"/>
      <c r="I51" s="2" t="n"/>
      <c r="J51" s="2" t="n"/>
      <c r="K51" s="2" t="n"/>
      <c r="L51" s="2" t="n"/>
      <c r="M51" s="2" t="n"/>
      <c r="N51" s="2" t="n"/>
      <c r="O51" s="2" t="n"/>
      <c r="P51" s="2" t="n"/>
      <c r="Q51" s="2" t="n"/>
      <c r="R51" s="2" t="n"/>
      <c r="S51" s="2" t="n"/>
      <c r="T51" s="2" t="n"/>
    </row>
    <row r="52" ht="24" customHeight="1">
      <c r="A52" s="2" t="n"/>
      <c r="B52" s="2" t="n"/>
      <c r="C52" s="2" t="n"/>
      <c r="D52" s="2" t="n"/>
      <c r="E52" s="2" t="n"/>
      <c r="F52" s="2" t="n"/>
      <c r="G52" s="2" t="n"/>
      <c r="H52" s="2" t="n"/>
      <c r="I52" s="2" t="n"/>
      <c r="J52" s="2" t="n"/>
      <c r="K52" s="2" t="n"/>
      <c r="L52" s="2" t="n"/>
      <c r="M52" s="2" t="n"/>
      <c r="N52" s="2" t="n"/>
      <c r="O52" s="2" t="n"/>
      <c r="P52" s="2" t="n"/>
      <c r="Q52" s="2" t="n"/>
      <c r="R52" s="2" t="n"/>
      <c r="S52" s="2" t="n"/>
      <c r="T52" s="2" t="n"/>
    </row>
    <row r="53" ht="24" customHeight="1">
      <c r="A53" s="2" t="n"/>
      <c r="B53" s="2" t="n"/>
      <c r="C53" s="2" t="n"/>
      <c r="D53" s="2" t="n"/>
      <c r="E53" s="2" t="n"/>
      <c r="F53" s="2" t="n"/>
      <c r="G53" s="2" t="n"/>
      <c r="H53" s="2" t="n"/>
      <c r="I53" s="2" t="n"/>
      <c r="J53" s="2" t="n"/>
      <c r="K53" s="2" t="n"/>
      <c r="L53" s="2" t="n"/>
      <c r="M53" s="2" t="n"/>
      <c r="N53" s="2" t="n"/>
      <c r="O53" s="2" t="n"/>
      <c r="P53" s="2" t="n"/>
      <c r="Q53" s="2" t="n"/>
      <c r="R53" s="2" t="n"/>
      <c r="S53" s="2" t="n"/>
      <c r="T53" s="2" t="n"/>
    </row>
    <row r="54" ht="24" customHeight="1">
      <c r="A54" s="2" t="n"/>
      <c r="B54" s="2" t="n"/>
      <c r="C54" s="2" t="n"/>
      <c r="D54" s="2" t="n"/>
      <c r="E54" s="2" t="n"/>
      <c r="F54" s="2" t="n"/>
      <c r="G54" s="2" t="n"/>
      <c r="H54" s="2" t="n"/>
      <c r="I54" s="2" t="n"/>
      <c r="J54" s="2" t="n"/>
      <c r="K54" s="2" t="n"/>
      <c r="L54" s="2" t="n"/>
      <c r="M54" s="2" t="n"/>
      <c r="N54" s="2" t="n"/>
      <c r="O54" s="2" t="n"/>
      <c r="P54" s="2" t="n"/>
      <c r="Q54" s="2" t="n"/>
      <c r="R54" s="2" t="n"/>
      <c r="S54" s="2" t="n"/>
      <c r="T54" s="2" t="n"/>
    </row>
    <row r="55" ht="24" customHeight="1">
      <c r="A55" s="2" t="n"/>
      <c r="B55" s="2" t="n"/>
      <c r="C55" s="2" t="n"/>
      <c r="D55" s="2" t="n"/>
      <c r="E55" s="2" t="n"/>
      <c r="F55" s="2" t="n"/>
      <c r="G55" s="2" t="n"/>
      <c r="H55" s="2" t="n"/>
      <c r="I55" s="2" t="n"/>
      <c r="J55" s="2" t="n"/>
      <c r="K55" s="2" t="n"/>
      <c r="L55" s="2" t="n"/>
      <c r="M55" s="2" t="n"/>
      <c r="N55" s="2" t="n"/>
      <c r="O55" s="2" t="n"/>
      <c r="P55" s="2" t="n"/>
      <c r="Q55" s="2" t="n"/>
      <c r="R55" s="2" t="n"/>
      <c r="S55" s="2" t="n"/>
      <c r="T55" s="2" t="n"/>
    </row>
    <row r="56" ht="24" customHeight="1">
      <c r="A56" s="2" t="n"/>
      <c r="B56" s="2" t="n"/>
      <c r="C56" s="2" t="n"/>
      <c r="D56" s="2" t="n"/>
      <c r="E56" s="2" t="n"/>
      <c r="F56" s="2" t="n"/>
      <c r="G56" s="2" t="n"/>
      <c r="H56" s="2" t="n"/>
      <c r="I56" s="2" t="n"/>
      <c r="J56" s="2" t="n"/>
      <c r="K56" s="2" t="n"/>
      <c r="L56" s="2" t="n"/>
      <c r="M56" s="2" t="n"/>
      <c r="N56" s="2" t="n"/>
      <c r="O56" s="2" t="n"/>
      <c r="P56" s="2" t="n"/>
      <c r="Q56" s="2" t="n"/>
      <c r="R56" s="2" t="n"/>
      <c r="S56" s="2" t="n"/>
      <c r="T56" s="2" t="n"/>
    </row>
    <row r="57" ht="24" customHeight="1">
      <c r="A57" s="2" t="n"/>
      <c r="B57" s="2" t="n"/>
      <c r="C57" s="2" t="n"/>
      <c r="D57" s="2" t="n"/>
      <c r="E57" s="2" t="n"/>
      <c r="F57" s="2" t="n"/>
      <c r="G57" s="2" t="n"/>
      <c r="H57" s="2" t="n"/>
      <c r="I57" s="2" t="n"/>
      <c r="J57" s="2" t="n"/>
      <c r="K57" s="2" t="n"/>
      <c r="L57" s="2" t="n"/>
      <c r="M57" s="2" t="n"/>
      <c r="N57" s="2" t="n"/>
      <c r="O57" s="2" t="n"/>
      <c r="P57" s="2" t="n"/>
      <c r="Q57" s="2" t="n"/>
      <c r="R57" s="2" t="n"/>
      <c r="S57" s="2" t="n"/>
      <c r="T57" s="2" t="n"/>
    </row>
    <row r="58" ht="24" customHeight="1">
      <c r="A58" s="2" t="n"/>
      <c r="B58" s="2" t="n"/>
      <c r="C58" s="2" t="n"/>
      <c r="D58" s="2" t="n"/>
      <c r="E58" s="2" t="n"/>
      <c r="F58" s="2" t="n"/>
      <c r="G58" s="2" t="n"/>
      <c r="H58" s="2" t="n"/>
      <c r="I58" s="2" t="n"/>
      <c r="J58" s="2" t="n"/>
      <c r="K58" s="2" t="n"/>
      <c r="L58" s="2" t="n"/>
      <c r="M58" s="2" t="n"/>
      <c r="N58" s="2" t="n"/>
      <c r="O58" s="2" t="n"/>
      <c r="P58" s="2" t="n"/>
      <c r="Q58" s="2" t="n"/>
      <c r="R58" s="2" t="n"/>
      <c r="S58" s="2" t="n"/>
      <c r="T58" s="2" t="n"/>
    </row>
    <row r="59" ht="24" customHeight="1">
      <c r="A59" s="2" t="n"/>
      <c r="B59" s="2" t="n"/>
      <c r="C59" s="2" t="n"/>
      <c r="D59" s="2" t="n"/>
      <c r="E59" s="2" t="n"/>
      <c r="F59" s="2" t="n"/>
      <c r="G59" s="2" t="n"/>
      <c r="H59" s="2" t="n"/>
      <c r="I59" s="2" t="n"/>
      <c r="J59" s="2" t="n"/>
      <c r="K59" s="2" t="n"/>
      <c r="L59" s="2" t="n"/>
      <c r="M59" s="2" t="n"/>
      <c r="N59" s="2" t="n"/>
      <c r="O59" s="2" t="n"/>
      <c r="P59" s="2" t="n"/>
      <c r="Q59" s="2" t="n"/>
      <c r="R59" s="2" t="n"/>
      <c r="S59" s="2" t="n"/>
      <c r="T59" s="2" t="n"/>
    </row>
    <row r="60" ht="24" customHeight="1">
      <c r="A60" s="2" t="n"/>
      <c r="B60" s="2" t="n"/>
      <c r="C60" s="2" t="n"/>
      <c r="D60" s="2" t="n"/>
      <c r="E60" s="2" t="n"/>
      <c r="F60" s="2" t="n"/>
      <c r="G60" s="2" t="n"/>
      <c r="H60" s="2" t="n"/>
      <c r="I60" s="2" t="n"/>
      <c r="J60" s="2" t="n"/>
      <c r="K60" s="2" t="n"/>
      <c r="L60" s="2" t="n"/>
      <c r="M60" s="2" t="n"/>
      <c r="N60" s="2" t="n"/>
      <c r="O60" s="2" t="n"/>
      <c r="P60" s="2" t="n"/>
      <c r="Q60" s="2" t="n"/>
      <c r="R60" s="2" t="n"/>
      <c r="S60" s="2" t="n"/>
      <c r="T60" s="2" t="n"/>
    </row>
    <row r="61" ht="24" customHeight="1">
      <c r="A61" s="2" t="n"/>
      <c r="B61" s="2" t="n"/>
      <c r="C61" s="2" t="n"/>
      <c r="D61" s="2" t="n"/>
      <c r="E61" s="2" t="n"/>
      <c r="F61" s="2" t="n"/>
      <c r="G61" s="2" t="n"/>
      <c r="H61" s="2" t="n"/>
      <c r="I61" s="2" t="n"/>
      <c r="J61" s="2" t="n"/>
      <c r="K61" s="2" t="n"/>
      <c r="L61" s="2" t="n"/>
      <c r="M61" s="2" t="n"/>
      <c r="N61" s="2" t="n"/>
      <c r="O61" s="2" t="n"/>
      <c r="P61" s="2" t="n"/>
      <c r="Q61" s="2" t="n"/>
      <c r="R61" s="2" t="n"/>
      <c r="S61" s="2" t="n"/>
      <c r="T61" s="2" t="n"/>
    </row>
    <row r="62" ht="24" customHeight="1">
      <c r="A62" s="2" t="n"/>
      <c r="B62" s="2" t="n"/>
      <c r="C62" s="2" t="n"/>
      <c r="D62" s="2" t="n"/>
      <c r="E62" s="2" t="n"/>
      <c r="F62" s="2" t="n"/>
      <c r="G62" s="2" t="n"/>
      <c r="H62" s="2" t="n"/>
      <c r="I62" s="2" t="n"/>
      <c r="J62" s="2" t="n"/>
      <c r="K62" s="2" t="n"/>
      <c r="L62" s="2" t="n"/>
      <c r="M62" s="2" t="n"/>
      <c r="N62" s="2" t="n"/>
      <c r="O62" s="2" t="n"/>
      <c r="P62" s="2" t="n"/>
      <c r="Q62" s="2" t="n"/>
      <c r="R62" s="2" t="n"/>
      <c r="S62" s="2" t="n"/>
      <c r="T62" s="2" t="n"/>
    </row>
    <row r="63" ht="24" customHeight="1">
      <c r="A63" s="2" t="n"/>
      <c r="B63" s="2" t="n"/>
      <c r="C63" s="2" t="n"/>
      <c r="D63" s="2" t="n"/>
      <c r="E63" s="2" t="n"/>
      <c r="F63" s="2" t="n"/>
      <c r="G63" s="2" t="n"/>
      <c r="H63" s="2" t="n"/>
      <c r="I63" s="2" t="n"/>
      <c r="J63" s="2" t="n"/>
      <c r="K63" s="2" t="n"/>
      <c r="L63" s="2" t="n"/>
      <c r="M63" s="2" t="n"/>
      <c r="N63" s="2" t="n"/>
      <c r="O63" s="2" t="n"/>
      <c r="P63" s="2" t="n"/>
      <c r="Q63" s="2" t="n"/>
      <c r="R63" s="2" t="n"/>
      <c r="S63" s="2" t="n"/>
      <c r="T63" s="2" t="n"/>
    </row>
    <row r="64" ht="24" customHeight="1">
      <c r="A64" s="2" t="n"/>
      <c r="B64" s="2" t="n"/>
      <c r="C64" s="2" t="n"/>
      <c r="D64" s="2" t="n"/>
      <c r="E64" s="2" t="n"/>
      <c r="F64" s="2" t="n"/>
      <c r="G64" s="2" t="n"/>
      <c r="H64" s="2" t="n"/>
      <c r="I64" s="2" t="n"/>
      <c r="J64" s="2" t="n"/>
      <c r="K64" s="2" t="n"/>
      <c r="L64" s="2" t="n"/>
      <c r="M64" s="2" t="n"/>
      <c r="N64" s="2" t="n"/>
      <c r="O64" s="2" t="n"/>
      <c r="P64" s="2" t="n"/>
      <c r="Q64" s="2" t="n"/>
      <c r="R64" s="2" t="n"/>
      <c r="S64" s="2" t="n"/>
      <c r="T64" s="2" t="n"/>
    </row>
    <row r="65" ht="24" customHeight="1">
      <c r="A65" s="2" t="n"/>
      <c r="B65" s="2" t="n"/>
      <c r="C65" s="2" t="n"/>
      <c r="D65" s="2" t="n"/>
      <c r="E65" s="2" t="n"/>
      <c r="F65" s="2" t="n"/>
      <c r="G65" s="2" t="n"/>
      <c r="H65" s="2" t="n"/>
      <c r="I65" s="2" t="n"/>
      <c r="J65" s="2" t="n"/>
      <c r="K65" s="2" t="n"/>
      <c r="L65" s="2" t="n"/>
      <c r="M65" s="2" t="n"/>
      <c r="N65" s="2" t="n"/>
      <c r="O65" s="2" t="n"/>
      <c r="P65" s="2" t="n"/>
      <c r="Q65" s="2" t="n"/>
      <c r="R65" s="2" t="n"/>
      <c r="S65" s="2" t="n"/>
      <c r="T65" s="2" t="n"/>
    </row>
    <row r="66" ht="24" customHeight="1">
      <c r="A66" s="2" t="n"/>
      <c r="B66" s="2" t="n"/>
      <c r="C66" s="2" t="n"/>
      <c r="D66" s="2" t="n"/>
      <c r="E66" s="2" t="n"/>
      <c r="F66" s="2" t="n"/>
      <c r="G66" s="2" t="n"/>
      <c r="H66" s="2" t="n"/>
      <c r="I66" s="2" t="n"/>
      <c r="J66" s="2" t="n"/>
      <c r="K66" s="2" t="n"/>
      <c r="L66" s="2" t="n"/>
      <c r="M66" s="2" t="n"/>
      <c r="N66" s="2" t="n"/>
      <c r="O66" s="2" t="n"/>
      <c r="P66" s="2" t="n"/>
      <c r="Q66" s="2" t="n"/>
      <c r="R66" s="2" t="n"/>
      <c r="S66" s="2" t="n"/>
      <c r="T66" s="2" t="n"/>
    </row>
    <row r="67" ht="24" customHeight="1">
      <c r="A67" s="2" t="n"/>
      <c r="B67" s="2" t="n"/>
      <c r="C67" s="2" t="n"/>
      <c r="D67" s="2" t="n"/>
      <c r="E67" s="2" t="n"/>
      <c r="F67" s="2" t="n"/>
      <c r="G67" s="2" t="n"/>
      <c r="H67" s="2" t="n"/>
      <c r="I67" s="2" t="n"/>
      <c r="J67" s="2" t="n"/>
      <c r="K67" s="2" t="n"/>
      <c r="L67" s="2" t="n"/>
      <c r="M67" s="2" t="n"/>
      <c r="N67" s="2" t="n"/>
      <c r="O67" s="2" t="n"/>
      <c r="P67" s="2" t="n"/>
      <c r="Q67" s="2" t="n"/>
      <c r="R67" s="2" t="n"/>
      <c r="S67" s="2" t="n"/>
      <c r="T67" s="2" t="n"/>
    </row>
    <row r="68" ht="24" customHeight="1">
      <c r="A68" s="2" t="n"/>
      <c r="B68" s="2" t="n"/>
      <c r="C68" s="2" t="n"/>
      <c r="D68" s="2" t="n"/>
      <c r="E68" s="2" t="n"/>
      <c r="F68" s="2" t="n"/>
      <c r="G68" s="2" t="n"/>
      <c r="H68" s="2" t="n"/>
      <c r="I68" s="2" t="n"/>
      <c r="J68" s="2" t="n"/>
      <c r="K68" s="2" t="n"/>
      <c r="L68" s="2" t="n"/>
      <c r="M68" s="2" t="n"/>
      <c r="N68" s="2" t="n"/>
      <c r="O68" s="2" t="n"/>
      <c r="P68" s="2" t="n"/>
      <c r="Q68" s="2" t="n"/>
      <c r="R68" s="2" t="n"/>
      <c r="S68" s="2" t="n"/>
      <c r="T68" s="2" t="n"/>
    </row>
    <row r="69" ht="24" customHeight="1">
      <c r="A69" s="2" t="n"/>
      <c r="B69" s="2" t="n"/>
      <c r="C69" s="2" t="n"/>
      <c r="D69" s="2" t="n"/>
      <c r="E69" s="2" t="n"/>
      <c r="F69" s="2" t="n"/>
      <c r="G69" s="2" t="n"/>
      <c r="H69" s="2" t="n"/>
      <c r="I69" s="2" t="n"/>
      <c r="J69" s="2" t="n"/>
      <c r="K69" s="2" t="n"/>
      <c r="L69" s="2" t="n"/>
      <c r="M69" s="2" t="n"/>
      <c r="N69" s="2" t="n"/>
      <c r="O69" s="2" t="n"/>
      <c r="P69" s="2" t="n"/>
      <c r="Q69" s="2" t="n"/>
      <c r="R69" s="2" t="n"/>
      <c r="S69" s="2" t="n"/>
      <c r="T69" s="2" t="n"/>
    </row>
    <row r="70" ht="24" customHeight="1">
      <c r="A70" s="2" t="n"/>
      <c r="B70" s="2" t="n"/>
      <c r="C70" s="2" t="n"/>
      <c r="D70" s="2" t="n"/>
      <c r="E70" s="2" t="n"/>
      <c r="F70" s="2" t="n"/>
      <c r="G70" s="2" t="n"/>
      <c r="H70" s="2" t="n"/>
      <c r="I70" s="2" t="n"/>
      <c r="J70" s="2" t="n"/>
      <c r="K70" s="2" t="n"/>
      <c r="L70" s="2" t="n"/>
      <c r="M70" s="2" t="n"/>
      <c r="N70" s="2" t="n"/>
      <c r="O70" s="2" t="n"/>
      <c r="P70" s="2" t="n"/>
      <c r="Q70" s="2" t="n"/>
      <c r="R70" s="2" t="n"/>
      <c r="S70" s="2" t="n"/>
      <c r="T70" s="2" t="n"/>
    </row>
    <row r="71" ht="24" customHeight="1">
      <c r="A71" s="2" t="n"/>
      <c r="B71" s="2" t="n"/>
      <c r="C71" s="2" t="n"/>
      <c r="D71" s="2" t="n"/>
      <c r="E71" s="2" t="n"/>
      <c r="F71" s="2" t="n"/>
      <c r="G71" s="2" t="n"/>
      <c r="H71" s="2" t="n"/>
      <c r="I71" s="2" t="n"/>
      <c r="J71" s="2" t="n"/>
      <c r="K71" s="2" t="n"/>
      <c r="L71" s="2" t="n"/>
      <c r="M71" s="2" t="n"/>
      <c r="N71" s="2" t="n"/>
      <c r="O71" s="2" t="n"/>
      <c r="P71" s="2" t="n"/>
      <c r="Q71" s="2" t="n"/>
      <c r="R71" s="2" t="n"/>
      <c r="S71" s="2" t="n"/>
      <c r="T71" s="2" t="n"/>
    </row>
    <row r="72" ht="24" customHeight="1">
      <c r="A72" s="2" t="n"/>
      <c r="B72" s="2" t="n"/>
      <c r="C72" s="2" t="n"/>
      <c r="D72" s="2" t="n"/>
      <c r="E72" s="2" t="n"/>
      <c r="F72" s="2" t="n"/>
      <c r="G72" s="2" t="n"/>
      <c r="H72" s="2" t="n"/>
      <c r="I72" s="2" t="n"/>
      <c r="J72" s="2" t="n"/>
      <c r="K72" s="2" t="n"/>
      <c r="L72" s="2" t="n"/>
      <c r="M72" s="2" t="n"/>
      <c r="N72" s="2" t="n"/>
      <c r="O72" s="2" t="n"/>
      <c r="P72" s="2" t="n"/>
      <c r="Q72" s="2" t="n"/>
      <c r="R72" s="2" t="n"/>
      <c r="S72" s="2" t="n"/>
      <c r="T72" s="2" t="n"/>
    </row>
    <row r="73" ht="24" customHeight="1">
      <c r="A73" s="2" t="n"/>
      <c r="B73" s="2" t="n"/>
      <c r="C73" s="2" t="n"/>
      <c r="D73" s="2" t="n"/>
      <c r="E73" s="2" t="n"/>
      <c r="F73" s="2" t="n"/>
      <c r="G73" s="2" t="n"/>
      <c r="H73" s="2" t="n"/>
      <c r="I73" s="2" t="n"/>
      <c r="J73" s="2" t="n"/>
      <c r="K73" s="2" t="n"/>
      <c r="L73" s="2" t="n"/>
      <c r="M73" s="2" t="n"/>
      <c r="N73" s="2" t="n"/>
      <c r="O73" s="2" t="n"/>
      <c r="P73" s="2" t="n"/>
      <c r="Q73" s="2" t="n"/>
      <c r="R73" s="2" t="n"/>
      <c r="S73" s="2" t="n"/>
      <c r="T73" s="2" t="n"/>
    </row>
    <row r="74" ht="24" customHeight="1">
      <c r="A74" s="2" t="n"/>
      <c r="B74" s="2" t="n"/>
      <c r="C74" s="2" t="n"/>
      <c r="D74" s="2" t="n"/>
      <c r="E74" s="2" t="n"/>
      <c r="F74" s="2" t="n"/>
      <c r="G74" s="2" t="n"/>
      <c r="H74" s="2" t="n"/>
      <c r="I74" s="2" t="n"/>
      <c r="J74" s="2" t="n"/>
      <c r="K74" s="2" t="n"/>
      <c r="L74" s="2" t="n"/>
      <c r="M74" s="2" t="n"/>
      <c r="N74" s="2" t="n"/>
      <c r="O74" s="2" t="n"/>
      <c r="P74" s="2" t="n"/>
      <c r="Q74" s="2" t="n"/>
      <c r="R74" s="2" t="n"/>
      <c r="S74" s="2" t="n"/>
      <c r="T74" s="2" t="n"/>
    </row>
    <row r="75" ht="24" customHeight="1">
      <c r="A75" s="2" t="n"/>
      <c r="B75" s="2" t="n"/>
      <c r="C75" s="2" t="n"/>
      <c r="D75" s="2" t="n"/>
      <c r="E75" s="2" t="n"/>
      <c r="F75" s="2" t="n"/>
      <c r="G75" s="2" t="n"/>
      <c r="H75" s="2" t="n"/>
      <c r="I75" s="2" t="n"/>
      <c r="J75" s="2" t="n"/>
      <c r="K75" s="2" t="n"/>
      <c r="L75" s="2" t="n"/>
      <c r="M75" s="2" t="n"/>
      <c r="N75" s="2" t="n"/>
      <c r="O75" s="2" t="n"/>
      <c r="P75" s="2" t="n"/>
      <c r="Q75" s="2" t="n"/>
      <c r="R75" s="2" t="n"/>
      <c r="S75" s="2" t="n"/>
      <c r="T75" s="2" t="n"/>
    </row>
    <row r="76" ht="24" customHeight="1">
      <c r="A76" s="2" t="n"/>
      <c r="B76" s="2" t="n"/>
      <c r="C76" s="2" t="n"/>
      <c r="D76" s="2" t="n"/>
      <c r="E76" s="2" t="n"/>
      <c r="F76" s="2" t="n"/>
      <c r="G76" s="2" t="n"/>
      <c r="H76" s="2" t="n"/>
      <c r="I76" s="2" t="n"/>
      <c r="J76" s="2" t="n"/>
      <c r="K76" s="2" t="n"/>
      <c r="L76" s="2" t="n"/>
      <c r="M76" s="2" t="n"/>
      <c r="N76" s="2" t="n"/>
      <c r="O76" s="2" t="n"/>
      <c r="P76" s="2" t="n"/>
      <c r="Q76" s="2" t="n"/>
      <c r="R76" s="2" t="n"/>
      <c r="S76" s="2" t="n"/>
      <c r="T76" s="2" t="n"/>
    </row>
    <row r="77" ht="24" customHeight="1">
      <c r="A77" s="2" t="n"/>
      <c r="B77" s="2" t="n"/>
      <c r="C77" s="2" t="n"/>
      <c r="D77" s="2" t="n"/>
      <c r="E77" s="2" t="n"/>
      <c r="F77" s="2" t="n"/>
      <c r="G77" s="2" t="n"/>
      <c r="H77" s="2" t="n"/>
      <c r="I77" s="2" t="n"/>
      <c r="J77" s="2" t="n"/>
      <c r="K77" s="2" t="n"/>
      <c r="L77" s="2" t="n"/>
      <c r="M77" s="2" t="n"/>
      <c r="N77" s="2" t="n"/>
      <c r="O77" s="2" t="n"/>
      <c r="P77" s="2" t="n"/>
      <c r="Q77" s="2" t="n"/>
      <c r="R77" s="2" t="n"/>
      <c r="S77" s="2" t="n"/>
      <c r="T77" s="2" t="n"/>
    </row>
    <row r="78" ht="24" customHeight="1">
      <c r="A78" s="2" t="n"/>
      <c r="B78" s="2" t="n"/>
      <c r="C78" s="2" t="n"/>
      <c r="D78" s="2" t="n"/>
      <c r="E78" s="2" t="n"/>
      <c r="F78" s="2" t="n"/>
      <c r="G78" s="2" t="n"/>
      <c r="H78" s="2" t="n"/>
      <c r="I78" s="2" t="n"/>
      <c r="J78" s="2" t="n"/>
      <c r="K78" s="2" t="n"/>
      <c r="L78" s="2" t="n"/>
      <c r="M78" s="2" t="n"/>
      <c r="N78" s="2" t="n"/>
      <c r="O78" s="2" t="n"/>
      <c r="P78" s="2" t="n"/>
      <c r="Q78" s="2" t="n"/>
      <c r="R78" s="2" t="n"/>
      <c r="S78" s="2" t="n"/>
      <c r="T78" s="2" t="n"/>
    </row>
    <row r="79" ht="24" customHeight="1">
      <c r="A79" s="2" t="n"/>
      <c r="B79" s="2" t="n"/>
      <c r="C79" s="2" t="n"/>
      <c r="D79" s="2" t="n"/>
      <c r="E79" s="2" t="n"/>
      <c r="F79" s="2" t="n"/>
      <c r="G79" s="2" t="n"/>
      <c r="H79" s="2" t="n"/>
      <c r="I79" s="2" t="n"/>
      <c r="J79" s="2" t="n"/>
      <c r="K79" s="2" t="n"/>
      <c r="L79" s="2" t="n"/>
      <c r="M79" s="2" t="n"/>
      <c r="N79" s="2" t="n"/>
      <c r="O79" s="2" t="n"/>
      <c r="P79" s="2" t="n"/>
      <c r="Q79" s="2" t="n"/>
      <c r="R79" s="2" t="n"/>
      <c r="S79" s="2" t="n"/>
      <c r="T79" s="2" t="n"/>
    </row>
    <row r="80" ht="24" customHeight="1">
      <c r="A80" s="2" t="n"/>
      <c r="B80" s="2" t="n"/>
      <c r="C80" s="2" t="n"/>
      <c r="D80" s="2" t="n"/>
      <c r="E80" s="2" t="n"/>
      <c r="F80" s="2" t="n"/>
      <c r="G80" s="2" t="n"/>
      <c r="H80" s="2" t="n"/>
      <c r="I80" s="2" t="n"/>
      <c r="J80" s="2" t="n"/>
      <c r="K80" s="2" t="n"/>
      <c r="L80" s="2" t="n"/>
      <c r="M80" s="2" t="n"/>
      <c r="N80" s="2" t="n"/>
      <c r="O80" s="2" t="n"/>
      <c r="P80" s="2" t="n"/>
      <c r="Q80" s="2" t="n"/>
      <c r="R80" s="2" t="n"/>
      <c r="S80" s="2" t="n"/>
      <c r="T80" s="2" t="n"/>
    </row>
    <row r="81" ht="24" customHeight="1">
      <c r="A81" s="2" t="n"/>
      <c r="B81" s="2" t="n"/>
      <c r="C81" s="2" t="n"/>
      <c r="D81" s="2" t="n"/>
      <c r="E81" s="2" t="n"/>
      <c r="F81" s="2" t="n"/>
      <c r="G81" s="2" t="n"/>
      <c r="H81" s="2" t="n"/>
      <c r="I81" s="2" t="n"/>
      <c r="J81" s="2" t="n"/>
      <c r="K81" s="2" t="n"/>
      <c r="L81" s="2" t="n"/>
      <c r="M81" s="2" t="n"/>
      <c r="N81" s="2" t="n"/>
      <c r="O81" s="2" t="n"/>
      <c r="P81" s="2" t="n"/>
      <c r="Q81" s="2" t="n"/>
      <c r="R81" s="2" t="n"/>
      <c r="S81" s="2" t="n"/>
      <c r="T81" s="2" t="n"/>
    </row>
    <row r="82" ht="24" customHeight="1">
      <c r="A82" s="2" t="n"/>
      <c r="B82" s="2" t="n"/>
      <c r="C82" s="2" t="n"/>
      <c r="D82" s="2" t="n"/>
      <c r="E82" s="2" t="n"/>
      <c r="F82" s="2" t="n"/>
      <c r="G82" s="2" t="n"/>
      <c r="H82" s="2" t="n"/>
      <c r="I82" s="2" t="n"/>
      <c r="J82" s="2" t="n"/>
      <c r="K82" s="2" t="n"/>
      <c r="L82" s="2" t="n"/>
      <c r="M82" s="2" t="n"/>
      <c r="N82" s="2" t="n"/>
      <c r="O82" s="2" t="n"/>
      <c r="P82" s="2" t="n"/>
      <c r="Q82" s="2" t="n"/>
      <c r="R82" s="2" t="n"/>
      <c r="S82" s="2" t="n"/>
      <c r="T82" s="2" t="n"/>
    </row>
    <row r="83" ht="24" customHeight="1">
      <c r="A83" s="2" t="n"/>
      <c r="B83" s="2" t="n"/>
      <c r="C83" s="2" t="n"/>
      <c r="D83" s="2" t="n"/>
      <c r="E83" s="2" t="n"/>
      <c r="F83" s="2" t="n"/>
      <c r="G83" s="2" t="n"/>
      <c r="H83" s="2" t="n"/>
      <c r="I83" s="2" t="n"/>
      <c r="J83" s="2" t="n"/>
      <c r="K83" s="2" t="n"/>
      <c r="L83" s="2" t="n"/>
      <c r="M83" s="2" t="n"/>
      <c r="N83" s="2" t="n"/>
      <c r="O83" s="2" t="n"/>
      <c r="P83" s="2" t="n"/>
      <c r="Q83" s="2" t="n"/>
      <c r="R83" s="2" t="n"/>
      <c r="S83" s="2" t="n"/>
      <c r="T83" s="2" t="n"/>
    </row>
    <row r="84" ht="24" customHeight="1">
      <c r="A84" s="2" t="n"/>
      <c r="B84" s="2" t="n"/>
      <c r="C84" s="2" t="n"/>
      <c r="D84" s="2" t="n"/>
      <c r="E84" s="2" t="n"/>
      <c r="F84" s="2" t="n"/>
      <c r="G84" s="2" t="n"/>
      <c r="H84" s="2" t="n"/>
      <c r="I84" s="2" t="n"/>
      <c r="J84" s="2" t="n"/>
      <c r="K84" s="2" t="n"/>
      <c r="L84" s="2" t="n"/>
      <c r="M84" s="2" t="n"/>
      <c r="N84" s="2" t="n"/>
      <c r="O84" s="2" t="n"/>
      <c r="P84" s="2" t="n"/>
      <c r="Q84" s="2" t="n"/>
      <c r="R84" s="2" t="n"/>
      <c r="S84" s="2" t="n"/>
      <c r="T84" s="2" t="n"/>
    </row>
    <row r="85" ht="24" customHeight="1">
      <c r="A85" s="2" t="n"/>
      <c r="B85" s="2" t="n"/>
      <c r="C85" s="2" t="n"/>
      <c r="D85" s="2" t="n"/>
      <c r="E85" s="2" t="n"/>
      <c r="F85" s="2" t="n"/>
      <c r="G85" s="2" t="n"/>
      <c r="H85" s="2" t="n"/>
      <c r="I85" s="2" t="n"/>
      <c r="J85" s="2" t="n"/>
      <c r="K85" s="2" t="n"/>
      <c r="L85" s="2" t="n"/>
      <c r="M85" s="2" t="n"/>
      <c r="N85" s="2" t="n"/>
      <c r="O85" s="2" t="n"/>
      <c r="P85" s="2" t="n"/>
      <c r="Q85" s="2" t="n"/>
      <c r="R85" s="2" t="n"/>
      <c r="S85" s="2" t="n"/>
      <c r="T85" s="2" t="n"/>
    </row>
    <row r="86" ht="24" customHeight="1">
      <c r="A86" s="2" t="n"/>
      <c r="B86" s="2" t="n"/>
      <c r="C86" s="2" t="n"/>
      <c r="D86" s="2" t="n"/>
      <c r="E86" s="2" t="n"/>
      <c r="F86" s="2" t="n"/>
      <c r="G86" s="2" t="n"/>
      <c r="H86" s="2" t="n"/>
      <c r="I86" s="2" t="n"/>
      <c r="J86" s="2" t="n"/>
      <c r="K86" s="2" t="n"/>
      <c r="L86" s="2" t="n"/>
      <c r="M86" s="2" t="n"/>
      <c r="N86" s="2" t="n"/>
      <c r="O86" s="2" t="n"/>
      <c r="P86" s="2" t="n"/>
      <c r="Q86" s="2" t="n"/>
      <c r="R86" s="2" t="n"/>
      <c r="S86" s="2" t="n"/>
      <c r="T86" s="2" t="n"/>
    </row>
    <row r="87" ht="24" customHeight="1">
      <c r="A87" s="2" t="n"/>
      <c r="B87" s="2" t="n"/>
      <c r="C87" s="2" t="n"/>
      <c r="D87" s="2" t="n"/>
      <c r="E87" s="2" t="n"/>
      <c r="F87" s="2" t="n"/>
      <c r="G87" s="2" t="n"/>
      <c r="H87" s="2" t="n"/>
      <c r="I87" s="2" t="n"/>
      <c r="J87" s="2" t="n"/>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3">
    <mergeCell ref="A20:F23"/>
    <mergeCell ref="A2:F2"/>
    <mergeCell ref="A3:F4"/>
  </mergeCells>
  <conditionalFormatting sqref="F8:F17">
    <cfRule type="expression" priority="1" dxfId="0">
      <formula>LEN(F8)&gt;0</formula>
    </cfRule>
  </conditionalFormatting>
  <dataValidations count="1">
    <dataValidation sqref="C8:C17" showDropDown="0" showInputMessage="0" showErrorMessage="1" allowBlank="1" errorTitle="Enter a date" error="Use a valid date, for example 20 December 2026." type="date" errorStyle="stop" operator="between">
      <formula1>DATE(2020,1,1)</formula1>
      <formula2>DATE(2100,12,31)</formula2>
    </dataValidation>
  </dataValidations>
  <pageMargins left="0.7" right="0.7" top="0.75" bottom="0.75" header="0.3" footer="0.3"/>
  <tableParts count="1">
    <tablePart xmlns:r="http://schemas.openxmlformats.org/officeDocument/2006/relationships" r:id="rId1"/>
  </tableParts>
</worksheet>
</file>

<file path=xl/worksheets/sheet10.xml><?xml version="1.0" encoding="utf-8"?>
<worksheet xmlns="http://schemas.openxmlformats.org/spreadsheetml/2006/main">
  <sheetPr>
    <tabColor rgb="FF8E3F59"/>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18.88999938964844" customWidth="1" min="1" max="1"/>
    <col width="12.77999973297119" customWidth="1" min="2" max="2"/>
    <col width="10" customWidth="1" min="3" max="3"/>
    <col width="10" customWidth="1" min="4" max="4"/>
    <col width="13.32999992370605" customWidth="1" min="5" max="5"/>
    <col width="26.67000007629395" customWidth="1" min="6" max="6"/>
    <col width="22.21999931335449" customWidth="1" min="7" max="7"/>
    <col width="15.5600004196167" customWidth="1" min="8" max="8"/>
    <col width="20" customWidth="1" min="9" max="9"/>
    <col width="12.22000026702881" customWidth="1" min="10" max="10"/>
  </cols>
  <sheetData>
    <row r="1" ht="20" customHeight="1">
      <c r="A1" s="52" t="inlineStr">
        <is>
          <t>EASIER WITH BEE</t>
        </is>
      </c>
      <c r="B1" s="53" t="n"/>
      <c r="C1" s="53" t="n"/>
      <c r="D1" s="53" t="n"/>
      <c r="E1" s="53" t="n"/>
      <c r="F1" s="53" t="n"/>
      <c r="G1" s="53" t="n"/>
      <c r="H1" s="53" t="n"/>
      <c r="I1" s="53" t="n"/>
      <c r="J1" s="53" t="n"/>
      <c r="K1" s="2" t="n"/>
      <c r="L1" s="2" t="n"/>
      <c r="M1" s="2" t="n"/>
      <c r="N1" s="2" t="n"/>
      <c r="O1" s="2" t="n"/>
      <c r="P1" s="2" t="n"/>
      <c r="Q1" s="2" t="n"/>
      <c r="R1" s="2" t="n"/>
      <c r="S1" s="2" t="n"/>
      <c r="T1" s="2" t="n"/>
    </row>
    <row r="2" ht="27" customHeight="1">
      <c r="A2" s="59" t="inlineStr">
        <is>
          <t>Guests</t>
        </is>
      </c>
      <c r="G2" s="56" t="n"/>
      <c r="H2" s="56" t="n"/>
      <c r="I2" s="56" t="n"/>
      <c r="J2" s="56" t="n"/>
      <c r="K2" s="2" t="n"/>
      <c r="L2" s="2" t="n"/>
      <c r="M2" s="2" t="n"/>
      <c r="N2" s="2" t="n"/>
      <c r="O2" s="2" t="n"/>
      <c r="P2" s="2" t="n"/>
      <c r="Q2" s="2" t="n"/>
      <c r="R2" s="2" t="n"/>
      <c r="S2" s="2" t="n"/>
      <c r="T2" s="2" t="n"/>
    </row>
    <row r="3" ht="28" customHeight="1">
      <c r="A3" s="118" t="inlineStr">
        <is>
          <t>One household and one occasion per row.</t>
        </is>
      </c>
      <c r="G3" s="56" t="n"/>
      <c r="H3" s="56" t="n"/>
      <c r="I3" s="56" t="n"/>
      <c r="J3" s="56" t="n"/>
      <c r="K3" s="2" t="n"/>
      <c r="L3" s="2" t="n"/>
      <c r="M3" s="2" t="n"/>
      <c r="N3" s="2" t="n"/>
      <c r="O3" s="2" t="n"/>
      <c r="P3" s="2" t="n"/>
      <c r="Q3" s="2" t="n"/>
      <c r="R3" s="2" t="n"/>
      <c r="S3" s="2" t="n"/>
      <c r="T3" s="2" t="n"/>
    </row>
    <row r="4" ht="5" customHeight="1">
      <c r="A4" s="119" t="n"/>
      <c r="B4" s="119" t="n"/>
      <c r="C4" s="119" t="n"/>
      <c r="D4" s="119" t="n"/>
      <c r="E4" s="119" t="n"/>
      <c r="F4" s="119" t="n"/>
      <c r="G4" s="64" t="n"/>
      <c r="H4" s="64" t="n"/>
      <c r="I4" s="64" t="n"/>
      <c r="J4" s="64" t="n"/>
      <c r="K4" s="2"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Household</t>
        </is>
      </c>
      <c r="B7" s="69" t="inlineStr">
        <is>
          <t>Occasion ID</t>
        </is>
      </c>
      <c r="C7" s="69" t="inlineStr">
        <is>
          <t>Adults</t>
        </is>
      </c>
      <c r="D7" s="69" t="inlineStr">
        <is>
          <t>Children</t>
        </is>
      </c>
      <c r="E7" s="69" t="inlineStr">
        <is>
          <t>Response</t>
        </is>
      </c>
      <c r="F7" s="69" t="inlineStr">
        <is>
          <t>Dietary or access notes</t>
        </is>
      </c>
      <c r="G7" s="69" t="inlineStr">
        <is>
          <t>Bringing</t>
        </is>
      </c>
      <c r="H7" s="69" t="inlineStr">
        <is>
          <t>Confirmed people</t>
        </is>
      </c>
      <c r="I7" s="69" t="inlineStr">
        <is>
          <t>Attention</t>
        </is>
      </c>
      <c r="J7" s="70" t="inlineStr">
        <is>
          <t>Matched ID</t>
        </is>
      </c>
      <c r="K7" s="2" t="n"/>
      <c r="L7" s="2" t="n"/>
      <c r="M7" s="2" t="n"/>
      <c r="N7" s="2" t="n"/>
      <c r="O7" s="2" t="n"/>
      <c r="P7" s="2" t="n"/>
      <c r="Q7" s="2" t="n"/>
      <c r="R7" s="2" t="n"/>
      <c r="S7" s="2" t="n"/>
      <c r="T7" s="2" t="n"/>
    </row>
    <row r="8" ht="34" customHeight="1">
      <c r="A8" s="27" t="n"/>
      <c r="B8" s="27" t="n"/>
      <c r="C8" s="27" t="n"/>
      <c r="D8" s="27" t="n"/>
      <c r="E8" s="27" t="n"/>
      <c r="F8" s="27" t="n"/>
      <c r="G8" s="27" t="n"/>
      <c r="H8" s="14">
        <f>IF(COUNTBLANK(A8)=1,"",IF(AND(E8="Coming",ISNUMBER(C8),ISNUMBER(D8),C8&gt;=0,D8&gt;=0),C8+D8,0))</f>
        <v/>
      </c>
      <c r="I8" s="14">
        <f>IF(COUNTBLANK(A8)=1,"",IF(SUMPRODUCT(--('Hosting'!$A$8:$A$17=J8),--('Hosting'!$B$8:$B$17&lt;&gt;""))=0,"Choose a named occasion",IF(COUNTBLANK(E8)=1,"Choose response",IF(OR(COUNTBLANK(C8)=1,COUNTBLANK(D8)=1,NOT(ISNUMBER(C8)),NOT(ISNUMBER(D8)),C8&lt;0,D8&lt;0),"Enter both headcounts",IF(COUNTIFS($A$8:$A$87,A8,$J$8:$J$87,J8)&gt;1,"Check duplicate household","")))))</f>
        <v/>
      </c>
      <c r="J8" s="14">
        <f>IF(COUNTBLANK(A8)=1,"",UPPER(TRIM(B8)))</f>
        <v/>
      </c>
      <c r="K8" s="2" t="n"/>
      <c r="L8" s="2" t="n"/>
      <c r="M8" s="2" t="n"/>
      <c r="N8" s="2" t="n"/>
      <c r="O8" s="2" t="n"/>
      <c r="P8" s="2" t="n"/>
      <c r="Q8" s="2" t="n"/>
      <c r="R8" s="2" t="n"/>
      <c r="S8" s="2" t="n"/>
      <c r="T8" s="2" t="n"/>
    </row>
    <row r="9" ht="34" customHeight="1">
      <c r="A9" s="27" t="n"/>
      <c r="B9" s="27" t="n"/>
      <c r="C9" s="27" t="n"/>
      <c r="D9" s="27" t="n"/>
      <c r="E9" s="27" t="n"/>
      <c r="F9" s="27" t="n"/>
      <c r="G9" s="27" t="n"/>
      <c r="H9" s="14">
        <f>IF(COUNTBLANK(A9)=1,"",IF(AND(E9="Coming",ISNUMBER(C9),ISNUMBER(D9),C9&gt;=0,D9&gt;=0),C9+D9,0))</f>
        <v/>
      </c>
      <c r="I9" s="14">
        <f>IF(COUNTBLANK(A9)=1,"",IF(SUMPRODUCT(--('Hosting'!$A$8:$A$17=J9),--('Hosting'!$B$8:$B$17&lt;&gt;""))=0,"Choose a named occasion",IF(COUNTBLANK(E9)=1,"Choose response",IF(OR(COUNTBLANK(C9)=1,COUNTBLANK(D9)=1,NOT(ISNUMBER(C9)),NOT(ISNUMBER(D9)),C9&lt;0,D9&lt;0),"Enter both headcounts",IF(COUNTIFS($A$8:$A$87,A9,$J$8:$J$87,J9)&gt;1,"Check duplicate household","")))))</f>
        <v/>
      </c>
      <c r="J9" s="14">
        <f>IF(COUNTBLANK(A9)=1,"",UPPER(TRIM(B9)))</f>
        <v/>
      </c>
      <c r="K9" s="2" t="n"/>
      <c r="L9" s="2" t="n"/>
      <c r="M9" s="2" t="n"/>
      <c r="N9" s="2" t="n"/>
      <c r="O9" s="2" t="n"/>
      <c r="P9" s="2" t="n"/>
      <c r="Q9" s="2" t="n"/>
      <c r="R9" s="2" t="n"/>
      <c r="S9" s="2" t="n"/>
      <c r="T9" s="2" t="n"/>
    </row>
    <row r="10" ht="34" customHeight="1">
      <c r="A10" s="27" t="n"/>
      <c r="B10" s="27" t="n"/>
      <c r="C10" s="27" t="n"/>
      <c r="D10" s="27" t="n"/>
      <c r="E10" s="27" t="n"/>
      <c r="F10" s="27" t="n"/>
      <c r="G10" s="27" t="n"/>
      <c r="H10" s="14">
        <f>IF(COUNTBLANK(A10)=1,"",IF(AND(E10="Coming",ISNUMBER(C10),ISNUMBER(D10),C10&gt;=0,D10&gt;=0),C10+D10,0))</f>
        <v/>
      </c>
      <c r="I10" s="14">
        <f>IF(COUNTBLANK(A10)=1,"",IF(SUMPRODUCT(--('Hosting'!$A$8:$A$17=J10),--('Hosting'!$B$8:$B$17&lt;&gt;""))=0,"Choose a named occasion",IF(COUNTBLANK(E10)=1,"Choose response",IF(OR(COUNTBLANK(C10)=1,COUNTBLANK(D10)=1,NOT(ISNUMBER(C10)),NOT(ISNUMBER(D10)),C10&lt;0,D10&lt;0),"Enter both headcounts",IF(COUNTIFS($A$8:$A$87,A10,$J$8:$J$87,J10)&gt;1,"Check duplicate household","")))))</f>
        <v/>
      </c>
      <c r="J10" s="14">
        <f>IF(COUNTBLANK(A10)=1,"",UPPER(TRIM(B10)))</f>
        <v/>
      </c>
      <c r="K10" s="2" t="n"/>
      <c r="L10" s="2" t="n"/>
      <c r="M10" s="2" t="n"/>
      <c r="N10" s="2" t="n"/>
      <c r="O10" s="2" t="n"/>
      <c r="P10" s="2" t="n"/>
      <c r="Q10" s="2" t="n"/>
      <c r="R10" s="2" t="n"/>
      <c r="S10" s="2" t="n"/>
      <c r="T10" s="2" t="n"/>
    </row>
    <row r="11" ht="34" customHeight="1">
      <c r="A11" s="27" t="n"/>
      <c r="B11" s="27" t="n"/>
      <c r="C11" s="27" t="n"/>
      <c r="D11" s="27" t="n"/>
      <c r="E11" s="27" t="n"/>
      <c r="F11" s="27" t="n"/>
      <c r="G11" s="27" t="n"/>
      <c r="H11" s="14">
        <f>IF(COUNTBLANK(A11)=1,"",IF(AND(E11="Coming",ISNUMBER(C11),ISNUMBER(D11),C11&gt;=0,D11&gt;=0),C11+D11,0))</f>
        <v/>
      </c>
      <c r="I11" s="14">
        <f>IF(COUNTBLANK(A11)=1,"",IF(SUMPRODUCT(--('Hosting'!$A$8:$A$17=J11),--('Hosting'!$B$8:$B$17&lt;&gt;""))=0,"Choose a named occasion",IF(COUNTBLANK(E11)=1,"Choose response",IF(OR(COUNTBLANK(C11)=1,COUNTBLANK(D11)=1,NOT(ISNUMBER(C11)),NOT(ISNUMBER(D11)),C11&lt;0,D11&lt;0),"Enter both headcounts",IF(COUNTIFS($A$8:$A$87,A11,$J$8:$J$87,J11)&gt;1,"Check duplicate household","")))))</f>
        <v/>
      </c>
      <c r="J11" s="14">
        <f>IF(COUNTBLANK(A11)=1,"",UPPER(TRIM(B11)))</f>
        <v/>
      </c>
      <c r="K11" s="2" t="n"/>
      <c r="L11" s="2" t="n"/>
      <c r="M11" s="2" t="n"/>
      <c r="N11" s="2" t="n"/>
      <c r="O11" s="2" t="n"/>
      <c r="P11" s="2" t="n"/>
      <c r="Q11" s="2" t="n"/>
      <c r="R11" s="2" t="n"/>
      <c r="S11" s="2" t="n"/>
      <c r="T11" s="2" t="n"/>
    </row>
    <row r="12" ht="34" customHeight="1">
      <c r="A12" s="27" t="n"/>
      <c r="B12" s="27" t="n"/>
      <c r="C12" s="27" t="n"/>
      <c r="D12" s="27" t="n"/>
      <c r="E12" s="27" t="n"/>
      <c r="F12" s="27" t="n"/>
      <c r="G12" s="27" t="n"/>
      <c r="H12" s="14">
        <f>IF(COUNTBLANK(A12)=1,"",IF(AND(E12="Coming",ISNUMBER(C12),ISNUMBER(D12),C12&gt;=0,D12&gt;=0),C12+D12,0))</f>
        <v/>
      </c>
      <c r="I12" s="14">
        <f>IF(COUNTBLANK(A12)=1,"",IF(SUMPRODUCT(--('Hosting'!$A$8:$A$17=J12),--('Hosting'!$B$8:$B$17&lt;&gt;""))=0,"Choose a named occasion",IF(COUNTBLANK(E12)=1,"Choose response",IF(OR(COUNTBLANK(C12)=1,COUNTBLANK(D12)=1,NOT(ISNUMBER(C12)),NOT(ISNUMBER(D12)),C12&lt;0,D12&lt;0),"Enter both headcounts",IF(COUNTIFS($A$8:$A$87,A12,$J$8:$J$87,J12)&gt;1,"Check duplicate household","")))))</f>
        <v/>
      </c>
      <c r="J12" s="14">
        <f>IF(COUNTBLANK(A12)=1,"",UPPER(TRIM(B12)))</f>
        <v/>
      </c>
      <c r="K12" s="2" t="n"/>
      <c r="L12" s="2" t="n"/>
      <c r="M12" s="2" t="n"/>
      <c r="N12" s="2" t="n"/>
      <c r="O12" s="2" t="n"/>
      <c r="P12" s="2" t="n"/>
      <c r="Q12" s="2" t="n"/>
      <c r="R12" s="2" t="n"/>
      <c r="S12" s="2" t="n"/>
      <c r="T12" s="2" t="n"/>
    </row>
    <row r="13" ht="34" customHeight="1">
      <c r="A13" s="27" t="n"/>
      <c r="B13" s="27" t="n"/>
      <c r="C13" s="27" t="n"/>
      <c r="D13" s="27" t="n"/>
      <c r="E13" s="27" t="n"/>
      <c r="F13" s="27" t="n"/>
      <c r="G13" s="27" t="n"/>
      <c r="H13" s="14">
        <f>IF(COUNTBLANK(A13)=1,"",IF(AND(E13="Coming",ISNUMBER(C13),ISNUMBER(D13),C13&gt;=0,D13&gt;=0),C13+D13,0))</f>
        <v/>
      </c>
      <c r="I13" s="14">
        <f>IF(COUNTBLANK(A13)=1,"",IF(SUMPRODUCT(--('Hosting'!$A$8:$A$17=J13),--('Hosting'!$B$8:$B$17&lt;&gt;""))=0,"Choose a named occasion",IF(COUNTBLANK(E13)=1,"Choose response",IF(OR(COUNTBLANK(C13)=1,COUNTBLANK(D13)=1,NOT(ISNUMBER(C13)),NOT(ISNUMBER(D13)),C13&lt;0,D13&lt;0),"Enter both headcounts",IF(COUNTIFS($A$8:$A$87,A13,$J$8:$J$87,J13)&gt;1,"Check duplicate household","")))))</f>
        <v/>
      </c>
      <c r="J13" s="14">
        <f>IF(COUNTBLANK(A13)=1,"",UPPER(TRIM(B13)))</f>
        <v/>
      </c>
      <c r="K13" s="2" t="n"/>
      <c r="L13" s="2" t="n"/>
      <c r="M13" s="2" t="n"/>
      <c r="N13" s="2" t="n"/>
      <c r="O13" s="2" t="n"/>
      <c r="P13" s="2" t="n"/>
      <c r="Q13" s="2" t="n"/>
      <c r="R13" s="2" t="n"/>
      <c r="S13" s="2" t="n"/>
      <c r="T13" s="2" t="n"/>
    </row>
    <row r="14" ht="34" customHeight="1">
      <c r="A14" s="27" t="n"/>
      <c r="B14" s="27" t="n"/>
      <c r="C14" s="27" t="n"/>
      <c r="D14" s="27" t="n"/>
      <c r="E14" s="27" t="n"/>
      <c r="F14" s="27" t="n"/>
      <c r="G14" s="27" t="n"/>
      <c r="H14" s="14">
        <f>IF(COUNTBLANK(A14)=1,"",IF(AND(E14="Coming",ISNUMBER(C14),ISNUMBER(D14),C14&gt;=0,D14&gt;=0),C14+D14,0))</f>
        <v/>
      </c>
      <c r="I14" s="14">
        <f>IF(COUNTBLANK(A14)=1,"",IF(SUMPRODUCT(--('Hosting'!$A$8:$A$17=J14),--('Hosting'!$B$8:$B$17&lt;&gt;""))=0,"Choose a named occasion",IF(COUNTBLANK(E14)=1,"Choose response",IF(OR(COUNTBLANK(C14)=1,COUNTBLANK(D14)=1,NOT(ISNUMBER(C14)),NOT(ISNUMBER(D14)),C14&lt;0,D14&lt;0),"Enter both headcounts",IF(COUNTIFS($A$8:$A$87,A14,$J$8:$J$87,J14)&gt;1,"Check duplicate household","")))))</f>
        <v/>
      </c>
      <c r="J14" s="14">
        <f>IF(COUNTBLANK(A14)=1,"",UPPER(TRIM(B14)))</f>
        <v/>
      </c>
      <c r="K14" s="2" t="n"/>
      <c r="L14" s="2" t="n"/>
      <c r="M14" s="2" t="n"/>
      <c r="N14" s="2" t="n"/>
      <c r="O14" s="2" t="n"/>
      <c r="P14" s="2" t="n"/>
      <c r="Q14" s="2" t="n"/>
      <c r="R14" s="2" t="n"/>
      <c r="S14" s="2" t="n"/>
      <c r="T14" s="2" t="n"/>
    </row>
    <row r="15" ht="34" customHeight="1">
      <c r="A15" s="27" t="n"/>
      <c r="B15" s="27" t="n"/>
      <c r="C15" s="27" t="n"/>
      <c r="D15" s="27" t="n"/>
      <c r="E15" s="27" t="n"/>
      <c r="F15" s="27" t="n"/>
      <c r="G15" s="27" t="n"/>
      <c r="H15" s="14">
        <f>IF(COUNTBLANK(A15)=1,"",IF(AND(E15="Coming",ISNUMBER(C15),ISNUMBER(D15),C15&gt;=0,D15&gt;=0),C15+D15,0))</f>
        <v/>
      </c>
      <c r="I15" s="14">
        <f>IF(COUNTBLANK(A15)=1,"",IF(SUMPRODUCT(--('Hosting'!$A$8:$A$17=J15),--('Hosting'!$B$8:$B$17&lt;&gt;""))=0,"Choose a named occasion",IF(COUNTBLANK(E15)=1,"Choose response",IF(OR(COUNTBLANK(C15)=1,COUNTBLANK(D15)=1,NOT(ISNUMBER(C15)),NOT(ISNUMBER(D15)),C15&lt;0,D15&lt;0),"Enter both headcounts",IF(COUNTIFS($A$8:$A$87,A15,$J$8:$J$87,J15)&gt;1,"Check duplicate household","")))))</f>
        <v/>
      </c>
      <c r="J15" s="14">
        <f>IF(COUNTBLANK(A15)=1,"",UPPER(TRIM(B15)))</f>
        <v/>
      </c>
      <c r="K15" s="2" t="n"/>
      <c r="L15" s="2" t="n"/>
      <c r="M15" s="2" t="n"/>
      <c r="N15" s="2" t="n"/>
      <c r="O15" s="2" t="n"/>
      <c r="P15" s="2" t="n"/>
      <c r="Q15" s="2" t="n"/>
      <c r="R15" s="2" t="n"/>
      <c r="S15" s="2" t="n"/>
      <c r="T15" s="2" t="n"/>
    </row>
    <row r="16" ht="34" customHeight="1">
      <c r="A16" s="27" t="n"/>
      <c r="B16" s="27" t="n"/>
      <c r="C16" s="27" t="n"/>
      <c r="D16" s="27" t="n"/>
      <c r="E16" s="27" t="n"/>
      <c r="F16" s="27" t="n"/>
      <c r="G16" s="27" t="n"/>
      <c r="H16" s="14">
        <f>IF(COUNTBLANK(A16)=1,"",IF(AND(E16="Coming",ISNUMBER(C16),ISNUMBER(D16),C16&gt;=0,D16&gt;=0),C16+D16,0))</f>
        <v/>
      </c>
      <c r="I16" s="14">
        <f>IF(COUNTBLANK(A16)=1,"",IF(SUMPRODUCT(--('Hosting'!$A$8:$A$17=J16),--('Hosting'!$B$8:$B$17&lt;&gt;""))=0,"Choose a named occasion",IF(COUNTBLANK(E16)=1,"Choose response",IF(OR(COUNTBLANK(C16)=1,COUNTBLANK(D16)=1,NOT(ISNUMBER(C16)),NOT(ISNUMBER(D16)),C16&lt;0,D16&lt;0),"Enter both headcounts",IF(COUNTIFS($A$8:$A$87,A16,$J$8:$J$87,J16)&gt;1,"Check duplicate household","")))))</f>
        <v/>
      </c>
      <c r="J16" s="14">
        <f>IF(COUNTBLANK(A16)=1,"",UPPER(TRIM(B16)))</f>
        <v/>
      </c>
      <c r="K16" s="2" t="n"/>
      <c r="L16" s="2" t="n"/>
      <c r="M16" s="2" t="n"/>
      <c r="N16" s="2" t="n"/>
      <c r="O16" s="2" t="n"/>
      <c r="P16" s="2" t="n"/>
      <c r="Q16" s="2" t="n"/>
      <c r="R16" s="2" t="n"/>
      <c r="S16" s="2" t="n"/>
      <c r="T16" s="2" t="n"/>
    </row>
    <row r="17" ht="34" customHeight="1">
      <c r="A17" s="27" t="n"/>
      <c r="B17" s="27" t="n"/>
      <c r="C17" s="27" t="n"/>
      <c r="D17" s="27" t="n"/>
      <c r="E17" s="27" t="n"/>
      <c r="F17" s="27" t="n"/>
      <c r="G17" s="27" t="n"/>
      <c r="H17" s="14">
        <f>IF(COUNTBLANK(A17)=1,"",IF(AND(E17="Coming",ISNUMBER(C17),ISNUMBER(D17),C17&gt;=0,D17&gt;=0),C17+D17,0))</f>
        <v/>
      </c>
      <c r="I17" s="14">
        <f>IF(COUNTBLANK(A17)=1,"",IF(SUMPRODUCT(--('Hosting'!$A$8:$A$17=J17),--('Hosting'!$B$8:$B$17&lt;&gt;""))=0,"Choose a named occasion",IF(COUNTBLANK(E17)=1,"Choose response",IF(OR(COUNTBLANK(C17)=1,COUNTBLANK(D17)=1,NOT(ISNUMBER(C17)),NOT(ISNUMBER(D17)),C17&lt;0,D17&lt;0),"Enter both headcounts",IF(COUNTIFS($A$8:$A$87,A17,$J$8:$J$87,J17)&gt;1,"Check duplicate household","")))))</f>
        <v/>
      </c>
      <c r="J17" s="14">
        <f>IF(COUNTBLANK(A17)=1,"",UPPER(TRIM(B17)))</f>
        <v/>
      </c>
      <c r="K17" s="2" t="n"/>
      <c r="L17" s="2" t="n"/>
      <c r="M17" s="2" t="n"/>
      <c r="N17" s="2" t="n"/>
      <c r="O17" s="2" t="n"/>
      <c r="P17" s="2" t="n"/>
      <c r="Q17" s="2" t="n"/>
      <c r="R17" s="2" t="n"/>
      <c r="S17" s="2" t="n"/>
      <c r="T17" s="2" t="n"/>
    </row>
    <row r="18" ht="34" customHeight="1">
      <c r="A18" s="27" t="n"/>
      <c r="B18" s="27" t="n"/>
      <c r="C18" s="27" t="n"/>
      <c r="D18" s="27" t="n"/>
      <c r="E18" s="27" t="n"/>
      <c r="F18" s="27" t="n"/>
      <c r="G18" s="27" t="n"/>
      <c r="H18" s="14">
        <f>IF(COUNTBLANK(A18)=1,"",IF(AND(E18="Coming",ISNUMBER(C18),ISNUMBER(D18),C18&gt;=0,D18&gt;=0),C18+D18,0))</f>
        <v/>
      </c>
      <c r="I18" s="14">
        <f>IF(COUNTBLANK(A18)=1,"",IF(SUMPRODUCT(--('Hosting'!$A$8:$A$17=J18),--('Hosting'!$B$8:$B$17&lt;&gt;""))=0,"Choose a named occasion",IF(COUNTBLANK(E18)=1,"Choose response",IF(OR(COUNTBLANK(C18)=1,COUNTBLANK(D18)=1,NOT(ISNUMBER(C18)),NOT(ISNUMBER(D18)),C18&lt;0,D18&lt;0),"Enter both headcounts",IF(COUNTIFS($A$8:$A$87,A18,$J$8:$J$87,J18)&gt;1,"Check duplicate household","")))))</f>
        <v/>
      </c>
      <c r="J18" s="14">
        <f>IF(COUNTBLANK(A18)=1,"",UPPER(TRIM(B18)))</f>
        <v/>
      </c>
      <c r="K18" s="2" t="n"/>
      <c r="L18" s="2" t="n"/>
      <c r="M18" s="2" t="n"/>
      <c r="N18" s="2" t="n"/>
      <c r="O18" s="2" t="n"/>
      <c r="P18" s="2" t="n"/>
      <c r="Q18" s="2" t="n"/>
      <c r="R18" s="2" t="n"/>
      <c r="S18" s="2" t="n"/>
      <c r="T18" s="2" t="n"/>
    </row>
    <row r="19" ht="34" customHeight="1">
      <c r="A19" s="27" t="n"/>
      <c r="B19" s="27" t="n"/>
      <c r="C19" s="27" t="n"/>
      <c r="D19" s="27" t="n"/>
      <c r="E19" s="27" t="n"/>
      <c r="F19" s="27" t="n"/>
      <c r="G19" s="27" t="n"/>
      <c r="H19" s="14">
        <f>IF(COUNTBLANK(A19)=1,"",IF(AND(E19="Coming",ISNUMBER(C19),ISNUMBER(D19),C19&gt;=0,D19&gt;=0),C19+D19,0))</f>
        <v/>
      </c>
      <c r="I19" s="14">
        <f>IF(COUNTBLANK(A19)=1,"",IF(SUMPRODUCT(--('Hosting'!$A$8:$A$17=J19),--('Hosting'!$B$8:$B$17&lt;&gt;""))=0,"Choose a named occasion",IF(COUNTBLANK(E19)=1,"Choose response",IF(OR(COUNTBLANK(C19)=1,COUNTBLANK(D19)=1,NOT(ISNUMBER(C19)),NOT(ISNUMBER(D19)),C19&lt;0,D19&lt;0),"Enter both headcounts",IF(COUNTIFS($A$8:$A$87,A19,$J$8:$J$87,J19)&gt;1,"Check duplicate household","")))))</f>
        <v/>
      </c>
      <c r="J19" s="14">
        <f>IF(COUNTBLANK(A19)=1,"",UPPER(TRIM(B19)))</f>
        <v/>
      </c>
      <c r="K19" s="2" t="n"/>
      <c r="L19" s="2" t="n"/>
      <c r="M19" s="2" t="n"/>
      <c r="N19" s="2" t="n"/>
      <c r="O19" s="2" t="n"/>
      <c r="P19" s="2" t="n"/>
      <c r="Q19" s="2" t="n"/>
      <c r="R19" s="2" t="n"/>
      <c r="S19" s="2" t="n"/>
      <c r="T19" s="2" t="n"/>
    </row>
    <row r="20" ht="34" customHeight="1">
      <c r="A20" s="27" t="n"/>
      <c r="B20" s="27" t="n"/>
      <c r="C20" s="27" t="n"/>
      <c r="D20" s="27" t="n"/>
      <c r="E20" s="27" t="n"/>
      <c r="F20" s="27" t="n"/>
      <c r="G20" s="27" t="n"/>
      <c r="H20" s="14">
        <f>IF(COUNTBLANK(A20)=1,"",IF(AND(E20="Coming",ISNUMBER(C20),ISNUMBER(D20),C20&gt;=0,D20&gt;=0),C20+D20,0))</f>
        <v/>
      </c>
      <c r="I20" s="14">
        <f>IF(COUNTBLANK(A20)=1,"",IF(SUMPRODUCT(--('Hosting'!$A$8:$A$17=J20),--('Hosting'!$B$8:$B$17&lt;&gt;""))=0,"Choose a named occasion",IF(COUNTBLANK(E20)=1,"Choose response",IF(OR(COUNTBLANK(C20)=1,COUNTBLANK(D20)=1,NOT(ISNUMBER(C20)),NOT(ISNUMBER(D20)),C20&lt;0,D20&lt;0),"Enter both headcounts",IF(COUNTIFS($A$8:$A$87,A20,$J$8:$J$87,J20)&gt;1,"Check duplicate household","")))))</f>
        <v/>
      </c>
      <c r="J20" s="14">
        <f>IF(COUNTBLANK(A20)=1,"",UPPER(TRIM(B20)))</f>
        <v/>
      </c>
      <c r="K20" s="2" t="n"/>
      <c r="L20" s="2" t="n"/>
      <c r="M20" s="2" t="n"/>
      <c r="N20" s="2" t="n"/>
      <c r="O20" s="2" t="n"/>
      <c r="P20" s="2" t="n"/>
      <c r="Q20" s="2" t="n"/>
      <c r="R20" s="2" t="n"/>
      <c r="S20" s="2" t="n"/>
      <c r="T20" s="2" t="n"/>
    </row>
    <row r="21" ht="34" customHeight="1">
      <c r="A21" s="27" t="n"/>
      <c r="B21" s="27" t="n"/>
      <c r="C21" s="27" t="n"/>
      <c r="D21" s="27" t="n"/>
      <c r="E21" s="27" t="n"/>
      <c r="F21" s="27" t="n"/>
      <c r="G21" s="27" t="n"/>
      <c r="H21" s="14">
        <f>IF(COUNTBLANK(A21)=1,"",IF(AND(E21="Coming",ISNUMBER(C21),ISNUMBER(D21),C21&gt;=0,D21&gt;=0),C21+D21,0))</f>
        <v/>
      </c>
      <c r="I21" s="14">
        <f>IF(COUNTBLANK(A21)=1,"",IF(SUMPRODUCT(--('Hosting'!$A$8:$A$17=J21),--('Hosting'!$B$8:$B$17&lt;&gt;""))=0,"Choose a named occasion",IF(COUNTBLANK(E21)=1,"Choose response",IF(OR(COUNTBLANK(C21)=1,COUNTBLANK(D21)=1,NOT(ISNUMBER(C21)),NOT(ISNUMBER(D21)),C21&lt;0,D21&lt;0),"Enter both headcounts",IF(COUNTIFS($A$8:$A$87,A21,$J$8:$J$87,J21)&gt;1,"Check duplicate household","")))))</f>
        <v/>
      </c>
      <c r="J21" s="14">
        <f>IF(COUNTBLANK(A21)=1,"",UPPER(TRIM(B21)))</f>
        <v/>
      </c>
      <c r="K21" s="2" t="n"/>
      <c r="L21" s="2" t="n"/>
      <c r="M21" s="2" t="n"/>
      <c r="N21" s="2" t="n"/>
      <c r="O21" s="2" t="n"/>
      <c r="P21" s="2" t="n"/>
      <c r="Q21" s="2" t="n"/>
      <c r="R21" s="2" t="n"/>
      <c r="S21" s="2" t="n"/>
      <c r="T21" s="2" t="n"/>
    </row>
    <row r="22" ht="34" customHeight="1">
      <c r="A22" s="27" t="n"/>
      <c r="B22" s="27" t="n"/>
      <c r="C22" s="27" t="n"/>
      <c r="D22" s="27" t="n"/>
      <c r="E22" s="27" t="n"/>
      <c r="F22" s="27" t="n"/>
      <c r="G22" s="27" t="n"/>
      <c r="H22" s="14">
        <f>IF(COUNTBLANK(A22)=1,"",IF(AND(E22="Coming",ISNUMBER(C22),ISNUMBER(D22),C22&gt;=0,D22&gt;=0),C22+D22,0))</f>
        <v/>
      </c>
      <c r="I22" s="14">
        <f>IF(COUNTBLANK(A22)=1,"",IF(SUMPRODUCT(--('Hosting'!$A$8:$A$17=J22),--('Hosting'!$B$8:$B$17&lt;&gt;""))=0,"Choose a named occasion",IF(COUNTBLANK(E22)=1,"Choose response",IF(OR(COUNTBLANK(C22)=1,COUNTBLANK(D22)=1,NOT(ISNUMBER(C22)),NOT(ISNUMBER(D22)),C22&lt;0,D22&lt;0),"Enter both headcounts",IF(COUNTIFS($A$8:$A$87,A22,$J$8:$J$87,J22)&gt;1,"Check duplicate household","")))))</f>
        <v/>
      </c>
      <c r="J22" s="14">
        <f>IF(COUNTBLANK(A22)=1,"",UPPER(TRIM(B22)))</f>
        <v/>
      </c>
      <c r="K22" s="2" t="n"/>
      <c r="L22" s="2" t="n"/>
      <c r="M22" s="2" t="n"/>
      <c r="N22" s="2" t="n"/>
      <c r="O22" s="2" t="n"/>
      <c r="P22" s="2" t="n"/>
      <c r="Q22" s="2" t="n"/>
      <c r="R22" s="2" t="n"/>
      <c r="S22" s="2" t="n"/>
      <c r="T22" s="2" t="n"/>
    </row>
    <row r="23" ht="34" customHeight="1">
      <c r="A23" s="27" t="n"/>
      <c r="B23" s="27" t="n"/>
      <c r="C23" s="27" t="n"/>
      <c r="D23" s="27" t="n"/>
      <c r="E23" s="27" t="n"/>
      <c r="F23" s="27" t="n"/>
      <c r="G23" s="27" t="n"/>
      <c r="H23" s="14">
        <f>IF(COUNTBLANK(A23)=1,"",IF(AND(E23="Coming",ISNUMBER(C23),ISNUMBER(D23),C23&gt;=0,D23&gt;=0),C23+D23,0))</f>
        <v/>
      </c>
      <c r="I23" s="14">
        <f>IF(COUNTBLANK(A23)=1,"",IF(SUMPRODUCT(--('Hosting'!$A$8:$A$17=J23),--('Hosting'!$B$8:$B$17&lt;&gt;""))=0,"Choose a named occasion",IF(COUNTBLANK(E23)=1,"Choose response",IF(OR(COUNTBLANK(C23)=1,COUNTBLANK(D23)=1,NOT(ISNUMBER(C23)),NOT(ISNUMBER(D23)),C23&lt;0,D23&lt;0),"Enter both headcounts",IF(COUNTIFS($A$8:$A$87,A23,$J$8:$J$87,J23)&gt;1,"Check duplicate household","")))))</f>
        <v/>
      </c>
      <c r="J23" s="14">
        <f>IF(COUNTBLANK(A23)=1,"",UPPER(TRIM(B23)))</f>
        <v/>
      </c>
      <c r="K23" s="2" t="n"/>
      <c r="L23" s="2" t="n"/>
      <c r="M23" s="2" t="n"/>
      <c r="N23" s="2" t="n"/>
      <c r="O23" s="2" t="n"/>
      <c r="P23" s="2" t="n"/>
      <c r="Q23" s="2" t="n"/>
      <c r="R23" s="2" t="n"/>
      <c r="S23" s="2" t="n"/>
      <c r="T23" s="2" t="n"/>
    </row>
    <row r="24" ht="34" customHeight="1">
      <c r="A24" s="27" t="n"/>
      <c r="B24" s="27" t="n"/>
      <c r="C24" s="27" t="n"/>
      <c r="D24" s="27" t="n"/>
      <c r="E24" s="27" t="n"/>
      <c r="F24" s="27" t="n"/>
      <c r="G24" s="27" t="n"/>
      <c r="H24" s="14">
        <f>IF(COUNTBLANK(A24)=1,"",IF(AND(E24="Coming",ISNUMBER(C24),ISNUMBER(D24),C24&gt;=0,D24&gt;=0),C24+D24,0))</f>
        <v/>
      </c>
      <c r="I24" s="14">
        <f>IF(COUNTBLANK(A24)=1,"",IF(SUMPRODUCT(--('Hosting'!$A$8:$A$17=J24),--('Hosting'!$B$8:$B$17&lt;&gt;""))=0,"Choose a named occasion",IF(COUNTBLANK(E24)=1,"Choose response",IF(OR(COUNTBLANK(C24)=1,COUNTBLANK(D24)=1,NOT(ISNUMBER(C24)),NOT(ISNUMBER(D24)),C24&lt;0,D24&lt;0),"Enter both headcounts",IF(COUNTIFS($A$8:$A$87,A24,$J$8:$J$87,J24)&gt;1,"Check duplicate household","")))))</f>
        <v/>
      </c>
      <c r="J24" s="14">
        <f>IF(COUNTBLANK(A24)=1,"",UPPER(TRIM(B24)))</f>
        <v/>
      </c>
      <c r="K24" s="2" t="n"/>
      <c r="L24" s="2" t="n"/>
      <c r="M24" s="2" t="n"/>
      <c r="N24" s="2" t="n"/>
      <c r="O24" s="2" t="n"/>
      <c r="P24" s="2" t="n"/>
      <c r="Q24" s="2" t="n"/>
      <c r="R24" s="2" t="n"/>
      <c r="S24" s="2" t="n"/>
      <c r="T24" s="2" t="n"/>
    </row>
    <row r="25" ht="34" customHeight="1">
      <c r="A25" s="27" t="n"/>
      <c r="B25" s="27" t="n"/>
      <c r="C25" s="27" t="n"/>
      <c r="D25" s="27" t="n"/>
      <c r="E25" s="27" t="n"/>
      <c r="F25" s="27" t="n"/>
      <c r="G25" s="27" t="n"/>
      <c r="H25" s="14">
        <f>IF(COUNTBLANK(A25)=1,"",IF(AND(E25="Coming",ISNUMBER(C25),ISNUMBER(D25),C25&gt;=0,D25&gt;=0),C25+D25,0))</f>
        <v/>
      </c>
      <c r="I25" s="14">
        <f>IF(COUNTBLANK(A25)=1,"",IF(SUMPRODUCT(--('Hosting'!$A$8:$A$17=J25),--('Hosting'!$B$8:$B$17&lt;&gt;""))=0,"Choose a named occasion",IF(COUNTBLANK(E25)=1,"Choose response",IF(OR(COUNTBLANK(C25)=1,COUNTBLANK(D25)=1,NOT(ISNUMBER(C25)),NOT(ISNUMBER(D25)),C25&lt;0,D25&lt;0),"Enter both headcounts",IF(COUNTIFS($A$8:$A$87,A25,$J$8:$J$87,J25)&gt;1,"Check duplicate household","")))))</f>
        <v/>
      </c>
      <c r="J25" s="14">
        <f>IF(COUNTBLANK(A25)=1,"",UPPER(TRIM(B25)))</f>
        <v/>
      </c>
      <c r="K25" s="2" t="n"/>
      <c r="L25" s="2" t="n"/>
      <c r="M25" s="2" t="n"/>
      <c r="N25" s="2" t="n"/>
      <c r="O25" s="2" t="n"/>
      <c r="P25" s="2" t="n"/>
      <c r="Q25" s="2" t="n"/>
      <c r="R25" s="2" t="n"/>
      <c r="S25" s="2" t="n"/>
      <c r="T25" s="2" t="n"/>
    </row>
    <row r="26" ht="34" customHeight="1">
      <c r="A26" s="27" t="n"/>
      <c r="B26" s="27" t="n"/>
      <c r="C26" s="27" t="n"/>
      <c r="D26" s="27" t="n"/>
      <c r="E26" s="27" t="n"/>
      <c r="F26" s="27" t="n"/>
      <c r="G26" s="27" t="n"/>
      <c r="H26" s="14">
        <f>IF(COUNTBLANK(A26)=1,"",IF(AND(E26="Coming",ISNUMBER(C26),ISNUMBER(D26),C26&gt;=0,D26&gt;=0),C26+D26,0))</f>
        <v/>
      </c>
      <c r="I26" s="14">
        <f>IF(COUNTBLANK(A26)=1,"",IF(SUMPRODUCT(--('Hosting'!$A$8:$A$17=J26),--('Hosting'!$B$8:$B$17&lt;&gt;""))=0,"Choose a named occasion",IF(COUNTBLANK(E26)=1,"Choose response",IF(OR(COUNTBLANK(C26)=1,COUNTBLANK(D26)=1,NOT(ISNUMBER(C26)),NOT(ISNUMBER(D26)),C26&lt;0,D26&lt;0),"Enter both headcounts",IF(COUNTIFS($A$8:$A$87,A26,$J$8:$J$87,J26)&gt;1,"Check duplicate household","")))))</f>
        <v/>
      </c>
      <c r="J26" s="14">
        <f>IF(COUNTBLANK(A26)=1,"",UPPER(TRIM(B26)))</f>
        <v/>
      </c>
      <c r="K26" s="2" t="n"/>
      <c r="L26" s="2" t="n"/>
      <c r="M26" s="2" t="n"/>
      <c r="N26" s="2" t="n"/>
      <c r="O26" s="2" t="n"/>
      <c r="P26" s="2" t="n"/>
      <c r="Q26" s="2" t="n"/>
      <c r="R26" s="2" t="n"/>
      <c r="S26" s="2" t="n"/>
      <c r="T26" s="2" t="n"/>
    </row>
    <row r="27" ht="34" customHeight="1">
      <c r="A27" s="27" t="n"/>
      <c r="B27" s="27" t="n"/>
      <c r="C27" s="27" t="n"/>
      <c r="D27" s="27" t="n"/>
      <c r="E27" s="27" t="n"/>
      <c r="F27" s="27" t="n"/>
      <c r="G27" s="27" t="n"/>
      <c r="H27" s="14">
        <f>IF(COUNTBLANK(A27)=1,"",IF(AND(E27="Coming",ISNUMBER(C27),ISNUMBER(D27),C27&gt;=0,D27&gt;=0),C27+D27,0))</f>
        <v/>
      </c>
      <c r="I27" s="14">
        <f>IF(COUNTBLANK(A27)=1,"",IF(SUMPRODUCT(--('Hosting'!$A$8:$A$17=J27),--('Hosting'!$B$8:$B$17&lt;&gt;""))=0,"Choose a named occasion",IF(COUNTBLANK(E27)=1,"Choose response",IF(OR(COUNTBLANK(C27)=1,COUNTBLANK(D27)=1,NOT(ISNUMBER(C27)),NOT(ISNUMBER(D27)),C27&lt;0,D27&lt;0),"Enter both headcounts",IF(COUNTIFS($A$8:$A$87,A27,$J$8:$J$87,J27)&gt;1,"Check duplicate household","")))))</f>
        <v/>
      </c>
      <c r="J27" s="14">
        <f>IF(COUNTBLANK(A27)=1,"",UPPER(TRIM(B27)))</f>
        <v/>
      </c>
      <c r="K27" s="2" t="n"/>
      <c r="L27" s="2" t="n"/>
      <c r="M27" s="2" t="n"/>
      <c r="N27" s="2" t="n"/>
      <c r="O27" s="2" t="n"/>
      <c r="P27" s="2" t="n"/>
      <c r="Q27" s="2" t="n"/>
      <c r="R27" s="2" t="n"/>
      <c r="S27" s="2" t="n"/>
      <c r="T27" s="2" t="n"/>
    </row>
    <row r="28" ht="34" customHeight="1">
      <c r="A28" s="27" t="n"/>
      <c r="B28" s="27" t="n"/>
      <c r="C28" s="27" t="n"/>
      <c r="D28" s="27" t="n"/>
      <c r="E28" s="27" t="n"/>
      <c r="F28" s="27" t="n"/>
      <c r="G28" s="27" t="n"/>
      <c r="H28" s="14">
        <f>IF(COUNTBLANK(A28)=1,"",IF(AND(E28="Coming",ISNUMBER(C28),ISNUMBER(D28),C28&gt;=0,D28&gt;=0),C28+D28,0))</f>
        <v/>
      </c>
      <c r="I28" s="14">
        <f>IF(COUNTBLANK(A28)=1,"",IF(SUMPRODUCT(--('Hosting'!$A$8:$A$17=J28),--('Hosting'!$B$8:$B$17&lt;&gt;""))=0,"Choose a named occasion",IF(COUNTBLANK(E28)=1,"Choose response",IF(OR(COUNTBLANK(C28)=1,COUNTBLANK(D28)=1,NOT(ISNUMBER(C28)),NOT(ISNUMBER(D28)),C28&lt;0,D28&lt;0),"Enter both headcounts",IF(COUNTIFS($A$8:$A$87,A28,$J$8:$J$87,J28)&gt;1,"Check duplicate household","")))))</f>
        <v/>
      </c>
      <c r="J28" s="14">
        <f>IF(COUNTBLANK(A28)=1,"",UPPER(TRIM(B28)))</f>
        <v/>
      </c>
      <c r="K28" s="2" t="n"/>
      <c r="L28" s="2" t="n"/>
      <c r="M28" s="2" t="n"/>
      <c r="N28" s="2" t="n"/>
      <c r="O28" s="2" t="n"/>
      <c r="P28" s="2" t="n"/>
      <c r="Q28" s="2" t="n"/>
      <c r="R28" s="2" t="n"/>
      <c r="S28" s="2" t="n"/>
      <c r="T28" s="2" t="n"/>
    </row>
    <row r="29" ht="34" customHeight="1">
      <c r="A29" s="27" t="n"/>
      <c r="B29" s="27" t="n"/>
      <c r="C29" s="27" t="n"/>
      <c r="D29" s="27" t="n"/>
      <c r="E29" s="27" t="n"/>
      <c r="F29" s="27" t="n"/>
      <c r="G29" s="27" t="n"/>
      <c r="H29" s="14">
        <f>IF(COUNTBLANK(A29)=1,"",IF(AND(E29="Coming",ISNUMBER(C29),ISNUMBER(D29),C29&gt;=0,D29&gt;=0),C29+D29,0))</f>
        <v/>
      </c>
      <c r="I29" s="14">
        <f>IF(COUNTBLANK(A29)=1,"",IF(SUMPRODUCT(--('Hosting'!$A$8:$A$17=J29),--('Hosting'!$B$8:$B$17&lt;&gt;""))=0,"Choose a named occasion",IF(COUNTBLANK(E29)=1,"Choose response",IF(OR(COUNTBLANK(C29)=1,COUNTBLANK(D29)=1,NOT(ISNUMBER(C29)),NOT(ISNUMBER(D29)),C29&lt;0,D29&lt;0),"Enter both headcounts",IF(COUNTIFS($A$8:$A$87,A29,$J$8:$J$87,J29)&gt;1,"Check duplicate household","")))))</f>
        <v/>
      </c>
      <c r="J29" s="14">
        <f>IF(COUNTBLANK(A29)=1,"",UPPER(TRIM(B29)))</f>
        <v/>
      </c>
      <c r="K29" s="2" t="n"/>
      <c r="L29" s="2" t="n"/>
      <c r="M29" s="2" t="n"/>
      <c r="N29" s="2" t="n"/>
      <c r="O29" s="2" t="n"/>
      <c r="P29" s="2" t="n"/>
      <c r="Q29" s="2" t="n"/>
      <c r="R29" s="2" t="n"/>
      <c r="S29" s="2" t="n"/>
      <c r="T29" s="2" t="n"/>
    </row>
    <row r="30" ht="34" customHeight="1">
      <c r="A30" s="27" t="n"/>
      <c r="B30" s="27" t="n"/>
      <c r="C30" s="27" t="n"/>
      <c r="D30" s="27" t="n"/>
      <c r="E30" s="27" t="n"/>
      <c r="F30" s="27" t="n"/>
      <c r="G30" s="27" t="n"/>
      <c r="H30" s="14">
        <f>IF(COUNTBLANK(A30)=1,"",IF(AND(E30="Coming",ISNUMBER(C30),ISNUMBER(D30),C30&gt;=0,D30&gt;=0),C30+D30,0))</f>
        <v/>
      </c>
      <c r="I30" s="14">
        <f>IF(COUNTBLANK(A30)=1,"",IF(SUMPRODUCT(--('Hosting'!$A$8:$A$17=J30),--('Hosting'!$B$8:$B$17&lt;&gt;""))=0,"Choose a named occasion",IF(COUNTBLANK(E30)=1,"Choose response",IF(OR(COUNTBLANK(C30)=1,COUNTBLANK(D30)=1,NOT(ISNUMBER(C30)),NOT(ISNUMBER(D30)),C30&lt;0,D30&lt;0),"Enter both headcounts",IF(COUNTIFS($A$8:$A$87,A30,$J$8:$J$87,J30)&gt;1,"Check duplicate household","")))))</f>
        <v/>
      </c>
      <c r="J30" s="14">
        <f>IF(COUNTBLANK(A30)=1,"",UPPER(TRIM(B30)))</f>
        <v/>
      </c>
      <c r="K30" s="2" t="n"/>
      <c r="L30" s="2" t="n"/>
      <c r="M30" s="2" t="n"/>
      <c r="N30" s="2" t="n"/>
      <c r="O30" s="2" t="n"/>
      <c r="P30" s="2" t="n"/>
      <c r="Q30" s="2" t="n"/>
      <c r="R30" s="2" t="n"/>
      <c r="S30" s="2" t="n"/>
      <c r="T30" s="2" t="n"/>
    </row>
    <row r="31" ht="34" customHeight="1">
      <c r="A31" s="27" t="n"/>
      <c r="B31" s="27" t="n"/>
      <c r="C31" s="27" t="n"/>
      <c r="D31" s="27" t="n"/>
      <c r="E31" s="27" t="n"/>
      <c r="F31" s="27" t="n"/>
      <c r="G31" s="27" t="n"/>
      <c r="H31" s="14">
        <f>IF(COUNTBLANK(A31)=1,"",IF(AND(E31="Coming",ISNUMBER(C31),ISNUMBER(D31),C31&gt;=0,D31&gt;=0),C31+D31,0))</f>
        <v/>
      </c>
      <c r="I31" s="14">
        <f>IF(COUNTBLANK(A31)=1,"",IF(SUMPRODUCT(--('Hosting'!$A$8:$A$17=J31),--('Hosting'!$B$8:$B$17&lt;&gt;""))=0,"Choose a named occasion",IF(COUNTBLANK(E31)=1,"Choose response",IF(OR(COUNTBLANK(C31)=1,COUNTBLANK(D31)=1,NOT(ISNUMBER(C31)),NOT(ISNUMBER(D31)),C31&lt;0,D31&lt;0),"Enter both headcounts",IF(COUNTIFS($A$8:$A$87,A31,$J$8:$J$87,J31)&gt;1,"Check duplicate household","")))))</f>
        <v/>
      </c>
      <c r="J31" s="14">
        <f>IF(COUNTBLANK(A31)=1,"",UPPER(TRIM(B31)))</f>
        <v/>
      </c>
      <c r="K31" s="2" t="n"/>
      <c r="L31" s="2" t="n"/>
      <c r="M31" s="2" t="n"/>
      <c r="N31" s="2" t="n"/>
      <c r="O31" s="2" t="n"/>
      <c r="P31" s="2" t="n"/>
      <c r="Q31" s="2" t="n"/>
      <c r="R31" s="2" t="n"/>
      <c r="S31" s="2" t="n"/>
      <c r="T31" s="2" t="n"/>
    </row>
    <row r="32" ht="34" customHeight="1">
      <c r="A32" s="27" t="n"/>
      <c r="B32" s="27" t="n"/>
      <c r="C32" s="27" t="n"/>
      <c r="D32" s="27" t="n"/>
      <c r="E32" s="27" t="n"/>
      <c r="F32" s="27" t="n"/>
      <c r="G32" s="27" t="n"/>
      <c r="H32" s="14">
        <f>IF(COUNTBLANK(A32)=1,"",IF(AND(E32="Coming",ISNUMBER(C32),ISNUMBER(D32),C32&gt;=0,D32&gt;=0),C32+D32,0))</f>
        <v/>
      </c>
      <c r="I32" s="14">
        <f>IF(COUNTBLANK(A32)=1,"",IF(SUMPRODUCT(--('Hosting'!$A$8:$A$17=J32),--('Hosting'!$B$8:$B$17&lt;&gt;""))=0,"Choose a named occasion",IF(COUNTBLANK(E32)=1,"Choose response",IF(OR(COUNTBLANK(C32)=1,COUNTBLANK(D32)=1,NOT(ISNUMBER(C32)),NOT(ISNUMBER(D32)),C32&lt;0,D32&lt;0),"Enter both headcounts",IF(COUNTIFS($A$8:$A$87,A32,$J$8:$J$87,J32)&gt;1,"Check duplicate household","")))))</f>
        <v/>
      </c>
      <c r="J32" s="14">
        <f>IF(COUNTBLANK(A32)=1,"",UPPER(TRIM(B32)))</f>
        <v/>
      </c>
      <c r="K32" s="2" t="n"/>
      <c r="L32" s="2" t="n"/>
      <c r="M32" s="2" t="n"/>
      <c r="N32" s="2" t="n"/>
      <c r="O32" s="2" t="n"/>
      <c r="P32" s="2" t="n"/>
      <c r="Q32" s="2" t="n"/>
      <c r="R32" s="2" t="n"/>
      <c r="S32" s="2" t="n"/>
      <c r="T32" s="2" t="n"/>
    </row>
    <row r="33" ht="34" customHeight="1">
      <c r="A33" s="27" t="n"/>
      <c r="B33" s="27" t="n"/>
      <c r="C33" s="27" t="n"/>
      <c r="D33" s="27" t="n"/>
      <c r="E33" s="27" t="n"/>
      <c r="F33" s="27" t="n"/>
      <c r="G33" s="27" t="n"/>
      <c r="H33" s="14">
        <f>IF(COUNTBLANK(A33)=1,"",IF(AND(E33="Coming",ISNUMBER(C33),ISNUMBER(D33),C33&gt;=0,D33&gt;=0),C33+D33,0))</f>
        <v/>
      </c>
      <c r="I33" s="14">
        <f>IF(COUNTBLANK(A33)=1,"",IF(SUMPRODUCT(--('Hosting'!$A$8:$A$17=J33),--('Hosting'!$B$8:$B$17&lt;&gt;""))=0,"Choose a named occasion",IF(COUNTBLANK(E33)=1,"Choose response",IF(OR(COUNTBLANK(C33)=1,COUNTBLANK(D33)=1,NOT(ISNUMBER(C33)),NOT(ISNUMBER(D33)),C33&lt;0,D33&lt;0),"Enter both headcounts",IF(COUNTIFS($A$8:$A$87,A33,$J$8:$J$87,J33)&gt;1,"Check duplicate household","")))))</f>
        <v/>
      </c>
      <c r="J33" s="14">
        <f>IF(COUNTBLANK(A33)=1,"",UPPER(TRIM(B33)))</f>
        <v/>
      </c>
      <c r="K33" s="2" t="n"/>
      <c r="L33" s="2" t="n"/>
      <c r="M33" s="2" t="n"/>
      <c r="N33" s="2" t="n"/>
      <c r="O33" s="2" t="n"/>
      <c r="P33" s="2" t="n"/>
      <c r="Q33" s="2" t="n"/>
      <c r="R33" s="2" t="n"/>
      <c r="S33" s="2" t="n"/>
      <c r="T33" s="2" t="n"/>
    </row>
    <row r="34" ht="34" customHeight="1">
      <c r="A34" s="27" t="n"/>
      <c r="B34" s="27" t="n"/>
      <c r="C34" s="27" t="n"/>
      <c r="D34" s="27" t="n"/>
      <c r="E34" s="27" t="n"/>
      <c r="F34" s="27" t="n"/>
      <c r="G34" s="27" t="n"/>
      <c r="H34" s="14">
        <f>IF(COUNTBLANK(A34)=1,"",IF(AND(E34="Coming",ISNUMBER(C34),ISNUMBER(D34),C34&gt;=0,D34&gt;=0),C34+D34,0))</f>
        <v/>
      </c>
      <c r="I34" s="14">
        <f>IF(COUNTBLANK(A34)=1,"",IF(SUMPRODUCT(--('Hosting'!$A$8:$A$17=J34),--('Hosting'!$B$8:$B$17&lt;&gt;""))=0,"Choose a named occasion",IF(COUNTBLANK(E34)=1,"Choose response",IF(OR(COUNTBLANK(C34)=1,COUNTBLANK(D34)=1,NOT(ISNUMBER(C34)),NOT(ISNUMBER(D34)),C34&lt;0,D34&lt;0),"Enter both headcounts",IF(COUNTIFS($A$8:$A$87,A34,$J$8:$J$87,J34)&gt;1,"Check duplicate household","")))))</f>
        <v/>
      </c>
      <c r="J34" s="14">
        <f>IF(COUNTBLANK(A34)=1,"",UPPER(TRIM(B34)))</f>
        <v/>
      </c>
      <c r="K34" s="2" t="n"/>
      <c r="L34" s="2" t="n"/>
      <c r="M34" s="2" t="n"/>
      <c r="N34" s="2" t="n"/>
      <c r="O34" s="2" t="n"/>
      <c r="P34" s="2" t="n"/>
      <c r="Q34" s="2" t="n"/>
      <c r="R34" s="2" t="n"/>
      <c r="S34" s="2" t="n"/>
      <c r="T34" s="2" t="n"/>
    </row>
    <row r="35" ht="34" customHeight="1">
      <c r="A35" s="27" t="n"/>
      <c r="B35" s="27" t="n"/>
      <c r="C35" s="27" t="n"/>
      <c r="D35" s="27" t="n"/>
      <c r="E35" s="27" t="n"/>
      <c r="F35" s="27" t="n"/>
      <c r="G35" s="27" t="n"/>
      <c r="H35" s="14">
        <f>IF(COUNTBLANK(A35)=1,"",IF(AND(E35="Coming",ISNUMBER(C35),ISNUMBER(D35),C35&gt;=0,D35&gt;=0),C35+D35,0))</f>
        <v/>
      </c>
      <c r="I35" s="14">
        <f>IF(COUNTBLANK(A35)=1,"",IF(SUMPRODUCT(--('Hosting'!$A$8:$A$17=J35),--('Hosting'!$B$8:$B$17&lt;&gt;""))=0,"Choose a named occasion",IF(COUNTBLANK(E35)=1,"Choose response",IF(OR(COUNTBLANK(C35)=1,COUNTBLANK(D35)=1,NOT(ISNUMBER(C35)),NOT(ISNUMBER(D35)),C35&lt;0,D35&lt;0),"Enter both headcounts",IF(COUNTIFS($A$8:$A$87,A35,$J$8:$J$87,J35)&gt;1,"Check duplicate household","")))))</f>
        <v/>
      </c>
      <c r="J35" s="14">
        <f>IF(COUNTBLANK(A35)=1,"",UPPER(TRIM(B35)))</f>
        <v/>
      </c>
      <c r="K35" s="2" t="n"/>
      <c r="L35" s="2" t="n"/>
      <c r="M35" s="2" t="n"/>
      <c r="N35" s="2" t="n"/>
      <c r="O35" s="2" t="n"/>
      <c r="P35" s="2" t="n"/>
      <c r="Q35" s="2" t="n"/>
      <c r="R35" s="2" t="n"/>
      <c r="S35" s="2" t="n"/>
      <c r="T35" s="2" t="n"/>
    </row>
    <row r="36" ht="34" customHeight="1">
      <c r="A36" s="27" t="n"/>
      <c r="B36" s="27" t="n"/>
      <c r="C36" s="27" t="n"/>
      <c r="D36" s="27" t="n"/>
      <c r="E36" s="27" t="n"/>
      <c r="F36" s="27" t="n"/>
      <c r="G36" s="27" t="n"/>
      <c r="H36" s="14">
        <f>IF(COUNTBLANK(A36)=1,"",IF(AND(E36="Coming",ISNUMBER(C36),ISNUMBER(D36),C36&gt;=0,D36&gt;=0),C36+D36,0))</f>
        <v/>
      </c>
      <c r="I36" s="14">
        <f>IF(COUNTBLANK(A36)=1,"",IF(SUMPRODUCT(--('Hosting'!$A$8:$A$17=J36),--('Hosting'!$B$8:$B$17&lt;&gt;""))=0,"Choose a named occasion",IF(COUNTBLANK(E36)=1,"Choose response",IF(OR(COUNTBLANK(C36)=1,COUNTBLANK(D36)=1,NOT(ISNUMBER(C36)),NOT(ISNUMBER(D36)),C36&lt;0,D36&lt;0),"Enter both headcounts",IF(COUNTIFS($A$8:$A$87,A36,$J$8:$J$87,J36)&gt;1,"Check duplicate household","")))))</f>
        <v/>
      </c>
      <c r="J36" s="14">
        <f>IF(COUNTBLANK(A36)=1,"",UPPER(TRIM(B36)))</f>
        <v/>
      </c>
      <c r="K36" s="2" t="n"/>
      <c r="L36" s="2" t="n"/>
      <c r="M36" s="2" t="n"/>
      <c r="N36" s="2" t="n"/>
      <c r="O36" s="2" t="n"/>
      <c r="P36" s="2" t="n"/>
      <c r="Q36" s="2" t="n"/>
      <c r="R36" s="2" t="n"/>
      <c r="S36" s="2" t="n"/>
      <c r="T36" s="2" t="n"/>
    </row>
    <row r="37" ht="34" customHeight="1">
      <c r="A37" s="27" t="n"/>
      <c r="B37" s="27" t="n"/>
      <c r="C37" s="27" t="n"/>
      <c r="D37" s="27" t="n"/>
      <c r="E37" s="27" t="n"/>
      <c r="F37" s="27" t="n"/>
      <c r="G37" s="27" t="n"/>
      <c r="H37" s="14">
        <f>IF(COUNTBLANK(A37)=1,"",IF(AND(E37="Coming",ISNUMBER(C37),ISNUMBER(D37),C37&gt;=0,D37&gt;=0),C37+D37,0))</f>
        <v/>
      </c>
      <c r="I37" s="14">
        <f>IF(COUNTBLANK(A37)=1,"",IF(SUMPRODUCT(--('Hosting'!$A$8:$A$17=J37),--('Hosting'!$B$8:$B$17&lt;&gt;""))=0,"Choose a named occasion",IF(COUNTBLANK(E37)=1,"Choose response",IF(OR(COUNTBLANK(C37)=1,COUNTBLANK(D37)=1,NOT(ISNUMBER(C37)),NOT(ISNUMBER(D37)),C37&lt;0,D37&lt;0),"Enter both headcounts",IF(COUNTIFS($A$8:$A$87,A37,$J$8:$J$87,J37)&gt;1,"Check duplicate household","")))))</f>
        <v/>
      </c>
      <c r="J37" s="14">
        <f>IF(COUNTBLANK(A37)=1,"",UPPER(TRIM(B37)))</f>
        <v/>
      </c>
      <c r="K37" s="2" t="n"/>
      <c r="L37" s="2" t="n"/>
      <c r="M37" s="2" t="n"/>
      <c r="N37" s="2" t="n"/>
      <c r="O37" s="2" t="n"/>
      <c r="P37" s="2" t="n"/>
      <c r="Q37" s="2" t="n"/>
      <c r="R37" s="2" t="n"/>
      <c r="S37" s="2" t="n"/>
      <c r="T37" s="2" t="n"/>
    </row>
    <row r="38" ht="34" customHeight="1">
      <c r="A38" s="27" t="n"/>
      <c r="B38" s="27" t="n"/>
      <c r="C38" s="27" t="n"/>
      <c r="D38" s="27" t="n"/>
      <c r="E38" s="27" t="n"/>
      <c r="F38" s="27" t="n"/>
      <c r="G38" s="27" t="n"/>
      <c r="H38" s="14">
        <f>IF(COUNTBLANK(A38)=1,"",IF(AND(E38="Coming",ISNUMBER(C38),ISNUMBER(D38),C38&gt;=0,D38&gt;=0),C38+D38,0))</f>
        <v/>
      </c>
      <c r="I38" s="14">
        <f>IF(COUNTBLANK(A38)=1,"",IF(SUMPRODUCT(--('Hosting'!$A$8:$A$17=J38),--('Hosting'!$B$8:$B$17&lt;&gt;""))=0,"Choose a named occasion",IF(COUNTBLANK(E38)=1,"Choose response",IF(OR(COUNTBLANK(C38)=1,COUNTBLANK(D38)=1,NOT(ISNUMBER(C38)),NOT(ISNUMBER(D38)),C38&lt;0,D38&lt;0),"Enter both headcounts",IF(COUNTIFS($A$8:$A$87,A38,$J$8:$J$87,J38)&gt;1,"Check duplicate household","")))))</f>
        <v/>
      </c>
      <c r="J38" s="14">
        <f>IF(COUNTBLANK(A38)=1,"",UPPER(TRIM(B38)))</f>
        <v/>
      </c>
      <c r="K38" s="2" t="n"/>
      <c r="L38" s="2" t="n"/>
      <c r="M38" s="2" t="n"/>
      <c r="N38" s="2" t="n"/>
      <c r="O38" s="2" t="n"/>
      <c r="P38" s="2" t="n"/>
      <c r="Q38" s="2" t="n"/>
      <c r="R38" s="2" t="n"/>
      <c r="S38" s="2" t="n"/>
      <c r="T38" s="2" t="n"/>
    </row>
    <row r="39" ht="34" customHeight="1">
      <c r="A39" s="27" t="n"/>
      <c r="B39" s="27" t="n"/>
      <c r="C39" s="27" t="n"/>
      <c r="D39" s="27" t="n"/>
      <c r="E39" s="27" t="n"/>
      <c r="F39" s="27" t="n"/>
      <c r="G39" s="27" t="n"/>
      <c r="H39" s="14">
        <f>IF(COUNTBLANK(A39)=1,"",IF(AND(E39="Coming",ISNUMBER(C39),ISNUMBER(D39),C39&gt;=0,D39&gt;=0),C39+D39,0))</f>
        <v/>
      </c>
      <c r="I39" s="14">
        <f>IF(COUNTBLANK(A39)=1,"",IF(SUMPRODUCT(--('Hosting'!$A$8:$A$17=J39),--('Hosting'!$B$8:$B$17&lt;&gt;""))=0,"Choose a named occasion",IF(COUNTBLANK(E39)=1,"Choose response",IF(OR(COUNTBLANK(C39)=1,COUNTBLANK(D39)=1,NOT(ISNUMBER(C39)),NOT(ISNUMBER(D39)),C39&lt;0,D39&lt;0),"Enter both headcounts",IF(COUNTIFS($A$8:$A$87,A39,$J$8:$J$87,J39)&gt;1,"Check duplicate household","")))))</f>
        <v/>
      </c>
      <c r="J39" s="14">
        <f>IF(COUNTBLANK(A39)=1,"",UPPER(TRIM(B39)))</f>
        <v/>
      </c>
      <c r="K39" s="2" t="n"/>
      <c r="L39" s="2" t="n"/>
      <c r="M39" s="2" t="n"/>
      <c r="N39" s="2" t="n"/>
      <c r="O39" s="2" t="n"/>
      <c r="P39" s="2" t="n"/>
      <c r="Q39" s="2" t="n"/>
      <c r="R39" s="2" t="n"/>
      <c r="S39" s="2" t="n"/>
      <c r="T39" s="2" t="n"/>
    </row>
    <row r="40" ht="34" customHeight="1">
      <c r="A40" s="27" t="n"/>
      <c r="B40" s="27" t="n"/>
      <c r="C40" s="27" t="n"/>
      <c r="D40" s="27" t="n"/>
      <c r="E40" s="27" t="n"/>
      <c r="F40" s="27" t="n"/>
      <c r="G40" s="27" t="n"/>
      <c r="H40" s="14">
        <f>IF(COUNTBLANK(A40)=1,"",IF(AND(E40="Coming",ISNUMBER(C40),ISNUMBER(D40),C40&gt;=0,D40&gt;=0),C40+D40,0))</f>
        <v/>
      </c>
      <c r="I40" s="14">
        <f>IF(COUNTBLANK(A40)=1,"",IF(SUMPRODUCT(--('Hosting'!$A$8:$A$17=J40),--('Hosting'!$B$8:$B$17&lt;&gt;""))=0,"Choose a named occasion",IF(COUNTBLANK(E40)=1,"Choose response",IF(OR(COUNTBLANK(C40)=1,COUNTBLANK(D40)=1,NOT(ISNUMBER(C40)),NOT(ISNUMBER(D40)),C40&lt;0,D40&lt;0),"Enter both headcounts",IF(COUNTIFS($A$8:$A$87,A40,$J$8:$J$87,J40)&gt;1,"Check duplicate household","")))))</f>
        <v/>
      </c>
      <c r="J40" s="14">
        <f>IF(COUNTBLANK(A40)=1,"",UPPER(TRIM(B40)))</f>
        <v/>
      </c>
      <c r="K40" s="2" t="n"/>
      <c r="L40" s="2" t="n"/>
      <c r="M40" s="2" t="n"/>
      <c r="N40" s="2" t="n"/>
      <c r="O40" s="2" t="n"/>
      <c r="P40" s="2" t="n"/>
      <c r="Q40" s="2" t="n"/>
      <c r="R40" s="2" t="n"/>
      <c r="S40" s="2" t="n"/>
      <c r="T40" s="2" t="n"/>
    </row>
    <row r="41" ht="34" customHeight="1">
      <c r="A41" s="27" t="n"/>
      <c r="B41" s="27" t="n"/>
      <c r="C41" s="27" t="n"/>
      <c r="D41" s="27" t="n"/>
      <c r="E41" s="27" t="n"/>
      <c r="F41" s="27" t="n"/>
      <c r="G41" s="27" t="n"/>
      <c r="H41" s="14">
        <f>IF(COUNTBLANK(A41)=1,"",IF(AND(E41="Coming",ISNUMBER(C41),ISNUMBER(D41),C41&gt;=0,D41&gt;=0),C41+D41,0))</f>
        <v/>
      </c>
      <c r="I41" s="14">
        <f>IF(COUNTBLANK(A41)=1,"",IF(SUMPRODUCT(--('Hosting'!$A$8:$A$17=J41),--('Hosting'!$B$8:$B$17&lt;&gt;""))=0,"Choose a named occasion",IF(COUNTBLANK(E41)=1,"Choose response",IF(OR(COUNTBLANK(C41)=1,COUNTBLANK(D41)=1,NOT(ISNUMBER(C41)),NOT(ISNUMBER(D41)),C41&lt;0,D41&lt;0),"Enter both headcounts",IF(COUNTIFS($A$8:$A$87,A41,$J$8:$J$87,J41)&gt;1,"Check duplicate household","")))))</f>
        <v/>
      </c>
      <c r="J41" s="14">
        <f>IF(COUNTBLANK(A41)=1,"",UPPER(TRIM(B41)))</f>
        <v/>
      </c>
      <c r="K41" s="2" t="n"/>
      <c r="L41" s="2" t="n"/>
      <c r="M41" s="2" t="n"/>
      <c r="N41" s="2" t="n"/>
      <c r="O41" s="2" t="n"/>
      <c r="P41" s="2" t="n"/>
      <c r="Q41" s="2" t="n"/>
      <c r="R41" s="2" t="n"/>
      <c r="S41" s="2" t="n"/>
      <c r="T41" s="2" t="n"/>
    </row>
    <row r="42" ht="34" customHeight="1">
      <c r="A42" s="27" t="n"/>
      <c r="B42" s="27" t="n"/>
      <c r="C42" s="27" t="n"/>
      <c r="D42" s="27" t="n"/>
      <c r="E42" s="27" t="n"/>
      <c r="F42" s="27" t="n"/>
      <c r="G42" s="27" t="n"/>
      <c r="H42" s="14">
        <f>IF(COUNTBLANK(A42)=1,"",IF(AND(E42="Coming",ISNUMBER(C42),ISNUMBER(D42),C42&gt;=0,D42&gt;=0),C42+D42,0))</f>
        <v/>
      </c>
      <c r="I42" s="14">
        <f>IF(COUNTBLANK(A42)=1,"",IF(SUMPRODUCT(--('Hosting'!$A$8:$A$17=J42),--('Hosting'!$B$8:$B$17&lt;&gt;""))=0,"Choose a named occasion",IF(COUNTBLANK(E42)=1,"Choose response",IF(OR(COUNTBLANK(C42)=1,COUNTBLANK(D42)=1,NOT(ISNUMBER(C42)),NOT(ISNUMBER(D42)),C42&lt;0,D42&lt;0),"Enter both headcounts",IF(COUNTIFS($A$8:$A$87,A42,$J$8:$J$87,J42)&gt;1,"Check duplicate household","")))))</f>
        <v/>
      </c>
      <c r="J42" s="14">
        <f>IF(COUNTBLANK(A42)=1,"",UPPER(TRIM(B42)))</f>
        <v/>
      </c>
      <c r="K42" s="2" t="n"/>
      <c r="L42" s="2" t="n"/>
      <c r="M42" s="2" t="n"/>
      <c r="N42" s="2" t="n"/>
      <c r="O42" s="2" t="n"/>
      <c r="P42" s="2" t="n"/>
      <c r="Q42" s="2" t="n"/>
      <c r="R42" s="2" t="n"/>
      <c r="S42" s="2" t="n"/>
      <c r="T42" s="2" t="n"/>
    </row>
    <row r="43" ht="34" customHeight="1">
      <c r="A43" s="27" t="n"/>
      <c r="B43" s="27" t="n"/>
      <c r="C43" s="27" t="n"/>
      <c r="D43" s="27" t="n"/>
      <c r="E43" s="27" t="n"/>
      <c r="F43" s="27" t="n"/>
      <c r="G43" s="27" t="n"/>
      <c r="H43" s="14">
        <f>IF(COUNTBLANK(A43)=1,"",IF(AND(E43="Coming",ISNUMBER(C43),ISNUMBER(D43),C43&gt;=0,D43&gt;=0),C43+D43,0))</f>
        <v/>
      </c>
      <c r="I43" s="14">
        <f>IF(COUNTBLANK(A43)=1,"",IF(SUMPRODUCT(--('Hosting'!$A$8:$A$17=J43),--('Hosting'!$B$8:$B$17&lt;&gt;""))=0,"Choose a named occasion",IF(COUNTBLANK(E43)=1,"Choose response",IF(OR(COUNTBLANK(C43)=1,COUNTBLANK(D43)=1,NOT(ISNUMBER(C43)),NOT(ISNUMBER(D43)),C43&lt;0,D43&lt;0),"Enter both headcounts",IF(COUNTIFS($A$8:$A$87,A43,$J$8:$J$87,J43)&gt;1,"Check duplicate household","")))))</f>
        <v/>
      </c>
      <c r="J43" s="14">
        <f>IF(COUNTBLANK(A43)=1,"",UPPER(TRIM(B43)))</f>
        <v/>
      </c>
      <c r="K43" s="2" t="n"/>
      <c r="L43" s="2" t="n"/>
      <c r="M43" s="2" t="n"/>
      <c r="N43" s="2" t="n"/>
      <c r="O43" s="2" t="n"/>
      <c r="P43" s="2" t="n"/>
      <c r="Q43" s="2" t="n"/>
      <c r="R43" s="2" t="n"/>
      <c r="S43" s="2" t="n"/>
      <c r="T43" s="2" t="n"/>
    </row>
    <row r="44" ht="34" customHeight="1">
      <c r="A44" s="27" t="n"/>
      <c r="B44" s="27" t="n"/>
      <c r="C44" s="27" t="n"/>
      <c r="D44" s="27" t="n"/>
      <c r="E44" s="27" t="n"/>
      <c r="F44" s="27" t="n"/>
      <c r="G44" s="27" t="n"/>
      <c r="H44" s="14">
        <f>IF(COUNTBLANK(A44)=1,"",IF(AND(E44="Coming",ISNUMBER(C44),ISNUMBER(D44),C44&gt;=0,D44&gt;=0),C44+D44,0))</f>
        <v/>
      </c>
      <c r="I44" s="14">
        <f>IF(COUNTBLANK(A44)=1,"",IF(SUMPRODUCT(--('Hosting'!$A$8:$A$17=J44),--('Hosting'!$B$8:$B$17&lt;&gt;""))=0,"Choose a named occasion",IF(COUNTBLANK(E44)=1,"Choose response",IF(OR(COUNTBLANK(C44)=1,COUNTBLANK(D44)=1,NOT(ISNUMBER(C44)),NOT(ISNUMBER(D44)),C44&lt;0,D44&lt;0),"Enter both headcounts",IF(COUNTIFS($A$8:$A$87,A44,$J$8:$J$87,J44)&gt;1,"Check duplicate household","")))))</f>
        <v/>
      </c>
      <c r="J44" s="14">
        <f>IF(COUNTBLANK(A44)=1,"",UPPER(TRIM(B44)))</f>
        <v/>
      </c>
      <c r="K44" s="2" t="n"/>
      <c r="L44" s="2" t="n"/>
      <c r="M44" s="2" t="n"/>
      <c r="N44" s="2" t="n"/>
      <c r="O44" s="2" t="n"/>
      <c r="P44" s="2" t="n"/>
      <c r="Q44" s="2" t="n"/>
      <c r="R44" s="2" t="n"/>
      <c r="S44" s="2" t="n"/>
      <c r="T44" s="2" t="n"/>
    </row>
    <row r="45" ht="34" customHeight="1">
      <c r="A45" s="27" t="n"/>
      <c r="B45" s="27" t="n"/>
      <c r="C45" s="27" t="n"/>
      <c r="D45" s="27" t="n"/>
      <c r="E45" s="27" t="n"/>
      <c r="F45" s="27" t="n"/>
      <c r="G45" s="27" t="n"/>
      <c r="H45" s="14">
        <f>IF(COUNTBLANK(A45)=1,"",IF(AND(E45="Coming",ISNUMBER(C45),ISNUMBER(D45),C45&gt;=0,D45&gt;=0),C45+D45,0))</f>
        <v/>
      </c>
      <c r="I45" s="14">
        <f>IF(COUNTBLANK(A45)=1,"",IF(SUMPRODUCT(--('Hosting'!$A$8:$A$17=J45),--('Hosting'!$B$8:$B$17&lt;&gt;""))=0,"Choose a named occasion",IF(COUNTBLANK(E45)=1,"Choose response",IF(OR(COUNTBLANK(C45)=1,COUNTBLANK(D45)=1,NOT(ISNUMBER(C45)),NOT(ISNUMBER(D45)),C45&lt;0,D45&lt;0),"Enter both headcounts",IF(COUNTIFS($A$8:$A$87,A45,$J$8:$J$87,J45)&gt;1,"Check duplicate household","")))))</f>
        <v/>
      </c>
      <c r="J45" s="14">
        <f>IF(COUNTBLANK(A45)=1,"",UPPER(TRIM(B45)))</f>
        <v/>
      </c>
      <c r="K45" s="2" t="n"/>
      <c r="L45" s="2" t="n"/>
      <c r="M45" s="2" t="n"/>
      <c r="N45" s="2" t="n"/>
      <c r="O45" s="2" t="n"/>
      <c r="P45" s="2" t="n"/>
      <c r="Q45" s="2" t="n"/>
      <c r="R45" s="2" t="n"/>
      <c r="S45" s="2" t="n"/>
      <c r="T45" s="2" t="n"/>
    </row>
    <row r="46" ht="34" customHeight="1">
      <c r="A46" s="27" t="n"/>
      <c r="B46" s="27" t="n"/>
      <c r="C46" s="27" t="n"/>
      <c r="D46" s="27" t="n"/>
      <c r="E46" s="27" t="n"/>
      <c r="F46" s="27" t="n"/>
      <c r="G46" s="27" t="n"/>
      <c r="H46" s="14">
        <f>IF(COUNTBLANK(A46)=1,"",IF(AND(E46="Coming",ISNUMBER(C46),ISNUMBER(D46),C46&gt;=0,D46&gt;=0),C46+D46,0))</f>
        <v/>
      </c>
      <c r="I46" s="14">
        <f>IF(COUNTBLANK(A46)=1,"",IF(SUMPRODUCT(--('Hosting'!$A$8:$A$17=J46),--('Hosting'!$B$8:$B$17&lt;&gt;""))=0,"Choose a named occasion",IF(COUNTBLANK(E46)=1,"Choose response",IF(OR(COUNTBLANK(C46)=1,COUNTBLANK(D46)=1,NOT(ISNUMBER(C46)),NOT(ISNUMBER(D46)),C46&lt;0,D46&lt;0),"Enter both headcounts",IF(COUNTIFS($A$8:$A$87,A46,$J$8:$J$87,J46)&gt;1,"Check duplicate household","")))))</f>
        <v/>
      </c>
      <c r="J46" s="14">
        <f>IF(COUNTBLANK(A46)=1,"",UPPER(TRIM(B46)))</f>
        <v/>
      </c>
      <c r="K46" s="2" t="n"/>
      <c r="L46" s="2" t="n"/>
      <c r="M46" s="2" t="n"/>
      <c r="N46" s="2" t="n"/>
      <c r="O46" s="2" t="n"/>
      <c r="P46" s="2" t="n"/>
      <c r="Q46" s="2" t="n"/>
      <c r="R46" s="2" t="n"/>
      <c r="S46" s="2" t="n"/>
      <c r="T46" s="2" t="n"/>
    </row>
    <row r="47" ht="34" customHeight="1">
      <c r="A47" s="27" t="n"/>
      <c r="B47" s="27" t="n"/>
      <c r="C47" s="27" t="n"/>
      <c r="D47" s="27" t="n"/>
      <c r="E47" s="27" t="n"/>
      <c r="F47" s="27" t="n"/>
      <c r="G47" s="27" t="n"/>
      <c r="H47" s="14">
        <f>IF(COUNTBLANK(A47)=1,"",IF(AND(E47="Coming",ISNUMBER(C47),ISNUMBER(D47),C47&gt;=0,D47&gt;=0),C47+D47,0))</f>
        <v/>
      </c>
      <c r="I47" s="14">
        <f>IF(COUNTBLANK(A47)=1,"",IF(SUMPRODUCT(--('Hosting'!$A$8:$A$17=J47),--('Hosting'!$B$8:$B$17&lt;&gt;""))=0,"Choose a named occasion",IF(COUNTBLANK(E47)=1,"Choose response",IF(OR(COUNTBLANK(C47)=1,COUNTBLANK(D47)=1,NOT(ISNUMBER(C47)),NOT(ISNUMBER(D47)),C47&lt;0,D47&lt;0),"Enter both headcounts",IF(COUNTIFS($A$8:$A$87,A47,$J$8:$J$87,J47)&gt;1,"Check duplicate household","")))))</f>
        <v/>
      </c>
      <c r="J47" s="14">
        <f>IF(COUNTBLANK(A47)=1,"",UPPER(TRIM(B47)))</f>
        <v/>
      </c>
      <c r="K47" s="2" t="n"/>
      <c r="L47" s="2" t="n"/>
      <c r="M47" s="2" t="n"/>
      <c r="N47" s="2" t="n"/>
      <c r="O47" s="2" t="n"/>
      <c r="P47" s="2" t="n"/>
      <c r="Q47" s="2" t="n"/>
      <c r="R47" s="2" t="n"/>
      <c r="S47" s="2" t="n"/>
      <c r="T47" s="2" t="n"/>
    </row>
    <row r="48" ht="34" customHeight="1">
      <c r="A48" s="27" t="n"/>
      <c r="B48" s="27" t="n"/>
      <c r="C48" s="27" t="n"/>
      <c r="D48" s="27" t="n"/>
      <c r="E48" s="27" t="n"/>
      <c r="F48" s="27" t="n"/>
      <c r="G48" s="27" t="n"/>
      <c r="H48" s="14">
        <f>IF(COUNTBLANK(A48)=1,"",IF(AND(E48="Coming",ISNUMBER(C48),ISNUMBER(D48),C48&gt;=0,D48&gt;=0),C48+D48,0))</f>
        <v/>
      </c>
      <c r="I48" s="14">
        <f>IF(COUNTBLANK(A48)=1,"",IF(SUMPRODUCT(--('Hosting'!$A$8:$A$17=J48),--('Hosting'!$B$8:$B$17&lt;&gt;""))=0,"Choose a named occasion",IF(COUNTBLANK(E48)=1,"Choose response",IF(OR(COUNTBLANK(C48)=1,COUNTBLANK(D48)=1,NOT(ISNUMBER(C48)),NOT(ISNUMBER(D48)),C48&lt;0,D48&lt;0),"Enter both headcounts",IF(COUNTIFS($A$8:$A$87,A48,$J$8:$J$87,J48)&gt;1,"Check duplicate household","")))))</f>
        <v/>
      </c>
      <c r="J48" s="14">
        <f>IF(COUNTBLANK(A48)=1,"",UPPER(TRIM(B48)))</f>
        <v/>
      </c>
      <c r="K48" s="2" t="n"/>
      <c r="L48" s="2" t="n"/>
      <c r="M48" s="2" t="n"/>
      <c r="N48" s="2" t="n"/>
      <c r="O48" s="2" t="n"/>
      <c r="P48" s="2" t="n"/>
      <c r="Q48" s="2" t="n"/>
      <c r="R48" s="2" t="n"/>
      <c r="S48" s="2" t="n"/>
      <c r="T48" s="2" t="n"/>
    </row>
    <row r="49" ht="34" customHeight="1">
      <c r="A49" s="27" t="n"/>
      <c r="B49" s="27" t="n"/>
      <c r="C49" s="27" t="n"/>
      <c r="D49" s="27" t="n"/>
      <c r="E49" s="27" t="n"/>
      <c r="F49" s="27" t="n"/>
      <c r="G49" s="27" t="n"/>
      <c r="H49" s="14">
        <f>IF(COUNTBLANK(A49)=1,"",IF(AND(E49="Coming",ISNUMBER(C49),ISNUMBER(D49),C49&gt;=0,D49&gt;=0),C49+D49,0))</f>
        <v/>
      </c>
      <c r="I49" s="14">
        <f>IF(COUNTBLANK(A49)=1,"",IF(SUMPRODUCT(--('Hosting'!$A$8:$A$17=J49),--('Hosting'!$B$8:$B$17&lt;&gt;""))=0,"Choose a named occasion",IF(COUNTBLANK(E49)=1,"Choose response",IF(OR(COUNTBLANK(C49)=1,COUNTBLANK(D49)=1,NOT(ISNUMBER(C49)),NOT(ISNUMBER(D49)),C49&lt;0,D49&lt;0),"Enter both headcounts",IF(COUNTIFS($A$8:$A$87,A49,$J$8:$J$87,J49)&gt;1,"Check duplicate household","")))))</f>
        <v/>
      </c>
      <c r="J49" s="14">
        <f>IF(COUNTBLANK(A49)=1,"",UPPER(TRIM(B49)))</f>
        <v/>
      </c>
      <c r="K49" s="2" t="n"/>
      <c r="L49" s="2" t="n"/>
      <c r="M49" s="2" t="n"/>
      <c r="N49" s="2" t="n"/>
      <c r="O49" s="2" t="n"/>
      <c r="P49" s="2" t="n"/>
      <c r="Q49" s="2" t="n"/>
      <c r="R49" s="2" t="n"/>
      <c r="S49" s="2" t="n"/>
      <c r="T49" s="2" t="n"/>
    </row>
    <row r="50" ht="34" customHeight="1">
      <c r="A50" s="27" t="n"/>
      <c r="B50" s="27" t="n"/>
      <c r="C50" s="27" t="n"/>
      <c r="D50" s="27" t="n"/>
      <c r="E50" s="27" t="n"/>
      <c r="F50" s="27" t="n"/>
      <c r="G50" s="27" t="n"/>
      <c r="H50" s="14">
        <f>IF(COUNTBLANK(A50)=1,"",IF(AND(E50="Coming",ISNUMBER(C50),ISNUMBER(D50),C50&gt;=0,D50&gt;=0),C50+D50,0))</f>
        <v/>
      </c>
      <c r="I50" s="14">
        <f>IF(COUNTBLANK(A50)=1,"",IF(SUMPRODUCT(--('Hosting'!$A$8:$A$17=J50),--('Hosting'!$B$8:$B$17&lt;&gt;""))=0,"Choose a named occasion",IF(COUNTBLANK(E50)=1,"Choose response",IF(OR(COUNTBLANK(C50)=1,COUNTBLANK(D50)=1,NOT(ISNUMBER(C50)),NOT(ISNUMBER(D50)),C50&lt;0,D50&lt;0),"Enter both headcounts",IF(COUNTIFS($A$8:$A$87,A50,$J$8:$J$87,J50)&gt;1,"Check duplicate household","")))))</f>
        <v/>
      </c>
      <c r="J50" s="14">
        <f>IF(COUNTBLANK(A50)=1,"",UPPER(TRIM(B50)))</f>
        <v/>
      </c>
      <c r="K50" s="2" t="n"/>
      <c r="L50" s="2" t="n"/>
      <c r="M50" s="2" t="n"/>
      <c r="N50" s="2" t="n"/>
      <c r="O50" s="2" t="n"/>
      <c r="P50" s="2" t="n"/>
      <c r="Q50" s="2" t="n"/>
      <c r="R50" s="2" t="n"/>
      <c r="S50" s="2" t="n"/>
      <c r="T50" s="2" t="n"/>
    </row>
    <row r="51" ht="34" customHeight="1">
      <c r="A51" s="27" t="n"/>
      <c r="B51" s="27" t="n"/>
      <c r="C51" s="27" t="n"/>
      <c r="D51" s="27" t="n"/>
      <c r="E51" s="27" t="n"/>
      <c r="F51" s="27" t="n"/>
      <c r="G51" s="27" t="n"/>
      <c r="H51" s="14">
        <f>IF(COUNTBLANK(A51)=1,"",IF(AND(E51="Coming",ISNUMBER(C51),ISNUMBER(D51),C51&gt;=0,D51&gt;=0),C51+D51,0))</f>
        <v/>
      </c>
      <c r="I51" s="14">
        <f>IF(COUNTBLANK(A51)=1,"",IF(SUMPRODUCT(--('Hosting'!$A$8:$A$17=J51),--('Hosting'!$B$8:$B$17&lt;&gt;""))=0,"Choose a named occasion",IF(COUNTBLANK(E51)=1,"Choose response",IF(OR(COUNTBLANK(C51)=1,COUNTBLANK(D51)=1,NOT(ISNUMBER(C51)),NOT(ISNUMBER(D51)),C51&lt;0,D51&lt;0),"Enter both headcounts",IF(COUNTIFS($A$8:$A$87,A51,$J$8:$J$87,J51)&gt;1,"Check duplicate household","")))))</f>
        <v/>
      </c>
      <c r="J51" s="14">
        <f>IF(COUNTBLANK(A51)=1,"",UPPER(TRIM(B51)))</f>
        <v/>
      </c>
      <c r="K51" s="2" t="n"/>
      <c r="L51" s="2" t="n"/>
      <c r="M51" s="2" t="n"/>
      <c r="N51" s="2" t="n"/>
      <c r="O51" s="2" t="n"/>
      <c r="P51" s="2" t="n"/>
      <c r="Q51" s="2" t="n"/>
      <c r="R51" s="2" t="n"/>
      <c r="S51" s="2" t="n"/>
      <c r="T51" s="2" t="n"/>
    </row>
    <row r="52" ht="34" customHeight="1">
      <c r="A52" s="27" t="n"/>
      <c r="B52" s="27" t="n"/>
      <c r="C52" s="27" t="n"/>
      <c r="D52" s="27" t="n"/>
      <c r="E52" s="27" t="n"/>
      <c r="F52" s="27" t="n"/>
      <c r="G52" s="27" t="n"/>
      <c r="H52" s="14">
        <f>IF(COUNTBLANK(A52)=1,"",IF(AND(E52="Coming",ISNUMBER(C52),ISNUMBER(D52),C52&gt;=0,D52&gt;=0),C52+D52,0))</f>
        <v/>
      </c>
      <c r="I52" s="14">
        <f>IF(COUNTBLANK(A52)=1,"",IF(SUMPRODUCT(--('Hosting'!$A$8:$A$17=J52),--('Hosting'!$B$8:$B$17&lt;&gt;""))=0,"Choose a named occasion",IF(COUNTBLANK(E52)=1,"Choose response",IF(OR(COUNTBLANK(C52)=1,COUNTBLANK(D52)=1,NOT(ISNUMBER(C52)),NOT(ISNUMBER(D52)),C52&lt;0,D52&lt;0),"Enter both headcounts",IF(COUNTIFS($A$8:$A$87,A52,$J$8:$J$87,J52)&gt;1,"Check duplicate household","")))))</f>
        <v/>
      </c>
      <c r="J52" s="14">
        <f>IF(COUNTBLANK(A52)=1,"",UPPER(TRIM(B52)))</f>
        <v/>
      </c>
      <c r="K52" s="2" t="n"/>
      <c r="L52" s="2" t="n"/>
      <c r="M52" s="2" t="n"/>
      <c r="N52" s="2" t="n"/>
      <c r="O52" s="2" t="n"/>
      <c r="P52" s="2" t="n"/>
      <c r="Q52" s="2" t="n"/>
      <c r="R52" s="2" t="n"/>
      <c r="S52" s="2" t="n"/>
      <c r="T52" s="2" t="n"/>
    </row>
    <row r="53" ht="34" customHeight="1">
      <c r="A53" s="27" t="n"/>
      <c r="B53" s="27" t="n"/>
      <c r="C53" s="27" t="n"/>
      <c r="D53" s="27" t="n"/>
      <c r="E53" s="27" t="n"/>
      <c r="F53" s="27" t="n"/>
      <c r="G53" s="27" t="n"/>
      <c r="H53" s="14">
        <f>IF(COUNTBLANK(A53)=1,"",IF(AND(E53="Coming",ISNUMBER(C53),ISNUMBER(D53),C53&gt;=0,D53&gt;=0),C53+D53,0))</f>
        <v/>
      </c>
      <c r="I53" s="14">
        <f>IF(COUNTBLANK(A53)=1,"",IF(SUMPRODUCT(--('Hosting'!$A$8:$A$17=J53),--('Hosting'!$B$8:$B$17&lt;&gt;""))=0,"Choose a named occasion",IF(COUNTBLANK(E53)=1,"Choose response",IF(OR(COUNTBLANK(C53)=1,COUNTBLANK(D53)=1,NOT(ISNUMBER(C53)),NOT(ISNUMBER(D53)),C53&lt;0,D53&lt;0),"Enter both headcounts",IF(COUNTIFS($A$8:$A$87,A53,$J$8:$J$87,J53)&gt;1,"Check duplicate household","")))))</f>
        <v/>
      </c>
      <c r="J53" s="14">
        <f>IF(COUNTBLANK(A53)=1,"",UPPER(TRIM(B53)))</f>
        <v/>
      </c>
      <c r="K53" s="2" t="n"/>
      <c r="L53" s="2" t="n"/>
      <c r="M53" s="2" t="n"/>
      <c r="N53" s="2" t="n"/>
      <c r="O53" s="2" t="n"/>
      <c r="P53" s="2" t="n"/>
      <c r="Q53" s="2" t="n"/>
      <c r="R53" s="2" t="n"/>
      <c r="S53" s="2" t="n"/>
      <c r="T53" s="2" t="n"/>
    </row>
    <row r="54" ht="34" customHeight="1">
      <c r="A54" s="27" t="n"/>
      <c r="B54" s="27" t="n"/>
      <c r="C54" s="27" t="n"/>
      <c r="D54" s="27" t="n"/>
      <c r="E54" s="27" t="n"/>
      <c r="F54" s="27" t="n"/>
      <c r="G54" s="27" t="n"/>
      <c r="H54" s="14">
        <f>IF(COUNTBLANK(A54)=1,"",IF(AND(E54="Coming",ISNUMBER(C54),ISNUMBER(D54),C54&gt;=0,D54&gt;=0),C54+D54,0))</f>
        <v/>
      </c>
      <c r="I54" s="14">
        <f>IF(COUNTBLANK(A54)=1,"",IF(SUMPRODUCT(--('Hosting'!$A$8:$A$17=J54),--('Hosting'!$B$8:$B$17&lt;&gt;""))=0,"Choose a named occasion",IF(COUNTBLANK(E54)=1,"Choose response",IF(OR(COUNTBLANK(C54)=1,COUNTBLANK(D54)=1,NOT(ISNUMBER(C54)),NOT(ISNUMBER(D54)),C54&lt;0,D54&lt;0),"Enter both headcounts",IF(COUNTIFS($A$8:$A$87,A54,$J$8:$J$87,J54)&gt;1,"Check duplicate household","")))))</f>
        <v/>
      </c>
      <c r="J54" s="14">
        <f>IF(COUNTBLANK(A54)=1,"",UPPER(TRIM(B54)))</f>
        <v/>
      </c>
      <c r="K54" s="2" t="n"/>
      <c r="L54" s="2" t="n"/>
      <c r="M54" s="2" t="n"/>
      <c r="N54" s="2" t="n"/>
      <c r="O54" s="2" t="n"/>
      <c r="P54" s="2" t="n"/>
      <c r="Q54" s="2" t="n"/>
      <c r="R54" s="2" t="n"/>
      <c r="S54" s="2" t="n"/>
      <c r="T54" s="2" t="n"/>
    </row>
    <row r="55" ht="34" customHeight="1">
      <c r="A55" s="27" t="n"/>
      <c r="B55" s="27" t="n"/>
      <c r="C55" s="27" t="n"/>
      <c r="D55" s="27" t="n"/>
      <c r="E55" s="27" t="n"/>
      <c r="F55" s="27" t="n"/>
      <c r="G55" s="27" t="n"/>
      <c r="H55" s="14">
        <f>IF(COUNTBLANK(A55)=1,"",IF(AND(E55="Coming",ISNUMBER(C55),ISNUMBER(D55),C55&gt;=0,D55&gt;=0),C55+D55,0))</f>
        <v/>
      </c>
      <c r="I55" s="14">
        <f>IF(COUNTBLANK(A55)=1,"",IF(SUMPRODUCT(--('Hosting'!$A$8:$A$17=J55),--('Hosting'!$B$8:$B$17&lt;&gt;""))=0,"Choose a named occasion",IF(COUNTBLANK(E55)=1,"Choose response",IF(OR(COUNTBLANK(C55)=1,COUNTBLANK(D55)=1,NOT(ISNUMBER(C55)),NOT(ISNUMBER(D55)),C55&lt;0,D55&lt;0),"Enter both headcounts",IF(COUNTIFS($A$8:$A$87,A55,$J$8:$J$87,J55)&gt;1,"Check duplicate household","")))))</f>
        <v/>
      </c>
      <c r="J55" s="14">
        <f>IF(COUNTBLANK(A55)=1,"",UPPER(TRIM(B55)))</f>
        <v/>
      </c>
      <c r="K55" s="2" t="n"/>
      <c r="L55" s="2" t="n"/>
      <c r="M55" s="2" t="n"/>
      <c r="N55" s="2" t="n"/>
      <c r="O55" s="2" t="n"/>
      <c r="P55" s="2" t="n"/>
      <c r="Q55" s="2" t="n"/>
      <c r="R55" s="2" t="n"/>
      <c r="S55" s="2" t="n"/>
      <c r="T55" s="2" t="n"/>
    </row>
    <row r="56" ht="34" customHeight="1">
      <c r="A56" s="27" t="n"/>
      <c r="B56" s="27" t="n"/>
      <c r="C56" s="27" t="n"/>
      <c r="D56" s="27" t="n"/>
      <c r="E56" s="27" t="n"/>
      <c r="F56" s="27" t="n"/>
      <c r="G56" s="27" t="n"/>
      <c r="H56" s="14">
        <f>IF(COUNTBLANK(A56)=1,"",IF(AND(E56="Coming",ISNUMBER(C56),ISNUMBER(D56),C56&gt;=0,D56&gt;=0),C56+D56,0))</f>
        <v/>
      </c>
      <c r="I56" s="14">
        <f>IF(COUNTBLANK(A56)=1,"",IF(SUMPRODUCT(--('Hosting'!$A$8:$A$17=J56),--('Hosting'!$B$8:$B$17&lt;&gt;""))=0,"Choose a named occasion",IF(COUNTBLANK(E56)=1,"Choose response",IF(OR(COUNTBLANK(C56)=1,COUNTBLANK(D56)=1,NOT(ISNUMBER(C56)),NOT(ISNUMBER(D56)),C56&lt;0,D56&lt;0),"Enter both headcounts",IF(COUNTIFS($A$8:$A$87,A56,$J$8:$J$87,J56)&gt;1,"Check duplicate household","")))))</f>
        <v/>
      </c>
      <c r="J56" s="14">
        <f>IF(COUNTBLANK(A56)=1,"",UPPER(TRIM(B56)))</f>
        <v/>
      </c>
      <c r="K56" s="2" t="n"/>
      <c r="L56" s="2" t="n"/>
      <c r="M56" s="2" t="n"/>
      <c r="N56" s="2" t="n"/>
      <c r="O56" s="2" t="n"/>
      <c r="P56" s="2" t="n"/>
      <c r="Q56" s="2" t="n"/>
      <c r="R56" s="2" t="n"/>
      <c r="S56" s="2" t="n"/>
      <c r="T56" s="2" t="n"/>
    </row>
    <row r="57" ht="34" customHeight="1">
      <c r="A57" s="27" t="n"/>
      <c r="B57" s="27" t="n"/>
      <c r="C57" s="27" t="n"/>
      <c r="D57" s="27" t="n"/>
      <c r="E57" s="27" t="n"/>
      <c r="F57" s="27" t="n"/>
      <c r="G57" s="27" t="n"/>
      <c r="H57" s="14">
        <f>IF(COUNTBLANK(A57)=1,"",IF(AND(E57="Coming",ISNUMBER(C57),ISNUMBER(D57),C57&gt;=0,D57&gt;=0),C57+D57,0))</f>
        <v/>
      </c>
      <c r="I57" s="14">
        <f>IF(COUNTBLANK(A57)=1,"",IF(SUMPRODUCT(--('Hosting'!$A$8:$A$17=J57),--('Hosting'!$B$8:$B$17&lt;&gt;""))=0,"Choose a named occasion",IF(COUNTBLANK(E57)=1,"Choose response",IF(OR(COUNTBLANK(C57)=1,COUNTBLANK(D57)=1,NOT(ISNUMBER(C57)),NOT(ISNUMBER(D57)),C57&lt;0,D57&lt;0),"Enter both headcounts",IF(COUNTIFS($A$8:$A$87,A57,$J$8:$J$87,J57)&gt;1,"Check duplicate household","")))))</f>
        <v/>
      </c>
      <c r="J57" s="14">
        <f>IF(COUNTBLANK(A57)=1,"",UPPER(TRIM(B57)))</f>
        <v/>
      </c>
      <c r="K57" s="2" t="n"/>
      <c r="L57" s="2" t="n"/>
      <c r="M57" s="2" t="n"/>
      <c r="N57" s="2" t="n"/>
      <c r="O57" s="2" t="n"/>
      <c r="P57" s="2" t="n"/>
      <c r="Q57" s="2" t="n"/>
      <c r="R57" s="2" t="n"/>
      <c r="S57" s="2" t="n"/>
      <c r="T57" s="2" t="n"/>
    </row>
    <row r="58" ht="34" customHeight="1">
      <c r="A58" s="27" t="n"/>
      <c r="B58" s="27" t="n"/>
      <c r="C58" s="27" t="n"/>
      <c r="D58" s="27" t="n"/>
      <c r="E58" s="27" t="n"/>
      <c r="F58" s="27" t="n"/>
      <c r="G58" s="27" t="n"/>
      <c r="H58" s="14">
        <f>IF(COUNTBLANK(A58)=1,"",IF(AND(E58="Coming",ISNUMBER(C58),ISNUMBER(D58),C58&gt;=0,D58&gt;=0),C58+D58,0))</f>
        <v/>
      </c>
      <c r="I58" s="14">
        <f>IF(COUNTBLANK(A58)=1,"",IF(SUMPRODUCT(--('Hosting'!$A$8:$A$17=J58),--('Hosting'!$B$8:$B$17&lt;&gt;""))=0,"Choose a named occasion",IF(COUNTBLANK(E58)=1,"Choose response",IF(OR(COUNTBLANK(C58)=1,COUNTBLANK(D58)=1,NOT(ISNUMBER(C58)),NOT(ISNUMBER(D58)),C58&lt;0,D58&lt;0),"Enter both headcounts",IF(COUNTIFS($A$8:$A$87,A58,$J$8:$J$87,J58)&gt;1,"Check duplicate household","")))))</f>
        <v/>
      </c>
      <c r="J58" s="14">
        <f>IF(COUNTBLANK(A58)=1,"",UPPER(TRIM(B58)))</f>
        <v/>
      </c>
      <c r="K58" s="2" t="n"/>
      <c r="L58" s="2" t="n"/>
      <c r="M58" s="2" t="n"/>
      <c r="N58" s="2" t="n"/>
      <c r="O58" s="2" t="n"/>
      <c r="P58" s="2" t="n"/>
      <c r="Q58" s="2" t="n"/>
      <c r="R58" s="2" t="n"/>
      <c r="S58" s="2" t="n"/>
      <c r="T58" s="2" t="n"/>
    </row>
    <row r="59" ht="34" customHeight="1">
      <c r="A59" s="27" t="n"/>
      <c r="B59" s="27" t="n"/>
      <c r="C59" s="27" t="n"/>
      <c r="D59" s="27" t="n"/>
      <c r="E59" s="27" t="n"/>
      <c r="F59" s="27" t="n"/>
      <c r="G59" s="27" t="n"/>
      <c r="H59" s="14">
        <f>IF(COUNTBLANK(A59)=1,"",IF(AND(E59="Coming",ISNUMBER(C59),ISNUMBER(D59),C59&gt;=0,D59&gt;=0),C59+D59,0))</f>
        <v/>
      </c>
      <c r="I59" s="14">
        <f>IF(COUNTBLANK(A59)=1,"",IF(SUMPRODUCT(--('Hosting'!$A$8:$A$17=J59),--('Hosting'!$B$8:$B$17&lt;&gt;""))=0,"Choose a named occasion",IF(COUNTBLANK(E59)=1,"Choose response",IF(OR(COUNTBLANK(C59)=1,COUNTBLANK(D59)=1,NOT(ISNUMBER(C59)),NOT(ISNUMBER(D59)),C59&lt;0,D59&lt;0),"Enter both headcounts",IF(COUNTIFS($A$8:$A$87,A59,$J$8:$J$87,J59)&gt;1,"Check duplicate household","")))))</f>
        <v/>
      </c>
      <c r="J59" s="14">
        <f>IF(COUNTBLANK(A59)=1,"",UPPER(TRIM(B59)))</f>
        <v/>
      </c>
      <c r="K59" s="2" t="n"/>
      <c r="L59" s="2" t="n"/>
      <c r="M59" s="2" t="n"/>
      <c r="N59" s="2" t="n"/>
      <c r="O59" s="2" t="n"/>
      <c r="P59" s="2" t="n"/>
      <c r="Q59" s="2" t="n"/>
      <c r="R59" s="2" t="n"/>
      <c r="S59" s="2" t="n"/>
      <c r="T59" s="2" t="n"/>
    </row>
    <row r="60" ht="34" customHeight="1">
      <c r="A60" s="27" t="n"/>
      <c r="B60" s="27" t="n"/>
      <c r="C60" s="27" t="n"/>
      <c r="D60" s="27" t="n"/>
      <c r="E60" s="27" t="n"/>
      <c r="F60" s="27" t="n"/>
      <c r="G60" s="27" t="n"/>
      <c r="H60" s="14">
        <f>IF(COUNTBLANK(A60)=1,"",IF(AND(E60="Coming",ISNUMBER(C60),ISNUMBER(D60),C60&gt;=0,D60&gt;=0),C60+D60,0))</f>
        <v/>
      </c>
      <c r="I60" s="14">
        <f>IF(COUNTBLANK(A60)=1,"",IF(SUMPRODUCT(--('Hosting'!$A$8:$A$17=J60),--('Hosting'!$B$8:$B$17&lt;&gt;""))=0,"Choose a named occasion",IF(COUNTBLANK(E60)=1,"Choose response",IF(OR(COUNTBLANK(C60)=1,COUNTBLANK(D60)=1,NOT(ISNUMBER(C60)),NOT(ISNUMBER(D60)),C60&lt;0,D60&lt;0),"Enter both headcounts",IF(COUNTIFS($A$8:$A$87,A60,$J$8:$J$87,J60)&gt;1,"Check duplicate household","")))))</f>
        <v/>
      </c>
      <c r="J60" s="14">
        <f>IF(COUNTBLANK(A60)=1,"",UPPER(TRIM(B60)))</f>
        <v/>
      </c>
      <c r="K60" s="2" t="n"/>
      <c r="L60" s="2" t="n"/>
      <c r="M60" s="2" t="n"/>
      <c r="N60" s="2" t="n"/>
      <c r="O60" s="2" t="n"/>
      <c r="P60" s="2" t="n"/>
      <c r="Q60" s="2" t="n"/>
      <c r="R60" s="2" t="n"/>
      <c r="S60" s="2" t="n"/>
      <c r="T60" s="2" t="n"/>
    </row>
    <row r="61" ht="34" customHeight="1">
      <c r="A61" s="27" t="n"/>
      <c r="B61" s="27" t="n"/>
      <c r="C61" s="27" t="n"/>
      <c r="D61" s="27" t="n"/>
      <c r="E61" s="27" t="n"/>
      <c r="F61" s="27" t="n"/>
      <c r="G61" s="27" t="n"/>
      <c r="H61" s="14">
        <f>IF(COUNTBLANK(A61)=1,"",IF(AND(E61="Coming",ISNUMBER(C61),ISNUMBER(D61),C61&gt;=0,D61&gt;=0),C61+D61,0))</f>
        <v/>
      </c>
      <c r="I61" s="14">
        <f>IF(COUNTBLANK(A61)=1,"",IF(SUMPRODUCT(--('Hosting'!$A$8:$A$17=J61),--('Hosting'!$B$8:$B$17&lt;&gt;""))=0,"Choose a named occasion",IF(COUNTBLANK(E61)=1,"Choose response",IF(OR(COUNTBLANK(C61)=1,COUNTBLANK(D61)=1,NOT(ISNUMBER(C61)),NOT(ISNUMBER(D61)),C61&lt;0,D61&lt;0),"Enter both headcounts",IF(COUNTIFS($A$8:$A$87,A61,$J$8:$J$87,J61)&gt;1,"Check duplicate household","")))))</f>
        <v/>
      </c>
      <c r="J61" s="14">
        <f>IF(COUNTBLANK(A61)=1,"",UPPER(TRIM(B61)))</f>
        <v/>
      </c>
      <c r="K61" s="2" t="n"/>
      <c r="L61" s="2" t="n"/>
      <c r="M61" s="2" t="n"/>
      <c r="N61" s="2" t="n"/>
      <c r="O61" s="2" t="n"/>
      <c r="P61" s="2" t="n"/>
      <c r="Q61" s="2" t="n"/>
      <c r="R61" s="2" t="n"/>
      <c r="S61" s="2" t="n"/>
      <c r="T61" s="2" t="n"/>
    </row>
    <row r="62" ht="34" customHeight="1">
      <c r="A62" s="27" t="n"/>
      <c r="B62" s="27" t="n"/>
      <c r="C62" s="27" t="n"/>
      <c r="D62" s="27" t="n"/>
      <c r="E62" s="27" t="n"/>
      <c r="F62" s="27" t="n"/>
      <c r="G62" s="27" t="n"/>
      <c r="H62" s="14">
        <f>IF(COUNTBLANK(A62)=1,"",IF(AND(E62="Coming",ISNUMBER(C62),ISNUMBER(D62),C62&gt;=0,D62&gt;=0),C62+D62,0))</f>
        <v/>
      </c>
      <c r="I62" s="14">
        <f>IF(COUNTBLANK(A62)=1,"",IF(SUMPRODUCT(--('Hosting'!$A$8:$A$17=J62),--('Hosting'!$B$8:$B$17&lt;&gt;""))=0,"Choose a named occasion",IF(COUNTBLANK(E62)=1,"Choose response",IF(OR(COUNTBLANK(C62)=1,COUNTBLANK(D62)=1,NOT(ISNUMBER(C62)),NOT(ISNUMBER(D62)),C62&lt;0,D62&lt;0),"Enter both headcounts",IF(COUNTIFS($A$8:$A$87,A62,$J$8:$J$87,J62)&gt;1,"Check duplicate household","")))))</f>
        <v/>
      </c>
      <c r="J62" s="14">
        <f>IF(COUNTBLANK(A62)=1,"",UPPER(TRIM(B62)))</f>
        <v/>
      </c>
      <c r="K62" s="2" t="n"/>
      <c r="L62" s="2" t="n"/>
      <c r="M62" s="2" t="n"/>
      <c r="N62" s="2" t="n"/>
      <c r="O62" s="2" t="n"/>
      <c r="P62" s="2" t="n"/>
      <c r="Q62" s="2" t="n"/>
      <c r="R62" s="2" t="n"/>
      <c r="S62" s="2" t="n"/>
      <c r="T62" s="2" t="n"/>
    </row>
    <row r="63" ht="34" customHeight="1">
      <c r="A63" s="27" t="n"/>
      <c r="B63" s="27" t="n"/>
      <c r="C63" s="27" t="n"/>
      <c r="D63" s="27" t="n"/>
      <c r="E63" s="27" t="n"/>
      <c r="F63" s="27" t="n"/>
      <c r="G63" s="27" t="n"/>
      <c r="H63" s="14">
        <f>IF(COUNTBLANK(A63)=1,"",IF(AND(E63="Coming",ISNUMBER(C63),ISNUMBER(D63),C63&gt;=0,D63&gt;=0),C63+D63,0))</f>
        <v/>
      </c>
      <c r="I63" s="14">
        <f>IF(COUNTBLANK(A63)=1,"",IF(SUMPRODUCT(--('Hosting'!$A$8:$A$17=J63),--('Hosting'!$B$8:$B$17&lt;&gt;""))=0,"Choose a named occasion",IF(COUNTBLANK(E63)=1,"Choose response",IF(OR(COUNTBLANK(C63)=1,COUNTBLANK(D63)=1,NOT(ISNUMBER(C63)),NOT(ISNUMBER(D63)),C63&lt;0,D63&lt;0),"Enter both headcounts",IF(COUNTIFS($A$8:$A$87,A63,$J$8:$J$87,J63)&gt;1,"Check duplicate household","")))))</f>
        <v/>
      </c>
      <c r="J63" s="14">
        <f>IF(COUNTBLANK(A63)=1,"",UPPER(TRIM(B63)))</f>
        <v/>
      </c>
      <c r="K63" s="2" t="n"/>
      <c r="L63" s="2" t="n"/>
      <c r="M63" s="2" t="n"/>
      <c r="N63" s="2" t="n"/>
      <c r="O63" s="2" t="n"/>
      <c r="P63" s="2" t="n"/>
      <c r="Q63" s="2" t="n"/>
      <c r="R63" s="2" t="n"/>
      <c r="S63" s="2" t="n"/>
      <c r="T63" s="2" t="n"/>
    </row>
    <row r="64" ht="34" customHeight="1">
      <c r="A64" s="27" t="n"/>
      <c r="B64" s="27" t="n"/>
      <c r="C64" s="27" t="n"/>
      <c r="D64" s="27" t="n"/>
      <c r="E64" s="27" t="n"/>
      <c r="F64" s="27" t="n"/>
      <c r="G64" s="27" t="n"/>
      <c r="H64" s="14">
        <f>IF(COUNTBLANK(A64)=1,"",IF(AND(E64="Coming",ISNUMBER(C64),ISNUMBER(D64),C64&gt;=0,D64&gt;=0),C64+D64,0))</f>
        <v/>
      </c>
      <c r="I64" s="14">
        <f>IF(COUNTBLANK(A64)=1,"",IF(SUMPRODUCT(--('Hosting'!$A$8:$A$17=J64),--('Hosting'!$B$8:$B$17&lt;&gt;""))=0,"Choose a named occasion",IF(COUNTBLANK(E64)=1,"Choose response",IF(OR(COUNTBLANK(C64)=1,COUNTBLANK(D64)=1,NOT(ISNUMBER(C64)),NOT(ISNUMBER(D64)),C64&lt;0,D64&lt;0),"Enter both headcounts",IF(COUNTIFS($A$8:$A$87,A64,$J$8:$J$87,J64)&gt;1,"Check duplicate household","")))))</f>
        <v/>
      </c>
      <c r="J64" s="14">
        <f>IF(COUNTBLANK(A64)=1,"",UPPER(TRIM(B64)))</f>
        <v/>
      </c>
      <c r="K64" s="2" t="n"/>
      <c r="L64" s="2" t="n"/>
      <c r="M64" s="2" t="n"/>
      <c r="N64" s="2" t="n"/>
      <c r="O64" s="2" t="n"/>
      <c r="P64" s="2" t="n"/>
      <c r="Q64" s="2" t="n"/>
      <c r="R64" s="2" t="n"/>
      <c r="S64" s="2" t="n"/>
      <c r="T64" s="2" t="n"/>
    </row>
    <row r="65" ht="34" customHeight="1">
      <c r="A65" s="27" t="n"/>
      <c r="B65" s="27" t="n"/>
      <c r="C65" s="27" t="n"/>
      <c r="D65" s="27" t="n"/>
      <c r="E65" s="27" t="n"/>
      <c r="F65" s="27" t="n"/>
      <c r="G65" s="27" t="n"/>
      <c r="H65" s="14">
        <f>IF(COUNTBLANK(A65)=1,"",IF(AND(E65="Coming",ISNUMBER(C65),ISNUMBER(D65),C65&gt;=0,D65&gt;=0),C65+D65,0))</f>
        <v/>
      </c>
      <c r="I65" s="14">
        <f>IF(COUNTBLANK(A65)=1,"",IF(SUMPRODUCT(--('Hosting'!$A$8:$A$17=J65),--('Hosting'!$B$8:$B$17&lt;&gt;""))=0,"Choose a named occasion",IF(COUNTBLANK(E65)=1,"Choose response",IF(OR(COUNTBLANK(C65)=1,COUNTBLANK(D65)=1,NOT(ISNUMBER(C65)),NOT(ISNUMBER(D65)),C65&lt;0,D65&lt;0),"Enter both headcounts",IF(COUNTIFS($A$8:$A$87,A65,$J$8:$J$87,J65)&gt;1,"Check duplicate household","")))))</f>
        <v/>
      </c>
      <c r="J65" s="14">
        <f>IF(COUNTBLANK(A65)=1,"",UPPER(TRIM(B65)))</f>
        <v/>
      </c>
      <c r="K65" s="2" t="n"/>
      <c r="L65" s="2" t="n"/>
      <c r="M65" s="2" t="n"/>
      <c r="N65" s="2" t="n"/>
      <c r="O65" s="2" t="n"/>
      <c r="P65" s="2" t="n"/>
      <c r="Q65" s="2" t="n"/>
      <c r="R65" s="2" t="n"/>
      <c r="S65" s="2" t="n"/>
      <c r="T65" s="2" t="n"/>
    </row>
    <row r="66" ht="34" customHeight="1">
      <c r="A66" s="27" t="n"/>
      <c r="B66" s="27" t="n"/>
      <c r="C66" s="27" t="n"/>
      <c r="D66" s="27" t="n"/>
      <c r="E66" s="27" t="n"/>
      <c r="F66" s="27" t="n"/>
      <c r="G66" s="27" t="n"/>
      <c r="H66" s="14">
        <f>IF(COUNTBLANK(A66)=1,"",IF(AND(E66="Coming",ISNUMBER(C66),ISNUMBER(D66),C66&gt;=0,D66&gt;=0),C66+D66,0))</f>
        <v/>
      </c>
      <c r="I66" s="14">
        <f>IF(COUNTBLANK(A66)=1,"",IF(SUMPRODUCT(--('Hosting'!$A$8:$A$17=J66),--('Hosting'!$B$8:$B$17&lt;&gt;""))=0,"Choose a named occasion",IF(COUNTBLANK(E66)=1,"Choose response",IF(OR(COUNTBLANK(C66)=1,COUNTBLANK(D66)=1,NOT(ISNUMBER(C66)),NOT(ISNUMBER(D66)),C66&lt;0,D66&lt;0),"Enter both headcounts",IF(COUNTIFS($A$8:$A$87,A66,$J$8:$J$87,J66)&gt;1,"Check duplicate household","")))))</f>
        <v/>
      </c>
      <c r="J66" s="14">
        <f>IF(COUNTBLANK(A66)=1,"",UPPER(TRIM(B66)))</f>
        <v/>
      </c>
      <c r="K66" s="2" t="n"/>
      <c r="L66" s="2" t="n"/>
      <c r="M66" s="2" t="n"/>
      <c r="N66" s="2" t="n"/>
      <c r="O66" s="2" t="n"/>
      <c r="P66" s="2" t="n"/>
      <c r="Q66" s="2" t="n"/>
      <c r="R66" s="2" t="n"/>
      <c r="S66" s="2" t="n"/>
      <c r="T66" s="2" t="n"/>
    </row>
    <row r="67" ht="34" customHeight="1">
      <c r="A67" s="27" t="n"/>
      <c r="B67" s="27" t="n"/>
      <c r="C67" s="27" t="n"/>
      <c r="D67" s="27" t="n"/>
      <c r="E67" s="27" t="n"/>
      <c r="F67" s="27" t="n"/>
      <c r="G67" s="27" t="n"/>
      <c r="H67" s="14">
        <f>IF(COUNTBLANK(A67)=1,"",IF(AND(E67="Coming",ISNUMBER(C67),ISNUMBER(D67),C67&gt;=0,D67&gt;=0),C67+D67,0))</f>
        <v/>
      </c>
      <c r="I67" s="14">
        <f>IF(COUNTBLANK(A67)=1,"",IF(SUMPRODUCT(--('Hosting'!$A$8:$A$17=J67),--('Hosting'!$B$8:$B$17&lt;&gt;""))=0,"Choose a named occasion",IF(COUNTBLANK(E67)=1,"Choose response",IF(OR(COUNTBLANK(C67)=1,COUNTBLANK(D67)=1,NOT(ISNUMBER(C67)),NOT(ISNUMBER(D67)),C67&lt;0,D67&lt;0),"Enter both headcounts",IF(COUNTIFS($A$8:$A$87,A67,$J$8:$J$87,J67)&gt;1,"Check duplicate household","")))))</f>
        <v/>
      </c>
      <c r="J67" s="14">
        <f>IF(COUNTBLANK(A67)=1,"",UPPER(TRIM(B67)))</f>
        <v/>
      </c>
      <c r="K67" s="2" t="n"/>
      <c r="L67" s="2" t="n"/>
      <c r="M67" s="2" t="n"/>
      <c r="N67" s="2" t="n"/>
      <c r="O67" s="2" t="n"/>
      <c r="P67" s="2" t="n"/>
      <c r="Q67" s="2" t="n"/>
      <c r="R67" s="2" t="n"/>
      <c r="S67" s="2" t="n"/>
      <c r="T67" s="2" t="n"/>
    </row>
    <row r="68" ht="34" customHeight="1">
      <c r="A68" s="27" t="n"/>
      <c r="B68" s="27" t="n"/>
      <c r="C68" s="27" t="n"/>
      <c r="D68" s="27" t="n"/>
      <c r="E68" s="27" t="n"/>
      <c r="F68" s="27" t="n"/>
      <c r="G68" s="27" t="n"/>
      <c r="H68" s="14">
        <f>IF(COUNTBLANK(A68)=1,"",IF(AND(E68="Coming",ISNUMBER(C68),ISNUMBER(D68),C68&gt;=0,D68&gt;=0),C68+D68,0))</f>
        <v/>
      </c>
      <c r="I68" s="14">
        <f>IF(COUNTBLANK(A68)=1,"",IF(SUMPRODUCT(--('Hosting'!$A$8:$A$17=J68),--('Hosting'!$B$8:$B$17&lt;&gt;""))=0,"Choose a named occasion",IF(COUNTBLANK(E68)=1,"Choose response",IF(OR(COUNTBLANK(C68)=1,COUNTBLANK(D68)=1,NOT(ISNUMBER(C68)),NOT(ISNUMBER(D68)),C68&lt;0,D68&lt;0),"Enter both headcounts",IF(COUNTIFS($A$8:$A$87,A68,$J$8:$J$87,J68)&gt;1,"Check duplicate household","")))))</f>
        <v/>
      </c>
      <c r="J68" s="14">
        <f>IF(COUNTBLANK(A68)=1,"",UPPER(TRIM(B68)))</f>
        <v/>
      </c>
      <c r="K68" s="2" t="n"/>
      <c r="L68" s="2" t="n"/>
      <c r="M68" s="2" t="n"/>
      <c r="N68" s="2" t="n"/>
      <c r="O68" s="2" t="n"/>
      <c r="P68" s="2" t="n"/>
      <c r="Q68" s="2" t="n"/>
      <c r="R68" s="2" t="n"/>
      <c r="S68" s="2" t="n"/>
      <c r="T68" s="2" t="n"/>
    </row>
    <row r="69" ht="34" customHeight="1">
      <c r="A69" s="27" t="n"/>
      <c r="B69" s="27" t="n"/>
      <c r="C69" s="27" t="n"/>
      <c r="D69" s="27" t="n"/>
      <c r="E69" s="27" t="n"/>
      <c r="F69" s="27" t="n"/>
      <c r="G69" s="27" t="n"/>
      <c r="H69" s="14">
        <f>IF(COUNTBLANK(A69)=1,"",IF(AND(E69="Coming",ISNUMBER(C69),ISNUMBER(D69),C69&gt;=0,D69&gt;=0),C69+D69,0))</f>
        <v/>
      </c>
      <c r="I69" s="14">
        <f>IF(COUNTBLANK(A69)=1,"",IF(SUMPRODUCT(--('Hosting'!$A$8:$A$17=J69),--('Hosting'!$B$8:$B$17&lt;&gt;""))=0,"Choose a named occasion",IF(COUNTBLANK(E69)=1,"Choose response",IF(OR(COUNTBLANK(C69)=1,COUNTBLANK(D69)=1,NOT(ISNUMBER(C69)),NOT(ISNUMBER(D69)),C69&lt;0,D69&lt;0),"Enter both headcounts",IF(COUNTIFS($A$8:$A$87,A69,$J$8:$J$87,J69)&gt;1,"Check duplicate household","")))))</f>
        <v/>
      </c>
      <c r="J69" s="14">
        <f>IF(COUNTBLANK(A69)=1,"",UPPER(TRIM(B69)))</f>
        <v/>
      </c>
      <c r="K69" s="2" t="n"/>
      <c r="L69" s="2" t="n"/>
      <c r="M69" s="2" t="n"/>
      <c r="N69" s="2" t="n"/>
      <c r="O69" s="2" t="n"/>
      <c r="P69" s="2" t="n"/>
      <c r="Q69" s="2" t="n"/>
      <c r="R69" s="2" t="n"/>
      <c r="S69" s="2" t="n"/>
      <c r="T69" s="2" t="n"/>
    </row>
    <row r="70" ht="34" customHeight="1">
      <c r="A70" s="27" t="n"/>
      <c r="B70" s="27" t="n"/>
      <c r="C70" s="27" t="n"/>
      <c r="D70" s="27" t="n"/>
      <c r="E70" s="27" t="n"/>
      <c r="F70" s="27" t="n"/>
      <c r="G70" s="27" t="n"/>
      <c r="H70" s="14">
        <f>IF(COUNTBLANK(A70)=1,"",IF(AND(E70="Coming",ISNUMBER(C70),ISNUMBER(D70),C70&gt;=0,D70&gt;=0),C70+D70,0))</f>
        <v/>
      </c>
      <c r="I70" s="14">
        <f>IF(COUNTBLANK(A70)=1,"",IF(SUMPRODUCT(--('Hosting'!$A$8:$A$17=J70),--('Hosting'!$B$8:$B$17&lt;&gt;""))=0,"Choose a named occasion",IF(COUNTBLANK(E70)=1,"Choose response",IF(OR(COUNTBLANK(C70)=1,COUNTBLANK(D70)=1,NOT(ISNUMBER(C70)),NOT(ISNUMBER(D70)),C70&lt;0,D70&lt;0),"Enter both headcounts",IF(COUNTIFS($A$8:$A$87,A70,$J$8:$J$87,J70)&gt;1,"Check duplicate household","")))))</f>
        <v/>
      </c>
      <c r="J70" s="14">
        <f>IF(COUNTBLANK(A70)=1,"",UPPER(TRIM(B70)))</f>
        <v/>
      </c>
      <c r="K70" s="2" t="n"/>
      <c r="L70" s="2" t="n"/>
      <c r="M70" s="2" t="n"/>
      <c r="N70" s="2" t="n"/>
      <c r="O70" s="2" t="n"/>
      <c r="P70" s="2" t="n"/>
      <c r="Q70" s="2" t="n"/>
      <c r="R70" s="2" t="n"/>
      <c r="S70" s="2" t="n"/>
      <c r="T70" s="2" t="n"/>
    </row>
    <row r="71" ht="34" customHeight="1">
      <c r="A71" s="27" t="n"/>
      <c r="B71" s="27" t="n"/>
      <c r="C71" s="27" t="n"/>
      <c r="D71" s="27" t="n"/>
      <c r="E71" s="27" t="n"/>
      <c r="F71" s="27" t="n"/>
      <c r="G71" s="27" t="n"/>
      <c r="H71" s="14">
        <f>IF(COUNTBLANK(A71)=1,"",IF(AND(E71="Coming",ISNUMBER(C71),ISNUMBER(D71),C71&gt;=0,D71&gt;=0),C71+D71,0))</f>
        <v/>
      </c>
      <c r="I71" s="14">
        <f>IF(COUNTBLANK(A71)=1,"",IF(SUMPRODUCT(--('Hosting'!$A$8:$A$17=J71),--('Hosting'!$B$8:$B$17&lt;&gt;""))=0,"Choose a named occasion",IF(COUNTBLANK(E71)=1,"Choose response",IF(OR(COUNTBLANK(C71)=1,COUNTBLANK(D71)=1,NOT(ISNUMBER(C71)),NOT(ISNUMBER(D71)),C71&lt;0,D71&lt;0),"Enter both headcounts",IF(COUNTIFS($A$8:$A$87,A71,$J$8:$J$87,J71)&gt;1,"Check duplicate household","")))))</f>
        <v/>
      </c>
      <c r="J71" s="14">
        <f>IF(COUNTBLANK(A71)=1,"",UPPER(TRIM(B71)))</f>
        <v/>
      </c>
      <c r="K71" s="2" t="n"/>
      <c r="L71" s="2" t="n"/>
      <c r="M71" s="2" t="n"/>
      <c r="N71" s="2" t="n"/>
      <c r="O71" s="2" t="n"/>
      <c r="P71" s="2" t="n"/>
      <c r="Q71" s="2" t="n"/>
      <c r="R71" s="2" t="n"/>
      <c r="S71" s="2" t="n"/>
      <c r="T71" s="2" t="n"/>
    </row>
    <row r="72" ht="34" customHeight="1">
      <c r="A72" s="27" t="n"/>
      <c r="B72" s="27" t="n"/>
      <c r="C72" s="27" t="n"/>
      <c r="D72" s="27" t="n"/>
      <c r="E72" s="27" t="n"/>
      <c r="F72" s="27" t="n"/>
      <c r="G72" s="27" t="n"/>
      <c r="H72" s="14">
        <f>IF(COUNTBLANK(A72)=1,"",IF(AND(E72="Coming",ISNUMBER(C72),ISNUMBER(D72),C72&gt;=0,D72&gt;=0),C72+D72,0))</f>
        <v/>
      </c>
      <c r="I72" s="14">
        <f>IF(COUNTBLANK(A72)=1,"",IF(SUMPRODUCT(--('Hosting'!$A$8:$A$17=J72),--('Hosting'!$B$8:$B$17&lt;&gt;""))=0,"Choose a named occasion",IF(COUNTBLANK(E72)=1,"Choose response",IF(OR(COUNTBLANK(C72)=1,COUNTBLANK(D72)=1,NOT(ISNUMBER(C72)),NOT(ISNUMBER(D72)),C72&lt;0,D72&lt;0),"Enter both headcounts",IF(COUNTIFS($A$8:$A$87,A72,$J$8:$J$87,J72)&gt;1,"Check duplicate household","")))))</f>
        <v/>
      </c>
      <c r="J72" s="14">
        <f>IF(COUNTBLANK(A72)=1,"",UPPER(TRIM(B72)))</f>
        <v/>
      </c>
      <c r="K72" s="2" t="n"/>
      <c r="L72" s="2" t="n"/>
      <c r="M72" s="2" t="n"/>
      <c r="N72" s="2" t="n"/>
      <c r="O72" s="2" t="n"/>
      <c r="P72" s="2" t="n"/>
      <c r="Q72" s="2" t="n"/>
      <c r="R72" s="2" t="n"/>
      <c r="S72" s="2" t="n"/>
      <c r="T72" s="2" t="n"/>
    </row>
    <row r="73" ht="34" customHeight="1">
      <c r="A73" s="27" t="n"/>
      <c r="B73" s="27" t="n"/>
      <c r="C73" s="27" t="n"/>
      <c r="D73" s="27" t="n"/>
      <c r="E73" s="27" t="n"/>
      <c r="F73" s="27" t="n"/>
      <c r="G73" s="27" t="n"/>
      <c r="H73" s="14">
        <f>IF(COUNTBLANK(A73)=1,"",IF(AND(E73="Coming",ISNUMBER(C73),ISNUMBER(D73),C73&gt;=0,D73&gt;=0),C73+D73,0))</f>
        <v/>
      </c>
      <c r="I73" s="14">
        <f>IF(COUNTBLANK(A73)=1,"",IF(SUMPRODUCT(--('Hosting'!$A$8:$A$17=J73),--('Hosting'!$B$8:$B$17&lt;&gt;""))=0,"Choose a named occasion",IF(COUNTBLANK(E73)=1,"Choose response",IF(OR(COUNTBLANK(C73)=1,COUNTBLANK(D73)=1,NOT(ISNUMBER(C73)),NOT(ISNUMBER(D73)),C73&lt;0,D73&lt;0),"Enter both headcounts",IF(COUNTIFS($A$8:$A$87,A73,$J$8:$J$87,J73)&gt;1,"Check duplicate household","")))))</f>
        <v/>
      </c>
      <c r="J73" s="14">
        <f>IF(COUNTBLANK(A73)=1,"",UPPER(TRIM(B73)))</f>
        <v/>
      </c>
      <c r="K73" s="2" t="n"/>
      <c r="L73" s="2" t="n"/>
      <c r="M73" s="2" t="n"/>
      <c r="N73" s="2" t="n"/>
      <c r="O73" s="2" t="n"/>
      <c r="P73" s="2" t="n"/>
      <c r="Q73" s="2" t="n"/>
      <c r="R73" s="2" t="n"/>
      <c r="S73" s="2" t="n"/>
      <c r="T73" s="2" t="n"/>
    </row>
    <row r="74" ht="34" customHeight="1">
      <c r="A74" s="27" t="n"/>
      <c r="B74" s="27" t="n"/>
      <c r="C74" s="27" t="n"/>
      <c r="D74" s="27" t="n"/>
      <c r="E74" s="27" t="n"/>
      <c r="F74" s="27" t="n"/>
      <c r="G74" s="27" t="n"/>
      <c r="H74" s="14">
        <f>IF(COUNTBLANK(A74)=1,"",IF(AND(E74="Coming",ISNUMBER(C74),ISNUMBER(D74),C74&gt;=0,D74&gt;=0),C74+D74,0))</f>
        <v/>
      </c>
      <c r="I74" s="14">
        <f>IF(COUNTBLANK(A74)=1,"",IF(SUMPRODUCT(--('Hosting'!$A$8:$A$17=J74),--('Hosting'!$B$8:$B$17&lt;&gt;""))=0,"Choose a named occasion",IF(COUNTBLANK(E74)=1,"Choose response",IF(OR(COUNTBLANK(C74)=1,COUNTBLANK(D74)=1,NOT(ISNUMBER(C74)),NOT(ISNUMBER(D74)),C74&lt;0,D74&lt;0),"Enter both headcounts",IF(COUNTIFS($A$8:$A$87,A74,$J$8:$J$87,J74)&gt;1,"Check duplicate household","")))))</f>
        <v/>
      </c>
      <c r="J74" s="14">
        <f>IF(COUNTBLANK(A74)=1,"",UPPER(TRIM(B74)))</f>
        <v/>
      </c>
      <c r="K74" s="2" t="n"/>
      <c r="L74" s="2" t="n"/>
      <c r="M74" s="2" t="n"/>
      <c r="N74" s="2" t="n"/>
      <c r="O74" s="2" t="n"/>
      <c r="P74" s="2" t="n"/>
      <c r="Q74" s="2" t="n"/>
      <c r="R74" s="2" t="n"/>
      <c r="S74" s="2" t="n"/>
      <c r="T74" s="2" t="n"/>
    </row>
    <row r="75" ht="34" customHeight="1">
      <c r="A75" s="27" t="n"/>
      <c r="B75" s="27" t="n"/>
      <c r="C75" s="27" t="n"/>
      <c r="D75" s="27" t="n"/>
      <c r="E75" s="27" t="n"/>
      <c r="F75" s="27" t="n"/>
      <c r="G75" s="27" t="n"/>
      <c r="H75" s="14">
        <f>IF(COUNTBLANK(A75)=1,"",IF(AND(E75="Coming",ISNUMBER(C75),ISNUMBER(D75),C75&gt;=0,D75&gt;=0),C75+D75,0))</f>
        <v/>
      </c>
      <c r="I75" s="14">
        <f>IF(COUNTBLANK(A75)=1,"",IF(SUMPRODUCT(--('Hosting'!$A$8:$A$17=J75),--('Hosting'!$B$8:$B$17&lt;&gt;""))=0,"Choose a named occasion",IF(COUNTBLANK(E75)=1,"Choose response",IF(OR(COUNTBLANK(C75)=1,COUNTBLANK(D75)=1,NOT(ISNUMBER(C75)),NOT(ISNUMBER(D75)),C75&lt;0,D75&lt;0),"Enter both headcounts",IF(COUNTIFS($A$8:$A$87,A75,$J$8:$J$87,J75)&gt;1,"Check duplicate household","")))))</f>
        <v/>
      </c>
      <c r="J75" s="14">
        <f>IF(COUNTBLANK(A75)=1,"",UPPER(TRIM(B75)))</f>
        <v/>
      </c>
      <c r="K75" s="2" t="n"/>
      <c r="L75" s="2" t="n"/>
      <c r="M75" s="2" t="n"/>
      <c r="N75" s="2" t="n"/>
      <c r="O75" s="2" t="n"/>
      <c r="P75" s="2" t="n"/>
      <c r="Q75" s="2" t="n"/>
      <c r="R75" s="2" t="n"/>
      <c r="S75" s="2" t="n"/>
      <c r="T75" s="2" t="n"/>
    </row>
    <row r="76" ht="34" customHeight="1">
      <c r="A76" s="27" t="n"/>
      <c r="B76" s="27" t="n"/>
      <c r="C76" s="27" t="n"/>
      <c r="D76" s="27" t="n"/>
      <c r="E76" s="27" t="n"/>
      <c r="F76" s="27" t="n"/>
      <c r="G76" s="27" t="n"/>
      <c r="H76" s="14">
        <f>IF(COUNTBLANK(A76)=1,"",IF(AND(E76="Coming",ISNUMBER(C76),ISNUMBER(D76),C76&gt;=0,D76&gt;=0),C76+D76,0))</f>
        <v/>
      </c>
      <c r="I76" s="14">
        <f>IF(COUNTBLANK(A76)=1,"",IF(SUMPRODUCT(--('Hosting'!$A$8:$A$17=J76),--('Hosting'!$B$8:$B$17&lt;&gt;""))=0,"Choose a named occasion",IF(COUNTBLANK(E76)=1,"Choose response",IF(OR(COUNTBLANK(C76)=1,COUNTBLANK(D76)=1,NOT(ISNUMBER(C76)),NOT(ISNUMBER(D76)),C76&lt;0,D76&lt;0),"Enter both headcounts",IF(COUNTIFS($A$8:$A$87,A76,$J$8:$J$87,J76)&gt;1,"Check duplicate household","")))))</f>
        <v/>
      </c>
      <c r="J76" s="14">
        <f>IF(COUNTBLANK(A76)=1,"",UPPER(TRIM(B76)))</f>
        <v/>
      </c>
      <c r="K76" s="2" t="n"/>
      <c r="L76" s="2" t="n"/>
      <c r="M76" s="2" t="n"/>
      <c r="N76" s="2" t="n"/>
      <c r="O76" s="2" t="n"/>
      <c r="P76" s="2" t="n"/>
      <c r="Q76" s="2" t="n"/>
      <c r="R76" s="2" t="n"/>
      <c r="S76" s="2" t="n"/>
      <c r="T76" s="2" t="n"/>
    </row>
    <row r="77" ht="34" customHeight="1">
      <c r="A77" s="27" t="n"/>
      <c r="B77" s="27" t="n"/>
      <c r="C77" s="27" t="n"/>
      <c r="D77" s="27" t="n"/>
      <c r="E77" s="27" t="n"/>
      <c r="F77" s="27" t="n"/>
      <c r="G77" s="27" t="n"/>
      <c r="H77" s="14">
        <f>IF(COUNTBLANK(A77)=1,"",IF(AND(E77="Coming",ISNUMBER(C77),ISNUMBER(D77),C77&gt;=0,D77&gt;=0),C77+D77,0))</f>
        <v/>
      </c>
      <c r="I77" s="14">
        <f>IF(COUNTBLANK(A77)=1,"",IF(SUMPRODUCT(--('Hosting'!$A$8:$A$17=J77),--('Hosting'!$B$8:$B$17&lt;&gt;""))=0,"Choose a named occasion",IF(COUNTBLANK(E77)=1,"Choose response",IF(OR(COUNTBLANK(C77)=1,COUNTBLANK(D77)=1,NOT(ISNUMBER(C77)),NOT(ISNUMBER(D77)),C77&lt;0,D77&lt;0),"Enter both headcounts",IF(COUNTIFS($A$8:$A$87,A77,$J$8:$J$87,J77)&gt;1,"Check duplicate household","")))))</f>
        <v/>
      </c>
      <c r="J77" s="14">
        <f>IF(COUNTBLANK(A77)=1,"",UPPER(TRIM(B77)))</f>
        <v/>
      </c>
      <c r="K77" s="2" t="n"/>
      <c r="L77" s="2" t="n"/>
      <c r="M77" s="2" t="n"/>
      <c r="N77" s="2" t="n"/>
      <c r="O77" s="2" t="n"/>
      <c r="P77" s="2" t="n"/>
      <c r="Q77" s="2" t="n"/>
      <c r="R77" s="2" t="n"/>
      <c r="S77" s="2" t="n"/>
      <c r="T77" s="2" t="n"/>
    </row>
    <row r="78" ht="34" customHeight="1">
      <c r="A78" s="27" t="n"/>
      <c r="B78" s="27" t="n"/>
      <c r="C78" s="27" t="n"/>
      <c r="D78" s="27" t="n"/>
      <c r="E78" s="27" t="n"/>
      <c r="F78" s="27" t="n"/>
      <c r="G78" s="27" t="n"/>
      <c r="H78" s="14">
        <f>IF(COUNTBLANK(A78)=1,"",IF(AND(E78="Coming",ISNUMBER(C78),ISNUMBER(D78),C78&gt;=0,D78&gt;=0),C78+D78,0))</f>
        <v/>
      </c>
      <c r="I78" s="14">
        <f>IF(COUNTBLANK(A78)=1,"",IF(SUMPRODUCT(--('Hosting'!$A$8:$A$17=J78),--('Hosting'!$B$8:$B$17&lt;&gt;""))=0,"Choose a named occasion",IF(COUNTBLANK(E78)=1,"Choose response",IF(OR(COUNTBLANK(C78)=1,COUNTBLANK(D78)=1,NOT(ISNUMBER(C78)),NOT(ISNUMBER(D78)),C78&lt;0,D78&lt;0),"Enter both headcounts",IF(COUNTIFS($A$8:$A$87,A78,$J$8:$J$87,J78)&gt;1,"Check duplicate household","")))))</f>
        <v/>
      </c>
      <c r="J78" s="14">
        <f>IF(COUNTBLANK(A78)=1,"",UPPER(TRIM(B78)))</f>
        <v/>
      </c>
      <c r="K78" s="2" t="n"/>
      <c r="L78" s="2" t="n"/>
      <c r="M78" s="2" t="n"/>
      <c r="N78" s="2" t="n"/>
      <c r="O78" s="2" t="n"/>
      <c r="P78" s="2" t="n"/>
      <c r="Q78" s="2" t="n"/>
      <c r="R78" s="2" t="n"/>
      <c r="S78" s="2" t="n"/>
      <c r="T78" s="2" t="n"/>
    </row>
    <row r="79" ht="34" customHeight="1">
      <c r="A79" s="27" t="n"/>
      <c r="B79" s="27" t="n"/>
      <c r="C79" s="27" t="n"/>
      <c r="D79" s="27" t="n"/>
      <c r="E79" s="27" t="n"/>
      <c r="F79" s="27" t="n"/>
      <c r="G79" s="27" t="n"/>
      <c r="H79" s="14">
        <f>IF(COUNTBLANK(A79)=1,"",IF(AND(E79="Coming",ISNUMBER(C79),ISNUMBER(D79),C79&gt;=0,D79&gt;=0),C79+D79,0))</f>
        <v/>
      </c>
      <c r="I79" s="14">
        <f>IF(COUNTBLANK(A79)=1,"",IF(SUMPRODUCT(--('Hosting'!$A$8:$A$17=J79),--('Hosting'!$B$8:$B$17&lt;&gt;""))=0,"Choose a named occasion",IF(COUNTBLANK(E79)=1,"Choose response",IF(OR(COUNTBLANK(C79)=1,COUNTBLANK(D79)=1,NOT(ISNUMBER(C79)),NOT(ISNUMBER(D79)),C79&lt;0,D79&lt;0),"Enter both headcounts",IF(COUNTIFS($A$8:$A$87,A79,$J$8:$J$87,J79)&gt;1,"Check duplicate household","")))))</f>
        <v/>
      </c>
      <c r="J79" s="14">
        <f>IF(COUNTBLANK(A79)=1,"",UPPER(TRIM(B79)))</f>
        <v/>
      </c>
      <c r="K79" s="2" t="n"/>
      <c r="L79" s="2" t="n"/>
      <c r="M79" s="2" t="n"/>
      <c r="N79" s="2" t="n"/>
      <c r="O79" s="2" t="n"/>
      <c r="P79" s="2" t="n"/>
      <c r="Q79" s="2" t="n"/>
      <c r="R79" s="2" t="n"/>
      <c r="S79" s="2" t="n"/>
      <c r="T79" s="2" t="n"/>
    </row>
    <row r="80" ht="34" customHeight="1">
      <c r="A80" s="27" t="n"/>
      <c r="B80" s="27" t="n"/>
      <c r="C80" s="27" t="n"/>
      <c r="D80" s="27" t="n"/>
      <c r="E80" s="27" t="n"/>
      <c r="F80" s="27" t="n"/>
      <c r="G80" s="27" t="n"/>
      <c r="H80" s="14">
        <f>IF(COUNTBLANK(A80)=1,"",IF(AND(E80="Coming",ISNUMBER(C80),ISNUMBER(D80),C80&gt;=0,D80&gt;=0),C80+D80,0))</f>
        <v/>
      </c>
      <c r="I80" s="14">
        <f>IF(COUNTBLANK(A80)=1,"",IF(SUMPRODUCT(--('Hosting'!$A$8:$A$17=J80),--('Hosting'!$B$8:$B$17&lt;&gt;""))=0,"Choose a named occasion",IF(COUNTBLANK(E80)=1,"Choose response",IF(OR(COUNTBLANK(C80)=1,COUNTBLANK(D80)=1,NOT(ISNUMBER(C80)),NOT(ISNUMBER(D80)),C80&lt;0,D80&lt;0),"Enter both headcounts",IF(COUNTIFS($A$8:$A$87,A80,$J$8:$J$87,J80)&gt;1,"Check duplicate household","")))))</f>
        <v/>
      </c>
      <c r="J80" s="14">
        <f>IF(COUNTBLANK(A80)=1,"",UPPER(TRIM(B80)))</f>
        <v/>
      </c>
      <c r="K80" s="2" t="n"/>
      <c r="L80" s="2" t="n"/>
      <c r="M80" s="2" t="n"/>
      <c r="N80" s="2" t="n"/>
      <c r="O80" s="2" t="n"/>
      <c r="P80" s="2" t="n"/>
      <c r="Q80" s="2" t="n"/>
      <c r="R80" s="2" t="n"/>
      <c r="S80" s="2" t="n"/>
      <c r="T80" s="2" t="n"/>
    </row>
    <row r="81" ht="34" customHeight="1">
      <c r="A81" s="27" t="n"/>
      <c r="B81" s="27" t="n"/>
      <c r="C81" s="27" t="n"/>
      <c r="D81" s="27" t="n"/>
      <c r="E81" s="27" t="n"/>
      <c r="F81" s="27" t="n"/>
      <c r="G81" s="27" t="n"/>
      <c r="H81" s="14">
        <f>IF(COUNTBLANK(A81)=1,"",IF(AND(E81="Coming",ISNUMBER(C81),ISNUMBER(D81),C81&gt;=0,D81&gt;=0),C81+D81,0))</f>
        <v/>
      </c>
      <c r="I81" s="14">
        <f>IF(COUNTBLANK(A81)=1,"",IF(SUMPRODUCT(--('Hosting'!$A$8:$A$17=J81),--('Hosting'!$B$8:$B$17&lt;&gt;""))=0,"Choose a named occasion",IF(COUNTBLANK(E81)=1,"Choose response",IF(OR(COUNTBLANK(C81)=1,COUNTBLANK(D81)=1,NOT(ISNUMBER(C81)),NOT(ISNUMBER(D81)),C81&lt;0,D81&lt;0),"Enter both headcounts",IF(COUNTIFS($A$8:$A$87,A81,$J$8:$J$87,J81)&gt;1,"Check duplicate household","")))))</f>
        <v/>
      </c>
      <c r="J81" s="14">
        <f>IF(COUNTBLANK(A81)=1,"",UPPER(TRIM(B81)))</f>
        <v/>
      </c>
      <c r="K81" s="2" t="n"/>
      <c r="L81" s="2" t="n"/>
      <c r="M81" s="2" t="n"/>
      <c r="N81" s="2" t="n"/>
      <c r="O81" s="2" t="n"/>
      <c r="P81" s="2" t="n"/>
      <c r="Q81" s="2" t="n"/>
      <c r="R81" s="2" t="n"/>
      <c r="S81" s="2" t="n"/>
      <c r="T81" s="2" t="n"/>
    </row>
    <row r="82" ht="34" customHeight="1">
      <c r="A82" s="27" t="n"/>
      <c r="B82" s="27" t="n"/>
      <c r="C82" s="27" t="n"/>
      <c r="D82" s="27" t="n"/>
      <c r="E82" s="27" t="n"/>
      <c r="F82" s="27" t="n"/>
      <c r="G82" s="27" t="n"/>
      <c r="H82" s="14">
        <f>IF(COUNTBLANK(A82)=1,"",IF(AND(E82="Coming",ISNUMBER(C82),ISNUMBER(D82),C82&gt;=0,D82&gt;=0),C82+D82,0))</f>
        <v/>
      </c>
      <c r="I82" s="14">
        <f>IF(COUNTBLANK(A82)=1,"",IF(SUMPRODUCT(--('Hosting'!$A$8:$A$17=J82),--('Hosting'!$B$8:$B$17&lt;&gt;""))=0,"Choose a named occasion",IF(COUNTBLANK(E82)=1,"Choose response",IF(OR(COUNTBLANK(C82)=1,COUNTBLANK(D82)=1,NOT(ISNUMBER(C82)),NOT(ISNUMBER(D82)),C82&lt;0,D82&lt;0),"Enter both headcounts",IF(COUNTIFS($A$8:$A$87,A82,$J$8:$J$87,J82)&gt;1,"Check duplicate household","")))))</f>
        <v/>
      </c>
      <c r="J82" s="14">
        <f>IF(COUNTBLANK(A82)=1,"",UPPER(TRIM(B82)))</f>
        <v/>
      </c>
      <c r="K82" s="2" t="n"/>
      <c r="L82" s="2" t="n"/>
      <c r="M82" s="2" t="n"/>
      <c r="N82" s="2" t="n"/>
      <c r="O82" s="2" t="n"/>
      <c r="P82" s="2" t="n"/>
      <c r="Q82" s="2" t="n"/>
      <c r="R82" s="2" t="n"/>
      <c r="S82" s="2" t="n"/>
      <c r="T82" s="2" t="n"/>
    </row>
    <row r="83" ht="34" customHeight="1">
      <c r="A83" s="27" t="n"/>
      <c r="B83" s="27" t="n"/>
      <c r="C83" s="27" t="n"/>
      <c r="D83" s="27" t="n"/>
      <c r="E83" s="27" t="n"/>
      <c r="F83" s="27" t="n"/>
      <c r="G83" s="27" t="n"/>
      <c r="H83" s="14">
        <f>IF(COUNTBLANK(A83)=1,"",IF(AND(E83="Coming",ISNUMBER(C83),ISNUMBER(D83),C83&gt;=0,D83&gt;=0),C83+D83,0))</f>
        <v/>
      </c>
      <c r="I83" s="14">
        <f>IF(COUNTBLANK(A83)=1,"",IF(SUMPRODUCT(--('Hosting'!$A$8:$A$17=J83),--('Hosting'!$B$8:$B$17&lt;&gt;""))=0,"Choose a named occasion",IF(COUNTBLANK(E83)=1,"Choose response",IF(OR(COUNTBLANK(C83)=1,COUNTBLANK(D83)=1,NOT(ISNUMBER(C83)),NOT(ISNUMBER(D83)),C83&lt;0,D83&lt;0),"Enter both headcounts",IF(COUNTIFS($A$8:$A$87,A83,$J$8:$J$87,J83)&gt;1,"Check duplicate household","")))))</f>
        <v/>
      </c>
      <c r="J83" s="14">
        <f>IF(COUNTBLANK(A83)=1,"",UPPER(TRIM(B83)))</f>
        <v/>
      </c>
      <c r="K83" s="2" t="n"/>
      <c r="L83" s="2" t="n"/>
      <c r="M83" s="2" t="n"/>
      <c r="N83" s="2" t="n"/>
      <c r="O83" s="2" t="n"/>
      <c r="P83" s="2" t="n"/>
      <c r="Q83" s="2" t="n"/>
      <c r="R83" s="2" t="n"/>
      <c r="S83" s="2" t="n"/>
      <c r="T83" s="2" t="n"/>
    </row>
    <row r="84" ht="34" customHeight="1">
      <c r="A84" s="27" t="n"/>
      <c r="B84" s="27" t="n"/>
      <c r="C84" s="27" t="n"/>
      <c r="D84" s="27" t="n"/>
      <c r="E84" s="27" t="n"/>
      <c r="F84" s="27" t="n"/>
      <c r="G84" s="27" t="n"/>
      <c r="H84" s="14">
        <f>IF(COUNTBLANK(A84)=1,"",IF(AND(E84="Coming",ISNUMBER(C84),ISNUMBER(D84),C84&gt;=0,D84&gt;=0),C84+D84,0))</f>
        <v/>
      </c>
      <c r="I84" s="14">
        <f>IF(COUNTBLANK(A84)=1,"",IF(SUMPRODUCT(--('Hosting'!$A$8:$A$17=J84),--('Hosting'!$B$8:$B$17&lt;&gt;""))=0,"Choose a named occasion",IF(COUNTBLANK(E84)=1,"Choose response",IF(OR(COUNTBLANK(C84)=1,COUNTBLANK(D84)=1,NOT(ISNUMBER(C84)),NOT(ISNUMBER(D84)),C84&lt;0,D84&lt;0),"Enter both headcounts",IF(COUNTIFS($A$8:$A$87,A84,$J$8:$J$87,J84)&gt;1,"Check duplicate household","")))))</f>
        <v/>
      </c>
      <c r="J84" s="14">
        <f>IF(COUNTBLANK(A84)=1,"",UPPER(TRIM(B84)))</f>
        <v/>
      </c>
      <c r="K84" s="2" t="n"/>
      <c r="L84" s="2" t="n"/>
      <c r="M84" s="2" t="n"/>
      <c r="N84" s="2" t="n"/>
      <c r="O84" s="2" t="n"/>
      <c r="P84" s="2" t="n"/>
      <c r="Q84" s="2" t="n"/>
      <c r="R84" s="2" t="n"/>
      <c r="S84" s="2" t="n"/>
      <c r="T84" s="2" t="n"/>
    </row>
    <row r="85" ht="34" customHeight="1">
      <c r="A85" s="27" t="n"/>
      <c r="B85" s="27" t="n"/>
      <c r="C85" s="27" t="n"/>
      <c r="D85" s="27" t="n"/>
      <c r="E85" s="27" t="n"/>
      <c r="F85" s="27" t="n"/>
      <c r="G85" s="27" t="n"/>
      <c r="H85" s="14">
        <f>IF(COUNTBLANK(A85)=1,"",IF(AND(E85="Coming",ISNUMBER(C85),ISNUMBER(D85),C85&gt;=0,D85&gt;=0),C85+D85,0))</f>
        <v/>
      </c>
      <c r="I85" s="14">
        <f>IF(COUNTBLANK(A85)=1,"",IF(SUMPRODUCT(--('Hosting'!$A$8:$A$17=J85),--('Hosting'!$B$8:$B$17&lt;&gt;""))=0,"Choose a named occasion",IF(COUNTBLANK(E85)=1,"Choose response",IF(OR(COUNTBLANK(C85)=1,COUNTBLANK(D85)=1,NOT(ISNUMBER(C85)),NOT(ISNUMBER(D85)),C85&lt;0,D85&lt;0),"Enter both headcounts",IF(COUNTIFS($A$8:$A$87,A85,$J$8:$J$87,J85)&gt;1,"Check duplicate household","")))))</f>
        <v/>
      </c>
      <c r="J85" s="14">
        <f>IF(COUNTBLANK(A85)=1,"",UPPER(TRIM(B85)))</f>
        <v/>
      </c>
      <c r="K85" s="2" t="n"/>
      <c r="L85" s="2" t="n"/>
      <c r="M85" s="2" t="n"/>
      <c r="N85" s="2" t="n"/>
      <c r="O85" s="2" t="n"/>
      <c r="P85" s="2" t="n"/>
      <c r="Q85" s="2" t="n"/>
      <c r="R85" s="2" t="n"/>
      <c r="S85" s="2" t="n"/>
      <c r="T85" s="2" t="n"/>
    </row>
    <row r="86" ht="34" customHeight="1">
      <c r="A86" s="27" t="n"/>
      <c r="B86" s="27" t="n"/>
      <c r="C86" s="27" t="n"/>
      <c r="D86" s="27" t="n"/>
      <c r="E86" s="27" t="n"/>
      <c r="F86" s="27" t="n"/>
      <c r="G86" s="27" t="n"/>
      <c r="H86" s="14">
        <f>IF(COUNTBLANK(A86)=1,"",IF(AND(E86="Coming",ISNUMBER(C86),ISNUMBER(D86),C86&gt;=0,D86&gt;=0),C86+D86,0))</f>
        <v/>
      </c>
      <c r="I86" s="14">
        <f>IF(COUNTBLANK(A86)=1,"",IF(SUMPRODUCT(--('Hosting'!$A$8:$A$17=J86),--('Hosting'!$B$8:$B$17&lt;&gt;""))=0,"Choose a named occasion",IF(COUNTBLANK(E86)=1,"Choose response",IF(OR(COUNTBLANK(C86)=1,COUNTBLANK(D86)=1,NOT(ISNUMBER(C86)),NOT(ISNUMBER(D86)),C86&lt;0,D86&lt;0),"Enter both headcounts",IF(COUNTIFS($A$8:$A$87,A86,$J$8:$J$87,J86)&gt;1,"Check duplicate household","")))))</f>
        <v/>
      </c>
      <c r="J86" s="14">
        <f>IF(COUNTBLANK(A86)=1,"",UPPER(TRIM(B86)))</f>
        <v/>
      </c>
      <c r="K86" s="2" t="n"/>
      <c r="L86" s="2" t="n"/>
      <c r="M86" s="2" t="n"/>
      <c r="N86" s="2" t="n"/>
      <c r="O86" s="2" t="n"/>
      <c r="P86" s="2" t="n"/>
      <c r="Q86" s="2" t="n"/>
      <c r="R86" s="2" t="n"/>
      <c r="S86" s="2" t="n"/>
      <c r="T86" s="2" t="n"/>
    </row>
    <row r="87" ht="34" customHeight="1">
      <c r="A87" s="27" t="n"/>
      <c r="B87" s="27" t="n"/>
      <c r="C87" s="27" t="n"/>
      <c r="D87" s="27" t="n"/>
      <c r="E87" s="27" t="n"/>
      <c r="F87" s="27" t="n"/>
      <c r="G87" s="27" t="n"/>
      <c r="H87" s="14">
        <f>IF(COUNTBLANK(A87)=1,"",IF(AND(E87="Coming",ISNUMBER(C87),ISNUMBER(D87),C87&gt;=0,D87&gt;=0),C87+D87,0))</f>
        <v/>
      </c>
      <c r="I87" s="14">
        <f>IF(COUNTBLANK(A87)=1,"",IF(SUMPRODUCT(--('Hosting'!$A$8:$A$17=J87),--('Hosting'!$B$8:$B$17&lt;&gt;""))=0,"Choose a named occasion",IF(COUNTBLANK(E87)=1,"Choose response",IF(OR(COUNTBLANK(C87)=1,COUNTBLANK(D87)=1,NOT(ISNUMBER(C87)),NOT(ISNUMBER(D87)),C87&lt;0,D87&lt;0),"Enter both headcounts",IF(COUNTIFS($A$8:$A$87,A87,$J$8:$J$87,J87)&gt;1,"Check duplicate household","")))))</f>
        <v/>
      </c>
      <c r="J87" s="14">
        <f>IF(COUNTBLANK(A87)=1,"",UPPER(TRIM(B87)))</f>
        <v/>
      </c>
      <c r="K87" s="2" t="n"/>
      <c r="L87" s="2" t="n"/>
      <c r="M87" s="2" t="n"/>
      <c r="N87" s="2" t="n"/>
      <c r="O87" s="2" t="n"/>
      <c r="P87" s="2" t="n"/>
      <c r="Q87" s="2" t="n"/>
      <c r="R87" s="2" t="n"/>
      <c r="S87" s="2" t="n"/>
      <c r="T87" s="2" t="n"/>
    </row>
    <row r="88" ht="24" customHeight="1">
      <c r="A88" s="2" t="n"/>
      <c r="B88" s="2" t="n"/>
      <c r="C88" s="2" t="n"/>
      <c r="D88" s="2" t="n"/>
      <c r="E88" s="2" t="n"/>
      <c r="F88" s="2" t="n"/>
      <c r="G88" s="2" t="n"/>
      <c r="H88" s="2" t="n"/>
      <c r="I88" s="2" t="n"/>
      <c r="J88" s="2" t="n"/>
      <c r="K88" s="2" t="n"/>
      <c r="L88" s="2" t="n"/>
      <c r="M88" s="2" t="n"/>
      <c r="N88" s="2" t="n"/>
      <c r="O88" s="2" t="n"/>
      <c r="P88" s="2" t="n"/>
      <c r="Q88" s="2" t="n"/>
      <c r="R88" s="2" t="n"/>
      <c r="S88" s="2" t="n"/>
      <c r="T88" s="2" t="n"/>
    </row>
    <row r="89" ht="24" customHeight="1">
      <c r="A89" s="2" t="n"/>
      <c r="B89" s="2" t="n"/>
      <c r="C89" s="2" t="n"/>
      <c r="D89" s="2" t="n"/>
      <c r="E89" s="2" t="n"/>
      <c r="F89" s="2" t="n"/>
      <c r="G89" s="2" t="n"/>
      <c r="H89" s="2" t="n"/>
      <c r="I89" s="2" t="n"/>
      <c r="J89" s="2" t="n"/>
      <c r="K89" s="2" t="n"/>
      <c r="L89" s="2" t="n"/>
      <c r="M89" s="2" t="n"/>
      <c r="N89" s="2" t="n"/>
      <c r="O89" s="2" t="n"/>
      <c r="P89" s="2" t="n"/>
      <c r="Q89" s="2" t="n"/>
      <c r="R89" s="2" t="n"/>
      <c r="S89" s="2" t="n"/>
      <c r="T89" s="2" t="n"/>
    </row>
    <row r="90" ht="24" customHeight="1">
      <c r="A90" s="2" t="n"/>
      <c r="B90" s="2" t="n"/>
      <c r="C90" s="2" t="n"/>
      <c r="D90" s="2" t="n"/>
      <c r="E90" s="2" t="n"/>
      <c r="F90" s="2" t="n"/>
      <c r="G90" s="2" t="n"/>
      <c r="H90" s="2" t="n"/>
      <c r="I90" s="2" t="n"/>
      <c r="J90" s="2" t="n"/>
      <c r="K90" s="2" t="n"/>
      <c r="L90" s="2" t="n"/>
      <c r="M90" s="2" t="n"/>
      <c r="N90" s="2" t="n"/>
      <c r="O90" s="2" t="n"/>
      <c r="P90" s="2" t="n"/>
      <c r="Q90" s="2" t="n"/>
      <c r="R90" s="2" t="n"/>
      <c r="S90" s="2" t="n"/>
      <c r="T90" s="2" t="n"/>
    </row>
    <row r="91" ht="24" customHeight="1">
      <c r="A91" s="2" t="n"/>
      <c r="B91" s="2" t="n"/>
      <c r="C91" s="2" t="n"/>
      <c r="D91" s="2" t="n"/>
      <c r="E91" s="2" t="n"/>
      <c r="F91" s="2" t="n"/>
      <c r="G91" s="2" t="n"/>
      <c r="H91" s="2" t="n"/>
      <c r="I91" s="2" t="n"/>
      <c r="J91" s="2" t="n"/>
      <c r="K91" s="2" t="n"/>
      <c r="L91" s="2" t="n"/>
      <c r="M91" s="2" t="n"/>
      <c r="N91" s="2" t="n"/>
      <c r="O91" s="2" t="n"/>
      <c r="P91" s="2" t="n"/>
      <c r="Q91" s="2" t="n"/>
      <c r="R91" s="2" t="n"/>
      <c r="S91" s="2" t="n"/>
      <c r="T91" s="2" t="n"/>
    </row>
    <row r="92" ht="24" customHeight="1">
      <c r="A92" s="2" t="n"/>
      <c r="B92" s="2" t="n"/>
      <c r="C92" s="2" t="n"/>
      <c r="D92" s="2" t="n"/>
      <c r="E92" s="2" t="n"/>
      <c r="F92" s="2" t="n"/>
      <c r="G92" s="2" t="n"/>
      <c r="H92" s="2" t="n"/>
      <c r="I92" s="2" t="n"/>
      <c r="J92" s="2" t="n"/>
      <c r="K92" s="2" t="n"/>
      <c r="L92" s="2" t="n"/>
      <c r="M92" s="2" t="n"/>
      <c r="N92" s="2" t="n"/>
      <c r="O92" s="2" t="n"/>
      <c r="P92" s="2" t="n"/>
      <c r="Q92" s="2" t="n"/>
      <c r="R92" s="2" t="n"/>
      <c r="S92" s="2" t="n"/>
      <c r="T92" s="2" t="n"/>
    </row>
    <row r="93" ht="24" customHeight="1">
      <c r="A93" s="2" t="n"/>
      <c r="B93" s="2" t="n"/>
      <c r="C93" s="2" t="n"/>
      <c r="D93" s="2" t="n"/>
      <c r="E93" s="2" t="n"/>
      <c r="F93" s="2" t="n"/>
      <c r="G93" s="2" t="n"/>
      <c r="H93" s="2" t="n"/>
      <c r="I93" s="2" t="n"/>
      <c r="J93" s="2" t="n"/>
      <c r="K93" s="2" t="n"/>
      <c r="L93" s="2" t="n"/>
      <c r="M93" s="2" t="n"/>
      <c r="N93" s="2" t="n"/>
      <c r="O93" s="2" t="n"/>
      <c r="P93" s="2" t="n"/>
      <c r="Q93" s="2" t="n"/>
      <c r="R93" s="2" t="n"/>
      <c r="S93" s="2" t="n"/>
      <c r="T93" s="2" t="n"/>
    </row>
    <row r="94" ht="24" customHeight="1">
      <c r="A94" s="2" t="n"/>
      <c r="B94" s="2" t="n"/>
      <c r="C94" s="2" t="n"/>
      <c r="D94" s="2" t="n"/>
      <c r="E94" s="2" t="n"/>
      <c r="F94" s="2" t="n"/>
      <c r="G94" s="2" t="n"/>
      <c r="H94" s="2" t="n"/>
      <c r="I94" s="2" t="n"/>
      <c r="J94" s="2" t="n"/>
      <c r="K94" s="2" t="n"/>
      <c r="L94" s="2" t="n"/>
      <c r="M94" s="2" t="n"/>
      <c r="N94" s="2" t="n"/>
      <c r="O94" s="2" t="n"/>
      <c r="P94" s="2" t="n"/>
      <c r="Q94" s="2" t="n"/>
      <c r="R94" s="2" t="n"/>
      <c r="S94" s="2" t="n"/>
      <c r="T94" s="2" t="n"/>
    </row>
    <row r="95" ht="24" customHeight="1">
      <c r="A95" s="2" t="n"/>
      <c r="B95" s="2" t="n"/>
      <c r="C95" s="2" t="n"/>
      <c r="D95" s="2" t="n"/>
      <c r="E95" s="2" t="n"/>
      <c r="F95" s="2" t="n"/>
      <c r="G95" s="2" t="n"/>
      <c r="H95" s="2" t="n"/>
      <c r="I95" s="2" t="n"/>
      <c r="J95" s="2" t="n"/>
      <c r="K95" s="2" t="n"/>
      <c r="L95" s="2" t="n"/>
      <c r="M95" s="2" t="n"/>
      <c r="N95" s="2" t="n"/>
      <c r="O95" s="2" t="n"/>
      <c r="P95" s="2" t="n"/>
      <c r="Q95" s="2" t="n"/>
      <c r="R95" s="2" t="n"/>
      <c r="S95" s="2" t="n"/>
      <c r="T95" s="2" t="n"/>
    </row>
    <row r="96" ht="24" customHeight="1">
      <c r="A96" s="2" t="n"/>
      <c r="B96" s="2" t="n"/>
      <c r="C96" s="2" t="n"/>
      <c r="D96" s="2" t="n"/>
      <c r="E96" s="2" t="n"/>
      <c r="F96" s="2" t="n"/>
      <c r="G96" s="2" t="n"/>
      <c r="H96" s="2" t="n"/>
      <c r="I96" s="2" t="n"/>
      <c r="J96" s="2" t="n"/>
      <c r="K96" s="2" t="n"/>
      <c r="L96" s="2" t="n"/>
      <c r="M96" s="2" t="n"/>
      <c r="N96" s="2" t="n"/>
      <c r="O96" s="2" t="n"/>
      <c r="P96" s="2" t="n"/>
      <c r="Q96" s="2" t="n"/>
      <c r="R96" s="2" t="n"/>
      <c r="S96" s="2" t="n"/>
      <c r="T96" s="2" t="n"/>
    </row>
    <row r="97" ht="24" customHeight="1">
      <c r="A97" s="2" t="n"/>
      <c r="B97" s="2" t="n"/>
      <c r="C97" s="2" t="n"/>
      <c r="D97" s="2" t="n"/>
      <c r="E97" s="2" t="n"/>
      <c r="F97" s="2" t="n"/>
      <c r="G97" s="2" t="n"/>
      <c r="H97" s="2" t="n"/>
      <c r="I97" s="2" t="n"/>
      <c r="J97" s="2" t="n"/>
      <c r="K97" s="2" t="n"/>
      <c r="L97" s="2" t="n"/>
      <c r="M97" s="2" t="n"/>
      <c r="N97" s="2" t="n"/>
      <c r="O97" s="2" t="n"/>
      <c r="P97" s="2" t="n"/>
      <c r="Q97" s="2" t="n"/>
      <c r="R97" s="2" t="n"/>
      <c r="S97" s="2" t="n"/>
      <c r="T97" s="2" t="n"/>
    </row>
    <row r="98" ht="24" customHeight="1">
      <c r="A98" s="2" t="n"/>
      <c r="B98" s="2" t="n"/>
      <c r="C98" s="2" t="n"/>
      <c r="D98" s="2" t="n"/>
      <c r="E98" s="2" t="n"/>
      <c r="F98" s="2" t="n"/>
      <c r="G98" s="2" t="n"/>
      <c r="H98" s="2" t="n"/>
      <c r="I98" s="2" t="n"/>
      <c r="J98" s="2" t="n"/>
      <c r="K98" s="2" t="n"/>
      <c r="L98" s="2" t="n"/>
      <c r="M98" s="2" t="n"/>
      <c r="N98" s="2" t="n"/>
      <c r="O98" s="2" t="n"/>
      <c r="P98" s="2" t="n"/>
      <c r="Q98" s="2" t="n"/>
      <c r="R98" s="2" t="n"/>
      <c r="S98" s="2" t="n"/>
      <c r="T98" s="2" t="n"/>
    </row>
    <row r="99" ht="24" customHeight="1">
      <c r="A99" s="2" t="n"/>
      <c r="B99" s="2" t="n"/>
      <c r="C99" s="2" t="n"/>
      <c r="D99" s="2" t="n"/>
      <c r="E99" s="2" t="n"/>
      <c r="F99" s="2" t="n"/>
      <c r="G99" s="2" t="n"/>
      <c r="H99" s="2" t="n"/>
      <c r="I99" s="2" t="n"/>
      <c r="J99" s="2" t="n"/>
      <c r="K99" s="2" t="n"/>
      <c r="L99" s="2" t="n"/>
      <c r="M99" s="2" t="n"/>
      <c r="N99" s="2" t="n"/>
      <c r="O99" s="2" t="n"/>
      <c r="P99" s="2" t="n"/>
      <c r="Q99" s="2" t="n"/>
      <c r="R99" s="2" t="n"/>
      <c r="S99" s="2" t="n"/>
      <c r="T99" s="2" t="n"/>
    </row>
    <row r="100" ht="24" customHeight="1">
      <c r="A100" s="2" t="n"/>
      <c r="B100" s="2" t="n"/>
      <c r="C100" s="2" t="n"/>
      <c r="D100" s="2" t="n"/>
      <c r="E100" s="2" t="n"/>
      <c r="F100" s="2" t="n"/>
      <c r="G100" s="2" t="n"/>
      <c r="H100" s="2" t="n"/>
      <c r="I100" s="2" t="n"/>
      <c r="J100" s="2" t="n"/>
      <c r="K100" s="2" t="n"/>
      <c r="L100" s="2" t="n"/>
      <c r="M100" s="2" t="n"/>
      <c r="N100" s="2" t="n"/>
      <c r="O100" s="2" t="n"/>
      <c r="P100" s="2" t="n"/>
      <c r="Q100" s="2" t="n"/>
      <c r="R100" s="2" t="n"/>
      <c r="S100" s="2" t="n"/>
      <c r="T100" s="2" t="n"/>
    </row>
    <row r="101" ht="24" customHeight="1">
      <c r="A101" s="2" t="n"/>
      <c r="B101" s="2" t="n"/>
      <c r="C101" s="2" t="n"/>
      <c r="D101" s="2" t="n"/>
      <c r="E101" s="2" t="n"/>
      <c r="F101" s="2" t="n"/>
      <c r="G101" s="2" t="n"/>
      <c r="H101" s="2" t="n"/>
      <c r="I101" s="2" t="n"/>
      <c r="J101" s="2" t="n"/>
      <c r="K101" s="2" t="n"/>
      <c r="L101" s="2" t="n"/>
      <c r="M101" s="2" t="n"/>
      <c r="N101" s="2" t="n"/>
      <c r="O101" s="2" t="n"/>
      <c r="P101" s="2" t="n"/>
      <c r="Q101" s="2" t="n"/>
      <c r="R101" s="2" t="n"/>
      <c r="S101" s="2" t="n"/>
      <c r="T101" s="2" t="n"/>
    </row>
    <row r="102" ht="24" customHeight="1">
      <c r="A102" s="2" t="n"/>
      <c r="B102" s="2" t="n"/>
      <c r="C102" s="2" t="n"/>
      <c r="D102" s="2" t="n"/>
      <c r="E102" s="2" t="n"/>
      <c r="F102" s="2" t="n"/>
      <c r="G102" s="2" t="n"/>
      <c r="H102" s="2" t="n"/>
      <c r="I102" s="2" t="n"/>
      <c r="J102" s="2" t="n"/>
      <c r="K102" s="2" t="n"/>
      <c r="L102" s="2" t="n"/>
      <c r="M102" s="2" t="n"/>
      <c r="N102" s="2" t="n"/>
      <c r="O102" s="2" t="n"/>
      <c r="P102" s="2" t="n"/>
      <c r="Q102" s="2" t="n"/>
      <c r="R102" s="2" t="n"/>
      <c r="S102" s="2" t="n"/>
      <c r="T102" s="2" t="n"/>
    </row>
    <row r="103" ht="24" customHeight="1">
      <c r="A103" s="2" t="n"/>
      <c r="B103" s="2" t="n"/>
      <c r="C103" s="2" t="n"/>
      <c r="D103" s="2" t="n"/>
      <c r="E103" s="2" t="n"/>
      <c r="F103" s="2" t="n"/>
      <c r="G103" s="2" t="n"/>
      <c r="H103" s="2" t="n"/>
      <c r="I103" s="2" t="n"/>
      <c r="J103" s="2" t="n"/>
      <c r="K103" s="2" t="n"/>
      <c r="L103" s="2" t="n"/>
      <c r="M103" s="2" t="n"/>
      <c r="N103" s="2" t="n"/>
      <c r="O103" s="2" t="n"/>
      <c r="P103" s="2" t="n"/>
      <c r="Q103" s="2" t="n"/>
      <c r="R103" s="2" t="n"/>
      <c r="S103" s="2" t="n"/>
      <c r="T103" s="2" t="n"/>
    </row>
    <row r="104" ht="24" customHeight="1">
      <c r="A104" s="2" t="n"/>
      <c r="B104" s="2" t="n"/>
      <c r="C104" s="2" t="n"/>
      <c r="D104" s="2" t="n"/>
      <c r="E104" s="2" t="n"/>
      <c r="F104" s="2" t="n"/>
      <c r="G104" s="2" t="n"/>
      <c r="H104" s="2" t="n"/>
      <c r="I104" s="2" t="n"/>
      <c r="J104" s="2" t="n"/>
      <c r="K104" s="2" t="n"/>
      <c r="L104" s="2" t="n"/>
      <c r="M104" s="2" t="n"/>
      <c r="N104" s="2" t="n"/>
      <c r="O104" s="2" t="n"/>
      <c r="P104" s="2" t="n"/>
      <c r="Q104" s="2" t="n"/>
      <c r="R104" s="2" t="n"/>
      <c r="S104" s="2" t="n"/>
      <c r="T104" s="2" t="n"/>
    </row>
    <row r="105" ht="24" customHeight="1">
      <c r="A105" s="2" t="n"/>
      <c r="B105" s="2" t="n"/>
      <c r="C105" s="2" t="n"/>
      <c r="D105" s="2" t="n"/>
      <c r="E105" s="2" t="n"/>
      <c r="F105" s="2" t="n"/>
      <c r="G105" s="2" t="n"/>
      <c r="H105" s="2" t="n"/>
      <c r="I105" s="2" t="n"/>
      <c r="J105" s="2" t="n"/>
      <c r="K105" s="2" t="n"/>
      <c r="L105" s="2" t="n"/>
      <c r="M105" s="2" t="n"/>
      <c r="N105" s="2" t="n"/>
      <c r="O105" s="2" t="n"/>
      <c r="P105" s="2" t="n"/>
      <c r="Q105" s="2" t="n"/>
      <c r="R105" s="2" t="n"/>
      <c r="S105" s="2" t="n"/>
      <c r="T105" s="2" t="n"/>
    </row>
    <row r="106" ht="24" customHeight="1">
      <c r="A106" s="2" t="n"/>
      <c r="B106" s="2" t="n"/>
      <c r="C106" s="2" t="n"/>
      <c r="D106" s="2" t="n"/>
      <c r="E106" s="2" t="n"/>
      <c r="F106" s="2" t="n"/>
      <c r="G106" s="2" t="n"/>
      <c r="H106" s="2" t="n"/>
      <c r="I106" s="2" t="n"/>
      <c r="J106" s="2" t="n"/>
      <c r="K106" s="2" t="n"/>
      <c r="L106" s="2" t="n"/>
      <c r="M106" s="2" t="n"/>
      <c r="N106" s="2" t="n"/>
      <c r="O106" s="2" t="n"/>
      <c r="P106" s="2" t="n"/>
      <c r="Q106" s="2" t="n"/>
      <c r="R106" s="2" t="n"/>
      <c r="S106" s="2" t="n"/>
      <c r="T106" s="2" t="n"/>
    </row>
    <row r="107" ht="24" customHeight="1">
      <c r="A107" s="2" t="n"/>
      <c r="B107" s="2" t="n"/>
      <c r="C107" s="2" t="n"/>
      <c r="D107" s="2" t="n"/>
      <c r="E107" s="2" t="n"/>
      <c r="F107" s="2" t="n"/>
      <c r="G107" s="2" t="n"/>
      <c r="H107" s="2" t="n"/>
      <c r="I107" s="2" t="n"/>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I8:I87">
    <cfRule type="expression" priority="1" dxfId="0">
      <formula>LEN(I8)&gt;0</formula>
    </cfRule>
  </conditionalFormatting>
  <dataValidations count="3">
    <dataValidation sqref="B8:B87" showDropDown="0" showInputMessage="0" showErrorMessage="1" allowBlank="1" errorTitle="Choose from the list" error="Use one of the available choices." type="list" errorStyle="stop">
      <formula1>INDIRECT("'Hosting'!$A$8:$A$17")</formula1>
    </dataValidation>
    <dataValidation sqref="C8:D87" showDropDown="0" showInputMessage="0" showErrorMessage="1" allowBlank="1" errorTitle="Check the number" error="Enter a number from 0 to 100." type="whole" errorStyle="stop" operator="between">
      <formula1>0</formula1>
      <formula2>100</formula2>
    </dataValidation>
    <dataValidation sqref="E8:E87" showDropDown="0" showInputMessage="0" showErrorMessage="1" allowBlank="1" errorTitle="Choose from the list" error="Use one of the available choices." type="list" errorStyle="stop">
      <formula1>"Invited,Coming,Maybe,Declined"</formula1>
    </dataValidation>
  </dataValidations>
  <pageMargins left="0.7" right="0.7" top="0.75" bottom="0.75" header="0.3" footer="0.3"/>
  <tableParts count="1">
    <tablePart xmlns:r="http://schemas.openxmlformats.org/officeDocument/2006/relationships" r:id="rId1"/>
  </tableParts>
</worksheet>
</file>

<file path=xl/worksheets/sheet11.xml><?xml version="1.0" encoding="utf-8"?>
<worksheet xmlns="http://schemas.openxmlformats.org/spreadsheetml/2006/main">
  <sheetPr>
    <tabColor rgb="FF8E3F59"/>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21.11000061035156" customWidth="1" min="1" max="1"/>
    <col width="12.22000026702881" customWidth="1" min="2" max="2"/>
    <col width="12.22000026702881" customWidth="1" min="3" max="3"/>
    <col width="13.10999965667725" customWidth="1" min="4" max="4"/>
    <col width="9.439999580383301" customWidth="1" min="5" max="5"/>
    <col width="13.32999992370605" customWidth="1" min="6" max="6"/>
    <col width="26.67000007629395" customWidth="1" min="7" max="7"/>
    <col width="21.11000061035156" customWidth="1" min="8" max="8"/>
    <col width="26.67000007629395" customWidth="1" min="9" max="9"/>
    <col width="18.88999938964844" customWidth="1" min="10" max="10"/>
  </cols>
  <sheetData>
    <row r="1" ht="20" customHeight="1">
      <c r="A1" s="52" t="inlineStr">
        <is>
          <t>EASIER WITH BEE</t>
        </is>
      </c>
      <c r="B1" s="53" t="n"/>
      <c r="C1" s="53" t="n"/>
      <c r="D1" s="53" t="n"/>
      <c r="E1" s="53" t="n"/>
      <c r="F1" s="53" t="n"/>
      <c r="G1" s="53" t="n"/>
      <c r="H1" s="53" t="n"/>
      <c r="I1" s="53" t="n"/>
      <c r="J1" s="53" t="n"/>
      <c r="K1" s="2" t="n"/>
      <c r="L1" s="2" t="n"/>
      <c r="M1" s="2" t="n"/>
      <c r="N1" s="2" t="n"/>
      <c r="O1" s="2" t="n"/>
      <c r="P1" s="2" t="n"/>
      <c r="Q1" s="2" t="n"/>
      <c r="R1" s="2" t="n"/>
      <c r="S1" s="2" t="n"/>
      <c r="T1" s="2" t="n"/>
    </row>
    <row r="2" ht="27" customHeight="1">
      <c r="A2" s="59" t="inlineStr">
        <is>
          <t>Dinner and hosting jobs</t>
        </is>
      </c>
      <c r="G2" s="56" t="n"/>
      <c r="H2" s="56" t="n"/>
      <c r="I2" s="56" t="n"/>
      <c r="J2" s="56" t="n"/>
      <c r="K2" s="2" t="n"/>
      <c r="L2" s="2" t="n"/>
      <c r="M2" s="2" t="n"/>
      <c r="N2" s="2" t="n"/>
      <c r="O2" s="2" t="n"/>
      <c r="P2" s="2" t="n"/>
      <c r="Q2" s="2" t="n"/>
      <c r="R2" s="2" t="n"/>
      <c r="S2" s="2" t="n"/>
      <c r="T2" s="2" t="n"/>
    </row>
    <row r="3" ht="28" customHeight="1">
      <c r="A3" s="118" t="inlineStr">
        <is>
          <t>Plan the food and the practical jobs, with a clear finish.</t>
        </is>
      </c>
      <c r="G3" s="56" t="n"/>
      <c r="H3" s="56" t="n"/>
      <c r="I3" s="56" t="n"/>
      <c r="J3" s="56" t="n"/>
      <c r="K3" s="2" t="n"/>
      <c r="L3" s="2" t="n"/>
      <c r="M3" s="2" t="n"/>
      <c r="N3" s="2" t="n"/>
      <c r="O3" s="2" t="n"/>
      <c r="P3" s="2" t="n"/>
      <c r="Q3" s="2" t="n"/>
      <c r="R3" s="2" t="n"/>
      <c r="S3" s="2" t="n"/>
      <c r="T3" s="2" t="n"/>
    </row>
    <row r="4" ht="5" customHeight="1">
      <c r="A4" s="119" t="n"/>
      <c r="B4" s="119" t="n"/>
      <c r="C4" s="119" t="n"/>
      <c r="D4" s="119" t="n"/>
      <c r="E4" s="119" t="n"/>
      <c r="F4" s="119" t="n"/>
      <c r="G4" s="64" t="n"/>
      <c r="H4" s="64" t="n"/>
      <c r="I4" s="64" t="n"/>
      <c r="J4" s="64" t="n"/>
      <c r="K4" s="2"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Dish or job</t>
        </is>
      </c>
      <c r="B7" s="69" t="inlineStr">
        <is>
          <t>Occasion ID</t>
        </is>
      </c>
      <c r="C7" s="69" t="inlineStr">
        <is>
          <t>Owner</t>
        </is>
      </c>
      <c r="D7" s="69" t="inlineStr">
        <is>
          <t>Date due</t>
        </is>
      </c>
      <c r="E7" s="69" t="inlineStr">
        <is>
          <t>Time</t>
        </is>
      </c>
      <c r="F7" s="69" t="inlineStr">
        <is>
          <t>Status</t>
        </is>
      </c>
      <c r="G7" s="69" t="inlineStr">
        <is>
          <t>Instructions</t>
        </is>
      </c>
      <c r="H7" s="69" t="inlineStr">
        <is>
          <t>Equipment</t>
        </is>
      </c>
      <c r="I7" s="69" t="inlineStr">
        <is>
          <t>Done when</t>
        </is>
      </c>
      <c r="J7" s="70" t="inlineStr">
        <is>
          <t>Attention</t>
        </is>
      </c>
      <c r="K7" s="2" t="n"/>
      <c r="L7" s="2" t="n"/>
      <c r="M7" s="2" t="n"/>
      <c r="N7" s="2" t="n"/>
      <c r="O7" s="2" t="n"/>
      <c r="P7" s="2" t="n"/>
      <c r="Q7" s="2" t="n"/>
      <c r="R7" s="2" t="n"/>
      <c r="S7" s="2" t="n"/>
      <c r="T7" s="2" t="n"/>
    </row>
    <row r="8" ht="34" customHeight="1">
      <c r="A8" s="27" t="n"/>
      <c r="B8" s="27" t="n"/>
      <c r="C8" s="27" t="n"/>
      <c r="D8" s="126" t="n"/>
      <c r="E8" s="130" t="n"/>
      <c r="F8" s="27" t="n"/>
      <c r="G8" s="27" t="n"/>
      <c r="H8" s="27" t="n"/>
      <c r="I8" s="27" t="n"/>
      <c r="J8" s="14">
        <f>IF(COUNTBLANK(A8)=1,"",IF(OR(F8="Done",F8="Dropped"),"",IF(COUNTBLANK(F8)=1,"Choose status",IF(COUNTBLANK(C8)=1,"Choose owner",IF(COUNTBLANK(D8)=1,"Add due date",IF(NOT(ISNUMBER(D8)),"Check date",IF(D8&lt;TODAY(),"Overdue",IF(D8&lt;TODAY()+7,"This week",IF(COUNTIFS('Hosting'!$A$8:$A$17,UPPER(TRIM(B8)),'Hosting'!$B$8:$B$17,"?*")=0,"Choose occasion",IF(COUNTBLANK(I8)=1,"Define done",""))))))))))</f>
        <v/>
      </c>
      <c r="K8" s="2" t="n"/>
      <c r="L8" s="2" t="n"/>
      <c r="M8" s="2" t="n"/>
      <c r="N8" s="2" t="n"/>
      <c r="O8" s="2" t="n"/>
      <c r="P8" s="2" t="n"/>
      <c r="Q8" s="2" t="n"/>
      <c r="R8" s="2" t="n"/>
      <c r="S8" s="2" t="n"/>
      <c r="T8" s="2" t="n"/>
    </row>
    <row r="9" ht="34" customHeight="1">
      <c r="A9" s="27" t="n"/>
      <c r="B9" s="27" t="n"/>
      <c r="C9" s="27" t="n"/>
      <c r="D9" s="126" t="n"/>
      <c r="E9" s="130" t="n"/>
      <c r="F9" s="27" t="n"/>
      <c r="G9" s="27" t="n"/>
      <c r="H9" s="27" t="n"/>
      <c r="I9" s="27" t="n"/>
      <c r="J9" s="14">
        <f>IF(COUNTBLANK(A9)=1,"",IF(OR(F9="Done",F9="Dropped"),"",IF(COUNTBLANK(F9)=1,"Choose status",IF(COUNTBLANK(C9)=1,"Choose owner",IF(COUNTBLANK(D9)=1,"Add due date",IF(NOT(ISNUMBER(D9)),"Check date",IF(D9&lt;TODAY(),"Overdue",IF(D9&lt;TODAY()+7,"This week",IF(COUNTIFS('Hosting'!$A$8:$A$17,UPPER(TRIM(B9)),'Hosting'!$B$8:$B$17,"?*")=0,"Choose occasion",IF(COUNTBLANK(I9)=1,"Define done",""))))))))))</f>
        <v/>
      </c>
      <c r="K9" s="2" t="n"/>
      <c r="L9" s="2" t="n"/>
      <c r="M9" s="2" t="n"/>
      <c r="N9" s="2" t="n"/>
      <c r="O9" s="2" t="n"/>
      <c r="P9" s="2" t="n"/>
      <c r="Q9" s="2" t="n"/>
      <c r="R9" s="2" t="n"/>
      <c r="S9" s="2" t="n"/>
      <c r="T9" s="2" t="n"/>
    </row>
    <row r="10" ht="34" customHeight="1">
      <c r="A10" s="27" t="n"/>
      <c r="B10" s="27" t="n"/>
      <c r="C10" s="27" t="n"/>
      <c r="D10" s="126" t="n"/>
      <c r="E10" s="130" t="n"/>
      <c r="F10" s="27" t="n"/>
      <c r="G10" s="27" t="n"/>
      <c r="H10" s="27" t="n"/>
      <c r="I10" s="27" t="n"/>
      <c r="J10" s="14">
        <f>IF(COUNTBLANK(A10)=1,"",IF(OR(F10="Done",F10="Dropped"),"",IF(COUNTBLANK(F10)=1,"Choose status",IF(COUNTBLANK(C10)=1,"Choose owner",IF(COUNTBLANK(D10)=1,"Add due date",IF(NOT(ISNUMBER(D10)),"Check date",IF(D10&lt;TODAY(),"Overdue",IF(D10&lt;TODAY()+7,"This week",IF(COUNTIFS('Hosting'!$A$8:$A$17,UPPER(TRIM(B10)),'Hosting'!$B$8:$B$17,"?*")=0,"Choose occasion",IF(COUNTBLANK(I10)=1,"Define done",""))))))))))</f>
        <v/>
      </c>
      <c r="K10" s="2" t="n"/>
      <c r="L10" s="2" t="n"/>
      <c r="M10" s="2" t="n"/>
      <c r="N10" s="2" t="n"/>
      <c r="O10" s="2" t="n"/>
      <c r="P10" s="2" t="n"/>
      <c r="Q10" s="2" t="n"/>
      <c r="R10" s="2" t="n"/>
      <c r="S10" s="2" t="n"/>
      <c r="T10" s="2" t="n"/>
    </row>
    <row r="11" ht="34" customHeight="1">
      <c r="A11" s="27" t="n"/>
      <c r="B11" s="27" t="n"/>
      <c r="C11" s="27" t="n"/>
      <c r="D11" s="126" t="n"/>
      <c r="E11" s="130" t="n"/>
      <c r="F11" s="27" t="n"/>
      <c r="G11" s="27" t="n"/>
      <c r="H11" s="27" t="n"/>
      <c r="I11" s="27" t="n"/>
      <c r="J11" s="14">
        <f>IF(COUNTBLANK(A11)=1,"",IF(OR(F11="Done",F11="Dropped"),"",IF(COUNTBLANK(F11)=1,"Choose status",IF(COUNTBLANK(C11)=1,"Choose owner",IF(COUNTBLANK(D11)=1,"Add due date",IF(NOT(ISNUMBER(D11)),"Check date",IF(D11&lt;TODAY(),"Overdue",IF(D11&lt;TODAY()+7,"This week",IF(COUNTIFS('Hosting'!$A$8:$A$17,UPPER(TRIM(B11)),'Hosting'!$B$8:$B$17,"?*")=0,"Choose occasion",IF(COUNTBLANK(I11)=1,"Define done",""))))))))))</f>
        <v/>
      </c>
      <c r="K11" s="2" t="n"/>
      <c r="L11" s="2" t="n"/>
      <c r="M11" s="2" t="n"/>
      <c r="N11" s="2" t="n"/>
      <c r="O11" s="2" t="n"/>
      <c r="P11" s="2" t="n"/>
      <c r="Q11" s="2" t="n"/>
      <c r="R11" s="2" t="n"/>
      <c r="S11" s="2" t="n"/>
      <c r="T11" s="2" t="n"/>
    </row>
    <row r="12" ht="34" customHeight="1">
      <c r="A12" s="27" t="n"/>
      <c r="B12" s="27" t="n"/>
      <c r="C12" s="27" t="n"/>
      <c r="D12" s="126" t="n"/>
      <c r="E12" s="130" t="n"/>
      <c r="F12" s="27" t="n"/>
      <c r="G12" s="27" t="n"/>
      <c r="H12" s="27" t="n"/>
      <c r="I12" s="27" t="n"/>
      <c r="J12" s="14">
        <f>IF(COUNTBLANK(A12)=1,"",IF(OR(F12="Done",F12="Dropped"),"",IF(COUNTBLANK(F12)=1,"Choose status",IF(COUNTBLANK(C12)=1,"Choose owner",IF(COUNTBLANK(D12)=1,"Add due date",IF(NOT(ISNUMBER(D12)),"Check date",IF(D12&lt;TODAY(),"Overdue",IF(D12&lt;TODAY()+7,"This week",IF(COUNTIFS('Hosting'!$A$8:$A$17,UPPER(TRIM(B12)),'Hosting'!$B$8:$B$17,"?*")=0,"Choose occasion",IF(COUNTBLANK(I12)=1,"Define done",""))))))))))</f>
        <v/>
      </c>
      <c r="K12" s="2" t="n"/>
      <c r="L12" s="2" t="n"/>
      <c r="M12" s="2" t="n"/>
      <c r="N12" s="2" t="n"/>
      <c r="O12" s="2" t="n"/>
      <c r="P12" s="2" t="n"/>
      <c r="Q12" s="2" t="n"/>
      <c r="R12" s="2" t="n"/>
      <c r="S12" s="2" t="n"/>
      <c r="T12" s="2" t="n"/>
    </row>
    <row r="13" ht="34" customHeight="1">
      <c r="A13" s="27" t="n"/>
      <c r="B13" s="27" t="n"/>
      <c r="C13" s="27" t="n"/>
      <c r="D13" s="126" t="n"/>
      <c r="E13" s="130" t="n"/>
      <c r="F13" s="27" t="n"/>
      <c r="G13" s="27" t="n"/>
      <c r="H13" s="27" t="n"/>
      <c r="I13" s="27" t="n"/>
      <c r="J13" s="14">
        <f>IF(COUNTBLANK(A13)=1,"",IF(OR(F13="Done",F13="Dropped"),"",IF(COUNTBLANK(F13)=1,"Choose status",IF(COUNTBLANK(C13)=1,"Choose owner",IF(COUNTBLANK(D13)=1,"Add due date",IF(NOT(ISNUMBER(D13)),"Check date",IF(D13&lt;TODAY(),"Overdue",IF(D13&lt;TODAY()+7,"This week",IF(COUNTIFS('Hosting'!$A$8:$A$17,UPPER(TRIM(B13)),'Hosting'!$B$8:$B$17,"?*")=0,"Choose occasion",IF(COUNTBLANK(I13)=1,"Define done",""))))))))))</f>
        <v/>
      </c>
      <c r="K13" s="2" t="n"/>
      <c r="L13" s="2" t="n"/>
      <c r="M13" s="2" t="n"/>
      <c r="N13" s="2" t="n"/>
      <c r="O13" s="2" t="n"/>
      <c r="P13" s="2" t="n"/>
      <c r="Q13" s="2" t="n"/>
      <c r="R13" s="2" t="n"/>
      <c r="S13" s="2" t="n"/>
      <c r="T13" s="2" t="n"/>
    </row>
    <row r="14" ht="34" customHeight="1">
      <c r="A14" s="27" t="n"/>
      <c r="B14" s="27" t="n"/>
      <c r="C14" s="27" t="n"/>
      <c r="D14" s="126" t="n"/>
      <c r="E14" s="130" t="n"/>
      <c r="F14" s="27" t="n"/>
      <c r="G14" s="27" t="n"/>
      <c r="H14" s="27" t="n"/>
      <c r="I14" s="27" t="n"/>
      <c r="J14" s="14">
        <f>IF(COUNTBLANK(A14)=1,"",IF(OR(F14="Done",F14="Dropped"),"",IF(COUNTBLANK(F14)=1,"Choose status",IF(COUNTBLANK(C14)=1,"Choose owner",IF(COUNTBLANK(D14)=1,"Add due date",IF(NOT(ISNUMBER(D14)),"Check date",IF(D14&lt;TODAY(),"Overdue",IF(D14&lt;TODAY()+7,"This week",IF(COUNTIFS('Hosting'!$A$8:$A$17,UPPER(TRIM(B14)),'Hosting'!$B$8:$B$17,"?*")=0,"Choose occasion",IF(COUNTBLANK(I14)=1,"Define done",""))))))))))</f>
        <v/>
      </c>
      <c r="K14" s="2" t="n"/>
      <c r="L14" s="2" t="n"/>
      <c r="M14" s="2" t="n"/>
      <c r="N14" s="2" t="n"/>
      <c r="O14" s="2" t="n"/>
      <c r="P14" s="2" t="n"/>
      <c r="Q14" s="2" t="n"/>
      <c r="R14" s="2" t="n"/>
      <c r="S14" s="2" t="n"/>
      <c r="T14" s="2" t="n"/>
    </row>
    <row r="15" ht="34" customHeight="1">
      <c r="A15" s="27" t="n"/>
      <c r="B15" s="27" t="n"/>
      <c r="C15" s="27" t="n"/>
      <c r="D15" s="126" t="n"/>
      <c r="E15" s="130" t="n"/>
      <c r="F15" s="27" t="n"/>
      <c r="G15" s="27" t="n"/>
      <c r="H15" s="27" t="n"/>
      <c r="I15" s="27" t="n"/>
      <c r="J15" s="14">
        <f>IF(COUNTBLANK(A15)=1,"",IF(OR(F15="Done",F15="Dropped"),"",IF(COUNTBLANK(F15)=1,"Choose status",IF(COUNTBLANK(C15)=1,"Choose owner",IF(COUNTBLANK(D15)=1,"Add due date",IF(NOT(ISNUMBER(D15)),"Check date",IF(D15&lt;TODAY(),"Overdue",IF(D15&lt;TODAY()+7,"This week",IF(COUNTIFS('Hosting'!$A$8:$A$17,UPPER(TRIM(B15)),'Hosting'!$B$8:$B$17,"?*")=0,"Choose occasion",IF(COUNTBLANK(I15)=1,"Define done",""))))))))))</f>
        <v/>
      </c>
      <c r="K15" s="2" t="n"/>
      <c r="L15" s="2" t="n"/>
      <c r="M15" s="2" t="n"/>
      <c r="N15" s="2" t="n"/>
      <c r="O15" s="2" t="n"/>
      <c r="P15" s="2" t="n"/>
      <c r="Q15" s="2" t="n"/>
      <c r="R15" s="2" t="n"/>
      <c r="S15" s="2" t="n"/>
      <c r="T15" s="2" t="n"/>
    </row>
    <row r="16" ht="34" customHeight="1">
      <c r="A16" s="27" t="n"/>
      <c r="B16" s="27" t="n"/>
      <c r="C16" s="27" t="n"/>
      <c r="D16" s="126" t="n"/>
      <c r="E16" s="130" t="n"/>
      <c r="F16" s="27" t="n"/>
      <c r="G16" s="27" t="n"/>
      <c r="H16" s="27" t="n"/>
      <c r="I16" s="27" t="n"/>
      <c r="J16" s="14">
        <f>IF(COUNTBLANK(A16)=1,"",IF(OR(F16="Done",F16="Dropped"),"",IF(COUNTBLANK(F16)=1,"Choose status",IF(COUNTBLANK(C16)=1,"Choose owner",IF(COUNTBLANK(D16)=1,"Add due date",IF(NOT(ISNUMBER(D16)),"Check date",IF(D16&lt;TODAY(),"Overdue",IF(D16&lt;TODAY()+7,"This week",IF(COUNTIFS('Hosting'!$A$8:$A$17,UPPER(TRIM(B16)),'Hosting'!$B$8:$B$17,"?*")=0,"Choose occasion",IF(COUNTBLANK(I16)=1,"Define done",""))))))))))</f>
        <v/>
      </c>
      <c r="K16" s="2" t="n"/>
      <c r="L16" s="2" t="n"/>
      <c r="M16" s="2" t="n"/>
      <c r="N16" s="2" t="n"/>
      <c r="O16" s="2" t="n"/>
      <c r="P16" s="2" t="n"/>
      <c r="Q16" s="2" t="n"/>
      <c r="R16" s="2" t="n"/>
      <c r="S16" s="2" t="n"/>
      <c r="T16" s="2" t="n"/>
    </row>
    <row r="17" ht="34" customHeight="1">
      <c r="A17" s="27" t="n"/>
      <c r="B17" s="27" t="n"/>
      <c r="C17" s="27" t="n"/>
      <c r="D17" s="126" t="n"/>
      <c r="E17" s="130" t="n"/>
      <c r="F17" s="27" t="n"/>
      <c r="G17" s="27" t="n"/>
      <c r="H17" s="27" t="n"/>
      <c r="I17" s="27" t="n"/>
      <c r="J17" s="14">
        <f>IF(COUNTBLANK(A17)=1,"",IF(OR(F17="Done",F17="Dropped"),"",IF(COUNTBLANK(F17)=1,"Choose status",IF(COUNTBLANK(C17)=1,"Choose owner",IF(COUNTBLANK(D17)=1,"Add due date",IF(NOT(ISNUMBER(D17)),"Check date",IF(D17&lt;TODAY(),"Overdue",IF(D17&lt;TODAY()+7,"This week",IF(COUNTIFS('Hosting'!$A$8:$A$17,UPPER(TRIM(B17)),'Hosting'!$B$8:$B$17,"?*")=0,"Choose occasion",IF(COUNTBLANK(I17)=1,"Define done",""))))))))))</f>
        <v/>
      </c>
      <c r="K17" s="2" t="n"/>
      <c r="L17" s="2" t="n"/>
      <c r="M17" s="2" t="n"/>
      <c r="N17" s="2" t="n"/>
      <c r="O17" s="2" t="n"/>
      <c r="P17" s="2" t="n"/>
      <c r="Q17" s="2" t="n"/>
      <c r="R17" s="2" t="n"/>
      <c r="S17" s="2" t="n"/>
      <c r="T17" s="2" t="n"/>
    </row>
    <row r="18" ht="34" customHeight="1">
      <c r="A18" s="27" t="n"/>
      <c r="B18" s="27" t="n"/>
      <c r="C18" s="27" t="n"/>
      <c r="D18" s="126" t="n"/>
      <c r="E18" s="130" t="n"/>
      <c r="F18" s="27" t="n"/>
      <c r="G18" s="27" t="n"/>
      <c r="H18" s="27" t="n"/>
      <c r="I18" s="27" t="n"/>
      <c r="J18" s="14">
        <f>IF(COUNTBLANK(A18)=1,"",IF(OR(F18="Done",F18="Dropped"),"",IF(COUNTBLANK(F18)=1,"Choose status",IF(COUNTBLANK(C18)=1,"Choose owner",IF(COUNTBLANK(D18)=1,"Add due date",IF(NOT(ISNUMBER(D18)),"Check date",IF(D18&lt;TODAY(),"Overdue",IF(D18&lt;TODAY()+7,"This week",IF(COUNTIFS('Hosting'!$A$8:$A$17,UPPER(TRIM(B18)),'Hosting'!$B$8:$B$17,"?*")=0,"Choose occasion",IF(COUNTBLANK(I18)=1,"Define done",""))))))))))</f>
        <v/>
      </c>
      <c r="K18" s="2" t="n"/>
      <c r="L18" s="2" t="n"/>
      <c r="M18" s="2" t="n"/>
      <c r="N18" s="2" t="n"/>
      <c r="O18" s="2" t="n"/>
      <c r="P18" s="2" t="n"/>
      <c r="Q18" s="2" t="n"/>
      <c r="R18" s="2" t="n"/>
      <c r="S18" s="2" t="n"/>
      <c r="T18" s="2" t="n"/>
    </row>
    <row r="19" ht="34" customHeight="1">
      <c r="A19" s="27" t="n"/>
      <c r="B19" s="27" t="n"/>
      <c r="C19" s="27" t="n"/>
      <c r="D19" s="126" t="n"/>
      <c r="E19" s="130" t="n"/>
      <c r="F19" s="27" t="n"/>
      <c r="G19" s="27" t="n"/>
      <c r="H19" s="27" t="n"/>
      <c r="I19" s="27" t="n"/>
      <c r="J19" s="14">
        <f>IF(COUNTBLANK(A19)=1,"",IF(OR(F19="Done",F19="Dropped"),"",IF(COUNTBLANK(F19)=1,"Choose status",IF(COUNTBLANK(C19)=1,"Choose owner",IF(COUNTBLANK(D19)=1,"Add due date",IF(NOT(ISNUMBER(D19)),"Check date",IF(D19&lt;TODAY(),"Overdue",IF(D19&lt;TODAY()+7,"This week",IF(COUNTIFS('Hosting'!$A$8:$A$17,UPPER(TRIM(B19)),'Hosting'!$B$8:$B$17,"?*")=0,"Choose occasion",IF(COUNTBLANK(I19)=1,"Define done",""))))))))))</f>
        <v/>
      </c>
      <c r="K19" s="2" t="n"/>
      <c r="L19" s="2" t="n"/>
      <c r="M19" s="2" t="n"/>
      <c r="N19" s="2" t="n"/>
      <c r="O19" s="2" t="n"/>
      <c r="P19" s="2" t="n"/>
      <c r="Q19" s="2" t="n"/>
      <c r="R19" s="2" t="n"/>
      <c r="S19" s="2" t="n"/>
      <c r="T19" s="2" t="n"/>
    </row>
    <row r="20" ht="34" customHeight="1">
      <c r="A20" s="27" t="n"/>
      <c r="B20" s="27" t="n"/>
      <c r="C20" s="27" t="n"/>
      <c r="D20" s="126" t="n"/>
      <c r="E20" s="130" t="n"/>
      <c r="F20" s="27" t="n"/>
      <c r="G20" s="27" t="n"/>
      <c r="H20" s="27" t="n"/>
      <c r="I20" s="27" t="n"/>
      <c r="J20" s="14">
        <f>IF(COUNTBLANK(A20)=1,"",IF(OR(F20="Done",F20="Dropped"),"",IF(COUNTBLANK(F20)=1,"Choose status",IF(COUNTBLANK(C20)=1,"Choose owner",IF(COUNTBLANK(D20)=1,"Add due date",IF(NOT(ISNUMBER(D20)),"Check date",IF(D20&lt;TODAY(),"Overdue",IF(D20&lt;TODAY()+7,"This week",IF(COUNTIFS('Hosting'!$A$8:$A$17,UPPER(TRIM(B20)),'Hosting'!$B$8:$B$17,"?*")=0,"Choose occasion",IF(COUNTBLANK(I20)=1,"Define done",""))))))))))</f>
        <v/>
      </c>
      <c r="K20" s="2" t="n"/>
      <c r="L20" s="2" t="n"/>
      <c r="M20" s="2" t="n"/>
      <c r="N20" s="2" t="n"/>
      <c r="O20" s="2" t="n"/>
      <c r="P20" s="2" t="n"/>
      <c r="Q20" s="2" t="n"/>
      <c r="R20" s="2" t="n"/>
      <c r="S20" s="2" t="n"/>
      <c r="T20" s="2" t="n"/>
    </row>
    <row r="21" ht="34" customHeight="1">
      <c r="A21" s="27" t="n"/>
      <c r="B21" s="27" t="n"/>
      <c r="C21" s="27" t="n"/>
      <c r="D21" s="126" t="n"/>
      <c r="E21" s="130" t="n"/>
      <c r="F21" s="27" t="n"/>
      <c r="G21" s="27" t="n"/>
      <c r="H21" s="27" t="n"/>
      <c r="I21" s="27" t="n"/>
      <c r="J21" s="14">
        <f>IF(COUNTBLANK(A21)=1,"",IF(OR(F21="Done",F21="Dropped"),"",IF(COUNTBLANK(F21)=1,"Choose status",IF(COUNTBLANK(C21)=1,"Choose owner",IF(COUNTBLANK(D21)=1,"Add due date",IF(NOT(ISNUMBER(D21)),"Check date",IF(D21&lt;TODAY(),"Overdue",IF(D21&lt;TODAY()+7,"This week",IF(COUNTIFS('Hosting'!$A$8:$A$17,UPPER(TRIM(B21)),'Hosting'!$B$8:$B$17,"?*")=0,"Choose occasion",IF(COUNTBLANK(I21)=1,"Define done",""))))))))))</f>
        <v/>
      </c>
      <c r="K21" s="2" t="n"/>
      <c r="L21" s="2" t="n"/>
      <c r="M21" s="2" t="n"/>
      <c r="N21" s="2" t="n"/>
      <c r="O21" s="2" t="n"/>
      <c r="P21" s="2" t="n"/>
      <c r="Q21" s="2" t="n"/>
      <c r="R21" s="2" t="n"/>
      <c r="S21" s="2" t="n"/>
      <c r="T21" s="2" t="n"/>
    </row>
    <row r="22" ht="34" customHeight="1">
      <c r="A22" s="27" t="n"/>
      <c r="B22" s="27" t="n"/>
      <c r="C22" s="27" t="n"/>
      <c r="D22" s="126" t="n"/>
      <c r="E22" s="130" t="n"/>
      <c r="F22" s="27" t="n"/>
      <c r="G22" s="27" t="n"/>
      <c r="H22" s="27" t="n"/>
      <c r="I22" s="27" t="n"/>
      <c r="J22" s="14">
        <f>IF(COUNTBLANK(A22)=1,"",IF(OR(F22="Done",F22="Dropped"),"",IF(COUNTBLANK(F22)=1,"Choose status",IF(COUNTBLANK(C22)=1,"Choose owner",IF(COUNTBLANK(D22)=1,"Add due date",IF(NOT(ISNUMBER(D22)),"Check date",IF(D22&lt;TODAY(),"Overdue",IF(D22&lt;TODAY()+7,"This week",IF(COUNTIFS('Hosting'!$A$8:$A$17,UPPER(TRIM(B22)),'Hosting'!$B$8:$B$17,"?*")=0,"Choose occasion",IF(COUNTBLANK(I22)=1,"Define done",""))))))))))</f>
        <v/>
      </c>
      <c r="K22" s="2" t="n"/>
      <c r="L22" s="2" t="n"/>
      <c r="M22" s="2" t="n"/>
      <c r="N22" s="2" t="n"/>
      <c r="O22" s="2" t="n"/>
      <c r="P22" s="2" t="n"/>
      <c r="Q22" s="2" t="n"/>
      <c r="R22" s="2" t="n"/>
      <c r="S22" s="2" t="n"/>
      <c r="T22" s="2" t="n"/>
    </row>
    <row r="23" ht="34" customHeight="1">
      <c r="A23" s="27" t="n"/>
      <c r="B23" s="27" t="n"/>
      <c r="C23" s="27" t="n"/>
      <c r="D23" s="126" t="n"/>
      <c r="E23" s="130" t="n"/>
      <c r="F23" s="27" t="n"/>
      <c r="G23" s="27" t="n"/>
      <c r="H23" s="27" t="n"/>
      <c r="I23" s="27" t="n"/>
      <c r="J23" s="14">
        <f>IF(COUNTBLANK(A23)=1,"",IF(OR(F23="Done",F23="Dropped"),"",IF(COUNTBLANK(F23)=1,"Choose status",IF(COUNTBLANK(C23)=1,"Choose owner",IF(COUNTBLANK(D23)=1,"Add due date",IF(NOT(ISNUMBER(D23)),"Check date",IF(D23&lt;TODAY(),"Overdue",IF(D23&lt;TODAY()+7,"This week",IF(COUNTIFS('Hosting'!$A$8:$A$17,UPPER(TRIM(B23)),'Hosting'!$B$8:$B$17,"?*")=0,"Choose occasion",IF(COUNTBLANK(I23)=1,"Define done",""))))))))))</f>
        <v/>
      </c>
      <c r="K23" s="2" t="n"/>
      <c r="L23" s="2" t="n"/>
      <c r="M23" s="2" t="n"/>
      <c r="N23" s="2" t="n"/>
      <c r="O23" s="2" t="n"/>
      <c r="P23" s="2" t="n"/>
      <c r="Q23" s="2" t="n"/>
      <c r="R23" s="2" t="n"/>
      <c r="S23" s="2" t="n"/>
      <c r="T23" s="2" t="n"/>
    </row>
    <row r="24" ht="34" customHeight="1">
      <c r="A24" s="27" t="n"/>
      <c r="B24" s="27" t="n"/>
      <c r="C24" s="27" t="n"/>
      <c r="D24" s="126" t="n"/>
      <c r="E24" s="130" t="n"/>
      <c r="F24" s="27" t="n"/>
      <c r="G24" s="27" t="n"/>
      <c r="H24" s="27" t="n"/>
      <c r="I24" s="27" t="n"/>
      <c r="J24" s="14">
        <f>IF(COUNTBLANK(A24)=1,"",IF(OR(F24="Done",F24="Dropped"),"",IF(COUNTBLANK(F24)=1,"Choose status",IF(COUNTBLANK(C24)=1,"Choose owner",IF(COUNTBLANK(D24)=1,"Add due date",IF(NOT(ISNUMBER(D24)),"Check date",IF(D24&lt;TODAY(),"Overdue",IF(D24&lt;TODAY()+7,"This week",IF(COUNTIFS('Hosting'!$A$8:$A$17,UPPER(TRIM(B24)),'Hosting'!$B$8:$B$17,"?*")=0,"Choose occasion",IF(COUNTBLANK(I24)=1,"Define done",""))))))))))</f>
        <v/>
      </c>
      <c r="K24" s="2" t="n"/>
      <c r="L24" s="2" t="n"/>
      <c r="M24" s="2" t="n"/>
      <c r="N24" s="2" t="n"/>
      <c r="O24" s="2" t="n"/>
      <c r="P24" s="2" t="n"/>
      <c r="Q24" s="2" t="n"/>
      <c r="R24" s="2" t="n"/>
      <c r="S24" s="2" t="n"/>
      <c r="T24" s="2" t="n"/>
    </row>
    <row r="25" ht="34" customHeight="1">
      <c r="A25" s="27" t="n"/>
      <c r="B25" s="27" t="n"/>
      <c r="C25" s="27" t="n"/>
      <c r="D25" s="126" t="n"/>
      <c r="E25" s="130" t="n"/>
      <c r="F25" s="27" t="n"/>
      <c r="G25" s="27" t="n"/>
      <c r="H25" s="27" t="n"/>
      <c r="I25" s="27" t="n"/>
      <c r="J25" s="14">
        <f>IF(COUNTBLANK(A25)=1,"",IF(OR(F25="Done",F25="Dropped"),"",IF(COUNTBLANK(F25)=1,"Choose status",IF(COUNTBLANK(C25)=1,"Choose owner",IF(COUNTBLANK(D25)=1,"Add due date",IF(NOT(ISNUMBER(D25)),"Check date",IF(D25&lt;TODAY(),"Overdue",IF(D25&lt;TODAY()+7,"This week",IF(COUNTIFS('Hosting'!$A$8:$A$17,UPPER(TRIM(B25)),'Hosting'!$B$8:$B$17,"?*")=0,"Choose occasion",IF(COUNTBLANK(I25)=1,"Define done",""))))))))))</f>
        <v/>
      </c>
      <c r="K25" s="2" t="n"/>
      <c r="L25" s="2" t="n"/>
      <c r="M25" s="2" t="n"/>
      <c r="N25" s="2" t="n"/>
      <c r="O25" s="2" t="n"/>
      <c r="P25" s="2" t="n"/>
      <c r="Q25" s="2" t="n"/>
      <c r="R25" s="2" t="n"/>
      <c r="S25" s="2" t="n"/>
      <c r="T25" s="2" t="n"/>
    </row>
    <row r="26" ht="34" customHeight="1">
      <c r="A26" s="27" t="n"/>
      <c r="B26" s="27" t="n"/>
      <c r="C26" s="27" t="n"/>
      <c r="D26" s="126" t="n"/>
      <c r="E26" s="130" t="n"/>
      <c r="F26" s="27" t="n"/>
      <c r="G26" s="27" t="n"/>
      <c r="H26" s="27" t="n"/>
      <c r="I26" s="27" t="n"/>
      <c r="J26" s="14">
        <f>IF(COUNTBLANK(A26)=1,"",IF(OR(F26="Done",F26="Dropped"),"",IF(COUNTBLANK(F26)=1,"Choose status",IF(COUNTBLANK(C26)=1,"Choose owner",IF(COUNTBLANK(D26)=1,"Add due date",IF(NOT(ISNUMBER(D26)),"Check date",IF(D26&lt;TODAY(),"Overdue",IF(D26&lt;TODAY()+7,"This week",IF(COUNTIFS('Hosting'!$A$8:$A$17,UPPER(TRIM(B26)),'Hosting'!$B$8:$B$17,"?*")=0,"Choose occasion",IF(COUNTBLANK(I26)=1,"Define done",""))))))))))</f>
        <v/>
      </c>
      <c r="K26" s="2" t="n"/>
      <c r="L26" s="2" t="n"/>
      <c r="M26" s="2" t="n"/>
      <c r="N26" s="2" t="n"/>
      <c r="O26" s="2" t="n"/>
      <c r="P26" s="2" t="n"/>
      <c r="Q26" s="2" t="n"/>
      <c r="R26" s="2" t="n"/>
      <c r="S26" s="2" t="n"/>
      <c r="T26" s="2" t="n"/>
    </row>
    <row r="27" ht="34" customHeight="1">
      <c r="A27" s="27" t="n"/>
      <c r="B27" s="27" t="n"/>
      <c r="C27" s="27" t="n"/>
      <c r="D27" s="126" t="n"/>
      <c r="E27" s="130" t="n"/>
      <c r="F27" s="27" t="n"/>
      <c r="G27" s="27" t="n"/>
      <c r="H27" s="27" t="n"/>
      <c r="I27" s="27" t="n"/>
      <c r="J27" s="14">
        <f>IF(COUNTBLANK(A27)=1,"",IF(OR(F27="Done",F27="Dropped"),"",IF(COUNTBLANK(F27)=1,"Choose status",IF(COUNTBLANK(C27)=1,"Choose owner",IF(COUNTBLANK(D27)=1,"Add due date",IF(NOT(ISNUMBER(D27)),"Check date",IF(D27&lt;TODAY(),"Overdue",IF(D27&lt;TODAY()+7,"This week",IF(COUNTIFS('Hosting'!$A$8:$A$17,UPPER(TRIM(B27)),'Hosting'!$B$8:$B$17,"?*")=0,"Choose occasion",IF(COUNTBLANK(I27)=1,"Define done",""))))))))))</f>
        <v/>
      </c>
      <c r="K27" s="2" t="n"/>
      <c r="L27" s="2" t="n"/>
      <c r="M27" s="2" t="n"/>
      <c r="N27" s="2" t="n"/>
      <c r="O27" s="2" t="n"/>
      <c r="P27" s="2" t="n"/>
      <c r="Q27" s="2" t="n"/>
      <c r="R27" s="2" t="n"/>
      <c r="S27" s="2" t="n"/>
      <c r="T27" s="2" t="n"/>
    </row>
    <row r="28" ht="34" customHeight="1">
      <c r="A28" s="27" t="n"/>
      <c r="B28" s="27" t="n"/>
      <c r="C28" s="27" t="n"/>
      <c r="D28" s="126" t="n"/>
      <c r="E28" s="130" t="n"/>
      <c r="F28" s="27" t="n"/>
      <c r="G28" s="27" t="n"/>
      <c r="H28" s="27" t="n"/>
      <c r="I28" s="27" t="n"/>
      <c r="J28" s="14">
        <f>IF(COUNTBLANK(A28)=1,"",IF(OR(F28="Done",F28="Dropped"),"",IF(COUNTBLANK(F28)=1,"Choose status",IF(COUNTBLANK(C28)=1,"Choose owner",IF(COUNTBLANK(D28)=1,"Add due date",IF(NOT(ISNUMBER(D28)),"Check date",IF(D28&lt;TODAY(),"Overdue",IF(D28&lt;TODAY()+7,"This week",IF(COUNTIFS('Hosting'!$A$8:$A$17,UPPER(TRIM(B28)),'Hosting'!$B$8:$B$17,"?*")=0,"Choose occasion",IF(COUNTBLANK(I28)=1,"Define done",""))))))))))</f>
        <v/>
      </c>
      <c r="K28" s="2" t="n"/>
      <c r="L28" s="2" t="n"/>
      <c r="M28" s="2" t="n"/>
      <c r="N28" s="2" t="n"/>
      <c r="O28" s="2" t="n"/>
      <c r="P28" s="2" t="n"/>
      <c r="Q28" s="2" t="n"/>
      <c r="R28" s="2" t="n"/>
      <c r="S28" s="2" t="n"/>
      <c r="T28" s="2" t="n"/>
    </row>
    <row r="29" ht="34" customHeight="1">
      <c r="A29" s="27" t="n"/>
      <c r="B29" s="27" t="n"/>
      <c r="C29" s="27" t="n"/>
      <c r="D29" s="126" t="n"/>
      <c r="E29" s="130" t="n"/>
      <c r="F29" s="27" t="n"/>
      <c r="G29" s="27" t="n"/>
      <c r="H29" s="27" t="n"/>
      <c r="I29" s="27" t="n"/>
      <c r="J29" s="14">
        <f>IF(COUNTBLANK(A29)=1,"",IF(OR(F29="Done",F29="Dropped"),"",IF(COUNTBLANK(F29)=1,"Choose status",IF(COUNTBLANK(C29)=1,"Choose owner",IF(COUNTBLANK(D29)=1,"Add due date",IF(NOT(ISNUMBER(D29)),"Check date",IF(D29&lt;TODAY(),"Overdue",IF(D29&lt;TODAY()+7,"This week",IF(COUNTIFS('Hosting'!$A$8:$A$17,UPPER(TRIM(B29)),'Hosting'!$B$8:$B$17,"?*")=0,"Choose occasion",IF(COUNTBLANK(I29)=1,"Define done",""))))))))))</f>
        <v/>
      </c>
      <c r="K29" s="2" t="n"/>
      <c r="L29" s="2" t="n"/>
      <c r="M29" s="2" t="n"/>
      <c r="N29" s="2" t="n"/>
      <c r="O29" s="2" t="n"/>
      <c r="P29" s="2" t="n"/>
      <c r="Q29" s="2" t="n"/>
      <c r="R29" s="2" t="n"/>
      <c r="S29" s="2" t="n"/>
      <c r="T29" s="2" t="n"/>
    </row>
    <row r="30" ht="34" customHeight="1">
      <c r="A30" s="27" t="n"/>
      <c r="B30" s="27" t="n"/>
      <c r="C30" s="27" t="n"/>
      <c r="D30" s="126" t="n"/>
      <c r="E30" s="130" t="n"/>
      <c r="F30" s="27" t="n"/>
      <c r="G30" s="27" t="n"/>
      <c r="H30" s="27" t="n"/>
      <c r="I30" s="27" t="n"/>
      <c r="J30" s="14">
        <f>IF(COUNTBLANK(A30)=1,"",IF(OR(F30="Done",F30="Dropped"),"",IF(COUNTBLANK(F30)=1,"Choose status",IF(COUNTBLANK(C30)=1,"Choose owner",IF(COUNTBLANK(D30)=1,"Add due date",IF(NOT(ISNUMBER(D30)),"Check date",IF(D30&lt;TODAY(),"Overdue",IF(D30&lt;TODAY()+7,"This week",IF(COUNTIFS('Hosting'!$A$8:$A$17,UPPER(TRIM(B30)),'Hosting'!$B$8:$B$17,"?*")=0,"Choose occasion",IF(COUNTBLANK(I30)=1,"Define done",""))))))))))</f>
        <v/>
      </c>
      <c r="K30" s="2" t="n"/>
      <c r="L30" s="2" t="n"/>
      <c r="M30" s="2" t="n"/>
      <c r="N30" s="2" t="n"/>
      <c r="O30" s="2" t="n"/>
      <c r="P30" s="2" t="n"/>
      <c r="Q30" s="2" t="n"/>
      <c r="R30" s="2" t="n"/>
      <c r="S30" s="2" t="n"/>
      <c r="T30" s="2" t="n"/>
    </row>
    <row r="31" ht="34" customHeight="1">
      <c r="A31" s="27" t="n"/>
      <c r="B31" s="27" t="n"/>
      <c r="C31" s="27" t="n"/>
      <c r="D31" s="126" t="n"/>
      <c r="E31" s="130" t="n"/>
      <c r="F31" s="27" t="n"/>
      <c r="G31" s="27" t="n"/>
      <c r="H31" s="27" t="n"/>
      <c r="I31" s="27" t="n"/>
      <c r="J31" s="14">
        <f>IF(COUNTBLANK(A31)=1,"",IF(OR(F31="Done",F31="Dropped"),"",IF(COUNTBLANK(F31)=1,"Choose status",IF(COUNTBLANK(C31)=1,"Choose owner",IF(COUNTBLANK(D31)=1,"Add due date",IF(NOT(ISNUMBER(D31)),"Check date",IF(D31&lt;TODAY(),"Overdue",IF(D31&lt;TODAY()+7,"This week",IF(COUNTIFS('Hosting'!$A$8:$A$17,UPPER(TRIM(B31)),'Hosting'!$B$8:$B$17,"?*")=0,"Choose occasion",IF(COUNTBLANK(I31)=1,"Define done",""))))))))))</f>
        <v/>
      </c>
      <c r="K31" s="2" t="n"/>
      <c r="L31" s="2" t="n"/>
      <c r="M31" s="2" t="n"/>
      <c r="N31" s="2" t="n"/>
      <c r="O31" s="2" t="n"/>
      <c r="P31" s="2" t="n"/>
      <c r="Q31" s="2" t="n"/>
      <c r="R31" s="2" t="n"/>
      <c r="S31" s="2" t="n"/>
      <c r="T31" s="2" t="n"/>
    </row>
    <row r="32" ht="34" customHeight="1">
      <c r="A32" s="27" t="n"/>
      <c r="B32" s="27" t="n"/>
      <c r="C32" s="27" t="n"/>
      <c r="D32" s="126" t="n"/>
      <c r="E32" s="130" t="n"/>
      <c r="F32" s="27" t="n"/>
      <c r="G32" s="27" t="n"/>
      <c r="H32" s="27" t="n"/>
      <c r="I32" s="27" t="n"/>
      <c r="J32" s="14">
        <f>IF(COUNTBLANK(A32)=1,"",IF(OR(F32="Done",F32="Dropped"),"",IF(COUNTBLANK(F32)=1,"Choose status",IF(COUNTBLANK(C32)=1,"Choose owner",IF(COUNTBLANK(D32)=1,"Add due date",IF(NOT(ISNUMBER(D32)),"Check date",IF(D32&lt;TODAY(),"Overdue",IF(D32&lt;TODAY()+7,"This week",IF(COUNTIFS('Hosting'!$A$8:$A$17,UPPER(TRIM(B32)),'Hosting'!$B$8:$B$17,"?*")=0,"Choose occasion",IF(COUNTBLANK(I32)=1,"Define done",""))))))))))</f>
        <v/>
      </c>
      <c r="K32" s="2" t="n"/>
      <c r="L32" s="2" t="n"/>
      <c r="M32" s="2" t="n"/>
      <c r="N32" s="2" t="n"/>
      <c r="O32" s="2" t="n"/>
      <c r="P32" s="2" t="n"/>
      <c r="Q32" s="2" t="n"/>
      <c r="R32" s="2" t="n"/>
      <c r="S32" s="2" t="n"/>
      <c r="T32" s="2" t="n"/>
    </row>
    <row r="33" ht="34" customHeight="1">
      <c r="A33" s="27" t="n"/>
      <c r="B33" s="27" t="n"/>
      <c r="C33" s="27" t="n"/>
      <c r="D33" s="126" t="n"/>
      <c r="E33" s="130" t="n"/>
      <c r="F33" s="27" t="n"/>
      <c r="G33" s="27" t="n"/>
      <c r="H33" s="27" t="n"/>
      <c r="I33" s="27" t="n"/>
      <c r="J33" s="14">
        <f>IF(COUNTBLANK(A33)=1,"",IF(OR(F33="Done",F33="Dropped"),"",IF(COUNTBLANK(F33)=1,"Choose status",IF(COUNTBLANK(C33)=1,"Choose owner",IF(COUNTBLANK(D33)=1,"Add due date",IF(NOT(ISNUMBER(D33)),"Check date",IF(D33&lt;TODAY(),"Overdue",IF(D33&lt;TODAY()+7,"This week",IF(COUNTIFS('Hosting'!$A$8:$A$17,UPPER(TRIM(B33)),'Hosting'!$B$8:$B$17,"?*")=0,"Choose occasion",IF(COUNTBLANK(I33)=1,"Define done",""))))))))))</f>
        <v/>
      </c>
      <c r="K33" s="2" t="n"/>
      <c r="L33" s="2" t="n"/>
      <c r="M33" s="2" t="n"/>
      <c r="N33" s="2" t="n"/>
      <c r="O33" s="2" t="n"/>
      <c r="P33" s="2" t="n"/>
      <c r="Q33" s="2" t="n"/>
      <c r="R33" s="2" t="n"/>
      <c r="S33" s="2" t="n"/>
      <c r="T33" s="2" t="n"/>
    </row>
    <row r="34" ht="34" customHeight="1">
      <c r="A34" s="27" t="n"/>
      <c r="B34" s="27" t="n"/>
      <c r="C34" s="27" t="n"/>
      <c r="D34" s="126" t="n"/>
      <c r="E34" s="130" t="n"/>
      <c r="F34" s="27" t="n"/>
      <c r="G34" s="27" t="n"/>
      <c r="H34" s="27" t="n"/>
      <c r="I34" s="27" t="n"/>
      <c r="J34" s="14">
        <f>IF(COUNTBLANK(A34)=1,"",IF(OR(F34="Done",F34="Dropped"),"",IF(COUNTBLANK(F34)=1,"Choose status",IF(COUNTBLANK(C34)=1,"Choose owner",IF(COUNTBLANK(D34)=1,"Add due date",IF(NOT(ISNUMBER(D34)),"Check date",IF(D34&lt;TODAY(),"Overdue",IF(D34&lt;TODAY()+7,"This week",IF(COUNTIFS('Hosting'!$A$8:$A$17,UPPER(TRIM(B34)),'Hosting'!$B$8:$B$17,"?*")=0,"Choose occasion",IF(COUNTBLANK(I34)=1,"Define done",""))))))))))</f>
        <v/>
      </c>
      <c r="K34" s="2" t="n"/>
      <c r="L34" s="2" t="n"/>
      <c r="M34" s="2" t="n"/>
      <c r="N34" s="2" t="n"/>
      <c r="O34" s="2" t="n"/>
      <c r="P34" s="2" t="n"/>
      <c r="Q34" s="2" t="n"/>
      <c r="R34" s="2" t="n"/>
      <c r="S34" s="2" t="n"/>
      <c r="T34" s="2" t="n"/>
    </row>
    <row r="35" ht="34" customHeight="1">
      <c r="A35" s="27" t="n"/>
      <c r="B35" s="27" t="n"/>
      <c r="C35" s="27" t="n"/>
      <c r="D35" s="126" t="n"/>
      <c r="E35" s="130" t="n"/>
      <c r="F35" s="27" t="n"/>
      <c r="G35" s="27" t="n"/>
      <c r="H35" s="27" t="n"/>
      <c r="I35" s="27" t="n"/>
      <c r="J35" s="14">
        <f>IF(COUNTBLANK(A35)=1,"",IF(OR(F35="Done",F35="Dropped"),"",IF(COUNTBLANK(F35)=1,"Choose status",IF(COUNTBLANK(C35)=1,"Choose owner",IF(COUNTBLANK(D35)=1,"Add due date",IF(NOT(ISNUMBER(D35)),"Check date",IF(D35&lt;TODAY(),"Overdue",IF(D35&lt;TODAY()+7,"This week",IF(COUNTIFS('Hosting'!$A$8:$A$17,UPPER(TRIM(B35)),'Hosting'!$B$8:$B$17,"?*")=0,"Choose occasion",IF(COUNTBLANK(I35)=1,"Define done",""))))))))))</f>
        <v/>
      </c>
      <c r="K35" s="2" t="n"/>
      <c r="L35" s="2" t="n"/>
      <c r="M35" s="2" t="n"/>
      <c r="N35" s="2" t="n"/>
      <c r="O35" s="2" t="n"/>
      <c r="P35" s="2" t="n"/>
      <c r="Q35" s="2" t="n"/>
      <c r="R35" s="2" t="n"/>
      <c r="S35" s="2" t="n"/>
      <c r="T35" s="2" t="n"/>
    </row>
    <row r="36" ht="34" customHeight="1">
      <c r="A36" s="27" t="n"/>
      <c r="B36" s="27" t="n"/>
      <c r="C36" s="27" t="n"/>
      <c r="D36" s="126" t="n"/>
      <c r="E36" s="130" t="n"/>
      <c r="F36" s="27" t="n"/>
      <c r="G36" s="27" t="n"/>
      <c r="H36" s="27" t="n"/>
      <c r="I36" s="27" t="n"/>
      <c r="J36" s="14">
        <f>IF(COUNTBLANK(A36)=1,"",IF(OR(F36="Done",F36="Dropped"),"",IF(COUNTBLANK(F36)=1,"Choose status",IF(COUNTBLANK(C36)=1,"Choose owner",IF(COUNTBLANK(D36)=1,"Add due date",IF(NOT(ISNUMBER(D36)),"Check date",IF(D36&lt;TODAY(),"Overdue",IF(D36&lt;TODAY()+7,"This week",IF(COUNTIFS('Hosting'!$A$8:$A$17,UPPER(TRIM(B36)),'Hosting'!$B$8:$B$17,"?*")=0,"Choose occasion",IF(COUNTBLANK(I36)=1,"Define done",""))))))))))</f>
        <v/>
      </c>
      <c r="K36" s="2" t="n"/>
      <c r="L36" s="2" t="n"/>
      <c r="M36" s="2" t="n"/>
      <c r="N36" s="2" t="n"/>
      <c r="O36" s="2" t="n"/>
      <c r="P36" s="2" t="n"/>
      <c r="Q36" s="2" t="n"/>
      <c r="R36" s="2" t="n"/>
      <c r="S36" s="2" t="n"/>
      <c r="T36" s="2" t="n"/>
    </row>
    <row r="37" ht="34" customHeight="1">
      <c r="A37" s="27" t="n"/>
      <c r="B37" s="27" t="n"/>
      <c r="C37" s="27" t="n"/>
      <c r="D37" s="126" t="n"/>
      <c r="E37" s="130" t="n"/>
      <c r="F37" s="27" t="n"/>
      <c r="G37" s="27" t="n"/>
      <c r="H37" s="27" t="n"/>
      <c r="I37" s="27" t="n"/>
      <c r="J37" s="14">
        <f>IF(COUNTBLANK(A37)=1,"",IF(OR(F37="Done",F37="Dropped"),"",IF(COUNTBLANK(F37)=1,"Choose status",IF(COUNTBLANK(C37)=1,"Choose owner",IF(COUNTBLANK(D37)=1,"Add due date",IF(NOT(ISNUMBER(D37)),"Check date",IF(D37&lt;TODAY(),"Overdue",IF(D37&lt;TODAY()+7,"This week",IF(COUNTIFS('Hosting'!$A$8:$A$17,UPPER(TRIM(B37)),'Hosting'!$B$8:$B$17,"?*")=0,"Choose occasion",IF(COUNTBLANK(I37)=1,"Define done",""))))))))))</f>
        <v/>
      </c>
      <c r="K37" s="2" t="n"/>
      <c r="L37" s="2" t="n"/>
      <c r="M37" s="2" t="n"/>
      <c r="N37" s="2" t="n"/>
      <c r="O37" s="2" t="n"/>
      <c r="P37" s="2" t="n"/>
      <c r="Q37" s="2" t="n"/>
      <c r="R37" s="2" t="n"/>
      <c r="S37" s="2" t="n"/>
      <c r="T37" s="2" t="n"/>
    </row>
    <row r="38" ht="34" customHeight="1">
      <c r="A38" s="27" t="n"/>
      <c r="B38" s="27" t="n"/>
      <c r="C38" s="27" t="n"/>
      <c r="D38" s="126" t="n"/>
      <c r="E38" s="130" t="n"/>
      <c r="F38" s="27" t="n"/>
      <c r="G38" s="27" t="n"/>
      <c r="H38" s="27" t="n"/>
      <c r="I38" s="27" t="n"/>
      <c r="J38" s="14">
        <f>IF(COUNTBLANK(A38)=1,"",IF(OR(F38="Done",F38="Dropped"),"",IF(COUNTBLANK(F38)=1,"Choose status",IF(COUNTBLANK(C38)=1,"Choose owner",IF(COUNTBLANK(D38)=1,"Add due date",IF(NOT(ISNUMBER(D38)),"Check date",IF(D38&lt;TODAY(),"Overdue",IF(D38&lt;TODAY()+7,"This week",IF(COUNTIFS('Hosting'!$A$8:$A$17,UPPER(TRIM(B38)),'Hosting'!$B$8:$B$17,"?*")=0,"Choose occasion",IF(COUNTBLANK(I38)=1,"Define done",""))))))))))</f>
        <v/>
      </c>
      <c r="K38" s="2" t="n"/>
      <c r="L38" s="2" t="n"/>
      <c r="M38" s="2" t="n"/>
      <c r="N38" s="2" t="n"/>
      <c r="O38" s="2" t="n"/>
      <c r="P38" s="2" t="n"/>
      <c r="Q38" s="2" t="n"/>
      <c r="R38" s="2" t="n"/>
      <c r="S38" s="2" t="n"/>
      <c r="T38" s="2" t="n"/>
    </row>
    <row r="39" ht="34" customHeight="1">
      <c r="A39" s="27" t="n"/>
      <c r="B39" s="27" t="n"/>
      <c r="C39" s="27" t="n"/>
      <c r="D39" s="126" t="n"/>
      <c r="E39" s="130" t="n"/>
      <c r="F39" s="27" t="n"/>
      <c r="G39" s="27" t="n"/>
      <c r="H39" s="27" t="n"/>
      <c r="I39" s="27" t="n"/>
      <c r="J39" s="14">
        <f>IF(COUNTBLANK(A39)=1,"",IF(OR(F39="Done",F39="Dropped"),"",IF(COUNTBLANK(F39)=1,"Choose status",IF(COUNTBLANK(C39)=1,"Choose owner",IF(COUNTBLANK(D39)=1,"Add due date",IF(NOT(ISNUMBER(D39)),"Check date",IF(D39&lt;TODAY(),"Overdue",IF(D39&lt;TODAY()+7,"This week",IF(COUNTIFS('Hosting'!$A$8:$A$17,UPPER(TRIM(B39)),'Hosting'!$B$8:$B$17,"?*")=0,"Choose occasion",IF(COUNTBLANK(I39)=1,"Define done",""))))))))))</f>
        <v/>
      </c>
      <c r="K39" s="2" t="n"/>
      <c r="L39" s="2" t="n"/>
      <c r="M39" s="2" t="n"/>
      <c r="N39" s="2" t="n"/>
      <c r="O39" s="2" t="n"/>
      <c r="P39" s="2" t="n"/>
      <c r="Q39" s="2" t="n"/>
      <c r="R39" s="2" t="n"/>
      <c r="S39" s="2" t="n"/>
      <c r="T39" s="2" t="n"/>
    </row>
    <row r="40" ht="34" customHeight="1">
      <c r="A40" s="27" t="n"/>
      <c r="B40" s="27" t="n"/>
      <c r="C40" s="27" t="n"/>
      <c r="D40" s="126" t="n"/>
      <c r="E40" s="130" t="n"/>
      <c r="F40" s="27" t="n"/>
      <c r="G40" s="27" t="n"/>
      <c r="H40" s="27" t="n"/>
      <c r="I40" s="27" t="n"/>
      <c r="J40" s="14">
        <f>IF(COUNTBLANK(A40)=1,"",IF(OR(F40="Done",F40="Dropped"),"",IF(COUNTBLANK(F40)=1,"Choose status",IF(COUNTBLANK(C40)=1,"Choose owner",IF(COUNTBLANK(D40)=1,"Add due date",IF(NOT(ISNUMBER(D40)),"Check date",IF(D40&lt;TODAY(),"Overdue",IF(D40&lt;TODAY()+7,"This week",IF(COUNTIFS('Hosting'!$A$8:$A$17,UPPER(TRIM(B40)),'Hosting'!$B$8:$B$17,"?*")=0,"Choose occasion",IF(COUNTBLANK(I40)=1,"Define done",""))))))))))</f>
        <v/>
      </c>
      <c r="K40" s="2" t="n"/>
      <c r="L40" s="2" t="n"/>
      <c r="M40" s="2" t="n"/>
      <c r="N40" s="2" t="n"/>
      <c r="O40" s="2" t="n"/>
      <c r="P40" s="2" t="n"/>
      <c r="Q40" s="2" t="n"/>
      <c r="R40" s="2" t="n"/>
      <c r="S40" s="2" t="n"/>
      <c r="T40" s="2" t="n"/>
    </row>
    <row r="41" ht="34" customHeight="1">
      <c r="A41" s="27" t="n"/>
      <c r="B41" s="27" t="n"/>
      <c r="C41" s="27" t="n"/>
      <c r="D41" s="126" t="n"/>
      <c r="E41" s="130" t="n"/>
      <c r="F41" s="27" t="n"/>
      <c r="G41" s="27" t="n"/>
      <c r="H41" s="27" t="n"/>
      <c r="I41" s="27" t="n"/>
      <c r="J41" s="14">
        <f>IF(COUNTBLANK(A41)=1,"",IF(OR(F41="Done",F41="Dropped"),"",IF(COUNTBLANK(F41)=1,"Choose status",IF(COUNTBLANK(C41)=1,"Choose owner",IF(COUNTBLANK(D41)=1,"Add due date",IF(NOT(ISNUMBER(D41)),"Check date",IF(D41&lt;TODAY(),"Overdue",IF(D41&lt;TODAY()+7,"This week",IF(COUNTIFS('Hosting'!$A$8:$A$17,UPPER(TRIM(B41)),'Hosting'!$B$8:$B$17,"?*")=0,"Choose occasion",IF(COUNTBLANK(I41)=1,"Define done",""))))))))))</f>
        <v/>
      </c>
      <c r="K41" s="2" t="n"/>
      <c r="L41" s="2" t="n"/>
      <c r="M41" s="2" t="n"/>
      <c r="N41" s="2" t="n"/>
      <c r="O41" s="2" t="n"/>
      <c r="P41" s="2" t="n"/>
      <c r="Q41" s="2" t="n"/>
      <c r="R41" s="2" t="n"/>
      <c r="S41" s="2" t="n"/>
      <c r="T41" s="2" t="n"/>
    </row>
    <row r="42" ht="34" customHeight="1">
      <c r="A42" s="27" t="n"/>
      <c r="B42" s="27" t="n"/>
      <c r="C42" s="27" t="n"/>
      <c r="D42" s="126" t="n"/>
      <c r="E42" s="130" t="n"/>
      <c r="F42" s="27" t="n"/>
      <c r="G42" s="27" t="n"/>
      <c r="H42" s="27" t="n"/>
      <c r="I42" s="27" t="n"/>
      <c r="J42" s="14">
        <f>IF(COUNTBLANK(A42)=1,"",IF(OR(F42="Done",F42="Dropped"),"",IF(COUNTBLANK(F42)=1,"Choose status",IF(COUNTBLANK(C42)=1,"Choose owner",IF(COUNTBLANK(D42)=1,"Add due date",IF(NOT(ISNUMBER(D42)),"Check date",IF(D42&lt;TODAY(),"Overdue",IF(D42&lt;TODAY()+7,"This week",IF(COUNTIFS('Hosting'!$A$8:$A$17,UPPER(TRIM(B42)),'Hosting'!$B$8:$B$17,"?*")=0,"Choose occasion",IF(COUNTBLANK(I42)=1,"Define done",""))))))))))</f>
        <v/>
      </c>
      <c r="K42" s="2" t="n"/>
      <c r="L42" s="2" t="n"/>
      <c r="M42" s="2" t="n"/>
      <c r="N42" s="2" t="n"/>
      <c r="O42" s="2" t="n"/>
      <c r="P42" s="2" t="n"/>
      <c r="Q42" s="2" t="n"/>
      <c r="R42" s="2" t="n"/>
      <c r="S42" s="2" t="n"/>
      <c r="T42" s="2" t="n"/>
    </row>
    <row r="43" ht="34" customHeight="1">
      <c r="A43" s="27" t="n"/>
      <c r="B43" s="27" t="n"/>
      <c r="C43" s="27" t="n"/>
      <c r="D43" s="126" t="n"/>
      <c r="E43" s="130" t="n"/>
      <c r="F43" s="27" t="n"/>
      <c r="G43" s="27" t="n"/>
      <c r="H43" s="27" t="n"/>
      <c r="I43" s="27" t="n"/>
      <c r="J43" s="14">
        <f>IF(COUNTBLANK(A43)=1,"",IF(OR(F43="Done",F43="Dropped"),"",IF(COUNTBLANK(F43)=1,"Choose status",IF(COUNTBLANK(C43)=1,"Choose owner",IF(COUNTBLANK(D43)=1,"Add due date",IF(NOT(ISNUMBER(D43)),"Check date",IF(D43&lt;TODAY(),"Overdue",IF(D43&lt;TODAY()+7,"This week",IF(COUNTIFS('Hosting'!$A$8:$A$17,UPPER(TRIM(B43)),'Hosting'!$B$8:$B$17,"?*")=0,"Choose occasion",IF(COUNTBLANK(I43)=1,"Define done",""))))))))))</f>
        <v/>
      </c>
      <c r="K43" s="2" t="n"/>
      <c r="L43" s="2" t="n"/>
      <c r="M43" s="2" t="n"/>
      <c r="N43" s="2" t="n"/>
      <c r="O43" s="2" t="n"/>
      <c r="P43" s="2" t="n"/>
      <c r="Q43" s="2" t="n"/>
      <c r="R43" s="2" t="n"/>
      <c r="S43" s="2" t="n"/>
      <c r="T43" s="2" t="n"/>
    </row>
    <row r="44" ht="34" customHeight="1">
      <c r="A44" s="27" t="n"/>
      <c r="B44" s="27" t="n"/>
      <c r="C44" s="27" t="n"/>
      <c r="D44" s="126" t="n"/>
      <c r="E44" s="130" t="n"/>
      <c r="F44" s="27" t="n"/>
      <c r="G44" s="27" t="n"/>
      <c r="H44" s="27" t="n"/>
      <c r="I44" s="27" t="n"/>
      <c r="J44" s="14">
        <f>IF(COUNTBLANK(A44)=1,"",IF(OR(F44="Done",F44="Dropped"),"",IF(COUNTBLANK(F44)=1,"Choose status",IF(COUNTBLANK(C44)=1,"Choose owner",IF(COUNTBLANK(D44)=1,"Add due date",IF(NOT(ISNUMBER(D44)),"Check date",IF(D44&lt;TODAY(),"Overdue",IF(D44&lt;TODAY()+7,"This week",IF(COUNTIFS('Hosting'!$A$8:$A$17,UPPER(TRIM(B44)),'Hosting'!$B$8:$B$17,"?*")=0,"Choose occasion",IF(COUNTBLANK(I44)=1,"Define done",""))))))))))</f>
        <v/>
      </c>
      <c r="K44" s="2" t="n"/>
      <c r="L44" s="2" t="n"/>
      <c r="M44" s="2" t="n"/>
      <c r="N44" s="2" t="n"/>
      <c r="O44" s="2" t="n"/>
      <c r="P44" s="2" t="n"/>
      <c r="Q44" s="2" t="n"/>
      <c r="R44" s="2" t="n"/>
      <c r="S44" s="2" t="n"/>
      <c r="T44" s="2" t="n"/>
    </row>
    <row r="45" ht="34" customHeight="1">
      <c r="A45" s="27" t="n"/>
      <c r="B45" s="27" t="n"/>
      <c r="C45" s="27" t="n"/>
      <c r="D45" s="126" t="n"/>
      <c r="E45" s="130" t="n"/>
      <c r="F45" s="27" t="n"/>
      <c r="G45" s="27" t="n"/>
      <c r="H45" s="27" t="n"/>
      <c r="I45" s="27" t="n"/>
      <c r="J45" s="14">
        <f>IF(COUNTBLANK(A45)=1,"",IF(OR(F45="Done",F45="Dropped"),"",IF(COUNTBLANK(F45)=1,"Choose status",IF(COUNTBLANK(C45)=1,"Choose owner",IF(COUNTBLANK(D45)=1,"Add due date",IF(NOT(ISNUMBER(D45)),"Check date",IF(D45&lt;TODAY(),"Overdue",IF(D45&lt;TODAY()+7,"This week",IF(COUNTIFS('Hosting'!$A$8:$A$17,UPPER(TRIM(B45)),'Hosting'!$B$8:$B$17,"?*")=0,"Choose occasion",IF(COUNTBLANK(I45)=1,"Define done",""))))))))))</f>
        <v/>
      </c>
      <c r="K45" s="2" t="n"/>
      <c r="L45" s="2" t="n"/>
      <c r="M45" s="2" t="n"/>
      <c r="N45" s="2" t="n"/>
      <c r="O45" s="2" t="n"/>
      <c r="P45" s="2" t="n"/>
      <c r="Q45" s="2" t="n"/>
      <c r="R45" s="2" t="n"/>
      <c r="S45" s="2" t="n"/>
      <c r="T45" s="2" t="n"/>
    </row>
    <row r="46" ht="34" customHeight="1">
      <c r="A46" s="27" t="n"/>
      <c r="B46" s="27" t="n"/>
      <c r="C46" s="27" t="n"/>
      <c r="D46" s="126" t="n"/>
      <c r="E46" s="130" t="n"/>
      <c r="F46" s="27" t="n"/>
      <c r="G46" s="27" t="n"/>
      <c r="H46" s="27" t="n"/>
      <c r="I46" s="27" t="n"/>
      <c r="J46" s="14">
        <f>IF(COUNTBLANK(A46)=1,"",IF(OR(F46="Done",F46="Dropped"),"",IF(COUNTBLANK(F46)=1,"Choose status",IF(COUNTBLANK(C46)=1,"Choose owner",IF(COUNTBLANK(D46)=1,"Add due date",IF(NOT(ISNUMBER(D46)),"Check date",IF(D46&lt;TODAY(),"Overdue",IF(D46&lt;TODAY()+7,"This week",IF(COUNTIFS('Hosting'!$A$8:$A$17,UPPER(TRIM(B46)),'Hosting'!$B$8:$B$17,"?*")=0,"Choose occasion",IF(COUNTBLANK(I46)=1,"Define done",""))))))))))</f>
        <v/>
      </c>
      <c r="K46" s="2" t="n"/>
      <c r="L46" s="2" t="n"/>
      <c r="M46" s="2" t="n"/>
      <c r="N46" s="2" t="n"/>
      <c r="O46" s="2" t="n"/>
      <c r="P46" s="2" t="n"/>
      <c r="Q46" s="2" t="n"/>
      <c r="R46" s="2" t="n"/>
      <c r="S46" s="2" t="n"/>
      <c r="T46" s="2" t="n"/>
    </row>
    <row r="47" ht="34" customHeight="1">
      <c r="A47" s="27" t="n"/>
      <c r="B47" s="27" t="n"/>
      <c r="C47" s="27" t="n"/>
      <c r="D47" s="126" t="n"/>
      <c r="E47" s="130" t="n"/>
      <c r="F47" s="27" t="n"/>
      <c r="G47" s="27" t="n"/>
      <c r="H47" s="27" t="n"/>
      <c r="I47" s="27" t="n"/>
      <c r="J47" s="14">
        <f>IF(COUNTBLANK(A47)=1,"",IF(OR(F47="Done",F47="Dropped"),"",IF(COUNTBLANK(F47)=1,"Choose status",IF(COUNTBLANK(C47)=1,"Choose owner",IF(COUNTBLANK(D47)=1,"Add due date",IF(NOT(ISNUMBER(D47)),"Check date",IF(D47&lt;TODAY(),"Overdue",IF(D47&lt;TODAY()+7,"This week",IF(COUNTIFS('Hosting'!$A$8:$A$17,UPPER(TRIM(B47)),'Hosting'!$B$8:$B$17,"?*")=0,"Choose occasion",IF(COUNTBLANK(I47)=1,"Define done",""))))))))))</f>
        <v/>
      </c>
      <c r="K47" s="2" t="n"/>
      <c r="L47" s="2" t="n"/>
      <c r="M47" s="2" t="n"/>
      <c r="N47" s="2" t="n"/>
      <c r="O47" s="2" t="n"/>
      <c r="P47" s="2" t="n"/>
      <c r="Q47" s="2" t="n"/>
      <c r="R47" s="2" t="n"/>
      <c r="S47" s="2" t="n"/>
      <c r="T47" s="2" t="n"/>
    </row>
    <row r="48" ht="34" customHeight="1">
      <c r="A48" s="27" t="n"/>
      <c r="B48" s="27" t="n"/>
      <c r="C48" s="27" t="n"/>
      <c r="D48" s="126" t="n"/>
      <c r="E48" s="130" t="n"/>
      <c r="F48" s="27" t="n"/>
      <c r="G48" s="27" t="n"/>
      <c r="H48" s="27" t="n"/>
      <c r="I48" s="27" t="n"/>
      <c r="J48" s="14">
        <f>IF(COUNTBLANK(A48)=1,"",IF(OR(F48="Done",F48="Dropped"),"",IF(COUNTBLANK(F48)=1,"Choose status",IF(COUNTBLANK(C48)=1,"Choose owner",IF(COUNTBLANK(D48)=1,"Add due date",IF(NOT(ISNUMBER(D48)),"Check date",IF(D48&lt;TODAY(),"Overdue",IF(D48&lt;TODAY()+7,"This week",IF(COUNTIFS('Hosting'!$A$8:$A$17,UPPER(TRIM(B48)),'Hosting'!$B$8:$B$17,"?*")=0,"Choose occasion",IF(COUNTBLANK(I48)=1,"Define done",""))))))))))</f>
        <v/>
      </c>
      <c r="K48" s="2" t="n"/>
      <c r="L48" s="2" t="n"/>
      <c r="M48" s="2" t="n"/>
      <c r="N48" s="2" t="n"/>
      <c r="O48" s="2" t="n"/>
      <c r="P48" s="2" t="n"/>
      <c r="Q48" s="2" t="n"/>
      <c r="R48" s="2" t="n"/>
      <c r="S48" s="2" t="n"/>
      <c r="T48" s="2" t="n"/>
    </row>
    <row r="49" ht="34" customHeight="1">
      <c r="A49" s="27" t="n"/>
      <c r="B49" s="27" t="n"/>
      <c r="C49" s="27" t="n"/>
      <c r="D49" s="126" t="n"/>
      <c r="E49" s="130" t="n"/>
      <c r="F49" s="27" t="n"/>
      <c r="G49" s="27" t="n"/>
      <c r="H49" s="27" t="n"/>
      <c r="I49" s="27" t="n"/>
      <c r="J49" s="14">
        <f>IF(COUNTBLANK(A49)=1,"",IF(OR(F49="Done",F49="Dropped"),"",IF(COUNTBLANK(F49)=1,"Choose status",IF(COUNTBLANK(C49)=1,"Choose owner",IF(COUNTBLANK(D49)=1,"Add due date",IF(NOT(ISNUMBER(D49)),"Check date",IF(D49&lt;TODAY(),"Overdue",IF(D49&lt;TODAY()+7,"This week",IF(COUNTIFS('Hosting'!$A$8:$A$17,UPPER(TRIM(B49)),'Hosting'!$B$8:$B$17,"?*")=0,"Choose occasion",IF(COUNTBLANK(I49)=1,"Define done",""))))))))))</f>
        <v/>
      </c>
      <c r="K49" s="2" t="n"/>
      <c r="L49" s="2" t="n"/>
      <c r="M49" s="2" t="n"/>
      <c r="N49" s="2" t="n"/>
      <c r="O49" s="2" t="n"/>
      <c r="P49" s="2" t="n"/>
      <c r="Q49" s="2" t="n"/>
      <c r="R49" s="2" t="n"/>
      <c r="S49" s="2" t="n"/>
      <c r="T49" s="2" t="n"/>
    </row>
    <row r="50" ht="34" customHeight="1">
      <c r="A50" s="27" t="n"/>
      <c r="B50" s="27" t="n"/>
      <c r="C50" s="27" t="n"/>
      <c r="D50" s="126" t="n"/>
      <c r="E50" s="130" t="n"/>
      <c r="F50" s="27" t="n"/>
      <c r="G50" s="27" t="n"/>
      <c r="H50" s="27" t="n"/>
      <c r="I50" s="27" t="n"/>
      <c r="J50" s="14">
        <f>IF(COUNTBLANK(A50)=1,"",IF(OR(F50="Done",F50="Dropped"),"",IF(COUNTBLANK(F50)=1,"Choose status",IF(COUNTBLANK(C50)=1,"Choose owner",IF(COUNTBLANK(D50)=1,"Add due date",IF(NOT(ISNUMBER(D50)),"Check date",IF(D50&lt;TODAY(),"Overdue",IF(D50&lt;TODAY()+7,"This week",IF(COUNTIFS('Hosting'!$A$8:$A$17,UPPER(TRIM(B50)),'Hosting'!$B$8:$B$17,"?*")=0,"Choose occasion",IF(COUNTBLANK(I50)=1,"Define done",""))))))))))</f>
        <v/>
      </c>
      <c r="K50" s="2" t="n"/>
      <c r="L50" s="2" t="n"/>
      <c r="M50" s="2" t="n"/>
      <c r="N50" s="2" t="n"/>
      <c r="O50" s="2" t="n"/>
      <c r="P50" s="2" t="n"/>
      <c r="Q50" s="2" t="n"/>
      <c r="R50" s="2" t="n"/>
      <c r="S50" s="2" t="n"/>
      <c r="T50" s="2" t="n"/>
    </row>
    <row r="51" ht="34" customHeight="1">
      <c r="A51" s="27" t="n"/>
      <c r="B51" s="27" t="n"/>
      <c r="C51" s="27" t="n"/>
      <c r="D51" s="126" t="n"/>
      <c r="E51" s="130" t="n"/>
      <c r="F51" s="27" t="n"/>
      <c r="G51" s="27" t="n"/>
      <c r="H51" s="27" t="n"/>
      <c r="I51" s="27" t="n"/>
      <c r="J51" s="14">
        <f>IF(COUNTBLANK(A51)=1,"",IF(OR(F51="Done",F51="Dropped"),"",IF(COUNTBLANK(F51)=1,"Choose status",IF(COUNTBLANK(C51)=1,"Choose owner",IF(COUNTBLANK(D51)=1,"Add due date",IF(NOT(ISNUMBER(D51)),"Check date",IF(D51&lt;TODAY(),"Overdue",IF(D51&lt;TODAY()+7,"This week",IF(COUNTIFS('Hosting'!$A$8:$A$17,UPPER(TRIM(B51)),'Hosting'!$B$8:$B$17,"?*")=0,"Choose occasion",IF(COUNTBLANK(I51)=1,"Define done",""))))))))))</f>
        <v/>
      </c>
      <c r="K51" s="2" t="n"/>
      <c r="L51" s="2" t="n"/>
      <c r="M51" s="2" t="n"/>
      <c r="N51" s="2" t="n"/>
      <c r="O51" s="2" t="n"/>
      <c r="P51" s="2" t="n"/>
      <c r="Q51" s="2" t="n"/>
      <c r="R51" s="2" t="n"/>
      <c r="S51" s="2" t="n"/>
      <c r="T51" s="2" t="n"/>
    </row>
    <row r="52" ht="34" customHeight="1">
      <c r="A52" s="27" t="n"/>
      <c r="B52" s="27" t="n"/>
      <c r="C52" s="27" t="n"/>
      <c r="D52" s="126" t="n"/>
      <c r="E52" s="130" t="n"/>
      <c r="F52" s="27" t="n"/>
      <c r="G52" s="27" t="n"/>
      <c r="H52" s="27" t="n"/>
      <c r="I52" s="27" t="n"/>
      <c r="J52" s="14">
        <f>IF(COUNTBLANK(A52)=1,"",IF(OR(F52="Done",F52="Dropped"),"",IF(COUNTBLANK(F52)=1,"Choose status",IF(COUNTBLANK(C52)=1,"Choose owner",IF(COUNTBLANK(D52)=1,"Add due date",IF(NOT(ISNUMBER(D52)),"Check date",IF(D52&lt;TODAY(),"Overdue",IF(D52&lt;TODAY()+7,"This week",IF(COUNTIFS('Hosting'!$A$8:$A$17,UPPER(TRIM(B52)),'Hosting'!$B$8:$B$17,"?*")=0,"Choose occasion",IF(COUNTBLANK(I52)=1,"Define done",""))))))))))</f>
        <v/>
      </c>
      <c r="K52" s="2" t="n"/>
      <c r="L52" s="2" t="n"/>
      <c r="M52" s="2" t="n"/>
      <c r="N52" s="2" t="n"/>
      <c r="O52" s="2" t="n"/>
      <c r="P52" s="2" t="n"/>
      <c r="Q52" s="2" t="n"/>
      <c r="R52" s="2" t="n"/>
      <c r="S52" s="2" t="n"/>
      <c r="T52" s="2" t="n"/>
    </row>
    <row r="53" ht="34" customHeight="1">
      <c r="A53" s="27" t="n"/>
      <c r="B53" s="27" t="n"/>
      <c r="C53" s="27" t="n"/>
      <c r="D53" s="126" t="n"/>
      <c r="E53" s="130" t="n"/>
      <c r="F53" s="27" t="n"/>
      <c r="G53" s="27" t="n"/>
      <c r="H53" s="27" t="n"/>
      <c r="I53" s="27" t="n"/>
      <c r="J53" s="14">
        <f>IF(COUNTBLANK(A53)=1,"",IF(OR(F53="Done",F53="Dropped"),"",IF(COUNTBLANK(F53)=1,"Choose status",IF(COUNTBLANK(C53)=1,"Choose owner",IF(COUNTBLANK(D53)=1,"Add due date",IF(NOT(ISNUMBER(D53)),"Check date",IF(D53&lt;TODAY(),"Overdue",IF(D53&lt;TODAY()+7,"This week",IF(COUNTIFS('Hosting'!$A$8:$A$17,UPPER(TRIM(B53)),'Hosting'!$B$8:$B$17,"?*")=0,"Choose occasion",IF(COUNTBLANK(I53)=1,"Define done",""))))))))))</f>
        <v/>
      </c>
      <c r="K53" s="2" t="n"/>
      <c r="L53" s="2" t="n"/>
      <c r="M53" s="2" t="n"/>
      <c r="N53" s="2" t="n"/>
      <c r="O53" s="2" t="n"/>
      <c r="P53" s="2" t="n"/>
      <c r="Q53" s="2" t="n"/>
      <c r="R53" s="2" t="n"/>
      <c r="S53" s="2" t="n"/>
      <c r="T53" s="2" t="n"/>
    </row>
    <row r="54" ht="34" customHeight="1">
      <c r="A54" s="27" t="n"/>
      <c r="B54" s="27" t="n"/>
      <c r="C54" s="27" t="n"/>
      <c r="D54" s="126" t="n"/>
      <c r="E54" s="130" t="n"/>
      <c r="F54" s="27" t="n"/>
      <c r="G54" s="27" t="n"/>
      <c r="H54" s="27" t="n"/>
      <c r="I54" s="27" t="n"/>
      <c r="J54" s="14">
        <f>IF(COUNTBLANK(A54)=1,"",IF(OR(F54="Done",F54="Dropped"),"",IF(COUNTBLANK(F54)=1,"Choose status",IF(COUNTBLANK(C54)=1,"Choose owner",IF(COUNTBLANK(D54)=1,"Add due date",IF(NOT(ISNUMBER(D54)),"Check date",IF(D54&lt;TODAY(),"Overdue",IF(D54&lt;TODAY()+7,"This week",IF(COUNTIFS('Hosting'!$A$8:$A$17,UPPER(TRIM(B54)),'Hosting'!$B$8:$B$17,"?*")=0,"Choose occasion",IF(COUNTBLANK(I54)=1,"Define done",""))))))))))</f>
        <v/>
      </c>
      <c r="K54" s="2" t="n"/>
      <c r="L54" s="2" t="n"/>
      <c r="M54" s="2" t="n"/>
      <c r="N54" s="2" t="n"/>
      <c r="O54" s="2" t="n"/>
      <c r="P54" s="2" t="n"/>
      <c r="Q54" s="2" t="n"/>
      <c r="R54" s="2" t="n"/>
      <c r="S54" s="2" t="n"/>
      <c r="T54" s="2" t="n"/>
    </row>
    <row r="55" ht="34" customHeight="1">
      <c r="A55" s="27" t="n"/>
      <c r="B55" s="27" t="n"/>
      <c r="C55" s="27" t="n"/>
      <c r="D55" s="126" t="n"/>
      <c r="E55" s="130" t="n"/>
      <c r="F55" s="27" t="n"/>
      <c r="G55" s="27" t="n"/>
      <c r="H55" s="27" t="n"/>
      <c r="I55" s="27" t="n"/>
      <c r="J55" s="14">
        <f>IF(COUNTBLANK(A55)=1,"",IF(OR(F55="Done",F55="Dropped"),"",IF(COUNTBLANK(F55)=1,"Choose status",IF(COUNTBLANK(C55)=1,"Choose owner",IF(COUNTBLANK(D55)=1,"Add due date",IF(NOT(ISNUMBER(D55)),"Check date",IF(D55&lt;TODAY(),"Overdue",IF(D55&lt;TODAY()+7,"This week",IF(COUNTIFS('Hosting'!$A$8:$A$17,UPPER(TRIM(B55)),'Hosting'!$B$8:$B$17,"?*")=0,"Choose occasion",IF(COUNTBLANK(I55)=1,"Define done",""))))))))))</f>
        <v/>
      </c>
      <c r="K55" s="2" t="n"/>
      <c r="L55" s="2" t="n"/>
      <c r="M55" s="2" t="n"/>
      <c r="N55" s="2" t="n"/>
      <c r="O55" s="2" t="n"/>
      <c r="P55" s="2" t="n"/>
      <c r="Q55" s="2" t="n"/>
      <c r="R55" s="2" t="n"/>
      <c r="S55" s="2" t="n"/>
      <c r="T55" s="2" t="n"/>
    </row>
    <row r="56" ht="34" customHeight="1">
      <c r="A56" s="27" t="n"/>
      <c r="B56" s="27" t="n"/>
      <c r="C56" s="27" t="n"/>
      <c r="D56" s="126" t="n"/>
      <c r="E56" s="130" t="n"/>
      <c r="F56" s="27" t="n"/>
      <c r="G56" s="27" t="n"/>
      <c r="H56" s="27" t="n"/>
      <c r="I56" s="27" t="n"/>
      <c r="J56" s="14">
        <f>IF(COUNTBLANK(A56)=1,"",IF(OR(F56="Done",F56="Dropped"),"",IF(COUNTBLANK(F56)=1,"Choose status",IF(COUNTBLANK(C56)=1,"Choose owner",IF(COUNTBLANK(D56)=1,"Add due date",IF(NOT(ISNUMBER(D56)),"Check date",IF(D56&lt;TODAY(),"Overdue",IF(D56&lt;TODAY()+7,"This week",IF(COUNTIFS('Hosting'!$A$8:$A$17,UPPER(TRIM(B56)),'Hosting'!$B$8:$B$17,"?*")=0,"Choose occasion",IF(COUNTBLANK(I56)=1,"Define done",""))))))))))</f>
        <v/>
      </c>
      <c r="K56" s="2" t="n"/>
      <c r="L56" s="2" t="n"/>
      <c r="M56" s="2" t="n"/>
      <c r="N56" s="2" t="n"/>
      <c r="O56" s="2" t="n"/>
      <c r="P56" s="2" t="n"/>
      <c r="Q56" s="2" t="n"/>
      <c r="R56" s="2" t="n"/>
      <c r="S56" s="2" t="n"/>
      <c r="T56" s="2" t="n"/>
    </row>
    <row r="57" ht="34" customHeight="1">
      <c r="A57" s="27" t="n"/>
      <c r="B57" s="27" t="n"/>
      <c r="C57" s="27" t="n"/>
      <c r="D57" s="126" t="n"/>
      <c r="E57" s="130" t="n"/>
      <c r="F57" s="27" t="n"/>
      <c r="G57" s="27" t="n"/>
      <c r="H57" s="27" t="n"/>
      <c r="I57" s="27" t="n"/>
      <c r="J57" s="14">
        <f>IF(COUNTBLANK(A57)=1,"",IF(OR(F57="Done",F57="Dropped"),"",IF(COUNTBLANK(F57)=1,"Choose status",IF(COUNTBLANK(C57)=1,"Choose owner",IF(COUNTBLANK(D57)=1,"Add due date",IF(NOT(ISNUMBER(D57)),"Check date",IF(D57&lt;TODAY(),"Overdue",IF(D57&lt;TODAY()+7,"This week",IF(COUNTIFS('Hosting'!$A$8:$A$17,UPPER(TRIM(B57)),'Hosting'!$B$8:$B$17,"?*")=0,"Choose occasion",IF(COUNTBLANK(I57)=1,"Define done",""))))))))))</f>
        <v/>
      </c>
      <c r="K57" s="2" t="n"/>
      <c r="L57" s="2" t="n"/>
      <c r="M57" s="2" t="n"/>
      <c r="N57" s="2" t="n"/>
      <c r="O57" s="2" t="n"/>
      <c r="P57" s="2" t="n"/>
      <c r="Q57" s="2" t="n"/>
      <c r="R57" s="2" t="n"/>
      <c r="S57" s="2" t="n"/>
      <c r="T57" s="2" t="n"/>
    </row>
    <row r="58" ht="34" customHeight="1">
      <c r="A58" s="27" t="n"/>
      <c r="B58" s="27" t="n"/>
      <c r="C58" s="27" t="n"/>
      <c r="D58" s="126" t="n"/>
      <c r="E58" s="130" t="n"/>
      <c r="F58" s="27" t="n"/>
      <c r="G58" s="27" t="n"/>
      <c r="H58" s="27" t="n"/>
      <c r="I58" s="27" t="n"/>
      <c r="J58" s="14">
        <f>IF(COUNTBLANK(A58)=1,"",IF(OR(F58="Done",F58="Dropped"),"",IF(COUNTBLANK(F58)=1,"Choose status",IF(COUNTBLANK(C58)=1,"Choose owner",IF(COUNTBLANK(D58)=1,"Add due date",IF(NOT(ISNUMBER(D58)),"Check date",IF(D58&lt;TODAY(),"Overdue",IF(D58&lt;TODAY()+7,"This week",IF(COUNTIFS('Hosting'!$A$8:$A$17,UPPER(TRIM(B58)),'Hosting'!$B$8:$B$17,"?*")=0,"Choose occasion",IF(COUNTBLANK(I58)=1,"Define done",""))))))))))</f>
        <v/>
      </c>
      <c r="K58" s="2" t="n"/>
      <c r="L58" s="2" t="n"/>
      <c r="M58" s="2" t="n"/>
      <c r="N58" s="2" t="n"/>
      <c r="O58" s="2" t="n"/>
      <c r="P58" s="2" t="n"/>
      <c r="Q58" s="2" t="n"/>
      <c r="R58" s="2" t="n"/>
      <c r="S58" s="2" t="n"/>
      <c r="T58" s="2" t="n"/>
    </row>
    <row r="59" ht="34" customHeight="1">
      <c r="A59" s="27" t="n"/>
      <c r="B59" s="27" t="n"/>
      <c r="C59" s="27" t="n"/>
      <c r="D59" s="126" t="n"/>
      <c r="E59" s="130" t="n"/>
      <c r="F59" s="27" t="n"/>
      <c r="G59" s="27" t="n"/>
      <c r="H59" s="27" t="n"/>
      <c r="I59" s="27" t="n"/>
      <c r="J59" s="14">
        <f>IF(COUNTBLANK(A59)=1,"",IF(OR(F59="Done",F59="Dropped"),"",IF(COUNTBLANK(F59)=1,"Choose status",IF(COUNTBLANK(C59)=1,"Choose owner",IF(COUNTBLANK(D59)=1,"Add due date",IF(NOT(ISNUMBER(D59)),"Check date",IF(D59&lt;TODAY(),"Overdue",IF(D59&lt;TODAY()+7,"This week",IF(COUNTIFS('Hosting'!$A$8:$A$17,UPPER(TRIM(B59)),'Hosting'!$B$8:$B$17,"?*")=0,"Choose occasion",IF(COUNTBLANK(I59)=1,"Define done",""))))))))))</f>
        <v/>
      </c>
      <c r="K59" s="2" t="n"/>
      <c r="L59" s="2" t="n"/>
      <c r="M59" s="2" t="n"/>
      <c r="N59" s="2" t="n"/>
      <c r="O59" s="2" t="n"/>
      <c r="P59" s="2" t="n"/>
      <c r="Q59" s="2" t="n"/>
      <c r="R59" s="2" t="n"/>
      <c r="S59" s="2" t="n"/>
      <c r="T59" s="2" t="n"/>
    </row>
    <row r="60" ht="34" customHeight="1">
      <c r="A60" s="27" t="n"/>
      <c r="B60" s="27" t="n"/>
      <c r="C60" s="27" t="n"/>
      <c r="D60" s="126" t="n"/>
      <c r="E60" s="130" t="n"/>
      <c r="F60" s="27" t="n"/>
      <c r="G60" s="27" t="n"/>
      <c r="H60" s="27" t="n"/>
      <c r="I60" s="27" t="n"/>
      <c r="J60" s="14">
        <f>IF(COUNTBLANK(A60)=1,"",IF(OR(F60="Done",F60="Dropped"),"",IF(COUNTBLANK(F60)=1,"Choose status",IF(COUNTBLANK(C60)=1,"Choose owner",IF(COUNTBLANK(D60)=1,"Add due date",IF(NOT(ISNUMBER(D60)),"Check date",IF(D60&lt;TODAY(),"Overdue",IF(D60&lt;TODAY()+7,"This week",IF(COUNTIFS('Hosting'!$A$8:$A$17,UPPER(TRIM(B60)),'Hosting'!$B$8:$B$17,"?*")=0,"Choose occasion",IF(COUNTBLANK(I60)=1,"Define done",""))))))))))</f>
        <v/>
      </c>
      <c r="K60" s="2" t="n"/>
      <c r="L60" s="2" t="n"/>
      <c r="M60" s="2" t="n"/>
      <c r="N60" s="2" t="n"/>
      <c r="O60" s="2" t="n"/>
      <c r="P60" s="2" t="n"/>
      <c r="Q60" s="2" t="n"/>
      <c r="R60" s="2" t="n"/>
      <c r="S60" s="2" t="n"/>
      <c r="T60" s="2" t="n"/>
    </row>
    <row r="61" ht="34" customHeight="1">
      <c r="A61" s="27" t="n"/>
      <c r="B61" s="27" t="n"/>
      <c r="C61" s="27" t="n"/>
      <c r="D61" s="126" t="n"/>
      <c r="E61" s="130" t="n"/>
      <c r="F61" s="27" t="n"/>
      <c r="G61" s="27" t="n"/>
      <c r="H61" s="27" t="n"/>
      <c r="I61" s="27" t="n"/>
      <c r="J61" s="14">
        <f>IF(COUNTBLANK(A61)=1,"",IF(OR(F61="Done",F61="Dropped"),"",IF(COUNTBLANK(F61)=1,"Choose status",IF(COUNTBLANK(C61)=1,"Choose owner",IF(COUNTBLANK(D61)=1,"Add due date",IF(NOT(ISNUMBER(D61)),"Check date",IF(D61&lt;TODAY(),"Overdue",IF(D61&lt;TODAY()+7,"This week",IF(COUNTIFS('Hosting'!$A$8:$A$17,UPPER(TRIM(B61)),'Hosting'!$B$8:$B$17,"?*")=0,"Choose occasion",IF(COUNTBLANK(I61)=1,"Define done",""))))))))))</f>
        <v/>
      </c>
      <c r="K61" s="2" t="n"/>
      <c r="L61" s="2" t="n"/>
      <c r="M61" s="2" t="n"/>
      <c r="N61" s="2" t="n"/>
      <c r="O61" s="2" t="n"/>
      <c r="P61" s="2" t="n"/>
      <c r="Q61" s="2" t="n"/>
      <c r="R61" s="2" t="n"/>
      <c r="S61" s="2" t="n"/>
      <c r="T61" s="2" t="n"/>
    </row>
    <row r="62" ht="34" customHeight="1">
      <c r="A62" s="27" t="n"/>
      <c r="B62" s="27" t="n"/>
      <c r="C62" s="27" t="n"/>
      <c r="D62" s="126" t="n"/>
      <c r="E62" s="130" t="n"/>
      <c r="F62" s="27" t="n"/>
      <c r="G62" s="27" t="n"/>
      <c r="H62" s="27" t="n"/>
      <c r="I62" s="27" t="n"/>
      <c r="J62" s="14">
        <f>IF(COUNTBLANK(A62)=1,"",IF(OR(F62="Done",F62="Dropped"),"",IF(COUNTBLANK(F62)=1,"Choose status",IF(COUNTBLANK(C62)=1,"Choose owner",IF(COUNTBLANK(D62)=1,"Add due date",IF(NOT(ISNUMBER(D62)),"Check date",IF(D62&lt;TODAY(),"Overdue",IF(D62&lt;TODAY()+7,"This week",IF(COUNTIFS('Hosting'!$A$8:$A$17,UPPER(TRIM(B62)),'Hosting'!$B$8:$B$17,"?*")=0,"Choose occasion",IF(COUNTBLANK(I62)=1,"Define done",""))))))))))</f>
        <v/>
      </c>
      <c r="K62" s="2" t="n"/>
      <c r="L62" s="2" t="n"/>
      <c r="M62" s="2" t="n"/>
      <c r="N62" s="2" t="n"/>
      <c r="O62" s="2" t="n"/>
      <c r="P62" s="2" t="n"/>
      <c r="Q62" s="2" t="n"/>
      <c r="R62" s="2" t="n"/>
      <c r="S62" s="2" t="n"/>
      <c r="T62" s="2" t="n"/>
    </row>
    <row r="63" ht="34" customHeight="1">
      <c r="A63" s="27" t="n"/>
      <c r="B63" s="27" t="n"/>
      <c r="C63" s="27" t="n"/>
      <c r="D63" s="126" t="n"/>
      <c r="E63" s="130" t="n"/>
      <c r="F63" s="27" t="n"/>
      <c r="G63" s="27" t="n"/>
      <c r="H63" s="27" t="n"/>
      <c r="I63" s="27" t="n"/>
      <c r="J63" s="14">
        <f>IF(COUNTBLANK(A63)=1,"",IF(OR(F63="Done",F63="Dropped"),"",IF(COUNTBLANK(F63)=1,"Choose status",IF(COUNTBLANK(C63)=1,"Choose owner",IF(COUNTBLANK(D63)=1,"Add due date",IF(NOT(ISNUMBER(D63)),"Check date",IF(D63&lt;TODAY(),"Overdue",IF(D63&lt;TODAY()+7,"This week",IF(COUNTIFS('Hosting'!$A$8:$A$17,UPPER(TRIM(B63)),'Hosting'!$B$8:$B$17,"?*")=0,"Choose occasion",IF(COUNTBLANK(I63)=1,"Define done",""))))))))))</f>
        <v/>
      </c>
      <c r="K63" s="2" t="n"/>
      <c r="L63" s="2" t="n"/>
      <c r="M63" s="2" t="n"/>
      <c r="N63" s="2" t="n"/>
      <c r="O63" s="2" t="n"/>
      <c r="P63" s="2" t="n"/>
      <c r="Q63" s="2" t="n"/>
      <c r="R63" s="2" t="n"/>
      <c r="S63" s="2" t="n"/>
      <c r="T63" s="2" t="n"/>
    </row>
    <row r="64" ht="34" customHeight="1">
      <c r="A64" s="27" t="n"/>
      <c r="B64" s="27" t="n"/>
      <c r="C64" s="27" t="n"/>
      <c r="D64" s="126" t="n"/>
      <c r="E64" s="130" t="n"/>
      <c r="F64" s="27" t="n"/>
      <c r="G64" s="27" t="n"/>
      <c r="H64" s="27" t="n"/>
      <c r="I64" s="27" t="n"/>
      <c r="J64" s="14">
        <f>IF(COUNTBLANK(A64)=1,"",IF(OR(F64="Done",F64="Dropped"),"",IF(COUNTBLANK(F64)=1,"Choose status",IF(COUNTBLANK(C64)=1,"Choose owner",IF(COUNTBLANK(D64)=1,"Add due date",IF(NOT(ISNUMBER(D64)),"Check date",IF(D64&lt;TODAY(),"Overdue",IF(D64&lt;TODAY()+7,"This week",IF(COUNTIFS('Hosting'!$A$8:$A$17,UPPER(TRIM(B64)),'Hosting'!$B$8:$B$17,"?*")=0,"Choose occasion",IF(COUNTBLANK(I64)=1,"Define done",""))))))))))</f>
        <v/>
      </c>
      <c r="K64" s="2" t="n"/>
      <c r="L64" s="2" t="n"/>
      <c r="M64" s="2" t="n"/>
      <c r="N64" s="2" t="n"/>
      <c r="O64" s="2" t="n"/>
      <c r="P64" s="2" t="n"/>
      <c r="Q64" s="2" t="n"/>
      <c r="R64" s="2" t="n"/>
      <c r="S64" s="2" t="n"/>
      <c r="T64" s="2" t="n"/>
    </row>
    <row r="65" ht="34" customHeight="1">
      <c r="A65" s="27" t="n"/>
      <c r="B65" s="27" t="n"/>
      <c r="C65" s="27" t="n"/>
      <c r="D65" s="126" t="n"/>
      <c r="E65" s="130" t="n"/>
      <c r="F65" s="27" t="n"/>
      <c r="G65" s="27" t="n"/>
      <c r="H65" s="27" t="n"/>
      <c r="I65" s="27" t="n"/>
      <c r="J65" s="14">
        <f>IF(COUNTBLANK(A65)=1,"",IF(OR(F65="Done",F65="Dropped"),"",IF(COUNTBLANK(F65)=1,"Choose status",IF(COUNTBLANK(C65)=1,"Choose owner",IF(COUNTBLANK(D65)=1,"Add due date",IF(NOT(ISNUMBER(D65)),"Check date",IF(D65&lt;TODAY(),"Overdue",IF(D65&lt;TODAY()+7,"This week",IF(COUNTIFS('Hosting'!$A$8:$A$17,UPPER(TRIM(B65)),'Hosting'!$B$8:$B$17,"?*")=0,"Choose occasion",IF(COUNTBLANK(I65)=1,"Define done",""))))))))))</f>
        <v/>
      </c>
      <c r="K65" s="2" t="n"/>
      <c r="L65" s="2" t="n"/>
      <c r="M65" s="2" t="n"/>
      <c r="N65" s="2" t="n"/>
      <c r="O65" s="2" t="n"/>
      <c r="P65" s="2" t="n"/>
      <c r="Q65" s="2" t="n"/>
      <c r="R65" s="2" t="n"/>
      <c r="S65" s="2" t="n"/>
      <c r="T65" s="2" t="n"/>
    </row>
    <row r="66" ht="34" customHeight="1">
      <c r="A66" s="27" t="n"/>
      <c r="B66" s="27" t="n"/>
      <c r="C66" s="27" t="n"/>
      <c r="D66" s="126" t="n"/>
      <c r="E66" s="130" t="n"/>
      <c r="F66" s="27" t="n"/>
      <c r="G66" s="27" t="n"/>
      <c r="H66" s="27" t="n"/>
      <c r="I66" s="27" t="n"/>
      <c r="J66" s="14">
        <f>IF(COUNTBLANK(A66)=1,"",IF(OR(F66="Done",F66="Dropped"),"",IF(COUNTBLANK(F66)=1,"Choose status",IF(COUNTBLANK(C66)=1,"Choose owner",IF(COUNTBLANK(D66)=1,"Add due date",IF(NOT(ISNUMBER(D66)),"Check date",IF(D66&lt;TODAY(),"Overdue",IF(D66&lt;TODAY()+7,"This week",IF(COUNTIFS('Hosting'!$A$8:$A$17,UPPER(TRIM(B66)),'Hosting'!$B$8:$B$17,"?*")=0,"Choose occasion",IF(COUNTBLANK(I66)=1,"Define done",""))))))))))</f>
        <v/>
      </c>
      <c r="K66" s="2" t="n"/>
      <c r="L66" s="2" t="n"/>
      <c r="M66" s="2" t="n"/>
      <c r="N66" s="2" t="n"/>
      <c r="O66" s="2" t="n"/>
      <c r="P66" s="2" t="n"/>
      <c r="Q66" s="2" t="n"/>
      <c r="R66" s="2" t="n"/>
      <c r="S66" s="2" t="n"/>
      <c r="T66" s="2" t="n"/>
    </row>
    <row r="67" ht="34" customHeight="1">
      <c r="A67" s="27" t="n"/>
      <c r="B67" s="27" t="n"/>
      <c r="C67" s="27" t="n"/>
      <c r="D67" s="126" t="n"/>
      <c r="E67" s="130" t="n"/>
      <c r="F67" s="27" t="n"/>
      <c r="G67" s="27" t="n"/>
      <c r="H67" s="27" t="n"/>
      <c r="I67" s="27" t="n"/>
      <c r="J67" s="14">
        <f>IF(COUNTBLANK(A67)=1,"",IF(OR(F67="Done",F67="Dropped"),"",IF(COUNTBLANK(F67)=1,"Choose status",IF(COUNTBLANK(C67)=1,"Choose owner",IF(COUNTBLANK(D67)=1,"Add due date",IF(NOT(ISNUMBER(D67)),"Check date",IF(D67&lt;TODAY(),"Overdue",IF(D67&lt;TODAY()+7,"This week",IF(COUNTIFS('Hosting'!$A$8:$A$17,UPPER(TRIM(B67)),'Hosting'!$B$8:$B$17,"?*")=0,"Choose occasion",IF(COUNTBLANK(I67)=1,"Define done",""))))))))))</f>
        <v/>
      </c>
      <c r="K67" s="2" t="n"/>
      <c r="L67" s="2" t="n"/>
      <c r="M67" s="2" t="n"/>
      <c r="N67" s="2" t="n"/>
      <c r="O67" s="2" t="n"/>
      <c r="P67" s="2" t="n"/>
      <c r="Q67" s="2" t="n"/>
      <c r="R67" s="2" t="n"/>
      <c r="S67" s="2" t="n"/>
      <c r="T67" s="2" t="n"/>
    </row>
    <row r="68" ht="34" customHeight="1">
      <c r="A68" s="27" t="n"/>
      <c r="B68" s="27" t="n"/>
      <c r="C68" s="27" t="n"/>
      <c r="D68" s="126" t="n"/>
      <c r="E68" s="130" t="n"/>
      <c r="F68" s="27" t="n"/>
      <c r="G68" s="27" t="n"/>
      <c r="H68" s="27" t="n"/>
      <c r="I68" s="27" t="n"/>
      <c r="J68" s="14">
        <f>IF(COUNTBLANK(A68)=1,"",IF(OR(F68="Done",F68="Dropped"),"",IF(COUNTBLANK(F68)=1,"Choose status",IF(COUNTBLANK(C68)=1,"Choose owner",IF(COUNTBLANK(D68)=1,"Add due date",IF(NOT(ISNUMBER(D68)),"Check date",IF(D68&lt;TODAY(),"Overdue",IF(D68&lt;TODAY()+7,"This week",IF(COUNTIFS('Hosting'!$A$8:$A$17,UPPER(TRIM(B68)),'Hosting'!$B$8:$B$17,"?*")=0,"Choose occasion",IF(COUNTBLANK(I68)=1,"Define done",""))))))))))</f>
        <v/>
      </c>
      <c r="K68" s="2" t="n"/>
      <c r="L68" s="2" t="n"/>
      <c r="M68" s="2" t="n"/>
      <c r="N68" s="2" t="n"/>
      <c r="O68" s="2" t="n"/>
      <c r="P68" s="2" t="n"/>
      <c r="Q68" s="2" t="n"/>
      <c r="R68" s="2" t="n"/>
      <c r="S68" s="2" t="n"/>
      <c r="T68" s="2" t="n"/>
    </row>
    <row r="69" ht="34" customHeight="1">
      <c r="A69" s="27" t="n"/>
      <c r="B69" s="27" t="n"/>
      <c r="C69" s="27" t="n"/>
      <c r="D69" s="126" t="n"/>
      <c r="E69" s="130" t="n"/>
      <c r="F69" s="27" t="n"/>
      <c r="G69" s="27" t="n"/>
      <c r="H69" s="27" t="n"/>
      <c r="I69" s="27" t="n"/>
      <c r="J69" s="14">
        <f>IF(COUNTBLANK(A69)=1,"",IF(OR(F69="Done",F69="Dropped"),"",IF(COUNTBLANK(F69)=1,"Choose status",IF(COUNTBLANK(C69)=1,"Choose owner",IF(COUNTBLANK(D69)=1,"Add due date",IF(NOT(ISNUMBER(D69)),"Check date",IF(D69&lt;TODAY(),"Overdue",IF(D69&lt;TODAY()+7,"This week",IF(COUNTIFS('Hosting'!$A$8:$A$17,UPPER(TRIM(B69)),'Hosting'!$B$8:$B$17,"?*")=0,"Choose occasion",IF(COUNTBLANK(I69)=1,"Define done",""))))))))))</f>
        <v/>
      </c>
      <c r="K69" s="2" t="n"/>
      <c r="L69" s="2" t="n"/>
      <c r="M69" s="2" t="n"/>
      <c r="N69" s="2" t="n"/>
      <c r="O69" s="2" t="n"/>
      <c r="P69" s="2" t="n"/>
      <c r="Q69" s="2" t="n"/>
      <c r="R69" s="2" t="n"/>
      <c r="S69" s="2" t="n"/>
      <c r="T69" s="2" t="n"/>
    </row>
    <row r="70" ht="34" customHeight="1">
      <c r="A70" s="27" t="n"/>
      <c r="B70" s="27" t="n"/>
      <c r="C70" s="27" t="n"/>
      <c r="D70" s="126" t="n"/>
      <c r="E70" s="130" t="n"/>
      <c r="F70" s="27" t="n"/>
      <c r="G70" s="27" t="n"/>
      <c r="H70" s="27" t="n"/>
      <c r="I70" s="27" t="n"/>
      <c r="J70" s="14">
        <f>IF(COUNTBLANK(A70)=1,"",IF(OR(F70="Done",F70="Dropped"),"",IF(COUNTBLANK(F70)=1,"Choose status",IF(COUNTBLANK(C70)=1,"Choose owner",IF(COUNTBLANK(D70)=1,"Add due date",IF(NOT(ISNUMBER(D70)),"Check date",IF(D70&lt;TODAY(),"Overdue",IF(D70&lt;TODAY()+7,"This week",IF(COUNTIFS('Hosting'!$A$8:$A$17,UPPER(TRIM(B70)),'Hosting'!$B$8:$B$17,"?*")=0,"Choose occasion",IF(COUNTBLANK(I70)=1,"Define done",""))))))))))</f>
        <v/>
      </c>
      <c r="K70" s="2" t="n"/>
      <c r="L70" s="2" t="n"/>
      <c r="M70" s="2" t="n"/>
      <c r="N70" s="2" t="n"/>
      <c r="O70" s="2" t="n"/>
      <c r="P70" s="2" t="n"/>
      <c r="Q70" s="2" t="n"/>
      <c r="R70" s="2" t="n"/>
      <c r="S70" s="2" t="n"/>
      <c r="T70" s="2" t="n"/>
    </row>
    <row r="71" ht="34" customHeight="1">
      <c r="A71" s="27" t="n"/>
      <c r="B71" s="27" t="n"/>
      <c r="C71" s="27" t="n"/>
      <c r="D71" s="126" t="n"/>
      <c r="E71" s="130" t="n"/>
      <c r="F71" s="27" t="n"/>
      <c r="G71" s="27" t="n"/>
      <c r="H71" s="27" t="n"/>
      <c r="I71" s="27" t="n"/>
      <c r="J71" s="14">
        <f>IF(COUNTBLANK(A71)=1,"",IF(OR(F71="Done",F71="Dropped"),"",IF(COUNTBLANK(F71)=1,"Choose status",IF(COUNTBLANK(C71)=1,"Choose owner",IF(COUNTBLANK(D71)=1,"Add due date",IF(NOT(ISNUMBER(D71)),"Check date",IF(D71&lt;TODAY(),"Overdue",IF(D71&lt;TODAY()+7,"This week",IF(COUNTIFS('Hosting'!$A$8:$A$17,UPPER(TRIM(B71)),'Hosting'!$B$8:$B$17,"?*")=0,"Choose occasion",IF(COUNTBLANK(I71)=1,"Define done",""))))))))))</f>
        <v/>
      </c>
      <c r="K71" s="2" t="n"/>
      <c r="L71" s="2" t="n"/>
      <c r="M71" s="2" t="n"/>
      <c r="N71" s="2" t="n"/>
      <c r="O71" s="2" t="n"/>
      <c r="P71" s="2" t="n"/>
      <c r="Q71" s="2" t="n"/>
      <c r="R71" s="2" t="n"/>
      <c r="S71" s="2" t="n"/>
      <c r="T71" s="2" t="n"/>
    </row>
    <row r="72" ht="34" customHeight="1">
      <c r="A72" s="27" t="n"/>
      <c r="B72" s="27" t="n"/>
      <c r="C72" s="27" t="n"/>
      <c r="D72" s="126" t="n"/>
      <c r="E72" s="130" t="n"/>
      <c r="F72" s="27" t="n"/>
      <c r="G72" s="27" t="n"/>
      <c r="H72" s="27" t="n"/>
      <c r="I72" s="27" t="n"/>
      <c r="J72" s="14">
        <f>IF(COUNTBLANK(A72)=1,"",IF(OR(F72="Done",F72="Dropped"),"",IF(COUNTBLANK(F72)=1,"Choose status",IF(COUNTBLANK(C72)=1,"Choose owner",IF(COUNTBLANK(D72)=1,"Add due date",IF(NOT(ISNUMBER(D72)),"Check date",IF(D72&lt;TODAY(),"Overdue",IF(D72&lt;TODAY()+7,"This week",IF(COUNTIFS('Hosting'!$A$8:$A$17,UPPER(TRIM(B72)),'Hosting'!$B$8:$B$17,"?*")=0,"Choose occasion",IF(COUNTBLANK(I72)=1,"Define done",""))))))))))</f>
        <v/>
      </c>
      <c r="K72" s="2" t="n"/>
      <c r="L72" s="2" t="n"/>
      <c r="M72" s="2" t="n"/>
      <c r="N72" s="2" t="n"/>
      <c r="O72" s="2" t="n"/>
      <c r="P72" s="2" t="n"/>
      <c r="Q72" s="2" t="n"/>
      <c r="R72" s="2" t="n"/>
      <c r="S72" s="2" t="n"/>
      <c r="T72" s="2" t="n"/>
    </row>
    <row r="73" ht="34" customHeight="1">
      <c r="A73" s="27" t="n"/>
      <c r="B73" s="27" t="n"/>
      <c r="C73" s="27" t="n"/>
      <c r="D73" s="126" t="n"/>
      <c r="E73" s="130" t="n"/>
      <c r="F73" s="27" t="n"/>
      <c r="G73" s="27" t="n"/>
      <c r="H73" s="27" t="n"/>
      <c r="I73" s="27" t="n"/>
      <c r="J73" s="14">
        <f>IF(COUNTBLANK(A73)=1,"",IF(OR(F73="Done",F73="Dropped"),"",IF(COUNTBLANK(F73)=1,"Choose status",IF(COUNTBLANK(C73)=1,"Choose owner",IF(COUNTBLANK(D73)=1,"Add due date",IF(NOT(ISNUMBER(D73)),"Check date",IF(D73&lt;TODAY(),"Overdue",IF(D73&lt;TODAY()+7,"This week",IF(COUNTIFS('Hosting'!$A$8:$A$17,UPPER(TRIM(B73)),'Hosting'!$B$8:$B$17,"?*")=0,"Choose occasion",IF(COUNTBLANK(I73)=1,"Define done",""))))))))))</f>
        <v/>
      </c>
      <c r="K73" s="2" t="n"/>
      <c r="L73" s="2" t="n"/>
      <c r="M73" s="2" t="n"/>
      <c r="N73" s="2" t="n"/>
      <c r="O73" s="2" t="n"/>
      <c r="P73" s="2" t="n"/>
      <c r="Q73" s="2" t="n"/>
      <c r="R73" s="2" t="n"/>
      <c r="S73" s="2" t="n"/>
      <c r="T73" s="2" t="n"/>
    </row>
    <row r="74" ht="34" customHeight="1">
      <c r="A74" s="27" t="n"/>
      <c r="B74" s="27" t="n"/>
      <c r="C74" s="27" t="n"/>
      <c r="D74" s="126" t="n"/>
      <c r="E74" s="130" t="n"/>
      <c r="F74" s="27" t="n"/>
      <c r="G74" s="27" t="n"/>
      <c r="H74" s="27" t="n"/>
      <c r="I74" s="27" t="n"/>
      <c r="J74" s="14">
        <f>IF(COUNTBLANK(A74)=1,"",IF(OR(F74="Done",F74="Dropped"),"",IF(COUNTBLANK(F74)=1,"Choose status",IF(COUNTBLANK(C74)=1,"Choose owner",IF(COUNTBLANK(D74)=1,"Add due date",IF(NOT(ISNUMBER(D74)),"Check date",IF(D74&lt;TODAY(),"Overdue",IF(D74&lt;TODAY()+7,"This week",IF(COUNTIFS('Hosting'!$A$8:$A$17,UPPER(TRIM(B74)),'Hosting'!$B$8:$B$17,"?*")=0,"Choose occasion",IF(COUNTBLANK(I74)=1,"Define done",""))))))))))</f>
        <v/>
      </c>
      <c r="K74" s="2" t="n"/>
      <c r="L74" s="2" t="n"/>
      <c r="M74" s="2" t="n"/>
      <c r="N74" s="2" t="n"/>
      <c r="O74" s="2" t="n"/>
      <c r="P74" s="2" t="n"/>
      <c r="Q74" s="2" t="n"/>
      <c r="R74" s="2" t="n"/>
      <c r="S74" s="2" t="n"/>
      <c r="T74" s="2" t="n"/>
    </row>
    <row r="75" ht="34" customHeight="1">
      <c r="A75" s="27" t="n"/>
      <c r="B75" s="27" t="n"/>
      <c r="C75" s="27" t="n"/>
      <c r="D75" s="126" t="n"/>
      <c r="E75" s="130" t="n"/>
      <c r="F75" s="27" t="n"/>
      <c r="G75" s="27" t="n"/>
      <c r="H75" s="27" t="n"/>
      <c r="I75" s="27" t="n"/>
      <c r="J75" s="14">
        <f>IF(COUNTBLANK(A75)=1,"",IF(OR(F75="Done",F75="Dropped"),"",IF(COUNTBLANK(F75)=1,"Choose status",IF(COUNTBLANK(C75)=1,"Choose owner",IF(COUNTBLANK(D75)=1,"Add due date",IF(NOT(ISNUMBER(D75)),"Check date",IF(D75&lt;TODAY(),"Overdue",IF(D75&lt;TODAY()+7,"This week",IF(COUNTIFS('Hosting'!$A$8:$A$17,UPPER(TRIM(B75)),'Hosting'!$B$8:$B$17,"?*")=0,"Choose occasion",IF(COUNTBLANK(I75)=1,"Define done",""))))))))))</f>
        <v/>
      </c>
      <c r="K75" s="2" t="n"/>
      <c r="L75" s="2" t="n"/>
      <c r="M75" s="2" t="n"/>
      <c r="N75" s="2" t="n"/>
      <c r="O75" s="2" t="n"/>
      <c r="P75" s="2" t="n"/>
      <c r="Q75" s="2" t="n"/>
      <c r="R75" s="2" t="n"/>
      <c r="S75" s="2" t="n"/>
      <c r="T75" s="2" t="n"/>
    </row>
    <row r="76" ht="34" customHeight="1">
      <c r="A76" s="27" t="n"/>
      <c r="B76" s="27" t="n"/>
      <c r="C76" s="27" t="n"/>
      <c r="D76" s="126" t="n"/>
      <c r="E76" s="130" t="n"/>
      <c r="F76" s="27" t="n"/>
      <c r="G76" s="27" t="n"/>
      <c r="H76" s="27" t="n"/>
      <c r="I76" s="27" t="n"/>
      <c r="J76" s="14">
        <f>IF(COUNTBLANK(A76)=1,"",IF(OR(F76="Done",F76="Dropped"),"",IF(COUNTBLANK(F76)=1,"Choose status",IF(COUNTBLANK(C76)=1,"Choose owner",IF(COUNTBLANK(D76)=1,"Add due date",IF(NOT(ISNUMBER(D76)),"Check date",IF(D76&lt;TODAY(),"Overdue",IF(D76&lt;TODAY()+7,"This week",IF(COUNTIFS('Hosting'!$A$8:$A$17,UPPER(TRIM(B76)),'Hosting'!$B$8:$B$17,"?*")=0,"Choose occasion",IF(COUNTBLANK(I76)=1,"Define done",""))))))))))</f>
        <v/>
      </c>
      <c r="K76" s="2" t="n"/>
      <c r="L76" s="2" t="n"/>
      <c r="M76" s="2" t="n"/>
      <c r="N76" s="2" t="n"/>
      <c r="O76" s="2" t="n"/>
      <c r="P76" s="2" t="n"/>
      <c r="Q76" s="2" t="n"/>
      <c r="R76" s="2" t="n"/>
      <c r="S76" s="2" t="n"/>
      <c r="T76" s="2" t="n"/>
    </row>
    <row r="77" ht="34" customHeight="1">
      <c r="A77" s="27" t="n"/>
      <c r="B77" s="27" t="n"/>
      <c r="C77" s="27" t="n"/>
      <c r="D77" s="126" t="n"/>
      <c r="E77" s="130" t="n"/>
      <c r="F77" s="27" t="n"/>
      <c r="G77" s="27" t="n"/>
      <c r="H77" s="27" t="n"/>
      <c r="I77" s="27" t="n"/>
      <c r="J77" s="14">
        <f>IF(COUNTBLANK(A77)=1,"",IF(OR(F77="Done",F77="Dropped"),"",IF(COUNTBLANK(F77)=1,"Choose status",IF(COUNTBLANK(C77)=1,"Choose owner",IF(COUNTBLANK(D77)=1,"Add due date",IF(NOT(ISNUMBER(D77)),"Check date",IF(D77&lt;TODAY(),"Overdue",IF(D77&lt;TODAY()+7,"This week",IF(COUNTIFS('Hosting'!$A$8:$A$17,UPPER(TRIM(B77)),'Hosting'!$B$8:$B$17,"?*")=0,"Choose occasion",IF(COUNTBLANK(I77)=1,"Define done",""))))))))))</f>
        <v/>
      </c>
      <c r="K77" s="2" t="n"/>
      <c r="L77" s="2" t="n"/>
      <c r="M77" s="2" t="n"/>
      <c r="N77" s="2" t="n"/>
      <c r="O77" s="2" t="n"/>
      <c r="P77" s="2" t="n"/>
      <c r="Q77" s="2" t="n"/>
      <c r="R77" s="2" t="n"/>
      <c r="S77" s="2" t="n"/>
      <c r="T77" s="2" t="n"/>
    </row>
    <row r="78" ht="34" customHeight="1">
      <c r="A78" s="27" t="n"/>
      <c r="B78" s="27" t="n"/>
      <c r="C78" s="27" t="n"/>
      <c r="D78" s="126" t="n"/>
      <c r="E78" s="130" t="n"/>
      <c r="F78" s="27" t="n"/>
      <c r="G78" s="27" t="n"/>
      <c r="H78" s="27" t="n"/>
      <c r="I78" s="27" t="n"/>
      <c r="J78" s="14">
        <f>IF(COUNTBLANK(A78)=1,"",IF(OR(F78="Done",F78="Dropped"),"",IF(COUNTBLANK(F78)=1,"Choose status",IF(COUNTBLANK(C78)=1,"Choose owner",IF(COUNTBLANK(D78)=1,"Add due date",IF(NOT(ISNUMBER(D78)),"Check date",IF(D78&lt;TODAY(),"Overdue",IF(D78&lt;TODAY()+7,"This week",IF(COUNTIFS('Hosting'!$A$8:$A$17,UPPER(TRIM(B78)),'Hosting'!$B$8:$B$17,"?*")=0,"Choose occasion",IF(COUNTBLANK(I78)=1,"Define done",""))))))))))</f>
        <v/>
      </c>
      <c r="K78" s="2" t="n"/>
      <c r="L78" s="2" t="n"/>
      <c r="M78" s="2" t="n"/>
      <c r="N78" s="2" t="n"/>
      <c r="O78" s="2" t="n"/>
      <c r="P78" s="2" t="n"/>
      <c r="Q78" s="2" t="n"/>
      <c r="R78" s="2" t="n"/>
      <c r="S78" s="2" t="n"/>
      <c r="T78" s="2" t="n"/>
    </row>
    <row r="79" ht="34" customHeight="1">
      <c r="A79" s="27" t="n"/>
      <c r="B79" s="27" t="n"/>
      <c r="C79" s="27" t="n"/>
      <c r="D79" s="126" t="n"/>
      <c r="E79" s="130" t="n"/>
      <c r="F79" s="27" t="n"/>
      <c r="G79" s="27" t="n"/>
      <c r="H79" s="27" t="n"/>
      <c r="I79" s="27" t="n"/>
      <c r="J79" s="14">
        <f>IF(COUNTBLANK(A79)=1,"",IF(OR(F79="Done",F79="Dropped"),"",IF(COUNTBLANK(F79)=1,"Choose status",IF(COUNTBLANK(C79)=1,"Choose owner",IF(COUNTBLANK(D79)=1,"Add due date",IF(NOT(ISNUMBER(D79)),"Check date",IF(D79&lt;TODAY(),"Overdue",IF(D79&lt;TODAY()+7,"This week",IF(COUNTIFS('Hosting'!$A$8:$A$17,UPPER(TRIM(B79)),'Hosting'!$B$8:$B$17,"?*")=0,"Choose occasion",IF(COUNTBLANK(I79)=1,"Define done",""))))))))))</f>
        <v/>
      </c>
      <c r="K79" s="2" t="n"/>
      <c r="L79" s="2" t="n"/>
      <c r="M79" s="2" t="n"/>
      <c r="N79" s="2" t="n"/>
      <c r="O79" s="2" t="n"/>
      <c r="P79" s="2" t="n"/>
      <c r="Q79" s="2" t="n"/>
      <c r="R79" s="2" t="n"/>
      <c r="S79" s="2" t="n"/>
      <c r="T79" s="2" t="n"/>
    </row>
    <row r="80" ht="34" customHeight="1">
      <c r="A80" s="27" t="n"/>
      <c r="B80" s="27" t="n"/>
      <c r="C80" s="27" t="n"/>
      <c r="D80" s="126" t="n"/>
      <c r="E80" s="130" t="n"/>
      <c r="F80" s="27" t="n"/>
      <c r="G80" s="27" t="n"/>
      <c r="H80" s="27" t="n"/>
      <c r="I80" s="27" t="n"/>
      <c r="J80" s="14">
        <f>IF(COUNTBLANK(A80)=1,"",IF(OR(F80="Done",F80="Dropped"),"",IF(COUNTBLANK(F80)=1,"Choose status",IF(COUNTBLANK(C80)=1,"Choose owner",IF(COUNTBLANK(D80)=1,"Add due date",IF(NOT(ISNUMBER(D80)),"Check date",IF(D80&lt;TODAY(),"Overdue",IF(D80&lt;TODAY()+7,"This week",IF(COUNTIFS('Hosting'!$A$8:$A$17,UPPER(TRIM(B80)),'Hosting'!$B$8:$B$17,"?*")=0,"Choose occasion",IF(COUNTBLANK(I80)=1,"Define done",""))))))))))</f>
        <v/>
      </c>
      <c r="K80" s="2" t="n"/>
      <c r="L80" s="2" t="n"/>
      <c r="M80" s="2" t="n"/>
      <c r="N80" s="2" t="n"/>
      <c r="O80" s="2" t="n"/>
      <c r="P80" s="2" t="n"/>
      <c r="Q80" s="2" t="n"/>
      <c r="R80" s="2" t="n"/>
      <c r="S80" s="2" t="n"/>
      <c r="T80" s="2" t="n"/>
    </row>
    <row r="81" ht="34" customHeight="1">
      <c r="A81" s="27" t="n"/>
      <c r="B81" s="27" t="n"/>
      <c r="C81" s="27" t="n"/>
      <c r="D81" s="126" t="n"/>
      <c r="E81" s="130" t="n"/>
      <c r="F81" s="27" t="n"/>
      <c r="G81" s="27" t="n"/>
      <c r="H81" s="27" t="n"/>
      <c r="I81" s="27" t="n"/>
      <c r="J81" s="14">
        <f>IF(COUNTBLANK(A81)=1,"",IF(OR(F81="Done",F81="Dropped"),"",IF(COUNTBLANK(F81)=1,"Choose status",IF(COUNTBLANK(C81)=1,"Choose owner",IF(COUNTBLANK(D81)=1,"Add due date",IF(NOT(ISNUMBER(D81)),"Check date",IF(D81&lt;TODAY(),"Overdue",IF(D81&lt;TODAY()+7,"This week",IF(COUNTIFS('Hosting'!$A$8:$A$17,UPPER(TRIM(B81)),'Hosting'!$B$8:$B$17,"?*")=0,"Choose occasion",IF(COUNTBLANK(I81)=1,"Define done",""))))))))))</f>
        <v/>
      </c>
      <c r="K81" s="2" t="n"/>
      <c r="L81" s="2" t="n"/>
      <c r="M81" s="2" t="n"/>
      <c r="N81" s="2" t="n"/>
      <c r="O81" s="2" t="n"/>
      <c r="P81" s="2" t="n"/>
      <c r="Q81" s="2" t="n"/>
      <c r="R81" s="2" t="n"/>
      <c r="S81" s="2" t="n"/>
      <c r="T81" s="2" t="n"/>
    </row>
    <row r="82" ht="34" customHeight="1">
      <c r="A82" s="27" t="n"/>
      <c r="B82" s="27" t="n"/>
      <c r="C82" s="27" t="n"/>
      <c r="D82" s="126" t="n"/>
      <c r="E82" s="130" t="n"/>
      <c r="F82" s="27" t="n"/>
      <c r="G82" s="27" t="n"/>
      <c r="H82" s="27" t="n"/>
      <c r="I82" s="27" t="n"/>
      <c r="J82" s="14">
        <f>IF(COUNTBLANK(A82)=1,"",IF(OR(F82="Done",F82="Dropped"),"",IF(COUNTBLANK(F82)=1,"Choose status",IF(COUNTBLANK(C82)=1,"Choose owner",IF(COUNTBLANK(D82)=1,"Add due date",IF(NOT(ISNUMBER(D82)),"Check date",IF(D82&lt;TODAY(),"Overdue",IF(D82&lt;TODAY()+7,"This week",IF(COUNTIFS('Hosting'!$A$8:$A$17,UPPER(TRIM(B82)),'Hosting'!$B$8:$B$17,"?*")=0,"Choose occasion",IF(COUNTBLANK(I82)=1,"Define done",""))))))))))</f>
        <v/>
      </c>
      <c r="K82" s="2" t="n"/>
      <c r="L82" s="2" t="n"/>
      <c r="M82" s="2" t="n"/>
      <c r="N82" s="2" t="n"/>
      <c r="O82" s="2" t="n"/>
      <c r="P82" s="2" t="n"/>
      <c r="Q82" s="2" t="n"/>
      <c r="R82" s="2" t="n"/>
      <c r="S82" s="2" t="n"/>
      <c r="T82" s="2" t="n"/>
    </row>
    <row r="83" ht="34" customHeight="1">
      <c r="A83" s="27" t="n"/>
      <c r="B83" s="27" t="n"/>
      <c r="C83" s="27" t="n"/>
      <c r="D83" s="126" t="n"/>
      <c r="E83" s="130" t="n"/>
      <c r="F83" s="27" t="n"/>
      <c r="G83" s="27" t="n"/>
      <c r="H83" s="27" t="n"/>
      <c r="I83" s="27" t="n"/>
      <c r="J83" s="14">
        <f>IF(COUNTBLANK(A83)=1,"",IF(OR(F83="Done",F83="Dropped"),"",IF(COUNTBLANK(F83)=1,"Choose status",IF(COUNTBLANK(C83)=1,"Choose owner",IF(COUNTBLANK(D83)=1,"Add due date",IF(NOT(ISNUMBER(D83)),"Check date",IF(D83&lt;TODAY(),"Overdue",IF(D83&lt;TODAY()+7,"This week",IF(COUNTIFS('Hosting'!$A$8:$A$17,UPPER(TRIM(B83)),'Hosting'!$B$8:$B$17,"?*")=0,"Choose occasion",IF(COUNTBLANK(I83)=1,"Define done",""))))))))))</f>
        <v/>
      </c>
      <c r="K83" s="2" t="n"/>
      <c r="L83" s="2" t="n"/>
      <c r="M83" s="2" t="n"/>
      <c r="N83" s="2" t="n"/>
      <c r="O83" s="2" t="n"/>
      <c r="P83" s="2" t="n"/>
      <c r="Q83" s="2" t="n"/>
      <c r="R83" s="2" t="n"/>
      <c r="S83" s="2" t="n"/>
      <c r="T83" s="2" t="n"/>
    </row>
    <row r="84" ht="34" customHeight="1">
      <c r="A84" s="27" t="n"/>
      <c r="B84" s="27" t="n"/>
      <c r="C84" s="27" t="n"/>
      <c r="D84" s="126" t="n"/>
      <c r="E84" s="130" t="n"/>
      <c r="F84" s="27" t="n"/>
      <c r="G84" s="27" t="n"/>
      <c r="H84" s="27" t="n"/>
      <c r="I84" s="27" t="n"/>
      <c r="J84" s="14">
        <f>IF(COUNTBLANK(A84)=1,"",IF(OR(F84="Done",F84="Dropped"),"",IF(COUNTBLANK(F84)=1,"Choose status",IF(COUNTBLANK(C84)=1,"Choose owner",IF(COUNTBLANK(D84)=1,"Add due date",IF(NOT(ISNUMBER(D84)),"Check date",IF(D84&lt;TODAY(),"Overdue",IF(D84&lt;TODAY()+7,"This week",IF(COUNTIFS('Hosting'!$A$8:$A$17,UPPER(TRIM(B84)),'Hosting'!$B$8:$B$17,"?*")=0,"Choose occasion",IF(COUNTBLANK(I84)=1,"Define done",""))))))))))</f>
        <v/>
      </c>
      <c r="K84" s="2" t="n"/>
      <c r="L84" s="2" t="n"/>
      <c r="M84" s="2" t="n"/>
      <c r="N84" s="2" t="n"/>
      <c r="O84" s="2" t="n"/>
      <c r="P84" s="2" t="n"/>
      <c r="Q84" s="2" t="n"/>
      <c r="R84" s="2" t="n"/>
      <c r="S84" s="2" t="n"/>
      <c r="T84" s="2" t="n"/>
    </row>
    <row r="85" ht="34" customHeight="1">
      <c r="A85" s="27" t="n"/>
      <c r="B85" s="27" t="n"/>
      <c r="C85" s="27" t="n"/>
      <c r="D85" s="126" t="n"/>
      <c r="E85" s="130" t="n"/>
      <c r="F85" s="27" t="n"/>
      <c r="G85" s="27" t="n"/>
      <c r="H85" s="27" t="n"/>
      <c r="I85" s="27" t="n"/>
      <c r="J85" s="14">
        <f>IF(COUNTBLANK(A85)=1,"",IF(OR(F85="Done",F85="Dropped"),"",IF(COUNTBLANK(F85)=1,"Choose status",IF(COUNTBLANK(C85)=1,"Choose owner",IF(COUNTBLANK(D85)=1,"Add due date",IF(NOT(ISNUMBER(D85)),"Check date",IF(D85&lt;TODAY(),"Overdue",IF(D85&lt;TODAY()+7,"This week",IF(COUNTIFS('Hosting'!$A$8:$A$17,UPPER(TRIM(B85)),'Hosting'!$B$8:$B$17,"?*")=0,"Choose occasion",IF(COUNTBLANK(I85)=1,"Define done",""))))))))))</f>
        <v/>
      </c>
      <c r="K85" s="2" t="n"/>
      <c r="L85" s="2" t="n"/>
      <c r="M85" s="2" t="n"/>
      <c r="N85" s="2" t="n"/>
      <c r="O85" s="2" t="n"/>
      <c r="P85" s="2" t="n"/>
      <c r="Q85" s="2" t="n"/>
      <c r="R85" s="2" t="n"/>
      <c r="S85" s="2" t="n"/>
      <c r="T85" s="2" t="n"/>
    </row>
    <row r="86" ht="34" customHeight="1">
      <c r="A86" s="27" t="n"/>
      <c r="B86" s="27" t="n"/>
      <c r="C86" s="27" t="n"/>
      <c r="D86" s="126" t="n"/>
      <c r="E86" s="130" t="n"/>
      <c r="F86" s="27" t="n"/>
      <c r="G86" s="27" t="n"/>
      <c r="H86" s="27" t="n"/>
      <c r="I86" s="27" t="n"/>
      <c r="J86" s="14">
        <f>IF(COUNTBLANK(A86)=1,"",IF(OR(F86="Done",F86="Dropped"),"",IF(COUNTBLANK(F86)=1,"Choose status",IF(COUNTBLANK(C86)=1,"Choose owner",IF(COUNTBLANK(D86)=1,"Add due date",IF(NOT(ISNUMBER(D86)),"Check date",IF(D86&lt;TODAY(),"Overdue",IF(D86&lt;TODAY()+7,"This week",IF(COUNTIFS('Hosting'!$A$8:$A$17,UPPER(TRIM(B86)),'Hosting'!$B$8:$B$17,"?*")=0,"Choose occasion",IF(COUNTBLANK(I86)=1,"Define done",""))))))))))</f>
        <v/>
      </c>
      <c r="K86" s="2" t="n"/>
      <c r="L86" s="2" t="n"/>
      <c r="M86" s="2" t="n"/>
      <c r="N86" s="2" t="n"/>
      <c r="O86" s="2" t="n"/>
      <c r="P86" s="2" t="n"/>
      <c r="Q86" s="2" t="n"/>
      <c r="R86" s="2" t="n"/>
      <c r="S86" s="2" t="n"/>
      <c r="T86" s="2" t="n"/>
    </row>
    <row r="87" ht="34" customHeight="1">
      <c r="A87" s="27" t="n"/>
      <c r="B87" s="27" t="n"/>
      <c r="C87" s="27" t="n"/>
      <c r="D87" s="126" t="n"/>
      <c r="E87" s="130" t="n"/>
      <c r="F87" s="27" t="n"/>
      <c r="G87" s="27" t="n"/>
      <c r="H87" s="27" t="n"/>
      <c r="I87" s="27" t="n"/>
      <c r="J87" s="14">
        <f>IF(COUNTBLANK(A87)=1,"",IF(OR(F87="Done",F87="Dropped"),"",IF(COUNTBLANK(F87)=1,"Choose status",IF(COUNTBLANK(C87)=1,"Choose owner",IF(COUNTBLANK(D87)=1,"Add due date",IF(NOT(ISNUMBER(D87)),"Check date",IF(D87&lt;TODAY(),"Overdue",IF(D87&lt;TODAY()+7,"This week",IF(COUNTIFS('Hosting'!$A$8:$A$17,UPPER(TRIM(B87)),'Hosting'!$B$8:$B$17,"?*")=0,"Choose occasion",IF(COUNTBLANK(I87)=1,"Define done",""))))))))))</f>
        <v/>
      </c>
      <c r="K87" s="2" t="n"/>
      <c r="L87" s="2" t="n"/>
      <c r="M87" s="2" t="n"/>
      <c r="N87" s="2" t="n"/>
      <c r="O87" s="2" t="n"/>
      <c r="P87" s="2" t="n"/>
      <c r="Q87" s="2" t="n"/>
      <c r="R87" s="2" t="n"/>
      <c r="S87" s="2" t="n"/>
      <c r="T87" s="2" t="n"/>
    </row>
    <row r="88" ht="34" customHeight="1">
      <c r="A88" s="27" t="n"/>
      <c r="B88" s="27" t="n"/>
      <c r="C88" s="27" t="n"/>
      <c r="D88" s="126" t="n"/>
      <c r="E88" s="130" t="n"/>
      <c r="F88" s="27" t="n"/>
      <c r="G88" s="27" t="n"/>
      <c r="H88" s="27" t="n"/>
      <c r="I88" s="27" t="n"/>
      <c r="J88" s="14">
        <f>IF(COUNTBLANK(A88)=1,"",IF(OR(F88="Done",F88="Dropped"),"",IF(COUNTBLANK(F88)=1,"Choose status",IF(COUNTBLANK(C88)=1,"Choose owner",IF(COUNTBLANK(D88)=1,"Add due date",IF(NOT(ISNUMBER(D88)),"Check date",IF(D88&lt;TODAY(),"Overdue",IF(D88&lt;TODAY()+7,"This week",IF(COUNTIFS('Hosting'!$A$8:$A$17,UPPER(TRIM(B88)),'Hosting'!$B$8:$B$17,"?*")=0,"Choose occasion",IF(COUNTBLANK(I88)=1,"Define done",""))))))))))</f>
        <v/>
      </c>
      <c r="K88" s="2" t="n"/>
      <c r="L88" s="2" t="n"/>
      <c r="M88" s="2" t="n"/>
      <c r="N88" s="2" t="n"/>
      <c r="O88" s="2" t="n"/>
      <c r="P88" s="2" t="n"/>
      <c r="Q88" s="2" t="n"/>
      <c r="R88" s="2" t="n"/>
      <c r="S88" s="2" t="n"/>
      <c r="T88" s="2" t="n"/>
    </row>
    <row r="89" ht="34" customHeight="1">
      <c r="A89" s="27" t="n"/>
      <c r="B89" s="27" t="n"/>
      <c r="C89" s="27" t="n"/>
      <c r="D89" s="126" t="n"/>
      <c r="E89" s="130" t="n"/>
      <c r="F89" s="27" t="n"/>
      <c r="G89" s="27" t="n"/>
      <c r="H89" s="27" t="n"/>
      <c r="I89" s="27" t="n"/>
      <c r="J89" s="14">
        <f>IF(COUNTBLANK(A89)=1,"",IF(OR(F89="Done",F89="Dropped"),"",IF(COUNTBLANK(F89)=1,"Choose status",IF(COUNTBLANK(C89)=1,"Choose owner",IF(COUNTBLANK(D89)=1,"Add due date",IF(NOT(ISNUMBER(D89)),"Check date",IF(D89&lt;TODAY(),"Overdue",IF(D89&lt;TODAY()+7,"This week",IF(COUNTIFS('Hosting'!$A$8:$A$17,UPPER(TRIM(B89)),'Hosting'!$B$8:$B$17,"?*")=0,"Choose occasion",IF(COUNTBLANK(I89)=1,"Define done",""))))))))))</f>
        <v/>
      </c>
      <c r="K89" s="2" t="n"/>
      <c r="L89" s="2" t="n"/>
      <c r="M89" s="2" t="n"/>
      <c r="N89" s="2" t="n"/>
      <c r="O89" s="2" t="n"/>
      <c r="P89" s="2" t="n"/>
      <c r="Q89" s="2" t="n"/>
      <c r="R89" s="2" t="n"/>
      <c r="S89" s="2" t="n"/>
      <c r="T89" s="2" t="n"/>
    </row>
    <row r="90" ht="34" customHeight="1">
      <c r="A90" s="27" t="n"/>
      <c r="B90" s="27" t="n"/>
      <c r="C90" s="27" t="n"/>
      <c r="D90" s="126" t="n"/>
      <c r="E90" s="130" t="n"/>
      <c r="F90" s="27" t="n"/>
      <c r="G90" s="27" t="n"/>
      <c r="H90" s="27" t="n"/>
      <c r="I90" s="27" t="n"/>
      <c r="J90" s="14">
        <f>IF(COUNTBLANK(A90)=1,"",IF(OR(F90="Done",F90="Dropped"),"",IF(COUNTBLANK(F90)=1,"Choose status",IF(COUNTBLANK(C90)=1,"Choose owner",IF(COUNTBLANK(D90)=1,"Add due date",IF(NOT(ISNUMBER(D90)),"Check date",IF(D90&lt;TODAY(),"Overdue",IF(D90&lt;TODAY()+7,"This week",IF(COUNTIFS('Hosting'!$A$8:$A$17,UPPER(TRIM(B90)),'Hosting'!$B$8:$B$17,"?*")=0,"Choose occasion",IF(COUNTBLANK(I90)=1,"Define done",""))))))))))</f>
        <v/>
      </c>
      <c r="K90" s="2" t="n"/>
      <c r="L90" s="2" t="n"/>
      <c r="M90" s="2" t="n"/>
      <c r="N90" s="2" t="n"/>
      <c r="O90" s="2" t="n"/>
      <c r="P90" s="2" t="n"/>
      <c r="Q90" s="2" t="n"/>
      <c r="R90" s="2" t="n"/>
      <c r="S90" s="2" t="n"/>
      <c r="T90" s="2" t="n"/>
    </row>
    <row r="91" ht="34" customHeight="1">
      <c r="A91" s="27" t="n"/>
      <c r="B91" s="27" t="n"/>
      <c r="C91" s="27" t="n"/>
      <c r="D91" s="126" t="n"/>
      <c r="E91" s="130" t="n"/>
      <c r="F91" s="27" t="n"/>
      <c r="G91" s="27" t="n"/>
      <c r="H91" s="27" t="n"/>
      <c r="I91" s="27" t="n"/>
      <c r="J91" s="14">
        <f>IF(COUNTBLANK(A91)=1,"",IF(OR(F91="Done",F91="Dropped"),"",IF(COUNTBLANK(F91)=1,"Choose status",IF(COUNTBLANK(C91)=1,"Choose owner",IF(COUNTBLANK(D91)=1,"Add due date",IF(NOT(ISNUMBER(D91)),"Check date",IF(D91&lt;TODAY(),"Overdue",IF(D91&lt;TODAY()+7,"This week",IF(COUNTIFS('Hosting'!$A$8:$A$17,UPPER(TRIM(B91)),'Hosting'!$B$8:$B$17,"?*")=0,"Choose occasion",IF(COUNTBLANK(I91)=1,"Define done",""))))))))))</f>
        <v/>
      </c>
      <c r="K91" s="2" t="n"/>
      <c r="L91" s="2" t="n"/>
      <c r="M91" s="2" t="n"/>
      <c r="N91" s="2" t="n"/>
      <c r="O91" s="2" t="n"/>
      <c r="P91" s="2" t="n"/>
      <c r="Q91" s="2" t="n"/>
      <c r="R91" s="2" t="n"/>
      <c r="S91" s="2" t="n"/>
      <c r="T91" s="2" t="n"/>
    </row>
    <row r="92" ht="34" customHeight="1">
      <c r="A92" s="27" t="n"/>
      <c r="B92" s="27" t="n"/>
      <c r="C92" s="27" t="n"/>
      <c r="D92" s="126" t="n"/>
      <c r="E92" s="130" t="n"/>
      <c r="F92" s="27" t="n"/>
      <c r="G92" s="27" t="n"/>
      <c r="H92" s="27" t="n"/>
      <c r="I92" s="27" t="n"/>
      <c r="J92" s="14">
        <f>IF(COUNTBLANK(A92)=1,"",IF(OR(F92="Done",F92="Dropped"),"",IF(COUNTBLANK(F92)=1,"Choose status",IF(COUNTBLANK(C92)=1,"Choose owner",IF(COUNTBLANK(D92)=1,"Add due date",IF(NOT(ISNUMBER(D92)),"Check date",IF(D92&lt;TODAY(),"Overdue",IF(D92&lt;TODAY()+7,"This week",IF(COUNTIFS('Hosting'!$A$8:$A$17,UPPER(TRIM(B92)),'Hosting'!$B$8:$B$17,"?*")=0,"Choose occasion",IF(COUNTBLANK(I92)=1,"Define done",""))))))))))</f>
        <v/>
      </c>
      <c r="K92" s="2" t="n"/>
      <c r="L92" s="2" t="n"/>
      <c r="M92" s="2" t="n"/>
      <c r="N92" s="2" t="n"/>
      <c r="O92" s="2" t="n"/>
      <c r="P92" s="2" t="n"/>
      <c r="Q92" s="2" t="n"/>
      <c r="R92" s="2" t="n"/>
      <c r="S92" s="2" t="n"/>
      <c r="T92" s="2" t="n"/>
    </row>
    <row r="93" ht="34" customHeight="1">
      <c r="A93" s="27" t="n"/>
      <c r="B93" s="27" t="n"/>
      <c r="C93" s="27" t="n"/>
      <c r="D93" s="126" t="n"/>
      <c r="E93" s="130" t="n"/>
      <c r="F93" s="27" t="n"/>
      <c r="G93" s="27" t="n"/>
      <c r="H93" s="27" t="n"/>
      <c r="I93" s="27" t="n"/>
      <c r="J93" s="14">
        <f>IF(COUNTBLANK(A93)=1,"",IF(OR(F93="Done",F93="Dropped"),"",IF(COUNTBLANK(F93)=1,"Choose status",IF(COUNTBLANK(C93)=1,"Choose owner",IF(COUNTBLANK(D93)=1,"Add due date",IF(NOT(ISNUMBER(D93)),"Check date",IF(D93&lt;TODAY(),"Overdue",IF(D93&lt;TODAY()+7,"This week",IF(COUNTIFS('Hosting'!$A$8:$A$17,UPPER(TRIM(B93)),'Hosting'!$B$8:$B$17,"?*")=0,"Choose occasion",IF(COUNTBLANK(I93)=1,"Define done",""))))))))))</f>
        <v/>
      </c>
      <c r="K93" s="2" t="n"/>
      <c r="L93" s="2" t="n"/>
      <c r="M93" s="2" t="n"/>
      <c r="N93" s="2" t="n"/>
      <c r="O93" s="2" t="n"/>
      <c r="P93" s="2" t="n"/>
      <c r="Q93" s="2" t="n"/>
      <c r="R93" s="2" t="n"/>
      <c r="S93" s="2" t="n"/>
      <c r="T93" s="2" t="n"/>
    </row>
    <row r="94" ht="34" customHeight="1">
      <c r="A94" s="27" t="n"/>
      <c r="B94" s="27" t="n"/>
      <c r="C94" s="27" t="n"/>
      <c r="D94" s="126" t="n"/>
      <c r="E94" s="130" t="n"/>
      <c r="F94" s="27" t="n"/>
      <c r="G94" s="27" t="n"/>
      <c r="H94" s="27" t="n"/>
      <c r="I94" s="27" t="n"/>
      <c r="J94" s="14">
        <f>IF(COUNTBLANK(A94)=1,"",IF(OR(F94="Done",F94="Dropped"),"",IF(COUNTBLANK(F94)=1,"Choose status",IF(COUNTBLANK(C94)=1,"Choose owner",IF(COUNTBLANK(D94)=1,"Add due date",IF(NOT(ISNUMBER(D94)),"Check date",IF(D94&lt;TODAY(),"Overdue",IF(D94&lt;TODAY()+7,"This week",IF(COUNTIFS('Hosting'!$A$8:$A$17,UPPER(TRIM(B94)),'Hosting'!$B$8:$B$17,"?*")=0,"Choose occasion",IF(COUNTBLANK(I94)=1,"Define done",""))))))))))</f>
        <v/>
      </c>
      <c r="K94" s="2" t="n"/>
      <c r="L94" s="2" t="n"/>
      <c r="M94" s="2" t="n"/>
      <c r="N94" s="2" t="n"/>
      <c r="O94" s="2" t="n"/>
      <c r="P94" s="2" t="n"/>
      <c r="Q94" s="2" t="n"/>
      <c r="R94" s="2" t="n"/>
      <c r="S94" s="2" t="n"/>
      <c r="T94" s="2" t="n"/>
    </row>
    <row r="95" ht="34" customHeight="1">
      <c r="A95" s="27" t="n"/>
      <c r="B95" s="27" t="n"/>
      <c r="C95" s="27" t="n"/>
      <c r="D95" s="126" t="n"/>
      <c r="E95" s="130" t="n"/>
      <c r="F95" s="27" t="n"/>
      <c r="G95" s="27" t="n"/>
      <c r="H95" s="27" t="n"/>
      <c r="I95" s="27" t="n"/>
      <c r="J95" s="14">
        <f>IF(COUNTBLANK(A95)=1,"",IF(OR(F95="Done",F95="Dropped"),"",IF(COUNTBLANK(F95)=1,"Choose status",IF(COUNTBLANK(C95)=1,"Choose owner",IF(COUNTBLANK(D95)=1,"Add due date",IF(NOT(ISNUMBER(D95)),"Check date",IF(D95&lt;TODAY(),"Overdue",IF(D95&lt;TODAY()+7,"This week",IF(COUNTIFS('Hosting'!$A$8:$A$17,UPPER(TRIM(B95)),'Hosting'!$B$8:$B$17,"?*")=0,"Choose occasion",IF(COUNTBLANK(I95)=1,"Define done",""))))))))))</f>
        <v/>
      </c>
      <c r="K95" s="2" t="n"/>
      <c r="L95" s="2" t="n"/>
      <c r="M95" s="2" t="n"/>
      <c r="N95" s="2" t="n"/>
      <c r="O95" s="2" t="n"/>
      <c r="P95" s="2" t="n"/>
      <c r="Q95" s="2" t="n"/>
      <c r="R95" s="2" t="n"/>
      <c r="S95" s="2" t="n"/>
      <c r="T95" s="2" t="n"/>
    </row>
    <row r="96" ht="34" customHeight="1">
      <c r="A96" s="27" t="n"/>
      <c r="B96" s="27" t="n"/>
      <c r="C96" s="27" t="n"/>
      <c r="D96" s="126" t="n"/>
      <c r="E96" s="130" t="n"/>
      <c r="F96" s="27" t="n"/>
      <c r="G96" s="27" t="n"/>
      <c r="H96" s="27" t="n"/>
      <c r="I96" s="27" t="n"/>
      <c r="J96" s="14">
        <f>IF(COUNTBLANK(A96)=1,"",IF(OR(F96="Done",F96="Dropped"),"",IF(COUNTBLANK(F96)=1,"Choose status",IF(COUNTBLANK(C96)=1,"Choose owner",IF(COUNTBLANK(D96)=1,"Add due date",IF(NOT(ISNUMBER(D96)),"Check date",IF(D96&lt;TODAY(),"Overdue",IF(D96&lt;TODAY()+7,"This week",IF(COUNTIFS('Hosting'!$A$8:$A$17,UPPER(TRIM(B96)),'Hosting'!$B$8:$B$17,"?*")=0,"Choose occasion",IF(COUNTBLANK(I96)=1,"Define done",""))))))))))</f>
        <v/>
      </c>
      <c r="K96" s="2" t="n"/>
      <c r="L96" s="2" t="n"/>
      <c r="M96" s="2" t="n"/>
      <c r="N96" s="2" t="n"/>
      <c r="O96" s="2" t="n"/>
      <c r="P96" s="2" t="n"/>
      <c r="Q96" s="2" t="n"/>
      <c r="R96" s="2" t="n"/>
      <c r="S96" s="2" t="n"/>
      <c r="T96" s="2" t="n"/>
    </row>
    <row r="97" ht="34" customHeight="1">
      <c r="A97" s="27" t="n"/>
      <c r="B97" s="27" t="n"/>
      <c r="C97" s="27" t="n"/>
      <c r="D97" s="126" t="n"/>
      <c r="E97" s="130" t="n"/>
      <c r="F97" s="27" t="n"/>
      <c r="G97" s="27" t="n"/>
      <c r="H97" s="27" t="n"/>
      <c r="I97" s="27" t="n"/>
      <c r="J97" s="14">
        <f>IF(COUNTBLANK(A97)=1,"",IF(OR(F97="Done",F97="Dropped"),"",IF(COUNTBLANK(F97)=1,"Choose status",IF(COUNTBLANK(C97)=1,"Choose owner",IF(COUNTBLANK(D97)=1,"Add due date",IF(NOT(ISNUMBER(D97)),"Check date",IF(D97&lt;TODAY(),"Overdue",IF(D97&lt;TODAY()+7,"This week",IF(COUNTIFS('Hosting'!$A$8:$A$17,UPPER(TRIM(B97)),'Hosting'!$B$8:$B$17,"?*")=0,"Choose occasion",IF(COUNTBLANK(I97)=1,"Define done",""))))))))))</f>
        <v/>
      </c>
      <c r="K97" s="2" t="n"/>
      <c r="L97" s="2" t="n"/>
      <c r="M97" s="2" t="n"/>
      <c r="N97" s="2" t="n"/>
      <c r="O97" s="2" t="n"/>
      <c r="P97" s="2" t="n"/>
      <c r="Q97" s="2" t="n"/>
      <c r="R97" s="2" t="n"/>
      <c r="S97" s="2" t="n"/>
      <c r="T97" s="2" t="n"/>
    </row>
    <row r="98" ht="34" customHeight="1">
      <c r="A98" s="27" t="n"/>
      <c r="B98" s="27" t="n"/>
      <c r="C98" s="27" t="n"/>
      <c r="D98" s="126" t="n"/>
      <c r="E98" s="130" t="n"/>
      <c r="F98" s="27" t="n"/>
      <c r="G98" s="27" t="n"/>
      <c r="H98" s="27" t="n"/>
      <c r="I98" s="27" t="n"/>
      <c r="J98" s="14">
        <f>IF(COUNTBLANK(A98)=1,"",IF(OR(F98="Done",F98="Dropped"),"",IF(COUNTBLANK(F98)=1,"Choose status",IF(COUNTBLANK(C98)=1,"Choose owner",IF(COUNTBLANK(D98)=1,"Add due date",IF(NOT(ISNUMBER(D98)),"Check date",IF(D98&lt;TODAY(),"Overdue",IF(D98&lt;TODAY()+7,"This week",IF(COUNTIFS('Hosting'!$A$8:$A$17,UPPER(TRIM(B98)),'Hosting'!$B$8:$B$17,"?*")=0,"Choose occasion",IF(COUNTBLANK(I98)=1,"Define done",""))))))))))</f>
        <v/>
      </c>
      <c r="K98" s="2" t="n"/>
      <c r="L98" s="2" t="n"/>
      <c r="M98" s="2" t="n"/>
      <c r="N98" s="2" t="n"/>
      <c r="O98" s="2" t="n"/>
      <c r="P98" s="2" t="n"/>
      <c r="Q98" s="2" t="n"/>
      <c r="R98" s="2" t="n"/>
      <c r="S98" s="2" t="n"/>
      <c r="T98" s="2" t="n"/>
    </row>
    <row r="99" ht="34" customHeight="1">
      <c r="A99" s="27" t="n"/>
      <c r="B99" s="27" t="n"/>
      <c r="C99" s="27" t="n"/>
      <c r="D99" s="126" t="n"/>
      <c r="E99" s="130" t="n"/>
      <c r="F99" s="27" t="n"/>
      <c r="G99" s="27" t="n"/>
      <c r="H99" s="27" t="n"/>
      <c r="I99" s="27" t="n"/>
      <c r="J99" s="14">
        <f>IF(COUNTBLANK(A99)=1,"",IF(OR(F99="Done",F99="Dropped"),"",IF(COUNTBLANK(F99)=1,"Choose status",IF(COUNTBLANK(C99)=1,"Choose owner",IF(COUNTBLANK(D99)=1,"Add due date",IF(NOT(ISNUMBER(D99)),"Check date",IF(D99&lt;TODAY(),"Overdue",IF(D99&lt;TODAY()+7,"This week",IF(COUNTIFS('Hosting'!$A$8:$A$17,UPPER(TRIM(B99)),'Hosting'!$B$8:$B$17,"?*")=0,"Choose occasion",IF(COUNTBLANK(I99)=1,"Define done",""))))))))))</f>
        <v/>
      </c>
      <c r="K99" s="2" t="n"/>
      <c r="L99" s="2" t="n"/>
      <c r="M99" s="2" t="n"/>
      <c r="N99" s="2" t="n"/>
      <c r="O99" s="2" t="n"/>
      <c r="P99" s="2" t="n"/>
      <c r="Q99" s="2" t="n"/>
      <c r="R99" s="2" t="n"/>
      <c r="S99" s="2" t="n"/>
      <c r="T99" s="2" t="n"/>
    </row>
    <row r="100" ht="34" customHeight="1">
      <c r="A100" s="27" t="n"/>
      <c r="B100" s="27" t="n"/>
      <c r="C100" s="27" t="n"/>
      <c r="D100" s="126" t="n"/>
      <c r="E100" s="130" t="n"/>
      <c r="F100" s="27" t="n"/>
      <c r="G100" s="27" t="n"/>
      <c r="H100" s="27" t="n"/>
      <c r="I100" s="27" t="n"/>
      <c r="J100" s="14">
        <f>IF(COUNTBLANK(A100)=1,"",IF(OR(F100="Done",F100="Dropped"),"",IF(COUNTBLANK(F100)=1,"Choose status",IF(COUNTBLANK(C100)=1,"Choose owner",IF(COUNTBLANK(D100)=1,"Add due date",IF(NOT(ISNUMBER(D100)),"Check date",IF(D100&lt;TODAY(),"Overdue",IF(D100&lt;TODAY()+7,"This week",IF(COUNTIFS('Hosting'!$A$8:$A$17,UPPER(TRIM(B100)),'Hosting'!$B$8:$B$17,"?*")=0,"Choose occasion",IF(COUNTBLANK(I100)=1,"Define done",""))))))))))</f>
        <v/>
      </c>
      <c r="K100" s="2" t="n"/>
      <c r="L100" s="2" t="n"/>
      <c r="M100" s="2" t="n"/>
      <c r="N100" s="2" t="n"/>
      <c r="O100" s="2" t="n"/>
      <c r="P100" s="2" t="n"/>
      <c r="Q100" s="2" t="n"/>
      <c r="R100" s="2" t="n"/>
      <c r="S100" s="2" t="n"/>
      <c r="T100" s="2" t="n"/>
    </row>
    <row r="101" ht="34" customHeight="1">
      <c r="A101" s="27" t="n"/>
      <c r="B101" s="27" t="n"/>
      <c r="C101" s="27" t="n"/>
      <c r="D101" s="126" t="n"/>
      <c r="E101" s="130" t="n"/>
      <c r="F101" s="27" t="n"/>
      <c r="G101" s="27" t="n"/>
      <c r="H101" s="27" t="n"/>
      <c r="I101" s="27" t="n"/>
      <c r="J101" s="14">
        <f>IF(COUNTBLANK(A101)=1,"",IF(OR(F101="Done",F101="Dropped"),"",IF(COUNTBLANK(F101)=1,"Choose status",IF(COUNTBLANK(C101)=1,"Choose owner",IF(COUNTBLANK(D101)=1,"Add due date",IF(NOT(ISNUMBER(D101)),"Check date",IF(D101&lt;TODAY(),"Overdue",IF(D101&lt;TODAY()+7,"This week",IF(COUNTIFS('Hosting'!$A$8:$A$17,UPPER(TRIM(B101)),'Hosting'!$B$8:$B$17,"?*")=0,"Choose occasion",IF(COUNTBLANK(I101)=1,"Define done",""))))))))))</f>
        <v/>
      </c>
      <c r="K101" s="2" t="n"/>
      <c r="L101" s="2" t="n"/>
      <c r="M101" s="2" t="n"/>
      <c r="N101" s="2" t="n"/>
      <c r="O101" s="2" t="n"/>
      <c r="P101" s="2" t="n"/>
      <c r="Q101" s="2" t="n"/>
      <c r="R101" s="2" t="n"/>
      <c r="S101" s="2" t="n"/>
      <c r="T101" s="2" t="n"/>
    </row>
    <row r="102" ht="34" customHeight="1">
      <c r="A102" s="27" t="n"/>
      <c r="B102" s="27" t="n"/>
      <c r="C102" s="27" t="n"/>
      <c r="D102" s="126" t="n"/>
      <c r="E102" s="130" t="n"/>
      <c r="F102" s="27" t="n"/>
      <c r="G102" s="27" t="n"/>
      <c r="H102" s="27" t="n"/>
      <c r="I102" s="27" t="n"/>
      <c r="J102" s="14">
        <f>IF(COUNTBLANK(A102)=1,"",IF(OR(F102="Done",F102="Dropped"),"",IF(COUNTBLANK(F102)=1,"Choose status",IF(COUNTBLANK(C102)=1,"Choose owner",IF(COUNTBLANK(D102)=1,"Add due date",IF(NOT(ISNUMBER(D102)),"Check date",IF(D102&lt;TODAY(),"Overdue",IF(D102&lt;TODAY()+7,"This week",IF(COUNTIFS('Hosting'!$A$8:$A$17,UPPER(TRIM(B102)),'Hosting'!$B$8:$B$17,"?*")=0,"Choose occasion",IF(COUNTBLANK(I102)=1,"Define done",""))))))))))</f>
        <v/>
      </c>
      <c r="K102" s="2" t="n"/>
      <c r="L102" s="2" t="n"/>
      <c r="M102" s="2" t="n"/>
      <c r="N102" s="2" t="n"/>
      <c r="O102" s="2" t="n"/>
      <c r="P102" s="2" t="n"/>
      <c r="Q102" s="2" t="n"/>
      <c r="R102" s="2" t="n"/>
      <c r="S102" s="2" t="n"/>
      <c r="T102" s="2" t="n"/>
    </row>
    <row r="103" ht="34" customHeight="1">
      <c r="A103" s="27" t="n"/>
      <c r="B103" s="27" t="n"/>
      <c r="C103" s="27" t="n"/>
      <c r="D103" s="126" t="n"/>
      <c r="E103" s="130" t="n"/>
      <c r="F103" s="27" t="n"/>
      <c r="G103" s="27" t="n"/>
      <c r="H103" s="27" t="n"/>
      <c r="I103" s="27" t="n"/>
      <c r="J103" s="14">
        <f>IF(COUNTBLANK(A103)=1,"",IF(OR(F103="Done",F103="Dropped"),"",IF(COUNTBLANK(F103)=1,"Choose status",IF(COUNTBLANK(C103)=1,"Choose owner",IF(COUNTBLANK(D103)=1,"Add due date",IF(NOT(ISNUMBER(D103)),"Check date",IF(D103&lt;TODAY(),"Overdue",IF(D103&lt;TODAY()+7,"This week",IF(COUNTIFS('Hosting'!$A$8:$A$17,UPPER(TRIM(B103)),'Hosting'!$B$8:$B$17,"?*")=0,"Choose occasion",IF(COUNTBLANK(I103)=1,"Define done",""))))))))))</f>
        <v/>
      </c>
      <c r="K103" s="2" t="n"/>
      <c r="L103" s="2" t="n"/>
      <c r="M103" s="2" t="n"/>
      <c r="N103" s="2" t="n"/>
      <c r="O103" s="2" t="n"/>
      <c r="P103" s="2" t="n"/>
      <c r="Q103" s="2" t="n"/>
      <c r="R103" s="2" t="n"/>
      <c r="S103" s="2" t="n"/>
      <c r="T103" s="2" t="n"/>
    </row>
    <row r="104" ht="34" customHeight="1">
      <c r="A104" s="27" t="n"/>
      <c r="B104" s="27" t="n"/>
      <c r="C104" s="27" t="n"/>
      <c r="D104" s="126" t="n"/>
      <c r="E104" s="130" t="n"/>
      <c r="F104" s="27" t="n"/>
      <c r="G104" s="27" t="n"/>
      <c r="H104" s="27" t="n"/>
      <c r="I104" s="27" t="n"/>
      <c r="J104" s="14">
        <f>IF(COUNTBLANK(A104)=1,"",IF(OR(F104="Done",F104="Dropped"),"",IF(COUNTBLANK(F104)=1,"Choose status",IF(COUNTBLANK(C104)=1,"Choose owner",IF(COUNTBLANK(D104)=1,"Add due date",IF(NOT(ISNUMBER(D104)),"Check date",IF(D104&lt;TODAY(),"Overdue",IF(D104&lt;TODAY()+7,"This week",IF(COUNTIFS('Hosting'!$A$8:$A$17,UPPER(TRIM(B104)),'Hosting'!$B$8:$B$17,"?*")=0,"Choose occasion",IF(COUNTBLANK(I104)=1,"Define done",""))))))))))</f>
        <v/>
      </c>
      <c r="K104" s="2" t="n"/>
      <c r="L104" s="2" t="n"/>
      <c r="M104" s="2" t="n"/>
      <c r="N104" s="2" t="n"/>
      <c r="O104" s="2" t="n"/>
      <c r="P104" s="2" t="n"/>
      <c r="Q104" s="2" t="n"/>
      <c r="R104" s="2" t="n"/>
      <c r="S104" s="2" t="n"/>
      <c r="T104" s="2" t="n"/>
    </row>
    <row r="105" ht="34" customHeight="1">
      <c r="A105" s="27" t="n"/>
      <c r="B105" s="27" t="n"/>
      <c r="C105" s="27" t="n"/>
      <c r="D105" s="126" t="n"/>
      <c r="E105" s="130" t="n"/>
      <c r="F105" s="27" t="n"/>
      <c r="G105" s="27" t="n"/>
      <c r="H105" s="27" t="n"/>
      <c r="I105" s="27" t="n"/>
      <c r="J105" s="14">
        <f>IF(COUNTBLANK(A105)=1,"",IF(OR(F105="Done",F105="Dropped"),"",IF(COUNTBLANK(F105)=1,"Choose status",IF(COUNTBLANK(C105)=1,"Choose owner",IF(COUNTBLANK(D105)=1,"Add due date",IF(NOT(ISNUMBER(D105)),"Check date",IF(D105&lt;TODAY(),"Overdue",IF(D105&lt;TODAY()+7,"This week",IF(COUNTIFS('Hosting'!$A$8:$A$17,UPPER(TRIM(B105)),'Hosting'!$B$8:$B$17,"?*")=0,"Choose occasion",IF(COUNTBLANK(I105)=1,"Define done",""))))))))))</f>
        <v/>
      </c>
      <c r="K105" s="2" t="n"/>
      <c r="L105" s="2" t="n"/>
      <c r="M105" s="2" t="n"/>
      <c r="N105" s="2" t="n"/>
      <c r="O105" s="2" t="n"/>
      <c r="P105" s="2" t="n"/>
      <c r="Q105" s="2" t="n"/>
      <c r="R105" s="2" t="n"/>
      <c r="S105" s="2" t="n"/>
      <c r="T105" s="2" t="n"/>
    </row>
    <row r="106" ht="34" customHeight="1">
      <c r="A106" s="27" t="n"/>
      <c r="B106" s="27" t="n"/>
      <c r="C106" s="27" t="n"/>
      <c r="D106" s="126" t="n"/>
      <c r="E106" s="130" t="n"/>
      <c r="F106" s="27" t="n"/>
      <c r="G106" s="27" t="n"/>
      <c r="H106" s="27" t="n"/>
      <c r="I106" s="27" t="n"/>
      <c r="J106" s="14">
        <f>IF(COUNTBLANK(A106)=1,"",IF(OR(F106="Done",F106="Dropped"),"",IF(COUNTBLANK(F106)=1,"Choose status",IF(COUNTBLANK(C106)=1,"Choose owner",IF(COUNTBLANK(D106)=1,"Add due date",IF(NOT(ISNUMBER(D106)),"Check date",IF(D106&lt;TODAY(),"Overdue",IF(D106&lt;TODAY()+7,"This week",IF(COUNTIFS('Hosting'!$A$8:$A$17,UPPER(TRIM(B106)),'Hosting'!$B$8:$B$17,"?*")=0,"Choose occasion",IF(COUNTBLANK(I106)=1,"Define done",""))))))))))</f>
        <v/>
      </c>
      <c r="K106" s="2" t="n"/>
      <c r="L106" s="2" t="n"/>
      <c r="M106" s="2" t="n"/>
      <c r="N106" s="2" t="n"/>
      <c r="O106" s="2" t="n"/>
      <c r="P106" s="2" t="n"/>
      <c r="Q106" s="2" t="n"/>
      <c r="R106" s="2" t="n"/>
      <c r="S106" s="2" t="n"/>
      <c r="T106" s="2" t="n"/>
    </row>
    <row r="107" ht="34" customHeight="1">
      <c r="A107" s="27" t="n"/>
      <c r="B107" s="27" t="n"/>
      <c r="C107" s="27" t="n"/>
      <c r="D107" s="126" t="n"/>
      <c r="E107" s="130" t="n"/>
      <c r="F107" s="27" t="n"/>
      <c r="G107" s="27" t="n"/>
      <c r="H107" s="27" t="n"/>
      <c r="I107" s="27" t="n"/>
      <c r="J107" s="14">
        <f>IF(COUNTBLANK(A107)=1,"",IF(OR(F107="Done",F107="Dropped"),"",IF(COUNTBLANK(F107)=1,"Choose status",IF(COUNTBLANK(C107)=1,"Choose owner",IF(COUNTBLANK(D107)=1,"Add due date",IF(NOT(ISNUMBER(D107)),"Check date",IF(D107&lt;TODAY(),"Overdue",IF(D107&lt;TODAY()+7,"This week",IF(COUNTIFS('Hosting'!$A$8:$A$17,UPPER(TRIM(B107)),'Hosting'!$B$8:$B$17,"?*")=0,"Choose occasion",IF(COUNTBLANK(I107)=1,"Define done",""))))))))))</f>
        <v/>
      </c>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J8:J107">
    <cfRule type="expression" priority="1" dxfId="0">
      <formula>LEN(J8)&gt;0</formula>
    </cfRule>
  </conditionalFormatting>
  <dataValidations count="5">
    <dataValidation sqref="B8:B107" showDropDown="0" showInputMessage="0" showErrorMessage="1" allowBlank="1" errorTitle="Choose from the list" error="Use one of the available choices." type="list" errorStyle="stop">
      <formula1>INDIRECT("'Hosting'!$A$8:$A$17")</formula1>
    </dataValidation>
    <dataValidation sqref="C8:C107" showDropDown="0" showInputMessage="0" showErrorMessage="1" allowBlank="1" errorTitle="Choose from the list" error="Use one of the available choices." type="list" errorStyle="stop">
      <formula1>INDIRECT("'Setup'!$D$6:$D$15")</formula1>
    </dataValidation>
    <dataValidation sqref="D8:D107" showDropDown="0" showInputMessage="0" showErrorMessage="1" allowBlank="1" errorTitle="Enter a date" error="Use a valid date, for example 20 December 2026." type="date" errorStyle="stop" operator="between">
      <formula1>DATE(2020,1,1)</formula1>
      <formula2>DATE(2100,12,31)</formula2>
    </dataValidation>
    <dataValidation sqref="E8:E107" showDropDown="0" showInputMessage="0" showErrorMessage="1" allowBlank="1" errorTitle="Check the number" error="Enter a number from 0 to 0.99999." type="decimal" errorStyle="stop" operator="between">
      <formula1>0</formula1>
      <formula2>0.99999</formula2>
    </dataValidation>
    <dataValidation sqref="F8:F107" showDropDown="0" showInputMessage="0" showErrorMessage="1" allowBlank="1" errorTitle="Choose from the list" error="Use one of the available choices." type="list" errorStyle="stop">
      <formula1>"Planned,In progress,Waiting,Done,Dropped"</formula1>
    </dataValidation>
  </dataValidations>
  <pageMargins left="0.7" right="0.7" top="0.75" bottom="0.75" header="0.3" footer="0.3"/>
  <tableParts count="1">
    <tablePart xmlns:r="http://schemas.openxmlformats.org/officeDocument/2006/relationships" r:id="rId1"/>
  </tableParts>
</worksheet>
</file>

<file path=xl/worksheets/sheet12.xml><?xml version="1.0" encoding="utf-8"?>
<worksheet xmlns="http://schemas.openxmlformats.org/spreadsheetml/2006/main">
  <sheetPr>
    <tabColor rgb="FFAABBB0"/>
    <outlinePr summaryBelow="1" summaryRight="1"/>
    <pageSetUpPr/>
  </sheetPr>
  <dimension ref="A1:T280"/>
  <sheetViews>
    <sheetView showGridLines="0" workbookViewId="0">
      <pane xSplit="1" ySplit="7" topLeftCell="B8" activePane="bottomRight" state="frozen"/>
      <selection activeCell="A1" sqref="A1"/>
    </sheetView>
  </sheetViews>
  <sheetFormatPr baseColWidth="8" defaultRowHeight="15"/>
  <cols>
    <col width="23.32999992370605" customWidth="1" min="1" max="1"/>
    <col width="15" customWidth="1" min="2" max="2"/>
    <col width="12.22000026702881" customWidth="1" min="3" max="3"/>
    <col width="13.10999965667725" customWidth="1" min="4" max="4"/>
    <col width="13.32999992370605" customWidth="1" min="5" max="5"/>
    <col width="10.5600004196167" customWidth="1" min="6" max="6"/>
    <col width="25" customWidth="1" min="7" max="7"/>
    <col width="27.21999931335449" customWidth="1" min="8" max="8"/>
    <col width="18.88999938964844" customWidth="1" min="9" max="9"/>
  </cols>
  <sheetData>
    <row r="1" ht="20" customHeight="1">
      <c r="A1" s="52" t="inlineStr">
        <is>
          <t>EASIER WITH BEE</t>
        </is>
      </c>
      <c r="B1" s="53" t="n"/>
      <c r="C1" s="53" t="n"/>
      <c r="D1" s="53" t="n"/>
      <c r="E1" s="53" t="n"/>
      <c r="F1" s="53" t="n"/>
      <c r="G1" s="53" t="n"/>
      <c r="H1" s="53" t="n"/>
      <c r="I1" s="53" t="n"/>
      <c r="J1" s="2" t="n"/>
      <c r="K1" s="2" t="n"/>
      <c r="L1" s="2" t="n"/>
      <c r="M1" s="2" t="n"/>
      <c r="N1" s="2" t="n"/>
      <c r="O1" s="2" t="n"/>
      <c r="P1" s="2" t="n"/>
      <c r="Q1" s="2" t="n"/>
      <c r="R1" s="2" t="n"/>
      <c r="S1" s="2" t="n"/>
      <c r="T1" s="2" t="n"/>
    </row>
    <row r="2" ht="27" customHeight="1">
      <c r="A2" s="59" t="inlineStr">
        <is>
          <t>After Christmas</t>
        </is>
      </c>
      <c r="G2" s="56" t="n"/>
      <c r="H2" s="56" t="n"/>
      <c r="I2" s="56" t="n"/>
      <c r="J2" s="2" t="n"/>
      <c r="K2" s="2" t="n"/>
      <c r="L2" s="2" t="n"/>
      <c r="M2" s="2" t="n"/>
      <c r="N2" s="2" t="n"/>
      <c r="O2" s="2" t="n"/>
      <c r="P2" s="2" t="n"/>
      <c r="Q2" s="2" t="n"/>
      <c r="R2" s="2" t="n"/>
      <c r="S2" s="2" t="n"/>
      <c r="T2" s="2" t="n"/>
    </row>
    <row r="3" ht="28" customHeight="1">
      <c r="A3" s="118" t="inlineStr">
        <is>
          <t>Keep useful notes, returns and storage details for next time.</t>
        </is>
      </c>
      <c r="G3" s="56" t="n"/>
      <c r="H3" s="56" t="n"/>
      <c r="I3" s="56" t="n"/>
      <c r="J3" s="2" t="n"/>
      <c r="K3" s="2" t="n"/>
      <c r="L3" s="2" t="n"/>
      <c r="M3" s="2" t="n"/>
      <c r="N3" s="2" t="n"/>
      <c r="O3" s="2" t="n"/>
      <c r="P3" s="2" t="n"/>
      <c r="Q3" s="2" t="n"/>
      <c r="R3" s="2" t="n"/>
      <c r="S3" s="2" t="n"/>
      <c r="T3" s="2" t="n"/>
    </row>
    <row r="4" ht="5" customHeight="1">
      <c r="A4" s="119" t="n"/>
      <c r="B4" s="119" t="n"/>
      <c r="C4" s="119" t="n"/>
      <c r="D4" s="119" t="n"/>
      <c r="E4" s="119" t="n"/>
      <c r="F4" s="119" t="n"/>
      <c r="G4" s="64" t="n"/>
      <c r="H4" s="64" t="n"/>
      <c r="I4" s="64" t="n"/>
      <c r="J4" s="2" t="n"/>
      <c r="K4" s="2" t="n"/>
      <c r="L4" s="2" t="n"/>
      <c r="M4" s="2" t="n"/>
      <c r="N4" s="2" t="n"/>
      <c r="O4" s="2" t="n"/>
      <c r="P4" s="2" t="n"/>
      <c r="Q4" s="2" t="n"/>
      <c r="R4" s="2" t="n"/>
      <c r="S4" s="2" t="n"/>
      <c r="T4" s="2" t="n"/>
    </row>
    <row r="5" ht="24" customHeight="1">
      <c r="A5" s="2" t="n"/>
      <c r="B5" s="2" t="n"/>
      <c r="C5" s="2" t="n"/>
      <c r="D5" s="2" t="n"/>
      <c r="E5" s="2" t="n"/>
      <c r="F5" s="2" t="n"/>
      <c r="G5" s="2" t="n"/>
      <c r="H5" s="2" t="n"/>
      <c r="I5" s="2" t="n"/>
      <c r="J5" s="2" t="n"/>
      <c r="K5" s="2" t="n"/>
      <c r="L5" s="2" t="n"/>
      <c r="M5" s="2" t="n"/>
      <c r="N5" s="2" t="n"/>
      <c r="O5" s="2" t="n"/>
      <c r="P5" s="2" t="n"/>
      <c r="Q5" s="2" t="n"/>
      <c r="R5" s="2" t="n"/>
      <c r="S5" s="2" t="n"/>
      <c r="T5" s="2" t="n"/>
    </row>
    <row r="6" ht="24" customHeight="1">
      <c r="A6" s="2" t="n"/>
      <c r="B6" s="2" t="n"/>
      <c r="C6" s="2" t="n"/>
      <c r="D6" s="2" t="n"/>
      <c r="E6" s="2" t="n"/>
      <c r="F6" s="2" t="n"/>
      <c r="G6" s="2" t="n"/>
      <c r="H6" s="2" t="n"/>
      <c r="I6" s="2" t="n"/>
      <c r="J6" s="2" t="n"/>
      <c r="K6" s="2" t="n"/>
      <c r="L6" s="2" t="n"/>
      <c r="M6" s="2" t="n"/>
      <c r="N6" s="2" t="n"/>
      <c r="O6" s="2" t="n"/>
      <c r="P6" s="2" t="n"/>
      <c r="Q6" s="2" t="n"/>
      <c r="R6" s="2" t="n"/>
      <c r="S6" s="2" t="n"/>
      <c r="T6" s="2" t="n"/>
    </row>
    <row r="7" ht="35" customHeight="1">
      <c r="A7" s="68" t="inlineStr">
        <is>
          <t>Item or job</t>
        </is>
      </c>
      <c r="B7" s="69" t="inlineStr">
        <is>
          <t>Action</t>
        </is>
      </c>
      <c r="C7" s="69" t="inlineStr">
        <is>
          <t>Owner</t>
        </is>
      </c>
      <c r="D7" s="69" t="inlineStr">
        <is>
          <t>Due date</t>
        </is>
      </c>
      <c r="E7" s="69" t="inlineStr">
        <is>
          <t>Status</t>
        </is>
      </c>
      <c r="F7" s="69" t="inlineStr">
        <is>
          <t>Quantity</t>
        </is>
      </c>
      <c r="G7" s="69" t="inlineStr">
        <is>
          <t>Storage place</t>
        </is>
      </c>
      <c r="H7" s="69" t="inlineStr">
        <is>
          <t>Next year note</t>
        </is>
      </c>
      <c r="I7" s="70" t="inlineStr">
        <is>
          <t>Attention</t>
        </is>
      </c>
      <c r="J7" s="2" t="n"/>
      <c r="K7" s="2" t="n"/>
      <c r="L7" s="2" t="n"/>
      <c r="M7" s="2" t="n"/>
      <c r="N7" s="2" t="n"/>
      <c r="O7" s="2" t="n"/>
      <c r="P7" s="2" t="n"/>
      <c r="Q7" s="2" t="n"/>
      <c r="R7" s="2" t="n"/>
      <c r="S7" s="2" t="n"/>
      <c r="T7" s="2" t="n"/>
    </row>
    <row r="8" ht="34" customHeight="1">
      <c r="A8" s="27" t="n"/>
      <c r="B8" s="27" t="n"/>
      <c r="C8" s="27" t="n"/>
      <c r="D8" s="126" t="n"/>
      <c r="E8" s="27" t="n"/>
      <c r="F8" s="27" t="n"/>
      <c r="G8" s="27" t="n"/>
      <c r="H8" s="27" t="n"/>
      <c r="I8" s="14">
        <f>IF(COUNTBLANK(A8)=1,"",IF(OR(E8="Done",E8="Dropped"),"",IF(COUNTBLANK(E8)=1,"Choose status",IF(COUNTBLANK(C8)=1,"Choose owner",IF(COUNTBLANK(D8)=1,"Add due date",IF(NOT(ISNUMBER(D8)),"Check date",IF(D8&lt;TODAY(),"Overdue",IF(D8&lt;TODAY()+7,"This week",IF(AND(B8="Store",COUNTBLANK(G8)=1),"Add storage place","" )))))))))</f>
        <v/>
      </c>
      <c r="J8" s="2" t="n"/>
      <c r="K8" s="2" t="n"/>
      <c r="L8" s="2" t="n"/>
      <c r="M8" s="2" t="n"/>
      <c r="N8" s="2" t="n"/>
      <c r="O8" s="2" t="n"/>
      <c r="P8" s="2" t="n"/>
      <c r="Q8" s="2" t="n"/>
      <c r="R8" s="2" t="n"/>
      <c r="S8" s="2" t="n"/>
      <c r="T8" s="2" t="n"/>
    </row>
    <row r="9" ht="34" customHeight="1">
      <c r="A9" s="27" t="n"/>
      <c r="B9" s="27" t="n"/>
      <c r="C9" s="27" t="n"/>
      <c r="D9" s="126" t="n"/>
      <c r="E9" s="27" t="n"/>
      <c r="F9" s="27" t="n"/>
      <c r="G9" s="27" t="n"/>
      <c r="H9" s="27" t="n"/>
      <c r="I9" s="14">
        <f>IF(COUNTBLANK(A9)=1,"",IF(OR(E9="Done",E9="Dropped"),"",IF(COUNTBLANK(E9)=1,"Choose status",IF(COUNTBLANK(C9)=1,"Choose owner",IF(COUNTBLANK(D9)=1,"Add due date",IF(NOT(ISNUMBER(D9)),"Check date",IF(D9&lt;TODAY(),"Overdue",IF(D9&lt;TODAY()+7,"This week",IF(AND(B9="Store",COUNTBLANK(G9)=1),"Add storage place","" )))))))))</f>
        <v/>
      </c>
      <c r="J9" s="2" t="n"/>
      <c r="K9" s="2" t="n"/>
      <c r="L9" s="2" t="n"/>
      <c r="M9" s="2" t="n"/>
      <c r="N9" s="2" t="n"/>
      <c r="O9" s="2" t="n"/>
      <c r="P9" s="2" t="n"/>
      <c r="Q9" s="2" t="n"/>
      <c r="R9" s="2" t="n"/>
      <c r="S9" s="2" t="n"/>
      <c r="T9" s="2" t="n"/>
    </row>
    <row r="10" ht="34" customHeight="1">
      <c r="A10" s="27" t="n"/>
      <c r="B10" s="27" t="n"/>
      <c r="C10" s="27" t="n"/>
      <c r="D10" s="126" t="n"/>
      <c r="E10" s="27" t="n"/>
      <c r="F10" s="27" t="n"/>
      <c r="G10" s="27" t="n"/>
      <c r="H10" s="27" t="n"/>
      <c r="I10" s="14">
        <f>IF(COUNTBLANK(A10)=1,"",IF(OR(E10="Done",E10="Dropped"),"",IF(COUNTBLANK(E10)=1,"Choose status",IF(COUNTBLANK(C10)=1,"Choose owner",IF(COUNTBLANK(D10)=1,"Add due date",IF(NOT(ISNUMBER(D10)),"Check date",IF(D10&lt;TODAY(),"Overdue",IF(D10&lt;TODAY()+7,"This week",IF(AND(B10="Store",COUNTBLANK(G10)=1),"Add storage place","" )))))))))</f>
        <v/>
      </c>
      <c r="J10" s="2" t="n"/>
      <c r="K10" s="2" t="n"/>
      <c r="L10" s="2" t="n"/>
      <c r="M10" s="2" t="n"/>
      <c r="N10" s="2" t="n"/>
      <c r="O10" s="2" t="n"/>
      <c r="P10" s="2" t="n"/>
      <c r="Q10" s="2" t="n"/>
      <c r="R10" s="2" t="n"/>
      <c r="S10" s="2" t="n"/>
      <c r="T10" s="2" t="n"/>
    </row>
    <row r="11" ht="34" customHeight="1">
      <c r="A11" s="27" t="n"/>
      <c r="B11" s="27" t="n"/>
      <c r="C11" s="27" t="n"/>
      <c r="D11" s="126" t="n"/>
      <c r="E11" s="27" t="n"/>
      <c r="F11" s="27" t="n"/>
      <c r="G11" s="27" t="n"/>
      <c r="H11" s="27" t="n"/>
      <c r="I11" s="14">
        <f>IF(COUNTBLANK(A11)=1,"",IF(OR(E11="Done",E11="Dropped"),"",IF(COUNTBLANK(E11)=1,"Choose status",IF(COUNTBLANK(C11)=1,"Choose owner",IF(COUNTBLANK(D11)=1,"Add due date",IF(NOT(ISNUMBER(D11)),"Check date",IF(D11&lt;TODAY(),"Overdue",IF(D11&lt;TODAY()+7,"This week",IF(AND(B11="Store",COUNTBLANK(G11)=1),"Add storage place","" )))))))))</f>
        <v/>
      </c>
      <c r="J11" s="2" t="n"/>
      <c r="K11" s="2" t="n"/>
      <c r="L11" s="2" t="n"/>
      <c r="M11" s="2" t="n"/>
      <c r="N11" s="2" t="n"/>
      <c r="O11" s="2" t="n"/>
      <c r="P11" s="2" t="n"/>
      <c r="Q11" s="2" t="n"/>
      <c r="R11" s="2" t="n"/>
      <c r="S11" s="2" t="n"/>
      <c r="T11" s="2" t="n"/>
    </row>
    <row r="12" ht="34" customHeight="1">
      <c r="A12" s="27" t="n"/>
      <c r="B12" s="27" t="n"/>
      <c r="C12" s="27" t="n"/>
      <c r="D12" s="126" t="n"/>
      <c r="E12" s="27" t="n"/>
      <c r="F12" s="27" t="n"/>
      <c r="G12" s="27" t="n"/>
      <c r="H12" s="27" t="n"/>
      <c r="I12" s="14">
        <f>IF(COUNTBLANK(A12)=1,"",IF(OR(E12="Done",E12="Dropped"),"",IF(COUNTBLANK(E12)=1,"Choose status",IF(COUNTBLANK(C12)=1,"Choose owner",IF(COUNTBLANK(D12)=1,"Add due date",IF(NOT(ISNUMBER(D12)),"Check date",IF(D12&lt;TODAY(),"Overdue",IF(D12&lt;TODAY()+7,"This week",IF(AND(B12="Store",COUNTBLANK(G12)=1),"Add storage place","" )))))))))</f>
        <v/>
      </c>
      <c r="J12" s="2" t="n"/>
      <c r="K12" s="2" t="n"/>
      <c r="L12" s="2" t="n"/>
      <c r="M12" s="2" t="n"/>
      <c r="N12" s="2" t="n"/>
      <c r="O12" s="2" t="n"/>
      <c r="P12" s="2" t="n"/>
      <c r="Q12" s="2" t="n"/>
      <c r="R12" s="2" t="n"/>
      <c r="S12" s="2" t="n"/>
      <c r="T12" s="2" t="n"/>
    </row>
    <row r="13" ht="34" customHeight="1">
      <c r="A13" s="27" t="n"/>
      <c r="B13" s="27" t="n"/>
      <c r="C13" s="27" t="n"/>
      <c r="D13" s="126" t="n"/>
      <c r="E13" s="27" t="n"/>
      <c r="F13" s="27" t="n"/>
      <c r="G13" s="27" t="n"/>
      <c r="H13" s="27" t="n"/>
      <c r="I13" s="14">
        <f>IF(COUNTBLANK(A13)=1,"",IF(OR(E13="Done",E13="Dropped"),"",IF(COUNTBLANK(E13)=1,"Choose status",IF(COUNTBLANK(C13)=1,"Choose owner",IF(COUNTBLANK(D13)=1,"Add due date",IF(NOT(ISNUMBER(D13)),"Check date",IF(D13&lt;TODAY(),"Overdue",IF(D13&lt;TODAY()+7,"This week",IF(AND(B13="Store",COUNTBLANK(G13)=1),"Add storage place","" )))))))))</f>
        <v/>
      </c>
      <c r="J13" s="2" t="n"/>
      <c r="K13" s="2" t="n"/>
      <c r="L13" s="2" t="n"/>
      <c r="M13" s="2" t="n"/>
      <c r="N13" s="2" t="n"/>
      <c r="O13" s="2" t="n"/>
      <c r="P13" s="2" t="n"/>
      <c r="Q13" s="2" t="n"/>
      <c r="R13" s="2" t="n"/>
      <c r="S13" s="2" t="n"/>
      <c r="T13" s="2" t="n"/>
    </row>
    <row r="14" ht="34" customHeight="1">
      <c r="A14" s="27" t="n"/>
      <c r="B14" s="27" t="n"/>
      <c r="C14" s="27" t="n"/>
      <c r="D14" s="126" t="n"/>
      <c r="E14" s="27" t="n"/>
      <c r="F14" s="27" t="n"/>
      <c r="G14" s="27" t="n"/>
      <c r="H14" s="27" t="n"/>
      <c r="I14" s="14">
        <f>IF(COUNTBLANK(A14)=1,"",IF(OR(E14="Done",E14="Dropped"),"",IF(COUNTBLANK(E14)=1,"Choose status",IF(COUNTBLANK(C14)=1,"Choose owner",IF(COUNTBLANK(D14)=1,"Add due date",IF(NOT(ISNUMBER(D14)),"Check date",IF(D14&lt;TODAY(),"Overdue",IF(D14&lt;TODAY()+7,"This week",IF(AND(B14="Store",COUNTBLANK(G14)=1),"Add storage place","" )))))))))</f>
        <v/>
      </c>
      <c r="J14" s="2" t="n"/>
      <c r="K14" s="2" t="n"/>
      <c r="L14" s="2" t="n"/>
      <c r="M14" s="2" t="n"/>
      <c r="N14" s="2" t="n"/>
      <c r="O14" s="2" t="n"/>
      <c r="P14" s="2" t="n"/>
      <c r="Q14" s="2" t="n"/>
      <c r="R14" s="2" t="n"/>
      <c r="S14" s="2" t="n"/>
      <c r="T14" s="2" t="n"/>
    </row>
    <row r="15" ht="34" customHeight="1">
      <c r="A15" s="27" t="n"/>
      <c r="B15" s="27" t="n"/>
      <c r="C15" s="27" t="n"/>
      <c r="D15" s="126" t="n"/>
      <c r="E15" s="27" t="n"/>
      <c r="F15" s="27" t="n"/>
      <c r="G15" s="27" t="n"/>
      <c r="H15" s="27" t="n"/>
      <c r="I15" s="14">
        <f>IF(COUNTBLANK(A15)=1,"",IF(OR(E15="Done",E15="Dropped"),"",IF(COUNTBLANK(E15)=1,"Choose status",IF(COUNTBLANK(C15)=1,"Choose owner",IF(COUNTBLANK(D15)=1,"Add due date",IF(NOT(ISNUMBER(D15)),"Check date",IF(D15&lt;TODAY(),"Overdue",IF(D15&lt;TODAY()+7,"This week",IF(AND(B15="Store",COUNTBLANK(G15)=1),"Add storage place","" )))))))))</f>
        <v/>
      </c>
      <c r="J15" s="2" t="n"/>
      <c r="K15" s="2" t="n"/>
      <c r="L15" s="2" t="n"/>
      <c r="M15" s="2" t="n"/>
      <c r="N15" s="2" t="n"/>
      <c r="O15" s="2" t="n"/>
      <c r="P15" s="2" t="n"/>
      <c r="Q15" s="2" t="n"/>
      <c r="R15" s="2" t="n"/>
      <c r="S15" s="2" t="n"/>
      <c r="T15" s="2" t="n"/>
    </row>
    <row r="16" ht="34" customHeight="1">
      <c r="A16" s="27" t="n"/>
      <c r="B16" s="27" t="n"/>
      <c r="C16" s="27" t="n"/>
      <c r="D16" s="126" t="n"/>
      <c r="E16" s="27" t="n"/>
      <c r="F16" s="27" t="n"/>
      <c r="G16" s="27" t="n"/>
      <c r="H16" s="27" t="n"/>
      <c r="I16" s="14">
        <f>IF(COUNTBLANK(A16)=1,"",IF(OR(E16="Done",E16="Dropped"),"",IF(COUNTBLANK(E16)=1,"Choose status",IF(COUNTBLANK(C16)=1,"Choose owner",IF(COUNTBLANK(D16)=1,"Add due date",IF(NOT(ISNUMBER(D16)),"Check date",IF(D16&lt;TODAY(),"Overdue",IF(D16&lt;TODAY()+7,"This week",IF(AND(B16="Store",COUNTBLANK(G16)=1),"Add storage place","" )))))))))</f>
        <v/>
      </c>
      <c r="J16" s="2" t="n"/>
      <c r="K16" s="2" t="n"/>
      <c r="L16" s="2" t="n"/>
      <c r="M16" s="2" t="n"/>
      <c r="N16" s="2" t="n"/>
      <c r="O16" s="2" t="n"/>
      <c r="P16" s="2" t="n"/>
      <c r="Q16" s="2" t="n"/>
      <c r="R16" s="2" t="n"/>
      <c r="S16" s="2" t="n"/>
      <c r="T16" s="2" t="n"/>
    </row>
    <row r="17" ht="34" customHeight="1">
      <c r="A17" s="27" t="n"/>
      <c r="B17" s="27" t="n"/>
      <c r="C17" s="27" t="n"/>
      <c r="D17" s="126" t="n"/>
      <c r="E17" s="27" t="n"/>
      <c r="F17" s="27" t="n"/>
      <c r="G17" s="27" t="n"/>
      <c r="H17" s="27" t="n"/>
      <c r="I17" s="14">
        <f>IF(COUNTBLANK(A17)=1,"",IF(OR(E17="Done",E17="Dropped"),"",IF(COUNTBLANK(E17)=1,"Choose status",IF(COUNTBLANK(C17)=1,"Choose owner",IF(COUNTBLANK(D17)=1,"Add due date",IF(NOT(ISNUMBER(D17)),"Check date",IF(D17&lt;TODAY(),"Overdue",IF(D17&lt;TODAY()+7,"This week",IF(AND(B17="Store",COUNTBLANK(G17)=1),"Add storage place","" )))))))))</f>
        <v/>
      </c>
      <c r="J17" s="2" t="n"/>
      <c r="K17" s="2" t="n"/>
      <c r="L17" s="2" t="n"/>
      <c r="M17" s="2" t="n"/>
      <c r="N17" s="2" t="n"/>
      <c r="O17" s="2" t="n"/>
      <c r="P17" s="2" t="n"/>
      <c r="Q17" s="2" t="n"/>
      <c r="R17" s="2" t="n"/>
      <c r="S17" s="2" t="n"/>
      <c r="T17" s="2" t="n"/>
    </row>
    <row r="18" ht="34" customHeight="1">
      <c r="A18" s="27" t="n"/>
      <c r="B18" s="27" t="n"/>
      <c r="C18" s="27" t="n"/>
      <c r="D18" s="126" t="n"/>
      <c r="E18" s="27" t="n"/>
      <c r="F18" s="27" t="n"/>
      <c r="G18" s="27" t="n"/>
      <c r="H18" s="27" t="n"/>
      <c r="I18" s="14">
        <f>IF(COUNTBLANK(A18)=1,"",IF(OR(E18="Done",E18="Dropped"),"",IF(COUNTBLANK(E18)=1,"Choose status",IF(COUNTBLANK(C18)=1,"Choose owner",IF(COUNTBLANK(D18)=1,"Add due date",IF(NOT(ISNUMBER(D18)),"Check date",IF(D18&lt;TODAY(),"Overdue",IF(D18&lt;TODAY()+7,"This week",IF(AND(B18="Store",COUNTBLANK(G18)=1),"Add storage place","" )))))))))</f>
        <v/>
      </c>
      <c r="J18" s="2" t="n"/>
      <c r="K18" s="2" t="n"/>
      <c r="L18" s="2" t="n"/>
      <c r="M18" s="2" t="n"/>
      <c r="N18" s="2" t="n"/>
      <c r="O18" s="2" t="n"/>
      <c r="P18" s="2" t="n"/>
      <c r="Q18" s="2" t="n"/>
      <c r="R18" s="2" t="n"/>
      <c r="S18" s="2" t="n"/>
      <c r="T18" s="2" t="n"/>
    </row>
    <row r="19" ht="34" customHeight="1">
      <c r="A19" s="27" t="n"/>
      <c r="B19" s="27" t="n"/>
      <c r="C19" s="27" t="n"/>
      <c r="D19" s="126" t="n"/>
      <c r="E19" s="27" t="n"/>
      <c r="F19" s="27" t="n"/>
      <c r="G19" s="27" t="n"/>
      <c r="H19" s="27" t="n"/>
      <c r="I19" s="14">
        <f>IF(COUNTBLANK(A19)=1,"",IF(OR(E19="Done",E19="Dropped"),"",IF(COUNTBLANK(E19)=1,"Choose status",IF(COUNTBLANK(C19)=1,"Choose owner",IF(COUNTBLANK(D19)=1,"Add due date",IF(NOT(ISNUMBER(D19)),"Check date",IF(D19&lt;TODAY(),"Overdue",IF(D19&lt;TODAY()+7,"This week",IF(AND(B19="Store",COUNTBLANK(G19)=1),"Add storage place","" )))))))))</f>
        <v/>
      </c>
      <c r="J19" s="2" t="n"/>
      <c r="K19" s="2" t="n"/>
      <c r="L19" s="2" t="n"/>
      <c r="M19" s="2" t="n"/>
      <c r="N19" s="2" t="n"/>
      <c r="O19" s="2" t="n"/>
      <c r="P19" s="2" t="n"/>
      <c r="Q19" s="2" t="n"/>
      <c r="R19" s="2" t="n"/>
      <c r="S19" s="2" t="n"/>
      <c r="T19" s="2" t="n"/>
    </row>
    <row r="20" ht="34" customHeight="1">
      <c r="A20" s="27" t="n"/>
      <c r="B20" s="27" t="n"/>
      <c r="C20" s="27" t="n"/>
      <c r="D20" s="126" t="n"/>
      <c r="E20" s="27" t="n"/>
      <c r="F20" s="27" t="n"/>
      <c r="G20" s="27" t="n"/>
      <c r="H20" s="27" t="n"/>
      <c r="I20" s="14">
        <f>IF(COUNTBLANK(A20)=1,"",IF(OR(E20="Done",E20="Dropped"),"",IF(COUNTBLANK(E20)=1,"Choose status",IF(COUNTBLANK(C20)=1,"Choose owner",IF(COUNTBLANK(D20)=1,"Add due date",IF(NOT(ISNUMBER(D20)),"Check date",IF(D20&lt;TODAY(),"Overdue",IF(D20&lt;TODAY()+7,"This week",IF(AND(B20="Store",COUNTBLANK(G20)=1),"Add storage place","" )))))))))</f>
        <v/>
      </c>
      <c r="J20" s="2" t="n"/>
      <c r="K20" s="2" t="n"/>
      <c r="L20" s="2" t="n"/>
      <c r="M20" s="2" t="n"/>
      <c r="N20" s="2" t="n"/>
      <c r="O20" s="2" t="n"/>
      <c r="P20" s="2" t="n"/>
      <c r="Q20" s="2" t="n"/>
      <c r="R20" s="2" t="n"/>
      <c r="S20" s="2" t="n"/>
      <c r="T20" s="2" t="n"/>
    </row>
    <row r="21" ht="34" customHeight="1">
      <c r="A21" s="27" t="n"/>
      <c r="B21" s="27" t="n"/>
      <c r="C21" s="27" t="n"/>
      <c r="D21" s="126" t="n"/>
      <c r="E21" s="27" t="n"/>
      <c r="F21" s="27" t="n"/>
      <c r="G21" s="27" t="n"/>
      <c r="H21" s="27" t="n"/>
      <c r="I21" s="14">
        <f>IF(COUNTBLANK(A21)=1,"",IF(OR(E21="Done",E21="Dropped"),"",IF(COUNTBLANK(E21)=1,"Choose status",IF(COUNTBLANK(C21)=1,"Choose owner",IF(COUNTBLANK(D21)=1,"Add due date",IF(NOT(ISNUMBER(D21)),"Check date",IF(D21&lt;TODAY(),"Overdue",IF(D21&lt;TODAY()+7,"This week",IF(AND(B21="Store",COUNTBLANK(G21)=1),"Add storage place","" )))))))))</f>
        <v/>
      </c>
      <c r="J21" s="2" t="n"/>
      <c r="K21" s="2" t="n"/>
      <c r="L21" s="2" t="n"/>
      <c r="M21" s="2" t="n"/>
      <c r="N21" s="2" t="n"/>
      <c r="O21" s="2" t="n"/>
      <c r="P21" s="2" t="n"/>
      <c r="Q21" s="2" t="n"/>
      <c r="R21" s="2" t="n"/>
      <c r="S21" s="2" t="n"/>
      <c r="T21" s="2" t="n"/>
    </row>
    <row r="22" ht="34" customHeight="1">
      <c r="A22" s="27" t="n"/>
      <c r="B22" s="27" t="n"/>
      <c r="C22" s="27" t="n"/>
      <c r="D22" s="126" t="n"/>
      <c r="E22" s="27" t="n"/>
      <c r="F22" s="27" t="n"/>
      <c r="G22" s="27" t="n"/>
      <c r="H22" s="27" t="n"/>
      <c r="I22" s="14">
        <f>IF(COUNTBLANK(A22)=1,"",IF(OR(E22="Done",E22="Dropped"),"",IF(COUNTBLANK(E22)=1,"Choose status",IF(COUNTBLANK(C22)=1,"Choose owner",IF(COUNTBLANK(D22)=1,"Add due date",IF(NOT(ISNUMBER(D22)),"Check date",IF(D22&lt;TODAY(),"Overdue",IF(D22&lt;TODAY()+7,"This week",IF(AND(B22="Store",COUNTBLANK(G22)=1),"Add storage place","" )))))))))</f>
        <v/>
      </c>
      <c r="J22" s="2" t="n"/>
      <c r="K22" s="2" t="n"/>
      <c r="L22" s="2" t="n"/>
      <c r="M22" s="2" t="n"/>
      <c r="N22" s="2" t="n"/>
      <c r="O22" s="2" t="n"/>
      <c r="P22" s="2" t="n"/>
      <c r="Q22" s="2" t="n"/>
      <c r="R22" s="2" t="n"/>
      <c r="S22" s="2" t="n"/>
      <c r="T22" s="2" t="n"/>
    </row>
    <row r="23" ht="34" customHeight="1">
      <c r="A23" s="27" t="n"/>
      <c r="B23" s="27" t="n"/>
      <c r="C23" s="27" t="n"/>
      <c r="D23" s="126" t="n"/>
      <c r="E23" s="27" t="n"/>
      <c r="F23" s="27" t="n"/>
      <c r="G23" s="27" t="n"/>
      <c r="H23" s="27" t="n"/>
      <c r="I23" s="14">
        <f>IF(COUNTBLANK(A23)=1,"",IF(OR(E23="Done",E23="Dropped"),"",IF(COUNTBLANK(E23)=1,"Choose status",IF(COUNTBLANK(C23)=1,"Choose owner",IF(COUNTBLANK(D23)=1,"Add due date",IF(NOT(ISNUMBER(D23)),"Check date",IF(D23&lt;TODAY(),"Overdue",IF(D23&lt;TODAY()+7,"This week",IF(AND(B23="Store",COUNTBLANK(G23)=1),"Add storage place","" )))))))))</f>
        <v/>
      </c>
      <c r="J23" s="2" t="n"/>
      <c r="K23" s="2" t="n"/>
      <c r="L23" s="2" t="n"/>
      <c r="M23" s="2" t="n"/>
      <c r="N23" s="2" t="n"/>
      <c r="O23" s="2" t="n"/>
      <c r="P23" s="2" t="n"/>
      <c r="Q23" s="2" t="n"/>
      <c r="R23" s="2" t="n"/>
      <c r="S23" s="2" t="n"/>
      <c r="T23" s="2" t="n"/>
    </row>
    <row r="24" ht="34" customHeight="1">
      <c r="A24" s="27" t="n"/>
      <c r="B24" s="27" t="n"/>
      <c r="C24" s="27" t="n"/>
      <c r="D24" s="126" t="n"/>
      <c r="E24" s="27" t="n"/>
      <c r="F24" s="27" t="n"/>
      <c r="G24" s="27" t="n"/>
      <c r="H24" s="27" t="n"/>
      <c r="I24" s="14">
        <f>IF(COUNTBLANK(A24)=1,"",IF(OR(E24="Done",E24="Dropped"),"",IF(COUNTBLANK(E24)=1,"Choose status",IF(COUNTBLANK(C24)=1,"Choose owner",IF(COUNTBLANK(D24)=1,"Add due date",IF(NOT(ISNUMBER(D24)),"Check date",IF(D24&lt;TODAY(),"Overdue",IF(D24&lt;TODAY()+7,"This week",IF(AND(B24="Store",COUNTBLANK(G24)=1),"Add storage place","" )))))))))</f>
        <v/>
      </c>
      <c r="J24" s="2" t="n"/>
      <c r="K24" s="2" t="n"/>
      <c r="L24" s="2" t="n"/>
      <c r="M24" s="2" t="n"/>
      <c r="N24" s="2" t="n"/>
      <c r="O24" s="2" t="n"/>
      <c r="P24" s="2" t="n"/>
      <c r="Q24" s="2" t="n"/>
      <c r="R24" s="2" t="n"/>
      <c r="S24" s="2" t="n"/>
      <c r="T24" s="2" t="n"/>
    </row>
    <row r="25" ht="34" customHeight="1">
      <c r="A25" s="27" t="n"/>
      <c r="B25" s="27" t="n"/>
      <c r="C25" s="27" t="n"/>
      <c r="D25" s="126" t="n"/>
      <c r="E25" s="27" t="n"/>
      <c r="F25" s="27" t="n"/>
      <c r="G25" s="27" t="n"/>
      <c r="H25" s="27" t="n"/>
      <c r="I25" s="14">
        <f>IF(COUNTBLANK(A25)=1,"",IF(OR(E25="Done",E25="Dropped"),"",IF(COUNTBLANK(E25)=1,"Choose status",IF(COUNTBLANK(C25)=1,"Choose owner",IF(COUNTBLANK(D25)=1,"Add due date",IF(NOT(ISNUMBER(D25)),"Check date",IF(D25&lt;TODAY(),"Overdue",IF(D25&lt;TODAY()+7,"This week",IF(AND(B25="Store",COUNTBLANK(G25)=1),"Add storage place","" )))))))))</f>
        <v/>
      </c>
      <c r="J25" s="2" t="n"/>
      <c r="K25" s="2" t="n"/>
      <c r="L25" s="2" t="n"/>
      <c r="M25" s="2" t="n"/>
      <c r="N25" s="2" t="n"/>
      <c r="O25" s="2" t="n"/>
      <c r="P25" s="2" t="n"/>
      <c r="Q25" s="2" t="n"/>
      <c r="R25" s="2" t="n"/>
      <c r="S25" s="2" t="n"/>
      <c r="T25" s="2" t="n"/>
    </row>
    <row r="26" ht="34" customHeight="1">
      <c r="A26" s="27" t="n"/>
      <c r="B26" s="27" t="n"/>
      <c r="C26" s="27" t="n"/>
      <c r="D26" s="126" t="n"/>
      <c r="E26" s="27" t="n"/>
      <c r="F26" s="27" t="n"/>
      <c r="G26" s="27" t="n"/>
      <c r="H26" s="27" t="n"/>
      <c r="I26" s="14">
        <f>IF(COUNTBLANK(A26)=1,"",IF(OR(E26="Done",E26="Dropped"),"",IF(COUNTBLANK(E26)=1,"Choose status",IF(COUNTBLANK(C26)=1,"Choose owner",IF(COUNTBLANK(D26)=1,"Add due date",IF(NOT(ISNUMBER(D26)),"Check date",IF(D26&lt;TODAY(),"Overdue",IF(D26&lt;TODAY()+7,"This week",IF(AND(B26="Store",COUNTBLANK(G26)=1),"Add storage place","" )))))))))</f>
        <v/>
      </c>
      <c r="J26" s="2" t="n"/>
      <c r="K26" s="2" t="n"/>
      <c r="L26" s="2" t="n"/>
      <c r="M26" s="2" t="n"/>
      <c r="N26" s="2" t="n"/>
      <c r="O26" s="2" t="n"/>
      <c r="P26" s="2" t="n"/>
      <c r="Q26" s="2" t="n"/>
      <c r="R26" s="2" t="n"/>
      <c r="S26" s="2" t="n"/>
      <c r="T26" s="2" t="n"/>
    </row>
    <row r="27" ht="34" customHeight="1">
      <c r="A27" s="27" t="n"/>
      <c r="B27" s="27" t="n"/>
      <c r="C27" s="27" t="n"/>
      <c r="D27" s="126" t="n"/>
      <c r="E27" s="27" t="n"/>
      <c r="F27" s="27" t="n"/>
      <c r="G27" s="27" t="n"/>
      <c r="H27" s="27" t="n"/>
      <c r="I27" s="14">
        <f>IF(COUNTBLANK(A27)=1,"",IF(OR(E27="Done",E27="Dropped"),"",IF(COUNTBLANK(E27)=1,"Choose status",IF(COUNTBLANK(C27)=1,"Choose owner",IF(COUNTBLANK(D27)=1,"Add due date",IF(NOT(ISNUMBER(D27)),"Check date",IF(D27&lt;TODAY(),"Overdue",IF(D27&lt;TODAY()+7,"This week",IF(AND(B27="Store",COUNTBLANK(G27)=1),"Add storage place","" )))))))))</f>
        <v/>
      </c>
      <c r="J27" s="2" t="n"/>
      <c r="K27" s="2" t="n"/>
      <c r="L27" s="2" t="n"/>
      <c r="M27" s="2" t="n"/>
      <c r="N27" s="2" t="n"/>
      <c r="O27" s="2" t="n"/>
      <c r="P27" s="2" t="n"/>
      <c r="Q27" s="2" t="n"/>
      <c r="R27" s="2" t="n"/>
      <c r="S27" s="2" t="n"/>
      <c r="T27" s="2" t="n"/>
    </row>
    <row r="28" ht="34" customHeight="1">
      <c r="A28" s="27" t="n"/>
      <c r="B28" s="27" t="n"/>
      <c r="C28" s="27" t="n"/>
      <c r="D28" s="126" t="n"/>
      <c r="E28" s="27" t="n"/>
      <c r="F28" s="27" t="n"/>
      <c r="G28" s="27" t="n"/>
      <c r="H28" s="27" t="n"/>
      <c r="I28" s="14">
        <f>IF(COUNTBLANK(A28)=1,"",IF(OR(E28="Done",E28="Dropped"),"",IF(COUNTBLANK(E28)=1,"Choose status",IF(COUNTBLANK(C28)=1,"Choose owner",IF(COUNTBLANK(D28)=1,"Add due date",IF(NOT(ISNUMBER(D28)),"Check date",IF(D28&lt;TODAY(),"Overdue",IF(D28&lt;TODAY()+7,"This week",IF(AND(B28="Store",COUNTBLANK(G28)=1),"Add storage place","" )))))))))</f>
        <v/>
      </c>
      <c r="J28" s="2" t="n"/>
      <c r="K28" s="2" t="n"/>
      <c r="L28" s="2" t="n"/>
      <c r="M28" s="2" t="n"/>
      <c r="N28" s="2" t="n"/>
      <c r="O28" s="2" t="n"/>
      <c r="P28" s="2" t="n"/>
      <c r="Q28" s="2" t="n"/>
      <c r="R28" s="2" t="n"/>
      <c r="S28" s="2" t="n"/>
      <c r="T28" s="2" t="n"/>
    </row>
    <row r="29" ht="34" customHeight="1">
      <c r="A29" s="27" t="n"/>
      <c r="B29" s="27" t="n"/>
      <c r="C29" s="27" t="n"/>
      <c r="D29" s="126" t="n"/>
      <c r="E29" s="27" t="n"/>
      <c r="F29" s="27" t="n"/>
      <c r="G29" s="27" t="n"/>
      <c r="H29" s="27" t="n"/>
      <c r="I29" s="14">
        <f>IF(COUNTBLANK(A29)=1,"",IF(OR(E29="Done",E29="Dropped"),"",IF(COUNTBLANK(E29)=1,"Choose status",IF(COUNTBLANK(C29)=1,"Choose owner",IF(COUNTBLANK(D29)=1,"Add due date",IF(NOT(ISNUMBER(D29)),"Check date",IF(D29&lt;TODAY(),"Overdue",IF(D29&lt;TODAY()+7,"This week",IF(AND(B29="Store",COUNTBLANK(G29)=1),"Add storage place","" )))))))))</f>
        <v/>
      </c>
      <c r="J29" s="2" t="n"/>
      <c r="K29" s="2" t="n"/>
      <c r="L29" s="2" t="n"/>
      <c r="M29" s="2" t="n"/>
      <c r="N29" s="2" t="n"/>
      <c r="O29" s="2" t="n"/>
      <c r="P29" s="2" t="n"/>
      <c r="Q29" s="2" t="n"/>
      <c r="R29" s="2" t="n"/>
      <c r="S29" s="2" t="n"/>
      <c r="T29" s="2" t="n"/>
    </row>
    <row r="30" ht="34" customHeight="1">
      <c r="A30" s="27" t="n"/>
      <c r="B30" s="27" t="n"/>
      <c r="C30" s="27" t="n"/>
      <c r="D30" s="126" t="n"/>
      <c r="E30" s="27" t="n"/>
      <c r="F30" s="27" t="n"/>
      <c r="G30" s="27" t="n"/>
      <c r="H30" s="27" t="n"/>
      <c r="I30" s="14">
        <f>IF(COUNTBLANK(A30)=1,"",IF(OR(E30="Done",E30="Dropped"),"",IF(COUNTBLANK(E30)=1,"Choose status",IF(COUNTBLANK(C30)=1,"Choose owner",IF(COUNTBLANK(D30)=1,"Add due date",IF(NOT(ISNUMBER(D30)),"Check date",IF(D30&lt;TODAY(),"Overdue",IF(D30&lt;TODAY()+7,"This week",IF(AND(B30="Store",COUNTBLANK(G30)=1),"Add storage place","" )))))))))</f>
        <v/>
      </c>
      <c r="J30" s="2" t="n"/>
      <c r="K30" s="2" t="n"/>
      <c r="L30" s="2" t="n"/>
      <c r="M30" s="2" t="n"/>
      <c r="N30" s="2" t="n"/>
      <c r="O30" s="2" t="n"/>
      <c r="P30" s="2" t="n"/>
      <c r="Q30" s="2" t="n"/>
      <c r="R30" s="2" t="n"/>
      <c r="S30" s="2" t="n"/>
      <c r="T30" s="2" t="n"/>
    </row>
    <row r="31" ht="34" customHeight="1">
      <c r="A31" s="27" t="n"/>
      <c r="B31" s="27" t="n"/>
      <c r="C31" s="27" t="n"/>
      <c r="D31" s="126" t="n"/>
      <c r="E31" s="27" t="n"/>
      <c r="F31" s="27" t="n"/>
      <c r="G31" s="27" t="n"/>
      <c r="H31" s="27" t="n"/>
      <c r="I31" s="14">
        <f>IF(COUNTBLANK(A31)=1,"",IF(OR(E31="Done",E31="Dropped"),"",IF(COUNTBLANK(E31)=1,"Choose status",IF(COUNTBLANK(C31)=1,"Choose owner",IF(COUNTBLANK(D31)=1,"Add due date",IF(NOT(ISNUMBER(D31)),"Check date",IF(D31&lt;TODAY(),"Overdue",IF(D31&lt;TODAY()+7,"This week",IF(AND(B31="Store",COUNTBLANK(G31)=1),"Add storage place","" )))))))))</f>
        <v/>
      </c>
      <c r="J31" s="2" t="n"/>
      <c r="K31" s="2" t="n"/>
      <c r="L31" s="2" t="n"/>
      <c r="M31" s="2" t="n"/>
      <c r="N31" s="2" t="n"/>
      <c r="O31" s="2" t="n"/>
      <c r="P31" s="2" t="n"/>
      <c r="Q31" s="2" t="n"/>
      <c r="R31" s="2" t="n"/>
      <c r="S31" s="2" t="n"/>
      <c r="T31" s="2" t="n"/>
    </row>
    <row r="32" ht="34" customHeight="1">
      <c r="A32" s="27" t="n"/>
      <c r="B32" s="27" t="n"/>
      <c r="C32" s="27" t="n"/>
      <c r="D32" s="126" t="n"/>
      <c r="E32" s="27" t="n"/>
      <c r="F32" s="27" t="n"/>
      <c r="G32" s="27" t="n"/>
      <c r="H32" s="27" t="n"/>
      <c r="I32" s="14">
        <f>IF(COUNTBLANK(A32)=1,"",IF(OR(E32="Done",E32="Dropped"),"",IF(COUNTBLANK(E32)=1,"Choose status",IF(COUNTBLANK(C32)=1,"Choose owner",IF(COUNTBLANK(D32)=1,"Add due date",IF(NOT(ISNUMBER(D32)),"Check date",IF(D32&lt;TODAY(),"Overdue",IF(D32&lt;TODAY()+7,"This week",IF(AND(B32="Store",COUNTBLANK(G32)=1),"Add storage place","" )))))))))</f>
        <v/>
      </c>
      <c r="J32" s="2" t="n"/>
      <c r="K32" s="2" t="n"/>
      <c r="L32" s="2" t="n"/>
      <c r="M32" s="2" t="n"/>
      <c r="N32" s="2" t="n"/>
      <c r="O32" s="2" t="n"/>
      <c r="P32" s="2" t="n"/>
      <c r="Q32" s="2" t="n"/>
      <c r="R32" s="2" t="n"/>
      <c r="S32" s="2" t="n"/>
      <c r="T32" s="2" t="n"/>
    </row>
    <row r="33" ht="34" customHeight="1">
      <c r="A33" s="27" t="n"/>
      <c r="B33" s="27" t="n"/>
      <c r="C33" s="27" t="n"/>
      <c r="D33" s="126" t="n"/>
      <c r="E33" s="27" t="n"/>
      <c r="F33" s="27" t="n"/>
      <c r="G33" s="27" t="n"/>
      <c r="H33" s="27" t="n"/>
      <c r="I33" s="14">
        <f>IF(COUNTBLANK(A33)=1,"",IF(OR(E33="Done",E33="Dropped"),"",IF(COUNTBLANK(E33)=1,"Choose status",IF(COUNTBLANK(C33)=1,"Choose owner",IF(COUNTBLANK(D33)=1,"Add due date",IF(NOT(ISNUMBER(D33)),"Check date",IF(D33&lt;TODAY(),"Overdue",IF(D33&lt;TODAY()+7,"This week",IF(AND(B33="Store",COUNTBLANK(G33)=1),"Add storage place","" )))))))))</f>
        <v/>
      </c>
      <c r="J33" s="2" t="n"/>
      <c r="K33" s="2" t="n"/>
      <c r="L33" s="2" t="n"/>
      <c r="M33" s="2" t="n"/>
      <c r="N33" s="2" t="n"/>
      <c r="O33" s="2" t="n"/>
      <c r="P33" s="2" t="n"/>
      <c r="Q33" s="2" t="n"/>
      <c r="R33" s="2" t="n"/>
      <c r="S33" s="2" t="n"/>
      <c r="T33" s="2" t="n"/>
    </row>
    <row r="34" ht="34" customHeight="1">
      <c r="A34" s="27" t="n"/>
      <c r="B34" s="27" t="n"/>
      <c r="C34" s="27" t="n"/>
      <c r="D34" s="126" t="n"/>
      <c r="E34" s="27" t="n"/>
      <c r="F34" s="27" t="n"/>
      <c r="G34" s="27" t="n"/>
      <c r="H34" s="27" t="n"/>
      <c r="I34" s="14">
        <f>IF(COUNTBLANK(A34)=1,"",IF(OR(E34="Done",E34="Dropped"),"",IF(COUNTBLANK(E34)=1,"Choose status",IF(COUNTBLANK(C34)=1,"Choose owner",IF(COUNTBLANK(D34)=1,"Add due date",IF(NOT(ISNUMBER(D34)),"Check date",IF(D34&lt;TODAY(),"Overdue",IF(D34&lt;TODAY()+7,"This week",IF(AND(B34="Store",COUNTBLANK(G34)=1),"Add storage place","" )))))))))</f>
        <v/>
      </c>
      <c r="J34" s="2" t="n"/>
      <c r="K34" s="2" t="n"/>
      <c r="L34" s="2" t="n"/>
      <c r="M34" s="2" t="n"/>
      <c r="N34" s="2" t="n"/>
      <c r="O34" s="2" t="n"/>
      <c r="P34" s="2" t="n"/>
      <c r="Q34" s="2" t="n"/>
      <c r="R34" s="2" t="n"/>
      <c r="S34" s="2" t="n"/>
      <c r="T34" s="2" t="n"/>
    </row>
    <row r="35" ht="34" customHeight="1">
      <c r="A35" s="27" t="n"/>
      <c r="B35" s="27" t="n"/>
      <c r="C35" s="27" t="n"/>
      <c r="D35" s="126" t="n"/>
      <c r="E35" s="27" t="n"/>
      <c r="F35" s="27" t="n"/>
      <c r="G35" s="27" t="n"/>
      <c r="H35" s="27" t="n"/>
      <c r="I35" s="14">
        <f>IF(COUNTBLANK(A35)=1,"",IF(OR(E35="Done",E35="Dropped"),"",IF(COUNTBLANK(E35)=1,"Choose status",IF(COUNTBLANK(C35)=1,"Choose owner",IF(COUNTBLANK(D35)=1,"Add due date",IF(NOT(ISNUMBER(D35)),"Check date",IF(D35&lt;TODAY(),"Overdue",IF(D35&lt;TODAY()+7,"This week",IF(AND(B35="Store",COUNTBLANK(G35)=1),"Add storage place","" )))))))))</f>
        <v/>
      </c>
      <c r="J35" s="2" t="n"/>
      <c r="K35" s="2" t="n"/>
      <c r="L35" s="2" t="n"/>
      <c r="M35" s="2" t="n"/>
      <c r="N35" s="2" t="n"/>
      <c r="O35" s="2" t="n"/>
      <c r="P35" s="2" t="n"/>
      <c r="Q35" s="2" t="n"/>
      <c r="R35" s="2" t="n"/>
      <c r="S35" s="2" t="n"/>
      <c r="T35" s="2" t="n"/>
    </row>
    <row r="36" ht="34" customHeight="1">
      <c r="A36" s="27" t="n"/>
      <c r="B36" s="27" t="n"/>
      <c r="C36" s="27" t="n"/>
      <c r="D36" s="126" t="n"/>
      <c r="E36" s="27" t="n"/>
      <c r="F36" s="27" t="n"/>
      <c r="G36" s="27" t="n"/>
      <c r="H36" s="27" t="n"/>
      <c r="I36" s="14">
        <f>IF(COUNTBLANK(A36)=1,"",IF(OR(E36="Done",E36="Dropped"),"",IF(COUNTBLANK(E36)=1,"Choose status",IF(COUNTBLANK(C36)=1,"Choose owner",IF(COUNTBLANK(D36)=1,"Add due date",IF(NOT(ISNUMBER(D36)),"Check date",IF(D36&lt;TODAY(),"Overdue",IF(D36&lt;TODAY()+7,"This week",IF(AND(B36="Store",COUNTBLANK(G36)=1),"Add storage place","" )))))))))</f>
        <v/>
      </c>
      <c r="J36" s="2" t="n"/>
      <c r="K36" s="2" t="n"/>
      <c r="L36" s="2" t="n"/>
      <c r="M36" s="2" t="n"/>
      <c r="N36" s="2" t="n"/>
      <c r="O36" s="2" t="n"/>
      <c r="P36" s="2" t="n"/>
      <c r="Q36" s="2" t="n"/>
      <c r="R36" s="2" t="n"/>
      <c r="S36" s="2" t="n"/>
      <c r="T36" s="2" t="n"/>
    </row>
    <row r="37" ht="34" customHeight="1">
      <c r="A37" s="27" t="n"/>
      <c r="B37" s="27" t="n"/>
      <c r="C37" s="27" t="n"/>
      <c r="D37" s="126" t="n"/>
      <c r="E37" s="27" t="n"/>
      <c r="F37" s="27" t="n"/>
      <c r="G37" s="27" t="n"/>
      <c r="H37" s="27" t="n"/>
      <c r="I37" s="14">
        <f>IF(COUNTBLANK(A37)=1,"",IF(OR(E37="Done",E37="Dropped"),"",IF(COUNTBLANK(E37)=1,"Choose status",IF(COUNTBLANK(C37)=1,"Choose owner",IF(COUNTBLANK(D37)=1,"Add due date",IF(NOT(ISNUMBER(D37)),"Check date",IF(D37&lt;TODAY(),"Overdue",IF(D37&lt;TODAY()+7,"This week",IF(AND(B37="Store",COUNTBLANK(G37)=1),"Add storage place","" )))))))))</f>
        <v/>
      </c>
      <c r="J37" s="2" t="n"/>
      <c r="K37" s="2" t="n"/>
      <c r="L37" s="2" t="n"/>
      <c r="M37" s="2" t="n"/>
      <c r="N37" s="2" t="n"/>
      <c r="O37" s="2" t="n"/>
      <c r="P37" s="2" t="n"/>
      <c r="Q37" s="2" t="n"/>
      <c r="R37" s="2" t="n"/>
      <c r="S37" s="2" t="n"/>
      <c r="T37" s="2" t="n"/>
    </row>
    <row r="38" ht="34" customHeight="1">
      <c r="A38" s="27" t="n"/>
      <c r="B38" s="27" t="n"/>
      <c r="C38" s="27" t="n"/>
      <c r="D38" s="126" t="n"/>
      <c r="E38" s="27" t="n"/>
      <c r="F38" s="27" t="n"/>
      <c r="G38" s="27" t="n"/>
      <c r="H38" s="27" t="n"/>
      <c r="I38" s="14">
        <f>IF(COUNTBLANK(A38)=1,"",IF(OR(E38="Done",E38="Dropped"),"",IF(COUNTBLANK(E38)=1,"Choose status",IF(COUNTBLANK(C38)=1,"Choose owner",IF(COUNTBLANK(D38)=1,"Add due date",IF(NOT(ISNUMBER(D38)),"Check date",IF(D38&lt;TODAY(),"Overdue",IF(D38&lt;TODAY()+7,"This week",IF(AND(B38="Store",COUNTBLANK(G38)=1),"Add storage place","" )))))))))</f>
        <v/>
      </c>
      <c r="J38" s="2" t="n"/>
      <c r="K38" s="2" t="n"/>
      <c r="L38" s="2" t="n"/>
      <c r="M38" s="2" t="n"/>
      <c r="N38" s="2" t="n"/>
      <c r="O38" s="2" t="n"/>
      <c r="P38" s="2" t="n"/>
      <c r="Q38" s="2" t="n"/>
      <c r="R38" s="2" t="n"/>
      <c r="S38" s="2" t="n"/>
      <c r="T38" s="2" t="n"/>
    </row>
    <row r="39" ht="34" customHeight="1">
      <c r="A39" s="27" t="n"/>
      <c r="B39" s="27" t="n"/>
      <c r="C39" s="27" t="n"/>
      <c r="D39" s="126" t="n"/>
      <c r="E39" s="27" t="n"/>
      <c r="F39" s="27" t="n"/>
      <c r="G39" s="27" t="n"/>
      <c r="H39" s="27" t="n"/>
      <c r="I39" s="14">
        <f>IF(COUNTBLANK(A39)=1,"",IF(OR(E39="Done",E39="Dropped"),"",IF(COUNTBLANK(E39)=1,"Choose status",IF(COUNTBLANK(C39)=1,"Choose owner",IF(COUNTBLANK(D39)=1,"Add due date",IF(NOT(ISNUMBER(D39)),"Check date",IF(D39&lt;TODAY(),"Overdue",IF(D39&lt;TODAY()+7,"This week",IF(AND(B39="Store",COUNTBLANK(G39)=1),"Add storage place","" )))))))))</f>
        <v/>
      </c>
      <c r="J39" s="2" t="n"/>
      <c r="K39" s="2" t="n"/>
      <c r="L39" s="2" t="n"/>
      <c r="M39" s="2" t="n"/>
      <c r="N39" s="2" t="n"/>
      <c r="O39" s="2" t="n"/>
      <c r="P39" s="2" t="n"/>
      <c r="Q39" s="2" t="n"/>
      <c r="R39" s="2" t="n"/>
      <c r="S39" s="2" t="n"/>
      <c r="T39" s="2" t="n"/>
    </row>
    <row r="40" ht="34" customHeight="1">
      <c r="A40" s="27" t="n"/>
      <c r="B40" s="27" t="n"/>
      <c r="C40" s="27" t="n"/>
      <c r="D40" s="126" t="n"/>
      <c r="E40" s="27" t="n"/>
      <c r="F40" s="27" t="n"/>
      <c r="G40" s="27" t="n"/>
      <c r="H40" s="27" t="n"/>
      <c r="I40" s="14">
        <f>IF(COUNTBLANK(A40)=1,"",IF(OR(E40="Done",E40="Dropped"),"",IF(COUNTBLANK(E40)=1,"Choose status",IF(COUNTBLANK(C40)=1,"Choose owner",IF(COUNTBLANK(D40)=1,"Add due date",IF(NOT(ISNUMBER(D40)),"Check date",IF(D40&lt;TODAY(),"Overdue",IF(D40&lt;TODAY()+7,"This week",IF(AND(B40="Store",COUNTBLANK(G40)=1),"Add storage place","" )))))))))</f>
        <v/>
      </c>
      <c r="J40" s="2" t="n"/>
      <c r="K40" s="2" t="n"/>
      <c r="L40" s="2" t="n"/>
      <c r="M40" s="2" t="n"/>
      <c r="N40" s="2" t="n"/>
      <c r="O40" s="2" t="n"/>
      <c r="P40" s="2" t="n"/>
      <c r="Q40" s="2" t="n"/>
      <c r="R40" s="2" t="n"/>
      <c r="S40" s="2" t="n"/>
      <c r="T40" s="2" t="n"/>
    </row>
    <row r="41" ht="34" customHeight="1">
      <c r="A41" s="27" t="n"/>
      <c r="B41" s="27" t="n"/>
      <c r="C41" s="27" t="n"/>
      <c r="D41" s="126" t="n"/>
      <c r="E41" s="27" t="n"/>
      <c r="F41" s="27" t="n"/>
      <c r="G41" s="27" t="n"/>
      <c r="H41" s="27" t="n"/>
      <c r="I41" s="14">
        <f>IF(COUNTBLANK(A41)=1,"",IF(OR(E41="Done",E41="Dropped"),"",IF(COUNTBLANK(E41)=1,"Choose status",IF(COUNTBLANK(C41)=1,"Choose owner",IF(COUNTBLANK(D41)=1,"Add due date",IF(NOT(ISNUMBER(D41)),"Check date",IF(D41&lt;TODAY(),"Overdue",IF(D41&lt;TODAY()+7,"This week",IF(AND(B41="Store",COUNTBLANK(G41)=1),"Add storage place","" )))))))))</f>
        <v/>
      </c>
      <c r="J41" s="2" t="n"/>
      <c r="K41" s="2" t="n"/>
      <c r="L41" s="2" t="n"/>
      <c r="M41" s="2" t="n"/>
      <c r="N41" s="2" t="n"/>
      <c r="O41" s="2" t="n"/>
      <c r="P41" s="2" t="n"/>
      <c r="Q41" s="2" t="n"/>
      <c r="R41" s="2" t="n"/>
      <c r="S41" s="2" t="n"/>
      <c r="T41" s="2" t="n"/>
    </row>
    <row r="42" ht="34" customHeight="1">
      <c r="A42" s="27" t="n"/>
      <c r="B42" s="27" t="n"/>
      <c r="C42" s="27" t="n"/>
      <c r="D42" s="126" t="n"/>
      <c r="E42" s="27" t="n"/>
      <c r="F42" s="27" t="n"/>
      <c r="G42" s="27" t="n"/>
      <c r="H42" s="27" t="n"/>
      <c r="I42" s="14">
        <f>IF(COUNTBLANK(A42)=1,"",IF(OR(E42="Done",E42="Dropped"),"",IF(COUNTBLANK(E42)=1,"Choose status",IF(COUNTBLANK(C42)=1,"Choose owner",IF(COUNTBLANK(D42)=1,"Add due date",IF(NOT(ISNUMBER(D42)),"Check date",IF(D42&lt;TODAY(),"Overdue",IF(D42&lt;TODAY()+7,"This week",IF(AND(B42="Store",COUNTBLANK(G42)=1),"Add storage place","" )))))))))</f>
        <v/>
      </c>
      <c r="J42" s="2" t="n"/>
      <c r="K42" s="2" t="n"/>
      <c r="L42" s="2" t="n"/>
      <c r="M42" s="2" t="n"/>
      <c r="N42" s="2" t="n"/>
      <c r="O42" s="2" t="n"/>
      <c r="P42" s="2" t="n"/>
      <c r="Q42" s="2" t="n"/>
      <c r="R42" s="2" t="n"/>
      <c r="S42" s="2" t="n"/>
      <c r="T42" s="2" t="n"/>
    </row>
    <row r="43" ht="34" customHeight="1">
      <c r="A43" s="27" t="n"/>
      <c r="B43" s="27" t="n"/>
      <c r="C43" s="27" t="n"/>
      <c r="D43" s="126" t="n"/>
      <c r="E43" s="27" t="n"/>
      <c r="F43" s="27" t="n"/>
      <c r="G43" s="27" t="n"/>
      <c r="H43" s="27" t="n"/>
      <c r="I43" s="14">
        <f>IF(COUNTBLANK(A43)=1,"",IF(OR(E43="Done",E43="Dropped"),"",IF(COUNTBLANK(E43)=1,"Choose status",IF(COUNTBLANK(C43)=1,"Choose owner",IF(COUNTBLANK(D43)=1,"Add due date",IF(NOT(ISNUMBER(D43)),"Check date",IF(D43&lt;TODAY(),"Overdue",IF(D43&lt;TODAY()+7,"This week",IF(AND(B43="Store",COUNTBLANK(G43)=1),"Add storage place","" )))))))))</f>
        <v/>
      </c>
      <c r="J43" s="2" t="n"/>
      <c r="K43" s="2" t="n"/>
      <c r="L43" s="2" t="n"/>
      <c r="M43" s="2" t="n"/>
      <c r="N43" s="2" t="n"/>
      <c r="O43" s="2" t="n"/>
      <c r="P43" s="2" t="n"/>
      <c r="Q43" s="2" t="n"/>
      <c r="R43" s="2" t="n"/>
      <c r="S43" s="2" t="n"/>
      <c r="T43" s="2" t="n"/>
    </row>
    <row r="44" ht="34" customHeight="1">
      <c r="A44" s="27" t="n"/>
      <c r="B44" s="27" t="n"/>
      <c r="C44" s="27" t="n"/>
      <c r="D44" s="126" t="n"/>
      <c r="E44" s="27" t="n"/>
      <c r="F44" s="27" t="n"/>
      <c r="G44" s="27" t="n"/>
      <c r="H44" s="27" t="n"/>
      <c r="I44" s="14">
        <f>IF(COUNTBLANK(A44)=1,"",IF(OR(E44="Done",E44="Dropped"),"",IF(COUNTBLANK(E44)=1,"Choose status",IF(COUNTBLANK(C44)=1,"Choose owner",IF(COUNTBLANK(D44)=1,"Add due date",IF(NOT(ISNUMBER(D44)),"Check date",IF(D44&lt;TODAY(),"Overdue",IF(D44&lt;TODAY()+7,"This week",IF(AND(B44="Store",COUNTBLANK(G44)=1),"Add storage place","" )))))))))</f>
        <v/>
      </c>
      <c r="J44" s="2" t="n"/>
      <c r="K44" s="2" t="n"/>
      <c r="L44" s="2" t="n"/>
      <c r="M44" s="2" t="n"/>
      <c r="N44" s="2" t="n"/>
      <c r="O44" s="2" t="n"/>
      <c r="P44" s="2" t="n"/>
      <c r="Q44" s="2" t="n"/>
      <c r="R44" s="2" t="n"/>
      <c r="S44" s="2" t="n"/>
      <c r="T44" s="2" t="n"/>
    </row>
    <row r="45" ht="34" customHeight="1">
      <c r="A45" s="27" t="n"/>
      <c r="B45" s="27" t="n"/>
      <c r="C45" s="27" t="n"/>
      <c r="D45" s="126" t="n"/>
      <c r="E45" s="27" t="n"/>
      <c r="F45" s="27" t="n"/>
      <c r="G45" s="27" t="n"/>
      <c r="H45" s="27" t="n"/>
      <c r="I45" s="14">
        <f>IF(COUNTBLANK(A45)=1,"",IF(OR(E45="Done",E45="Dropped"),"",IF(COUNTBLANK(E45)=1,"Choose status",IF(COUNTBLANK(C45)=1,"Choose owner",IF(COUNTBLANK(D45)=1,"Add due date",IF(NOT(ISNUMBER(D45)),"Check date",IF(D45&lt;TODAY(),"Overdue",IF(D45&lt;TODAY()+7,"This week",IF(AND(B45="Store",COUNTBLANK(G45)=1),"Add storage place","" )))))))))</f>
        <v/>
      </c>
      <c r="J45" s="2" t="n"/>
      <c r="K45" s="2" t="n"/>
      <c r="L45" s="2" t="n"/>
      <c r="M45" s="2" t="n"/>
      <c r="N45" s="2" t="n"/>
      <c r="O45" s="2" t="n"/>
      <c r="P45" s="2" t="n"/>
      <c r="Q45" s="2" t="n"/>
      <c r="R45" s="2" t="n"/>
      <c r="S45" s="2" t="n"/>
      <c r="T45" s="2" t="n"/>
    </row>
    <row r="46" ht="34" customHeight="1">
      <c r="A46" s="27" t="n"/>
      <c r="B46" s="27" t="n"/>
      <c r="C46" s="27" t="n"/>
      <c r="D46" s="126" t="n"/>
      <c r="E46" s="27" t="n"/>
      <c r="F46" s="27" t="n"/>
      <c r="G46" s="27" t="n"/>
      <c r="H46" s="27" t="n"/>
      <c r="I46" s="14">
        <f>IF(COUNTBLANK(A46)=1,"",IF(OR(E46="Done",E46="Dropped"),"",IF(COUNTBLANK(E46)=1,"Choose status",IF(COUNTBLANK(C46)=1,"Choose owner",IF(COUNTBLANK(D46)=1,"Add due date",IF(NOT(ISNUMBER(D46)),"Check date",IF(D46&lt;TODAY(),"Overdue",IF(D46&lt;TODAY()+7,"This week",IF(AND(B46="Store",COUNTBLANK(G46)=1),"Add storage place","" )))))))))</f>
        <v/>
      </c>
      <c r="J46" s="2" t="n"/>
      <c r="K46" s="2" t="n"/>
      <c r="L46" s="2" t="n"/>
      <c r="M46" s="2" t="n"/>
      <c r="N46" s="2" t="n"/>
      <c r="O46" s="2" t="n"/>
      <c r="P46" s="2" t="n"/>
      <c r="Q46" s="2" t="n"/>
      <c r="R46" s="2" t="n"/>
      <c r="S46" s="2" t="n"/>
      <c r="T46" s="2" t="n"/>
    </row>
    <row r="47" ht="34" customHeight="1">
      <c r="A47" s="27" t="n"/>
      <c r="B47" s="27" t="n"/>
      <c r="C47" s="27" t="n"/>
      <c r="D47" s="126" t="n"/>
      <c r="E47" s="27" t="n"/>
      <c r="F47" s="27" t="n"/>
      <c r="G47" s="27" t="n"/>
      <c r="H47" s="27" t="n"/>
      <c r="I47" s="14">
        <f>IF(COUNTBLANK(A47)=1,"",IF(OR(E47="Done",E47="Dropped"),"",IF(COUNTBLANK(E47)=1,"Choose status",IF(COUNTBLANK(C47)=1,"Choose owner",IF(COUNTBLANK(D47)=1,"Add due date",IF(NOT(ISNUMBER(D47)),"Check date",IF(D47&lt;TODAY(),"Overdue",IF(D47&lt;TODAY()+7,"This week",IF(AND(B47="Store",COUNTBLANK(G47)=1),"Add storage place","" )))))))))</f>
        <v/>
      </c>
      <c r="J47" s="2" t="n"/>
      <c r="K47" s="2" t="n"/>
      <c r="L47" s="2" t="n"/>
      <c r="M47" s="2" t="n"/>
      <c r="N47" s="2" t="n"/>
      <c r="O47" s="2" t="n"/>
      <c r="P47" s="2" t="n"/>
      <c r="Q47" s="2" t="n"/>
      <c r="R47" s="2" t="n"/>
      <c r="S47" s="2" t="n"/>
      <c r="T47" s="2" t="n"/>
    </row>
    <row r="48" ht="34" customHeight="1">
      <c r="A48" s="27" t="n"/>
      <c r="B48" s="27" t="n"/>
      <c r="C48" s="27" t="n"/>
      <c r="D48" s="126" t="n"/>
      <c r="E48" s="27" t="n"/>
      <c r="F48" s="27" t="n"/>
      <c r="G48" s="27" t="n"/>
      <c r="H48" s="27" t="n"/>
      <c r="I48" s="14">
        <f>IF(COUNTBLANK(A48)=1,"",IF(OR(E48="Done",E48="Dropped"),"",IF(COUNTBLANK(E48)=1,"Choose status",IF(COUNTBLANK(C48)=1,"Choose owner",IF(COUNTBLANK(D48)=1,"Add due date",IF(NOT(ISNUMBER(D48)),"Check date",IF(D48&lt;TODAY(),"Overdue",IF(D48&lt;TODAY()+7,"This week",IF(AND(B48="Store",COUNTBLANK(G48)=1),"Add storage place","" )))))))))</f>
        <v/>
      </c>
      <c r="J48" s="2" t="n"/>
      <c r="K48" s="2" t="n"/>
      <c r="L48" s="2" t="n"/>
      <c r="M48" s="2" t="n"/>
      <c r="N48" s="2" t="n"/>
      <c r="O48" s="2" t="n"/>
      <c r="P48" s="2" t="n"/>
      <c r="Q48" s="2" t="n"/>
      <c r="R48" s="2" t="n"/>
      <c r="S48" s="2" t="n"/>
      <c r="T48" s="2" t="n"/>
    </row>
    <row r="49" ht="34" customHeight="1">
      <c r="A49" s="27" t="n"/>
      <c r="B49" s="27" t="n"/>
      <c r="C49" s="27" t="n"/>
      <c r="D49" s="126" t="n"/>
      <c r="E49" s="27" t="n"/>
      <c r="F49" s="27" t="n"/>
      <c r="G49" s="27" t="n"/>
      <c r="H49" s="27" t="n"/>
      <c r="I49" s="14">
        <f>IF(COUNTBLANK(A49)=1,"",IF(OR(E49="Done",E49="Dropped"),"",IF(COUNTBLANK(E49)=1,"Choose status",IF(COUNTBLANK(C49)=1,"Choose owner",IF(COUNTBLANK(D49)=1,"Add due date",IF(NOT(ISNUMBER(D49)),"Check date",IF(D49&lt;TODAY(),"Overdue",IF(D49&lt;TODAY()+7,"This week",IF(AND(B49="Store",COUNTBLANK(G49)=1),"Add storage place","" )))))))))</f>
        <v/>
      </c>
      <c r="J49" s="2" t="n"/>
      <c r="K49" s="2" t="n"/>
      <c r="L49" s="2" t="n"/>
      <c r="M49" s="2" t="n"/>
      <c r="N49" s="2" t="n"/>
      <c r="O49" s="2" t="n"/>
      <c r="P49" s="2" t="n"/>
      <c r="Q49" s="2" t="n"/>
      <c r="R49" s="2" t="n"/>
      <c r="S49" s="2" t="n"/>
      <c r="T49" s="2" t="n"/>
    </row>
    <row r="50" ht="34" customHeight="1">
      <c r="A50" s="27" t="n"/>
      <c r="B50" s="27" t="n"/>
      <c r="C50" s="27" t="n"/>
      <c r="D50" s="126" t="n"/>
      <c r="E50" s="27" t="n"/>
      <c r="F50" s="27" t="n"/>
      <c r="G50" s="27" t="n"/>
      <c r="H50" s="27" t="n"/>
      <c r="I50" s="14">
        <f>IF(COUNTBLANK(A50)=1,"",IF(OR(E50="Done",E50="Dropped"),"",IF(COUNTBLANK(E50)=1,"Choose status",IF(COUNTBLANK(C50)=1,"Choose owner",IF(COUNTBLANK(D50)=1,"Add due date",IF(NOT(ISNUMBER(D50)),"Check date",IF(D50&lt;TODAY(),"Overdue",IF(D50&lt;TODAY()+7,"This week",IF(AND(B50="Store",COUNTBLANK(G50)=1),"Add storage place","" )))))))))</f>
        <v/>
      </c>
      <c r="J50" s="2" t="n"/>
      <c r="K50" s="2" t="n"/>
      <c r="L50" s="2" t="n"/>
      <c r="M50" s="2" t="n"/>
      <c r="N50" s="2" t="n"/>
      <c r="O50" s="2" t="n"/>
      <c r="P50" s="2" t="n"/>
      <c r="Q50" s="2" t="n"/>
      <c r="R50" s="2" t="n"/>
      <c r="S50" s="2" t="n"/>
      <c r="T50" s="2" t="n"/>
    </row>
    <row r="51" ht="34" customHeight="1">
      <c r="A51" s="27" t="n"/>
      <c r="B51" s="27" t="n"/>
      <c r="C51" s="27" t="n"/>
      <c r="D51" s="126" t="n"/>
      <c r="E51" s="27" t="n"/>
      <c r="F51" s="27" t="n"/>
      <c r="G51" s="27" t="n"/>
      <c r="H51" s="27" t="n"/>
      <c r="I51" s="14">
        <f>IF(COUNTBLANK(A51)=1,"",IF(OR(E51="Done",E51="Dropped"),"",IF(COUNTBLANK(E51)=1,"Choose status",IF(COUNTBLANK(C51)=1,"Choose owner",IF(COUNTBLANK(D51)=1,"Add due date",IF(NOT(ISNUMBER(D51)),"Check date",IF(D51&lt;TODAY(),"Overdue",IF(D51&lt;TODAY()+7,"This week",IF(AND(B51="Store",COUNTBLANK(G51)=1),"Add storage place","" )))))))))</f>
        <v/>
      </c>
      <c r="J51" s="2" t="n"/>
      <c r="K51" s="2" t="n"/>
      <c r="L51" s="2" t="n"/>
      <c r="M51" s="2" t="n"/>
      <c r="N51" s="2" t="n"/>
      <c r="O51" s="2" t="n"/>
      <c r="P51" s="2" t="n"/>
      <c r="Q51" s="2" t="n"/>
      <c r="R51" s="2" t="n"/>
      <c r="S51" s="2" t="n"/>
      <c r="T51" s="2" t="n"/>
    </row>
    <row r="52" ht="34" customHeight="1">
      <c r="A52" s="27" t="n"/>
      <c r="B52" s="27" t="n"/>
      <c r="C52" s="27" t="n"/>
      <c r="D52" s="126" t="n"/>
      <c r="E52" s="27" t="n"/>
      <c r="F52" s="27" t="n"/>
      <c r="G52" s="27" t="n"/>
      <c r="H52" s="27" t="n"/>
      <c r="I52" s="14">
        <f>IF(COUNTBLANK(A52)=1,"",IF(OR(E52="Done",E52="Dropped"),"",IF(COUNTBLANK(E52)=1,"Choose status",IF(COUNTBLANK(C52)=1,"Choose owner",IF(COUNTBLANK(D52)=1,"Add due date",IF(NOT(ISNUMBER(D52)),"Check date",IF(D52&lt;TODAY(),"Overdue",IF(D52&lt;TODAY()+7,"This week",IF(AND(B52="Store",COUNTBLANK(G52)=1),"Add storage place","" )))))))))</f>
        <v/>
      </c>
      <c r="J52" s="2" t="n"/>
      <c r="K52" s="2" t="n"/>
      <c r="L52" s="2" t="n"/>
      <c r="M52" s="2" t="n"/>
      <c r="N52" s="2" t="n"/>
      <c r="O52" s="2" t="n"/>
      <c r="P52" s="2" t="n"/>
      <c r="Q52" s="2" t="n"/>
      <c r="R52" s="2" t="n"/>
      <c r="S52" s="2" t="n"/>
      <c r="T52" s="2" t="n"/>
    </row>
    <row r="53" ht="34" customHeight="1">
      <c r="A53" s="27" t="n"/>
      <c r="B53" s="27" t="n"/>
      <c r="C53" s="27" t="n"/>
      <c r="D53" s="126" t="n"/>
      <c r="E53" s="27" t="n"/>
      <c r="F53" s="27" t="n"/>
      <c r="G53" s="27" t="n"/>
      <c r="H53" s="27" t="n"/>
      <c r="I53" s="14">
        <f>IF(COUNTBLANK(A53)=1,"",IF(OR(E53="Done",E53="Dropped"),"",IF(COUNTBLANK(E53)=1,"Choose status",IF(COUNTBLANK(C53)=1,"Choose owner",IF(COUNTBLANK(D53)=1,"Add due date",IF(NOT(ISNUMBER(D53)),"Check date",IF(D53&lt;TODAY(),"Overdue",IF(D53&lt;TODAY()+7,"This week",IF(AND(B53="Store",COUNTBLANK(G53)=1),"Add storage place","" )))))))))</f>
        <v/>
      </c>
      <c r="J53" s="2" t="n"/>
      <c r="K53" s="2" t="n"/>
      <c r="L53" s="2" t="n"/>
      <c r="M53" s="2" t="n"/>
      <c r="N53" s="2" t="n"/>
      <c r="O53" s="2" t="n"/>
      <c r="P53" s="2" t="n"/>
      <c r="Q53" s="2" t="n"/>
      <c r="R53" s="2" t="n"/>
      <c r="S53" s="2" t="n"/>
      <c r="T53" s="2" t="n"/>
    </row>
    <row r="54" ht="34" customHeight="1">
      <c r="A54" s="27" t="n"/>
      <c r="B54" s="27" t="n"/>
      <c r="C54" s="27" t="n"/>
      <c r="D54" s="126" t="n"/>
      <c r="E54" s="27" t="n"/>
      <c r="F54" s="27" t="n"/>
      <c r="G54" s="27" t="n"/>
      <c r="H54" s="27" t="n"/>
      <c r="I54" s="14">
        <f>IF(COUNTBLANK(A54)=1,"",IF(OR(E54="Done",E54="Dropped"),"",IF(COUNTBLANK(E54)=1,"Choose status",IF(COUNTBLANK(C54)=1,"Choose owner",IF(COUNTBLANK(D54)=1,"Add due date",IF(NOT(ISNUMBER(D54)),"Check date",IF(D54&lt;TODAY(),"Overdue",IF(D54&lt;TODAY()+7,"This week",IF(AND(B54="Store",COUNTBLANK(G54)=1),"Add storage place","" )))))))))</f>
        <v/>
      </c>
      <c r="J54" s="2" t="n"/>
      <c r="K54" s="2" t="n"/>
      <c r="L54" s="2" t="n"/>
      <c r="M54" s="2" t="n"/>
      <c r="N54" s="2" t="n"/>
      <c r="O54" s="2" t="n"/>
      <c r="P54" s="2" t="n"/>
      <c r="Q54" s="2" t="n"/>
      <c r="R54" s="2" t="n"/>
      <c r="S54" s="2" t="n"/>
      <c r="T54" s="2" t="n"/>
    </row>
    <row r="55" ht="34" customHeight="1">
      <c r="A55" s="27" t="n"/>
      <c r="B55" s="27" t="n"/>
      <c r="C55" s="27" t="n"/>
      <c r="D55" s="126" t="n"/>
      <c r="E55" s="27" t="n"/>
      <c r="F55" s="27" t="n"/>
      <c r="G55" s="27" t="n"/>
      <c r="H55" s="27" t="n"/>
      <c r="I55" s="14">
        <f>IF(COUNTBLANK(A55)=1,"",IF(OR(E55="Done",E55="Dropped"),"",IF(COUNTBLANK(E55)=1,"Choose status",IF(COUNTBLANK(C55)=1,"Choose owner",IF(COUNTBLANK(D55)=1,"Add due date",IF(NOT(ISNUMBER(D55)),"Check date",IF(D55&lt;TODAY(),"Overdue",IF(D55&lt;TODAY()+7,"This week",IF(AND(B55="Store",COUNTBLANK(G55)=1),"Add storage place","" )))))))))</f>
        <v/>
      </c>
      <c r="J55" s="2" t="n"/>
      <c r="K55" s="2" t="n"/>
      <c r="L55" s="2" t="n"/>
      <c r="M55" s="2" t="n"/>
      <c r="N55" s="2" t="n"/>
      <c r="O55" s="2" t="n"/>
      <c r="P55" s="2" t="n"/>
      <c r="Q55" s="2" t="n"/>
      <c r="R55" s="2" t="n"/>
      <c r="S55" s="2" t="n"/>
      <c r="T55" s="2" t="n"/>
    </row>
    <row r="56" ht="34" customHeight="1">
      <c r="A56" s="27" t="n"/>
      <c r="B56" s="27" t="n"/>
      <c r="C56" s="27" t="n"/>
      <c r="D56" s="126" t="n"/>
      <c r="E56" s="27" t="n"/>
      <c r="F56" s="27" t="n"/>
      <c r="G56" s="27" t="n"/>
      <c r="H56" s="27" t="n"/>
      <c r="I56" s="14">
        <f>IF(COUNTBLANK(A56)=1,"",IF(OR(E56="Done",E56="Dropped"),"",IF(COUNTBLANK(E56)=1,"Choose status",IF(COUNTBLANK(C56)=1,"Choose owner",IF(COUNTBLANK(D56)=1,"Add due date",IF(NOT(ISNUMBER(D56)),"Check date",IF(D56&lt;TODAY(),"Overdue",IF(D56&lt;TODAY()+7,"This week",IF(AND(B56="Store",COUNTBLANK(G56)=1),"Add storage place","" )))))))))</f>
        <v/>
      </c>
      <c r="J56" s="2" t="n"/>
      <c r="K56" s="2" t="n"/>
      <c r="L56" s="2" t="n"/>
      <c r="M56" s="2" t="n"/>
      <c r="N56" s="2" t="n"/>
      <c r="O56" s="2" t="n"/>
      <c r="P56" s="2" t="n"/>
      <c r="Q56" s="2" t="n"/>
      <c r="R56" s="2" t="n"/>
      <c r="S56" s="2" t="n"/>
      <c r="T56" s="2" t="n"/>
    </row>
    <row r="57" ht="34" customHeight="1">
      <c r="A57" s="27" t="n"/>
      <c r="B57" s="27" t="n"/>
      <c r="C57" s="27" t="n"/>
      <c r="D57" s="126" t="n"/>
      <c r="E57" s="27" t="n"/>
      <c r="F57" s="27" t="n"/>
      <c r="G57" s="27" t="n"/>
      <c r="H57" s="27" t="n"/>
      <c r="I57" s="14">
        <f>IF(COUNTBLANK(A57)=1,"",IF(OR(E57="Done",E57="Dropped"),"",IF(COUNTBLANK(E57)=1,"Choose status",IF(COUNTBLANK(C57)=1,"Choose owner",IF(COUNTBLANK(D57)=1,"Add due date",IF(NOT(ISNUMBER(D57)),"Check date",IF(D57&lt;TODAY(),"Overdue",IF(D57&lt;TODAY()+7,"This week",IF(AND(B57="Store",COUNTBLANK(G57)=1),"Add storage place","" )))))))))</f>
        <v/>
      </c>
      <c r="J57" s="2" t="n"/>
      <c r="K57" s="2" t="n"/>
      <c r="L57" s="2" t="n"/>
      <c r="M57" s="2" t="n"/>
      <c r="N57" s="2" t="n"/>
      <c r="O57" s="2" t="n"/>
      <c r="P57" s="2" t="n"/>
      <c r="Q57" s="2" t="n"/>
      <c r="R57" s="2" t="n"/>
      <c r="S57" s="2" t="n"/>
      <c r="T57" s="2" t="n"/>
    </row>
    <row r="58" ht="34" customHeight="1">
      <c r="A58" s="27" t="n"/>
      <c r="B58" s="27" t="n"/>
      <c r="C58" s="27" t="n"/>
      <c r="D58" s="126" t="n"/>
      <c r="E58" s="27" t="n"/>
      <c r="F58" s="27" t="n"/>
      <c r="G58" s="27" t="n"/>
      <c r="H58" s="27" t="n"/>
      <c r="I58" s="14">
        <f>IF(COUNTBLANK(A58)=1,"",IF(OR(E58="Done",E58="Dropped"),"",IF(COUNTBLANK(E58)=1,"Choose status",IF(COUNTBLANK(C58)=1,"Choose owner",IF(COUNTBLANK(D58)=1,"Add due date",IF(NOT(ISNUMBER(D58)),"Check date",IF(D58&lt;TODAY(),"Overdue",IF(D58&lt;TODAY()+7,"This week",IF(AND(B58="Store",COUNTBLANK(G58)=1),"Add storage place","" )))))))))</f>
        <v/>
      </c>
      <c r="J58" s="2" t="n"/>
      <c r="K58" s="2" t="n"/>
      <c r="L58" s="2" t="n"/>
      <c r="M58" s="2" t="n"/>
      <c r="N58" s="2" t="n"/>
      <c r="O58" s="2" t="n"/>
      <c r="P58" s="2" t="n"/>
      <c r="Q58" s="2" t="n"/>
      <c r="R58" s="2" t="n"/>
      <c r="S58" s="2" t="n"/>
      <c r="T58" s="2" t="n"/>
    </row>
    <row r="59" ht="34" customHeight="1">
      <c r="A59" s="27" t="n"/>
      <c r="B59" s="27" t="n"/>
      <c r="C59" s="27" t="n"/>
      <c r="D59" s="126" t="n"/>
      <c r="E59" s="27" t="n"/>
      <c r="F59" s="27" t="n"/>
      <c r="G59" s="27" t="n"/>
      <c r="H59" s="27" t="n"/>
      <c r="I59" s="14">
        <f>IF(COUNTBLANK(A59)=1,"",IF(OR(E59="Done",E59="Dropped"),"",IF(COUNTBLANK(E59)=1,"Choose status",IF(COUNTBLANK(C59)=1,"Choose owner",IF(COUNTBLANK(D59)=1,"Add due date",IF(NOT(ISNUMBER(D59)),"Check date",IF(D59&lt;TODAY(),"Overdue",IF(D59&lt;TODAY()+7,"This week",IF(AND(B59="Store",COUNTBLANK(G59)=1),"Add storage place","" )))))))))</f>
        <v/>
      </c>
      <c r="J59" s="2" t="n"/>
      <c r="K59" s="2" t="n"/>
      <c r="L59" s="2" t="n"/>
      <c r="M59" s="2" t="n"/>
      <c r="N59" s="2" t="n"/>
      <c r="O59" s="2" t="n"/>
      <c r="P59" s="2" t="n"/>
      <c r="Q59" s="2" t="n"/>
      <c r="R59" s="2" t="n"/>
      <c r="S59" s="2" t="n"/>
      <c r="T59" s="2" t="n"/>
    </row>
    <row r="60" ht="34" customHeight="1">
      <c r="A60" s="27" t="n"/>
      <c r="B60" s="27" t="n"/>
      <c r="C60" s="27" t="n"/>
      <c r="D60" s="126" t="n"/>
      <c r="E60" s="27" t="n"/>
      <c r="F60" s="27" t="n"/>
      <c r="G60" s="27" t="n"/>
      <c r="H60" s="27" t="n"/>
      <c r="I60" s="14">
        <f>IF(COUNTBLANK(A60)=1,"",IF(OR(E60="Done",E60="Dropped"),"",IF(COUNTBLANK(E60)=1,"Choose status",IF(COUNTBLANK(C60)=1,"Choose owner",IF(COUNTBLANK(D60)=1,"Add due date",IF(NOT(ISNUMBER(D60)),"Check date",IF(D60&lt;TODAY(),"Overdue",IF(D60&lt;TODAY()+7,"This week",IF(AND(B60="Store",COUNTBLANK(G60)=1),"Add storage place","" )))))))))</f>
        <v/>
      </c>
      <c r="J60" s="2" t="n"/>
      <c r="K60" s="2" t="n"/>
      <c r="L60" s="2" t="n"/>
      <c r="M60" s="2" t="n"/>
      <c r="N60" s="2" t="n"/>
      <c r="O60" s="2" t="n"/>
      <c r="P60" s="2" t="n"/>
      <c r="Q60" s="2" t="n"/>
      <c r="R60" s="2" t="n"/>
      <c r="S60" s="2" t="n"/>
      <c r="T60" s="2" t="n"/>
    </row>
    <row r="61" ht="34" customHeight="1">
      <c r="A61" s="27" t="n"/>
      <c r="B61" s="27" t="n"/>
      <c r="C61" s="27" t="n"/>
      <c r="D61" s="126" t="n"/>
      <c r="E61" s="27" t="n"/>
      <c r="F61" s="27" t="n"/>
      <c r="G61" s="27" t="n"/>
      <c r="H61" s="27" t="n"/>
      <c r="I61" s="14">
        <f>IF(COUNTBLANK(A61)=1,"",IF(OR(E61="Done",E61="Dropped"),"",IF(COUNTBLANK(E61)=1,"Choose status",IF(COUNTBLANK(C61)=1,"Choose owner",IF(COUNTBLANK(D61)=1,"Add due date",IF(NOT(ISNUMBER(D61)),"Check date",IF(D61&lt;TODAY(),"Overdue",IF(D61&lt;TODAY()+7,"This week",IF(AND(B61="Store",COUNTBLANK(G61)=1),"Add storage place","" )))))))))</f>
        <v/>
      </c>
      <c r="J61" s="2" t="n"/>
      <c r="K61" s="2" t="n"/>
      <c r="L61" s="2" t="n"/>
      <c r="M61" s="2" t="n"/>
      <c r="N61" s="2" t="n"/>
      <c r="O61" s="2" t="n"/>
      <c r="P61" s="2" t="n"/>
      <c r="Q61" s="2" t="n"/>
      <c r="R61" s="2" t="n"/>
      <c r="S61" s="2" t="n"/>
      <c r="T61" s="2" t="n"/>
    </row>
    <row r="62" ht="34" customHeight="1">
      <c r="A62" s="27" t="n"/>
      <c r="B62" s="27" t="n"/>
      <c r="C62" s="27" t="n"/>
      <c r="D62" s="126" t="n"/>
      <c r="E62" s="27" t="n"/>
      <c r="F62" s="27" t="n"/>
      <c r="G62" s="27" t="n"/>
      <c r="H62" s="27" t="n"/>
      <c r="I62" s="14">
        <f>IF(COUNTBLANK(A62)=1,"",IF(OR(E62="Done",E62="Dropped"),"",IF(COUNTBLANK(E62)=1,"Choose status",IF(COUNTBLANK(C62)=1,"Choose owner",IF(COUNTBLANK(D62)=1,"Add due date",IF(NOT(ISNUMBER(D62)),"Check date",IF(D62&lt;TODAY(),"Overdue",IF(D62&lt;TODAY()+7,"This week",IF(AND(B62="Store",COUNTBLANK(G62)=1),"Add storage place","" )))))))))</f>
        <v/>
      </c>
      <c r="J62" s="2" t="n"/>
      <c r="K62" s="2" t="n"/>
      <c r="L62" s="2" t="n"/>
      <c r="M62" s="2" t="n"/>
      <c r="N62" s="2" t="n"/>
      <c r="O62" s="2" t="n"/>
      <c r="P62" s="2" t="n"/>
      <c r="Q62" s="2" t="n"/>
      <c r="R62" s="2" t="n"/>
      <c r="S62" s="2" t="n"/>
      <c r="T62" s="2" t="n"/>
    </row>
    <row r="63" ht="34" customHeight="1">
      <c r="A63" s="27" t="n"/>
      <c r="B63" s="27" t="n"/>
      <c r="C63" s="27" t="n"/>
      <c r="D63" s="126" t="n"/>
      <c r="E63" s="27" t="n"/>
      <c r="F63" s="27" t="n"/>
      <c r="G63" s="27" t="n"/>
      <c r="H63" s="27" t="n"/>
      <c r="I63" s="14">
        <f>IF(COUNTBLANK(A63)=1,"",IF(OR(E63="Done",E63="Dropped"),"",IF(COUNTBLANK(E63)=1,"Choose status",IF(COUNTBLANK(C63)=1,"Choose owner",IF(COUNTBLANK(D63)=1,"Add due date",IF(NOT(ISNUMBER(D63)),"Check date",IF(D63&lt;TODAY(),"Overdue",IF(D63&lt;TODAY()+7,"This week",IF(AND(B63="Store",COUNTBLANK(G63)=1),"Add storage place","" )))))))))</f>
        <v/>
      </c>
      <c r="J63" s="2" t="n"/>
      <c r="K63" s="2" t="n"/>
      <c r="L63" s="2" t="n"/>
      <c r="M63" s="2" t="n"/>
      <c r="N63" s="2" t="n"/>
      <c r="O63" s="2" t="n"/>
      <c r="P63" s="2" t="n"/>
      <c r="Q63" s="2" t="n"/>
      <c r="R63" s="2" t="n"/>
      <c r="S63" s="2" t="n"/>
      <c r="T63" s="2" t="n"/>
    </row>
    <row r="64" ht="34" customHeight="1">
      <c r="A64" s="27" t="n"/>
      <c r="B64" s="27" t="n"/>
      <c r="C64" s="27" t="n"/>
      <c r="D64" s="126" t="n"/>
      <c r="E64" s="27" t="n"/>
      <c r="F64" s="27" t="n"/>
      <c r="G64" s="27" t="n"/>
      <c r="H64" s="27" t="n"/>
      <c r="I64" s="14">
        <f>IF(COUNTBLANK(A64)=1,"",IF(OR(E64="Done",E64="Dropped"),"",IF(COUNTBLANK(E64)=1,"Choose status",IF(COUNTBLANK(C64)=1,"Choose owner",IF(COUNTBLANK(D64)=1,"Add due date",IF(NOT(ISNUMBER(D64)),"Check date",IF(D64&lt;TODAY(),"Overdue",IF(D64&lt;TODAY()+7,"This week",IF(AND(B64="Store",COUNTBLANK(G64)=1),"Add storage place","" )))))))))</f>
        <v/>
      </c>
      <c r="J64" s="2" t="n"/>
      <c r="K64" s="2" t="n"/>
      <c r="L64" s="2" t="n"/>
      <c r="M64" s="2" t="n"/>
      <c r="N64" s="2" t="n"/>
      <c r="O64" s="2" t="n"/>
      <c r="P64" s="2" t="n"/>
      <c r="Q64" s="2" t="n"/>
      <c r="R64" s="2" t="n"/>
      <c r="S64" s="2" t="n"/>
      <c r="T64" s="2" t="n"/>
    </row>
    <row r="65" ht="34" customHeight="1">
      <c r="A65" s="27" t="n"/>
      <c r="B65" s="27" t="n"/>
      <c r="C65" s="27" t="n"/>
      <c r="D65" s="126" t="n"/>
      <c r="E65" s="27" t="n"/>
      <c r="F65" s="27" t="n"/>
      <c r="G65" s="27" t="n"/>
      <c r="H65" s="27" t="n"/>
      <c r="I65" s="14">
        <f>IF(COUNTBLANK(A65)=1,"",IF(OR(E65="Done",E65="Dropped"),"",IF(COUNTBLANK(E65)=1,"Choose status",IF(COUNTBLANK(C65)=1,"Choose owner",IF(COUNTBLANK(D65)=1,"Add due date",IF(NOT(ISNUMBER(D65)),"Check date",IF(D65&lt;TODAY(),"Overdue",IF(D65&lt;TODAY()+7,"This week",IF(AND(B65="Store",COUNTBLANK(G65)=1),"Add storage place","" )))))))))</f>
        <v/>
      </c>
      <c r="J65" s="2" t="n"/>
      <c r="K65" s="2" t="n"/>
      <c r="L65" s="2" t="n"/>
      <c r="M65" s="2" t="n"/>
      <c r="N65" s="2" t="n"/>
      <c r="O65" s="2" t="n"/>
      <c r="P65" s="2" t="n"/>
      <c r="Q65" s="2" t="n"/>
      <c r="R65" s="2" t="n"/>
      <c r="S65" s="2" t="n"/>
      <c r="T65" s="2" t="n"/>
    </row>
    <row r="66" ht="34" customHeight="1">
      <c r="A66" s="27" t="n"/>
      <c r="B66" s="27" t="n"/>
      <c r="C66" s="27" t="n"/>
      <c r="D66" s="126" t="n"/>
      <c r="E66" s="27" t="n"/>
      <c r="F66" s="27" t="n"/>
      <c r="G66" s="27" t="n"/>
      <c r="H66" s="27" t="n"/>
      <c r="I66" s="14">
        <f>IF(COUNTBLANK(A66)=1,"",IF(OR(E66="Done",E66="Dropped"),"",IF(COUNTBLANK(E66)=1,"Choose status",IF(COUNTBLANK(C66)=1,"Choose owner",IF(COUNTBLANK(D66)=1,"Add due date",IF(NOT(ISNUMBER(D66)),"Check date",IF(D66&lt;TODAY(),"Overdue",IF(D66&lt;TODAY()+7,"This week",IF(AND(B66="Store",COUNTBLANK(G66)=1),"Add storage place","" )))))))))</f>
        <v/>
      </c>
      <c r="J66" s="2" t="n"/>
      <c r="K66" s="2" t="n"/>
      <c r="L66" s="2" t="n"/>
      <c r="M66" s="2" t="n"/>
      <c r="N66" s="2" t="n"/>
      <c r="O66" s="2" t="n"/>
      <c r="P66" s="2" t="n"/>
      <c r="Q66" s="2" t="n"/>
      <c r="R66" s="2" t="n"/>
      <c r="S66" s="2" t="n"/>
      <c r="T66" s="2" t="n"/>
    </row>
    <row r="67" ht="34" customHeight="1">
      <c r="A67" s="27" t="n"/>
      <c r="B67" s="27" t="n"/>
      <c r="C67" s="27" t="n"/>
      <c r="D67" s="126" t="n"/>
      <c r="E67" s="27" t="n"/>
      <c r="F67" s="27" t="n"/>
      <c r="G67" s="27" t="n"/>
      <c r="H67" s="27" t="n"/>
      <c r="I67" s="14">
        <f>IF(COUNTBLANK(A67)=1,"",IF(OR(E67="Done",E67="Dropped"),"",IF(COUNTBLANK(E67)=1,"Choose status",IF(COUNTBLANK(C67)=1,"Choose owner",IF(COUNTBLANK(D67)=1,"Add due date",IF(NOT(ISNUMBER(D67)),"Check date",IF(D67&lt;TODAY(),"Overdue",IF(D67&lt;TODAY()+7,"This week",IF(AND(B67="Store",COUNTBLANK(G67)=1),"Add storage place","" )))))))))</f>
        <v/>
      </c>
      <c r="J67" s="2" t="n"/>
      <c r="K67" s="2" t="n"/>
      <c r="L67" s="2" t="n"/>
      <c r="M67" s="2" t="n"/>
      <c r="N67" s="2" t="n"/>
      <c r="O67" s="2" t="n"/>
      <c r="P67" s="2" t="n"/>
      <c r="Q67" s="2" t="n"/>
      <c r="R67" s="2" t="n"/>
      <c r="S67" s="2" t="n"/>
      <c r="T67" s="2" t="n"/>
    </row>
    <row r="68" ht="34" customHeight="1">
      <c r="A68" s="27" t="n"/>
      <c r="B68" s="27" t="n"/>
      <c r="C68" s="27" t="n"/>
      <c r="D68" s="126" t="n"/>
      <c r="E68" s="27" t="n"/>
      <c r="F68" s="27" t="n"/>
      <c r="G68" s="27" t="n"/>
      <c r="H68" s="27" t="n"/>
      <c r="I68" s="14">
        <f>IF(COUNTBLANK(A68)=1,"",IF(OR(E68="Done",E68="Dropped"),"",IF(COUNTBLANK(E68)=1,"Choose status",IF(COUNTBLANK(C68)=1,"Choose owner",IF(COUNTBLANK(D68)=1,"Add due date",IF(NOT(ISNUMBER(D68)),"Check date",IF(D68&lt;TODAY(),"Overdue",IF(D68&lt;TODAY()+7,"This week",IF(AND(B68="Store",COUNTBLANK(G68)=1),"Add storage place","" )))))))))</f>
        <v/>
      </c>
      <c r="J68" s="2" t="n"/>
      <c r="K68" s="2" t="n"/>
      <c r="L68" s="2" t="n"/>
      <c r="M68" s="2" t="n"/>
      <c r="N68" s="2" t="n"/>
      <c r="O68" s="2" t="n"/>
      <c r="P68" s="2" t="n"/>
      <c r="Q68" s="2" t="n"/>
      <c r="R68" s="2" t="n"/>
      <c r="S68" s="2" t="n"/>
      <c r="T68" s="2" t="n"/>
    </row>
    <row r="69" ht="34" customHeight="1">
      <c r="A69" s="27" t="n"/>
      <c r="B69" s="27" t="n"/>
      <c r="C69" s="27" t="n"/>
      <c r="D69" s="126" t="n"/>
      <c r="E69" s="27" t="n"/>
      <c r="F69" s="27" t="n"/>
      <c r="G69" s="27" t="n"/>
      <c r="H69" s="27" t="n"/>
      <c r="I69" s="14">
        <f>IF(COUNTBLANK(A69)=1,"",IF(OR(E69="Done",E69="Dropped"),"",IF(COUNTBLANK(E69)=1,"Choose status",IF(COUNTBLANK(C69)=1,"Choose owner",IF(COUNTBLANK(D69)=1,"Add due date",IF(NOT(ISNUMBER(D69)),"Check date",IF(D69&lt;TODAY(),"Overdue",IF(D69&lt;TODAY()+7,"This week",IF(AND(B69="Store",COUNTBLANK(G69)=1),"Add storage place","" )))))))))</f>
        <v/>
      </c>
      <c r="J69" s="2" t="n"/>
      <c r="K69" s="2" t="n"/>
      <c r="L69" s="2" t="n"/>
      <c r="M69" s="2" t="n"/>
      <c r="N69" s="2" t="n"/>
      <c r="O69" s="2" t="n"/>
      <c r="P69" s="2" t="n"/>
      <c r="Q69" s="2" t="n"/>
      <c r="R69" s="2" t="n"/>
      <c r="S69" s="2" t="n"/>
      <c r="T69" s="2" t="n"/>
    </row>
    <row r="70" ht="34" customHeight="1">
      <c r="A70" s="27" t="n"/>
      <c r="B70" s="27" t="n"/>
      <c r="C70" s="27" t="n"/>
      <c r="D70" s="126" t="n"/>
      <c r="E70" s="27" t="n"/>
      <c r="F70" s="27" t="n"/>
      <c r="G70" s="27" t="n"/>
      <c r="H70" s="27" t="n"/>
      <c r="I70" s="14">
        <f>IF(COUNTBLANK(A70)=1,"",IF(OR(E70="Done",E70="Dropped"),"",IF(COUNTBLANK(E70)=1,"Choose status",IF(COUNTBLANK(C70)=1,"Choose owner",IF(COUNTBLANK(D70)=1,"Add due date",IF(NOT(ISNUMBER(D70)),"Check date",IF(D70&lt;TODAY(),"Overdue",IF(D70&lt;TODAY()+7,"This week",IF(AND(B70="Store",COUNTBLANK(G70)=1),"Add storage place","" )))))))))</f>
        <v/>
      </c>
      <c r="J70" s="2" t="n"/>
      <c r="K70" s="2" t="n"/>
      <c r="L70" s="2" t="n"/>
      <c r="M70" s="2" t="n"/>
      <c r="N70" s="2" t="n"/>
      <c r="O70" s="2" t="n"/>
      <c r="P70" s="2" t="n"/>
      <c r="Q70" s="2" t="n"/>
      <c r="R70" s="2" t="n"/>
      <c r="S70" s="2" t="n"/>
      <c r="T70" s="2" t="n"/>
    </row>
    <row r="71" ht="34" customHeight="1">
      <c r="A71" s="27" t="n"/>
      <c r="B71" s="27" t="n"/>
      <c r="C71" s="27" t="n"/>
      <c r="D71" s="126" t="n"/>
      <c r="E71" s="27" t="n"/>
      <c r="F71" s="27" t="n"/>
      <c r="G71" s="27" t="n"/>
      <c r="H71" s="27" t="n"/>
      <c r="I71" s="14">
        <f>IF(COUNTBLANK(A71)=1,"",IF(OR(E71="Done",E71="Dropped"),"",IF(COUNTBLANK(E71)=1,"Choose status",IF(COUNTBLANK(C71)=1,"Choose owner",IF(COUNTBLANK(D71)=1,"Add due date",IF(NOT(ISNUMBER(D71)),"Check date",IF(D71&lt;TODAY(),"Overdue",IF(D71&lt;TODAY()+7,"This week",IF(AND(B71="Store",COUNTBLANK(G71)=1),"Add storage place","" )))))))))</f>
        <v/>
      </c>
      <c r="J71" s="2" t="n"/>
      <c r="K71" s="2" t="n"/>
      <c r="L71" s="2" t="n"/>
      <c r="M71" s="2" t="n"/>
      <c r="N71" s="2" t="n"/>
      <c r="O71" s="2" t="n"/>
      <c r="P71" s="2" t="n"/>
      <c r="Q71" s="2" t="n"/>
      <c r="R71" s="2" t="n"/>
      <c r="S71" s="2" t="n"/>
      <c r="T71" s="2" t="n"/>
    </row>
    <row r="72" ht="34" customHeight="1">
      <c r="A72" s="27" t="n"/>
      <c r="B72" s="27" t="n"/>
      <c r="C72" s="27" t="n"/>
      <c r="D72" s="126" t="n"/>
      <c r="E72" s="27" t="n"/>
      <c r="F72" s="27" t="n"/>
      <c r="G72" s="27" t="n"/>
      <c r="H72" s="27" t="n"/>
      <c r="I72" s="14">
        <f>IF(COUNTBLANK(A72)=1,"",IF(OR(E72="Done",E72="Dropped"),"",IF(COUNTBLANK(E72)=1,"Choose status",IF(COUNTBLANK(C72)=1,"Choose owner",IF(COUNTBLANK(D72)=1,"Add due date",IF(NOT(ISNUMBER(D72)),"Check date",IF(D72&lt;TODAY(),"Overdue",IF(D72&lt;TODAY()+7,"This week",IF(AND(B72="Store",COUNTBLANK(G72)=1),"Add storage place","" )))))))))</f>
        <v/>
      </c>
      <c r="J72" s="2" t="n"/>
      <c r="K72" s="2" t="n"/>
      <c r="L72" s="2" t="n"/>
      <c r="M72" s="2" t="n"/>
      <c r="N72" s="2" t="n"/>
      <c r="O72" s="2" t="n"/>
      <c r="P72" s="2" t="n"/>
      <c r="Q72" s="2" t="n"/>
      <c r="R72" s="2" t="n"/>
      <c r="S72" s="2" t="n"/>
      <c r="T72" s="2" t="n"/>
    </row>
    <row r="73" ht="34" customHeight="1">
      <c r="A73" s="27" t="n"/>
      <c r="B73" s="27" t="n"/>
      <c r="C73" s="27" t="n"/>
      <c r="D73" s="126" t="n"/>
      <c r="E73" s="27" t="n"/>
      <c r="F73" s="27" t="n"/>
      <c r="G73" s="27" t="n"/>
      <c r="H73" s="27" t="n"/>
      <c r="I73" s="14">
        <f>IF(COUNTBLANK(A73)=1,"",IF(OR(E73="Done",E73="Dropped"),"",IF(COUNTBLANK(E73)=1,"Choose status",IF(COUNTBLANK(C73)=1,"Choose owner",IF(COUNTBLANK(D73)=1,"Add due date",IF(NOT(ISNUMBER(D73)),"Check date",IF(D73&lt;TODAY(),"Overdue",IF(D73&lt;TODAY()+7,"This week",IF(AND(B73="Store",COUNTBLANK(G73)=1),"Add storage place","" )))))))))</f>
        <v/>
      </c>
      <c r="J73" s="2" t="n"/>
      <c r="K73" s="2" t="n"/>
      <c r="L73" s="2" t="n"/>
      <c r="M73" s="2" t="n"/>
      <c r="N73" s="2" t="n"/>
      <c r="O73" s="2" t="n"/>
      <c r="P73" s="2" t="n"/>
      <c r="Q73" s="2" t="n"/>
      <c r="R73" s="2" t="n"/>
      <c r="S73" s="2" t="n"/>
      <c r="T73" s="2" t="n"/>
    </row>
    <row r="74" ht="34" customHeight="1">
      <c r="A74" s="27" t="n"/>
      <c r="B74" s="27" t="n"/>
      <c r="C74" s="27" t="n"/>
      <c r="D74" s="126" t="n"/>
      <c r="E74" s="27" t="n"/>
      <c r="F74" s="27" t="n"/>
      <c r="G74" s="27" t="n"/>
      <c r="H74" s="27" t="n"/>
      <c r="I74" s="14">
        <f>IF(COUNTBLANK(A74)=1,"",IF(OR(E74="Done",E74="Dropped"),"",IF(COUNTBLANK(E74)=1,"Choose status",IF(COUNTBLANK(C74)=1,"Choose owner",IF(COUNTBLANK(D74)=1,"Add due date",IF(NOT(ISNUMBER(D74)),"Check date",IF(D74&lt;TODAY(),"Overdue",IF(D74&lt;TODAY()+7,"This week",IF(AND(B74="Store",COUNTBLANK(G74)=1),"Add storage place","" )))))))))</f>
        <v/>
      </c>
      <c r="J74" s="2" t="n"/>
      <c r="K74" s="2" t="n"/>
      <c r="L74" s="2" t="n"/>
      <c r="M74" s="2" t="n"/>
      <c r="N74" s="2" t="n"/>
      <c r="O74" s="2" t="n"/>
      <c r="P74" s="2" t="n"/>
      <c r="Q74" s="2" t="n"/>
      <c r="R74" s="2" t="n"/>
      <c r="S74" s="2" t="n"/>
      <c r="T74" s="2" t="n"/>
    </row>
    <row r="75" ht="34" customHeight="1">
      <c r="A75" s="27" t="n"/>
      <c r="B75" s="27" t="n"/>
      <c r="C75" s="27" t="n"/>
      <c r="D75" s="126" t="n"/>
      <c r="E75" s="27" t="n"/>
      <c r="F75" s="27" t="n"/>
      <c r="G75" s="27" t="n"/>
      <c r="H75" s="27" t="n"/>
      <c r="I75" s="14">
        <f>IF(COUNTBLANK(A75)=1,"",IF(OR(E75="Done",E75="Dropped"),"",IF(COUNTBLANK(E75)=1,"Choose status",IF(COUNTBLANK(C75)=1,"Choose owner",IF(COUNTBLANK(D75)=1,"Add due date",IF(NOT(ISNUMBER(D75)),"Check date",IF(D75&lt;TODAY(),"Overdue",IF(D75&lt;TODAY()+7,"This week",IF(AND(B75="Store",COUNTBLANK(G75)=1),"Add storage place","" )))))))))</f>
        <v/>
      </c>
      <c r="J75" s="2" t="n"/>
      <c r="K75" s="2" t="n"/>
      <c r="L75" s="2" t="n"/>
      <c r="M75" s="2" t="n"/>
      <c r="N75" s="2" t="n"/>
      <c r="O75" s="2" t="n"/>
      <c r="P75" s="2" t="n"/>
      <c r="Q75" s="2" t="n"/>
      <c r="R75" s="2" t="n"/>
      <c r="S75" s="2" t="n"/>
      <c r="T75" s="2" t="n"/>
    </row>
    <row r="76" ht="34" customHeight="1">
      <c r="A76" s="27" t="n"/>
      <c r="B76" s="27" t="n"/>
      <c r="C76" s="27" t="n"/>
      <c r="D76" s="126" t="n"/>
      <c r="E76" s="27" t="n"/>
      <c r="F76" s="27" t="n"/>
      <c r="G76" s="27" t="n"/>
      <c r="H76" s="27" t="n"/>
      <c r="I76" s="14">
        <f>IF(COUNTBLANK(A76)=1,"",IF(OR(E76="Done",E76="Dropped"),"",IF(COUNTBLANK(E76)=1,"Choose status",IF(COUNTBLANK(C76)=1,"Choose owner",IF(COUNTBLANK(D76)=1,"Add due date",IF(NOT(ISNUMBER(D76)),"Check date",IF(D76&lt;TODAY(),"Overdue",IF(D76&lt;TODAY()+7,"This week",IF(AND(B76="Store",COUNTBLANK(G76)=1),"Add storage place","" )))))))))</f>
        <v/>
      </c>
      <c r="J76" s="2" t="n"/>
      <c r="K76" s="2" t="n"/>
      <c r="L76" s="2" t="n"/>
      <c r="M76" s="2" t="n"/>
      <c r="N76" s="2" t="n"/>
      <c r="O76" s="2" t="n"/>
      <c r="P76" s="2" t="n"/>
      <c r="Q76" s="2" t="n"/>
      <c r="R76" s="2" t="n"/>
      <c r="S76" s="2" t="n"/>
      <c r="T76" s="2" t="n"/>
    </row>
    <row r="77" ht="34" customHeight="1">
      <c r="A77" s="27" t="n"/>
      <c r="B77" s="27" t="n"/>
      <c r="C77" s="27" t="n"/>
      <c r="D77" s="126" t="n"/>
      <c r="E77" s="27" t="n"/>
      <c r="F77" s="27" t="n"/>
      <c r="G77" s="27" t="n"/>
      <c r="H77" s="27" t="n"/>
      <c r="I77" s="14">
        <f>IF(COUNTBLANK(A77)=1,"",IF(OR(E77="Done",E77="Dropped"),"",IF(COUNTBLANK(E77)=1,"Choose status",IF(COUNTBLANK(C77)=1,"Choose owner",IF(COUNTBLANK(D77)=1,"Add due date",IF(NOT(ISNUMBER(D77)),"Check date",IF(D77&lt;TODAY(),"Overdue",IF(D77&lt;TODAY()+7,"This week",IF(AND(B77="Store",COUNTBLANK(G77)=1),"Add storage place","" )))))))))</f>
        <v/>
      </c>
      <c r="J77" s="2" t="n"/>
      <c r="K77" s="2" t="n"/>
      <c r="L77" s="2" t="n"/>
      <c r="M77" s="2" t="n"/>
      <c r="N77" s="2" t="n"/>
      <c r="O77" s="2" t="n"/>
      <c r="P77" s="2" t="n"/>
      <c r="Q77" s="2" t="n"/>
      <c r="R77" s="2" t="n"/>
      <c r="S77" s="2" t="n"/>
      <c r="T77" s="2" t="n"/>
    </row>
    <row r="78" ht="34" customHeight="1">
      <c r="A78" s="27" t="n"/>
      <c r="B78" s="27" t="n"/>
      <c r="C78" s="27" t="n"/>
      <c r="D78" s="126" t="n"/>
      <c r="E78" s="27" t="n"/>
      <c r="F78" s="27" t="n"/>
      <c r="G78" s="27" t="n"/>
      <c r="H78" s="27" t="n"/>
      <c r="I78" s="14">
        <f>IF(COUNTBLANK(A78)=1,"",IF(OR(E78="Done",E78="Dropped"),"",IF(COUNTBLANK(E78)=1,"Choose status",IF(COUNTBLANK(C78)=1,"Choose owner",IF(COUNTBLANK(D78)=1,"Add due date",IF(NOT(ISNUMBER(D78)),"Check date",IF(D78&lt;TODAY(),"Overdue",IF(D78&lt;TODAY()+7,"This week",IF(AND(B78="Store",COUNTBLANK(G78)=1),"Add storage place","" )))))))))</f>
        <v/>
      </c>
      <c r="J78" s="2" t="n"/>
      <c r="K78" s="2" t="n"/>
      <c r="L78" s="2" t="n"/>
      <c r="M78" s="2" t="n"/>
      <c r="N78" s="2" t="n"/>
      <c r="O78" s="2" t="n"/>
      <c r="P78" s="2" t="n"/>
      <c r="Q78" s="2" t="n"/>
      <c r="R78" s="2" t="n"/>
      <c r="S78" s="2" t="n"/>
      <c r="T78" s="2" t="n"/>
    </row>
    <row r="79" ht="34" customHeight="1">
      <c r="A79" s="27" t="n"/>
      <c r="B79" s="27" t="n"/>
      <c r="C79" s="27" t="n"/>
      <c r="D79" s="126" t="n"/>
      <c r="E79" s="27" t="n"/>
      <c r="F79" s="27" t="n"/>
      <c r="G79" s="27" t="n"/>
      <c r="H79" s="27" t="n"/>
      <c r="I79" s="14">
        <f>IF(COUNTBLANK(A79)=1,"",IF(OR(E79="Done",E79="Dropped"),"",IF(COUNTBLANK(E79)=1,"Choose status",IF(COUNTBLANK(C79)=1,"Choose owner",IF(COUNTBLANK(D79)=1,"Add due date",IF(NOT(ISNUMBER(D79)),"Check date",IF(D79&lt;TODAY(),"Overdue",IF(D79&lt;TODAY()+7,"This week",IF(AND(B79="Store",COUNTBLANK(G79)=1),"Add storage place","" )))))))))</f>
        <v/>
      </c>
      <c r="J79" s="2" t="n"/>
      <c r="K79" s="2" t="n"/>
      <c r="L79" s="2" t="n"/>
      <c r="M79" s="2" t="n"/>
      <c r="N79" s="2" t="n"/>
      <c r="O79" s="2" t="n"/>
      <c r="P79" s="2" t="n"/>
      <c r="Q79" s="2" t="n"/>
      <c r="R79" s="2" t="n"/>
      <c r="S79" s="2" t="n"/>
      <c r="T79" s="2" t="n"/>
    </row>
    <row r="80" ht="34" customHeight="1">
      <c r="A80" s="27" t="n"/>
      <c r="B80" s="27" t="n"/>
      <c r="C80" s="27" t="n"/>
      <c r="D80" s="126" t="n"/>
      <c r="E80" s="27" t="n"/>
      <c r="F80" s="27" t="n"/>
      <c r="G80" s="27" t="n"/>
      <c r="H80" s="27" t="n"/>
      <c r="I80" s="14">
        <f>IF(COUNTBLANK(A80)=1,"",IF(OR(E80="Done",E80="Dropped"),"",IF(COUNTBLANK(E80)=1,"Choose status",IF(COUNTBLANK(C80)=1,"Choose owner",IF(COUNTBLANK(D80)=1,"Add due date",IF(NOT(ISNUMBER(D80)),"Check date",IF(D80&lt;TODAY(),"Overdue",IF(D80&lt;TODAY()+7,"This week",IF(AND(B80="Store",COUNTBLANK(G80)=1),"Add storage place","" )))))))))</f>
        <v/>
      </c>
      <c r="J80" s="2" t="n"/>
      <c r="K80" s="2" t="n"/>
      <c r="L80" s="2" t="n"/>
      <c r="M80" s="2" t="n"/>
      <c r="N80" s="2" t="n"/>
      <c r="O80" s="2" t="n"/>
      <c r="P80" s="2" t="n"/>
      <c r="Q80" s="2" t="n"/>
      <c r="R80" s="2" t="n"/>
      <c r="S80" s="2" t="n"/>
      <c r="T80" s="2" t="n"/>
    </row>
    <row r="81" ht="34" customHeight="1">
      <c r="A81" s="27" t="n"/>
      <c r="B81" s="27" t="n"/>
      <c r="C81" s="27" t="n"/>
      <c r="D81" s="126" t="n"/>
      <c r="E81" s="27" t="n"/>
      <c r="F81" s="27" t="n"/>
      <c r="G81" s="27" t="n"/>
      <c r="H81" s="27" t="n"/>
      <c r="I81" s="14">
        <f>IF(COUNTBLANK(A81)=1,"",IF(OR(E81="Done",E81="Dropped"),"",IF(COUNTBLANK(E81)=1,"Choose status",IF(COUNTBLANK(C81)=1,"Choose owner",IF(COUNTBLANK(D81)=1,"Add due date",IF(NOT(ISNUMBER(D81)),"Check date",IF(D81&lt;TODAY(),"Overdue",IF(D81&lt;TODAY()+7,"This week",IF(AND(B81="Store",COUNTBLANK(G81)=1),"Add storage place","" )))))))))</f>
        <v/>
      </c>
      <c r="J81" s="2" t="n"/>
      <c r="K81" s="2" t="n"/>
      <c r="L81" s="2" t="n"/>
      <c r="M81" s="2" t="n"/>
      <c r="N81" s="2" t="n"/>
      <c r="O81" s="2" t="n"/>
      <c r="P81" s="2" t="n"/>
      <c r="Q81" s="2" t="n"/>
      <c r="R81" s="2" t="n"/>
      <c r="S81" s="2" t="n"/>
      <c r="T81" s="2" t="n"/>
    </row>
    <row r="82" ht="34" customHeight="1">
      <c r="A82" s="27" t="n"/>
      <c r="B82" s="27" t="n"/>
      <c r="C82" s="27" t="n"/>
      <c r="D82" s="126" t="n"/>
      <c r="E82" s="27" t="n"/>
      <c r="F82" s="27" t="n"/>
      <c r="G82" s="27" t="n"/>
      <c r="H82" s="27" t="n"/>
      <c r="I82" s="14">
        <f>IF(COUNTBLANK(A82)=1,"",IF(OR(E82="Done",E82="Dropped"),"",IF(COUNTBLANK(E82)=1,"Choose status",IF(COUNTBLANK(C82)=1,"Choose owner",IF(COUNTBLANK(D82)=1,"Add due date",IF(NOT(ISNUMBER(D82)),"Check date",IF(D82&lt;TODAY(),"Overdue",IF(D82&lt;TODAY()+7,"This week",IF(AND(B82="Store",COUNTBLANK(G82)=1),"Add storage place","" )))))))))</f>
        <v/>
      </c>
      <c r="J82" s="2" t="n"/>
      <c r="K82" s="2" t="n"/>
      <c r="L82" s="2" t="n"/>
      <c r="M82" s="2" t="n"/>
      <c r="N82" s="2" t="n"/>
      <c r="O82" s="2" t="n"/>
      <c r="P82" s="2" t="n"/>
      <c r="Q82" s="2" t="n"/>
      <c r="R82" s="2" t="n"/>
      <c r="S82" s="2" t="n"/>
      <c r="T82" s="2" t="n"/>
    </row>
    <row r="83" ht="34" customHeight="1">
      <c r="A83" s="27" t="n"/>
      <c r="B83" s="27" t="n"/>
      <c r="C83" s="27" t="n"/>
      <c r="D83" s="126" t="n"/>
      <c r="E83" s="27" t="n"/>
      <c r="F83" s="27" t="n"/>
      <c r="G83" s="27" t="n"/>
      <c r="H83" s="27" t="n"/>
      <c r="I83" s="14">
        <f>IF(COUNTBLANK(A83)=1,"",IF(OR(E83="Done",E83="Dropped"),"",IF(COUNTBLANK(E83)=1,"Choose status",IF(COUNTBLANK(C83)=1,"Choose owner",IF(COUNTBLANK(D83)=1,"Add due date",IF(NOT(ISNUMBER(D83)),"Check date",IF(D83&lt;TODAY(),"Overdue",IF(D83&lt;TODAY()+7,"This week",IF(AND(B83="Store",COUNTBLANK(G83)=1),"Add storage place","" )))))))))</f>
        <v/>
      </c>
      <c r="J83" s="2" t="n"/>
      <c r="K83" s="2" t="n"/>
      <c r="L83" s="2" t="n"/>
      <c r="M83" s="2" t="n"/>
      <c r="N83" s="2" t="n"/>
      <c r="O83" s="2" t="n"/>
      <c r="P83" s="2" t="n"/>
      <c r="Q83" s="2" t="n"/>
      <c r="R83" s="2" t="n"/>
      <c r="S83" s="2" t="n"/>
      <c r="T83" s="2" t="n"/>
    </row>
    <row r="84" ht="34" customHeight="1">
      <c r="A84" s="27" t="n"/>
      <c r="B84" s="27" t="n"/>
      <c r="C84" s="27" t="n"/>
      <c r="D84" s="126" t="n"/>
      <c r="E84" s="27" t="n"/>
      <c r="F84" s="27" t="n"/>
      <c r="G84" s="27" t="n"/>
      <c r="H84" s="27" t="n"/>
      <c r="I84" s="14">
        <f>IF(COUNTBLANK(A84)=1,"",IF(OR(E84="Done",E84="Dropped"),"",IF(COUNTBLANK(E84)=1,"Choose status",IF(COUNTBLANK(C84)=1,"Choose owner",IF(COUNTBLANK(D84)=1,"Add due date",IF(NOT(ISNUMBER(D84)),"Check date",IF(D84&lt;TODAY(),"Overdue",IF(D84&lt;TODAY()+7,"This week",IF(AND(B84="Store",COUNTBLANK(G84)=1),"Add storage place","" )))))))))</f>
        <v/>
      </c>
      <c r="J84" s="2" t="n"/>
      <c r="K84" s="2" t="n"/>
      <c r="L84" s="2" t="n"/>
      <c r="M84" s="2" t="n"/>
      <c r="N84" s="2" t="n"/>
      <c r="O84" s="2" t="n"/>
      <c r="P84" s="2" t="n"/>
      <c r="Q84" s="2" t="n"/>
      <c r="R84" s="2" t="n"/>
      <c r="S84" s="2" t="n"/>
      <c r="T84" s="2" t="n"/>
    </row>
    <row r="85" ht="34" customHeight="1">
      <c r="A85" s="27" t="n"/>
      <c r="B85" s="27" t="n"/>
      <c r="C85" s="27" t="n"/>
      <c r="D85" s="126" t="n"/>
      <c r="E85" s="27" t="n"/>
      <c r="F85" s="27" t="n"/>
      <c r="G85" s="27" t="n"/>
      <c r="H85" s="27" t="n"/>
      <c r="I85" s="14">
        <f>IF(COUNTBLANK(A85)=1,"",IF(OR(E85="Done",E85="Dropped"),"",IF(COUNTBLANK(E85)=1,"Choose status",IF(COUNTBLANK(C85)=1,"Choose owner",IF(COUNTBLANK(D85)=1,"Add due date",IF(NOT(ISNUMBER(D85)),"Check date",IF(D85&lt;TODAY(),"Overdue",IF(D85&lt;TODAY()+7,"This week",IF(AND(B85="Store",COUNTBLANK(G85)=1),"Add storage place","" )))))))))</f>
        <v/>
      </c>
      <c r="J85" s="2" t="n"/>
      <c r="K85" s="2" t="n"/>
      <c r="L85" s="2" t="n"/>
      <c r="M85" s="2" t="n"/>
      <c r="N85" s="2" t="n"/>
      <c r="O85" s="2" t="n"/>
      <c r="P85" s="2" t="n"/>
      <c r="Q85" s="2" t="n"/>
      <c r="R85" s="2" t="n"/>
      <c r="S85" s="2" t="n"/>
      <c r="T85" s="2" t="n"/>
    </row>
    <row r="86" ht="34" customHeight="1">
      <c r="A86" s="27" t="n"/>
      <c r="B86" s="27" t="n"/>
      <c r="C86" s="27" t="n"/>
      <c r="D86" s="126" t="n"/>
      <c r="E86" s="27" t="n"/>
      <c r="F86" s="27" t="n"/>
      <c r="G86" s="27" t="n"/>
      <c r="H86" s="27" t="n"/>
      <c r="I86" s="14">
        <f>IF(COUNTBLANK(A86)=1,"",IF(OR(E86="Done",E86="Dropped"),"",IF(COUNTBLANK(E86)=1,"Choose status",IF(COUNTBLANK(C86)=1,"Choose owner",IF(COUNTBLANK(D86)=1,"Add due date",IF(NOT(ISNUMBER(D86)),"Check date",IF(D86&lt;TODAY(),"Overdue",IF(D86&lt;TODAY()+7,"This week",IF(AND(B86="Store",COUNTBLANK(G86)=1),"Add storage place","" )))))))))</f>
        <v/>
      </c>
      <c r="J86" s="2" t="n"/>
      <c r="K86" s="2" t="n"/>
      <c r="L86" s="2" t="n"/>
      <c r="M86" s="2" t="n"/>
      <c r="N86" s="2" t="n"/>
      <c r="O86" s="2" t="n"/>
      <c r="P86" s="2" t="n"/>
      <c r="Q86" s="2" t="n"/>
      <c r="R86" s="2" t="n"/>
      <c r="S86" s="2" t="n"/>
      <c r="T86" s="2" t="n"/>
    </row>
    <row r="87" ht="34" customHeight="1">
      <c r="A87" s="27" t="n"/>
      <c r="B87" s="27" t="n"/>
      <c r="C87" s="27" t="n"/>
      <c r="D87" s="126" t="n"/>
      <c r="E87" s="27" t="n"/>
      <c r="F87" s="27" t="n"/>
      <c r="G87" s="27" t="n"/>
      <c r="H87" s="27" t="n"/>
      <c r="I87" s="14">
        <f>IF(COUNTBLANK(A87)=1,"",IF(OR(E87="Done",E87="Dropped"),"",IF(COUNTBLANK(E87)=1,"Choose status",IF(COUNTBLANK(C87)=1,"Choose owner",IF(COUNTBLANK(D87)=1,"Add due date",IF(NOT(ISNUMBER(D87)),"Check date",IF(D87&lt;TODAY(),"Overdue",IF(D87&lt;TODAY()+7,"This week",IF(AND(B87="Store",COUNTBLANK(G87)=1),"Add storage place","" )))))))))</f>
        <v/>
      </c>
      <c r="J87" s="2" t="n"/>
      <c r="K87" s="2" t="n"/>
      <c r="L87" s="2" t="n"/>
      <c r="M87" s="2" t="n"/>
      <c r="N87" s="2" t="n"/>
      <c r="O87" s="2" t="n"/>
      <c r="P87" s="2" t="n"/>
      <c r="Q87" s="2" t="n"/>
      <c r="R87" s="2" t="n"/>
      <c r="S87" s="2" t="n"/>
      <c r="T87" s="2" t="n"/>
    </row>
    <row r="88" ht="34" customHeight="1">
      <c r="A88" s="27" t="n"/>
      <c r="B88" s="27" t="n"/>
      <c r="C88" s="27" t="n"/>
      <c r="D88" s="126" t="n"/>
      <c r="E88" s="27" t="n"/>
      <c r="F88" s="27" t="n"/>
      <c r="G88" s="27" t="n"/>
      <c r="H88" s="27" t="n"/>
      <c r="I88" s="14">
        <f>IF(COUNTBLANK(A88)=1,"",IF(OR(E88="Done",E88="Dropped"),"",IF(COUNTBLANK(E88)=1,"Choose status",IF(COUNTBLANK(C88)=1,"Choose owner",IF(COUNTBLANK(D88)=1,"Add due date",IF(NOT(ISNUMBER(D88)),"Check date",IF(D88&lt;TODAY(),"Overdue",IF(D88&lt;TODAY()+7,"This week",IF(AND(B88="Store",COUNTBLANK(G88)=1),"Add storage place","" )))))))))</f>
        <v/>
      </c>
      <c r="J88" s="2" t="n"/>
      <c r="K88" s="2" t="n"/>
      <c r="L88" s="2" t="n"/>
      <c r="M88" s="2" t="n"/>
      <c r="N88" s="2" t="n"/>
      <c r="O88" s="2" t="n"/>
      <c r="P88" s="2" t="n"/>
      <c r="Q88" s="2" t="n"/>
      <c r="R88" s="2" t="n"/>
      <c r="S88" s="2" t="n"/>
      <c r="T88" s="2" t="n"/>
    </row>
    <row r="89" ht="34" customHeight="1">
      <c r="A89" s="27" t="n"/>
      <c r="B89" s="27" t="n"/>
      <c r="C89" s="27" t="n"/>
      <c r="D89" s="126" t="n"/>
      <c r="E89" s="27" t="n"/>
      <c r="F89" s="27" t="n"/>
      <c r="G89" s="27" t="n"/>
      <c r="H89" s="27" t="n"/>
      <c r="I89" s="14">
        <f>IF(COUNTBLANK(A89)=1,"",IF(OR(E89="Done",E89="Dropped"),"",IF(COUNTBLANK(E89)=1,"Choose status",IF(COUNTBLANK(C89)=1,"Choose owner",IF(COUNTBLANK(D89)=1,"Add due date",IF(NOT(ISNUMBER(D89)),"Check date",IF(D89&lt;TODAY(),"Overdue",IF(D89&lt;TODAY()+7,"This week",IF(AND(B89="Store",COUNTBLANK(G89)=1),"Add storage place","" )))))))))</f>
        <v/>
      </c>
      <c r="J89" s="2" t="n"/>
      <c r="K89" s="2" t="n"/>
      <c r="L89" s="2" t="n"/>
      <c r="M89" s="2" t="n"/>
      <c r="N89" s="2" t="n"/>
      <c r="O89" s="2" t="n"/>
      <c r="P89" s="2" t="n"/>
      <c r="Q89" s="2" t="n"/>
      <c r="R89" s="2" t="n"/>
      <c r="S89" s="2" t="n"/>
      <c r="T89" s="2" t="n"/>
    </row>
    <row r="90" ht="34" customHeight="1">
      <c r="A90" s="27" t="n"/>
      <c r="B90" s="27" t="n"/>
      <c r="C90" s="27" t="n"/>
      <c r="D90" s="126" t="n"/>
      <c r="E90" s="27" t="n"/>
      <c r="F90" s="27" t="n"/>
      <c r="G90" s="27" t="n"/>
      <c r="H90" s="27" t="n"/>
      <c r="I90" s="14">
        <f>IF(COUNTBLANK(A90)=1,"",IF(OR(E90="Done",E90="Dropped"),"",IF(COUNTBLANK(E90)=1,"Choose status",IF(COUNTBLANK(C90)=1,"Choose owner",IF(COUNTBLANK(D90)=1,"Add due date",IF(NOT(ISNUMBER(D90)),"Check date",IF(D90&lt;TODAY(),"Overdue",IF(D90&lt;TODAY()+7,"This week",IF(AND(B90="Store",COUNTBLANK(G90)=1),"Add storage place","" )))))))))</f>
        <v/>
      </c>
      <c r="J90" s="2" t="n"/>
      <c r="K90" s="2" t="n"/>
      <c r="L90" s="2" t="n"/>
      <c r="M90" s="2" t="n"/>
      <c r="N90" s="2" t="n"/>
      <c r="O90" s="2" t="n"/>
      <c r="P90" s="2" t="n"/>
      <c r="Q90" s="2" t="n"/>
      <c r="R90" s="2" t="n"/>
      <c r="S90" s="2" t="n"/>
      <c r="T90" s="2" t="n"/>
    </row>
    <row r="91" ht="34" customHeight="1">
      <c r="A91" s="27" t="n"/>
      <c r="B91" s="27" t="n"/>
      <c r="C91" s="27" t="n"/>
      <c r="D91" s="126" t="n"/>
      <c r="E91" s="27" t="n"/>
      <c r="F91" s="27" t="n"/>
      <c r="G91" s="27" t="n"/>
      <c r="H91" s="27" t="n"/>
      <c r="I91" s="14">
        <f>IF(COUNTBLANK(A91)=1,"",IF(OR(E91="Done",E91="Dropped"),"",IF(COUNTBLANK(E91)=1,"Choose status",IF(COUNTBLANK(C91)=1,"Choose owner",IF(COUNTBLANK(D91)=1,"Add due date",IF(NOT(ISNUMBER(D91)),"Check date",IF(D91&lt;TODAY(),"Overdue",IF(D91&lt;TODAY()+7,"This week",IF(AND(B91="Store",COUNTBLANK(G91)=1),"Add storage place","" )))))))))</f>
        <v/>
      </c>
      <c r="J91" s="2" t="n"/>
      <c r="K91" s="2" t="n"/>
      <c r="L91" s="2" t="n"/>
      <c r="M91" s="2" t="n"/>
      <c r="N91" s="2" t="n"/>
      <c r="O91" s="2" t="n"/>
      <c r="P91" s="2" t="n"/>
      <c r="Q91" s="2" t="n"/>
      <c r="R91" s="2" t="n"/>
      <c r="S91" s="2" t="n"/>
      <c r="T91" s="2" t="n"/>
    </row>
    <row r="92" ht="34" customHeight="1">
      <c r="A92" s="27" t="n"/>
      <c r="B92" s="27" t="n"/>
      <c r="C92" s="27" t="n"/>
      <c r="D92" s="126" t="n"/>
      <c r="E92" s="27" t="n"/>
      <c r="F92" s="27" t="n"/>
      <c r="G92" s="27" t="n"/>
      <c r="H92" s="27" t="n"/>
      <c r="I92" s="14">
        <f>IF(COUNTBLANK(A92)=1,"",IF(OR(E92="Done",E92="Dropped"),"",IF(COUNTBLANK(E92)=1,"Choose status",IF(COUNTBLANK(C92)=1,"Choose owner",IF(COUNTBLANK(D92)=1,"Add due date",IF(NOT(ISNUMBER(D92)),"Check date",IF(D92&lt;TODAY(),"Overdue",IF(D92&lt;TODAY()+7,"This week",IF(AND(B92="Store",COUNTBLANK(G92)=1),"Add storage place","" )))))))))</f>
        <v/>
      </c>
      <c r="J92" s="2" t="n"/>
      <c r="K92" s="2" t="n"/>
      <c r="L92" s="2" t="n"/>
      <c r="M92" s="2" t="n"/>
      <c r="N92" s="2" t="n"/>
      <c r="O92" s="2" t="n"/>
      <c r="P92" s="2" t="n"/>
      <c r="Q92" s="2" t="n"/>
      <c r="R92" s="2" t="n"/>
      <c r="S92" s="2" t="n"/>
      <c r="T92" s="2" t="n"/>
    </row>
    <row r="93" ht="34" customHeight="1">
      <c r="A93" s="27" t="n"/>
      <c r="B93" s="27" t="n"/>
      <c r="C93" s="27" t="n"/>
      <c r="D93" s="126" t="n"/>
      <c r="E93" s="27" t="n"/>
      <c r="F93" s="27" t="n"/>
      <c r="G93" s="27" t="n"/>
      <c r="H93" s="27" t="n"/>
      <c r="I93" s="14">
        <f>IF(COUNTBLANK(A93)=1,"",IF(OR(E93="Done",E93="Dropped"),"",IF(COUNTBLANK(E93)=1,"Choose status",IF(COUNTBLANK(C93)=1,"Choose owner",IF(COUNTBLANK(D93)=1,"Add due date",IF(NOT(ISNUMBER(D93)),"Check date",IF(D93&lt;TODAY(),"Overdue",IF(D93&lt;TODAY()+7,"This week",IF(AND(B93="Store",COUNTBLANK(G93)=1),"Add storage place","" )))))))))</f>
        <v/>
      </c>
      <c r="J93" s="2" t="n"/>
      <c r="K93" s="2" t="n"/>
      <c r="L93" s="2" t="n"/>
      <c r="M93" s="2" t="n"/>
      <c r="N93" s="2" t="n"/>
      <c r="O93" s="2" t="n"/>
      <c r="P93" s="2" t="n"/>
      <c r="Q93" s="2" t="n"/>
      <c r="R93" s="2" t="n"/>
      <c r="S93" s="2" t="n"/>
      <c r="T93" s="2" t="n"/>
    </row>
    <row r="94" ht="34" customHeight="1">
      <c r="A94" s="27" t="n"/>
      <c r="B94" s="27" t="n"/>
      <c r="C94" s="27" t="n"/>
      <c r="D94" s="126" t="n"/>
      <c r="E94" s="27" t="n"/>
      <c r="F94" s="27" t="n"/>
      <c r="G94" s="27" t="n"/>
      <c r="H94" s="27" t="n"/>
      <c r="I94" s="14">
        <f>IF(COUNTBLANK(A94)=1,"",IF(OR(E94="Done",E94="Dropped"),"",IF(COUNTBLANK(E94)=1,"Choose status",IF(COUNTBLANK(C94)=1,"Choose owner",IF(COUNTBLANK(D94)=1,"Add due date",IF(NOT(ISNUMBER(D94)),"Check date",IF(D94&lt;TODAY(),"Overdue",IF(D94&lt;TODAY()+7,"This week",IF(AND(B94="Store",COUNTBLANK(G94)=1),"Add storage place","" )))))))))</f>
        <v/>
      </c>
      <c r="J94" s="2" t="n"/>
      <c r="K94" s="2" t="n"/>
      <c r="L94" s="2" t="n"/>
      <c r="M94" s="2" t="n"/>
      <c r="N94" s="2" t="n"/>
      <c r="O94" s="2" t="n"/>
      <c r="P94" s="2" t="n"/>
      <c r="Q94" s="2" t="n"/>
      <c r="R94" s="2" t="n"/>
      <c r="S94" s="2" t="n"/>
      <c r="T94" s="2" t="n"/>
    </row>
    <row r="95" ht="34" customHeight="1">
      <c r="A95" s="27" t="n"/>
      <c r="B95" s="27" t="n"/>
      <c r="C95" s="27" t="n"/>
      <c r="D95" s="126" t="n"/>
      <c r="E95" s="27" t="n"/>
      <c r="F95" s="27" t="n"/>
      <c r="G95" s="27" t="n"/>
      <c r="H95" s="27" t="n"/>
      <c r="I95" s="14">
        <f>IF(COUNTBLANK(A95)=1,"",IF(OR(E95="Done",E95="Dropped"),"",IF(COUNTBLANK(E95)=1,"Choose status",IF(COUNTBLANK(C95)=1,"Choose owner",IF(COUNTBLANK(D95)=1,"Add due date",IF(NOT(ISNUMBER(D95)),"Check date",IF(D95&lt;TODAY(),"Overdue",IF(D95&lt;TODAY()+7,"This week",IF(AND(B95="Store",COUNTBLANK(G95)=1),"Add storage place","" )))))))))</f>
        <v/>
      </c>
      <c r="J95" s="2" t="n"/>
      <c r="K95" s="2" t="n"/>
      <c r="L95" s="2" t="n"/>
      <c r="M95" s="2" t="n"/>
      <c r="N95" s="2" t="n"/>
      <c r="O95" s="2" t="n"/>
      <c r="P95" s="2" t="n"/>
      <c r="Q95" s="2" t="n"/>
      <c r="R95" s="2" t="n"/>
      <c r="S95" s="2" t="n"/>
      <c r="T95" s="2" t="n"/>
    </row>
    <row r="96" ht="34" customHeight="1">
      <c r="A96" s="27" t="n"/>
      <c r="B96" s="27" t="n"/>
      <c r="C96" s="27" t="n"/>
      <c r="D96" s="126" t="n"/>
      <c r="E96" s="27" t="n"/>
      <c r="F96" s="27" t="n"/>
      <c r="G96" s="27" t="n"/>
      <c r="H96" s="27" t="n"/>
      <c r="I96" s="14">
        <f>IF(COUNTBLANK(A96)=1,"",IF(OR(E96="Done",E96="Dropped"),"",IF(COUNTBLANK(E96)=1,"Choose status",IF(COUNTBLANK(C96)=1,"Choose owner",IF(COUNTBLANK(D96)=1,"Add due date",IF(NOT(ISNUMBER(D96)),"Check date",IF(D96&lt;TODAY(),"Overdue",IF(D96&lt;TODAY()+7,"This week",IF(AND(B96="Store",COUNTBLANK(G96)=1),"Add storage place","" )))))))))</f>
        <v/>
      </c>
      <c r="J96" s="2" t="n"/>
      <c r="K96" s="2" t="n"/>
      <c r="L96" s="2" t="n"/>
      <c r="M96" s="2" t="n"/>
      <c r="N96" s="2" t="n"/>
      <c r="O96" s="2" t="n"/>
      <c r="P96" s="2" t="n"/>
      <c r="Q96" s="2" t="n"/>
      <c r="R96" s="2" t="n"/>
      <c r="S96" s="2" t="n"/>
      <c r="T96" s="2" t="n"/>
    </row>
    <row r="97" ht="34" customHeight="1">
      <c r="A97" s="27" t="n"/>
      <c r="B97" s="27" t="n"/>
      <c r="C97" s="27" t="n"/>
      <c r="D97" s="126" t="n"/>
      <c r="E97" s="27" t="n"/>
      <c r="F97" s="27" t="n"/>
      <c r="G97" s="27" t="n"/>
      <c r="H97" s="27" t="n"/>
      <c r="I97" s="14">
        <f>IF(COUNTBLANK(A97)=1,"",IF(OR(E97="Done",E97="Dropped"),"",IF(COUNTBLANK(E97)=1,"Choose status",IF(COUNTBLANK(C97)=1,"Choose owner",IF(COUNTBLANK(D97)=1,"Add due date",IF(NOT(ISNUMBER(D97)),"Check date",IF(D97&lt;TODAY(),"Overdue",IF(D97&lt;TODAY()+7,"This week",IF(AND(B97="Store",COUNTBLANK(G97)=1),"Add storage place","" )))))))))</f>
        <v/>
      </c>
      <c r="J97" s="2" t="n"/>
      <c r="K97" s="2" t="n"/>
      <c r="L97" s="2" t="n"/>
      <c r="M97" s="2" t="n"/>
      <c r="N97" s="2" t="n"/>
      <c r="O97" s="2" t="n"/>
      <c r="P97" s="2" t="n"/>
      <c r="Q97" s="2" t="n"/>
      <c r="R97" s="2" t="n"/>
      <c r="S97" s="2" t="n"/>
      <c r="T97" s="2" t="n"/>
    </row>
    <row r="98" ht="34" customHeight="1">
      <c r="A98" s="27" t="n"/>
      <c r="B98" s="27" t="n"/>
      <c r="C98" s="27" t="n"/>
      <c r="D98" s="126" t="n"/>
      <c r="E98" s="27" t="n"/>
      <c r="F98" s="27" t="n"/>
      <c r="G98" s="27" t="n"/>
      <c r="H98" s="27" t="n"/>
      <c r="I98" s="14">
        <f>IF(COUNTBLANK(A98)=1,"",IF(OR(E98="Done",E98="Dropped"),"",IF(COUNTBLANK(E98)=1,"Choose status",IF(COUNTBLANK(C98)=1,"Choose owner",IF(COUNTBLANK(D98)=1,"Add due date",IF(NOT(ISNUMBER(D98)),"Check date",IF(D98&lt;TODAY(),"Overdue",IF(D98&lt;TODAY()+7,"This week",IF(AND(B98="Store",COUNTBLANK(G98)=1),"Add storage place","" )))))))))</f>
        <v/>
      </c>
      <c r="J98" s="2" t="n"/>
      <c r="K98" s="2" t="n"/>
      <c r="L98" s="2" t="n"/>
      <c r="M98" s="2" t="n"/>
      <c r="N98" s="2" t="n"/>
      <c r="O98" s="2" t="n"/>
      <c r="P98" s="2" t="n"/>
      <c r="Q98" s="2" t="n"/>
      <c r="R98" s="2" t="n"/>
      <c r="S98" s="2" t="n"/>
      <c r="T98" s="2" t="n"/>
    </row>
    <row r="99" ht="34" customHeight="1">
      <c r="A99" s="27" t="n"/>
      <c r="B99" s="27" t="n"/>
      <c r="C99" s="27" t="n"/>
      <c r="D99" s="126" t="n"/>
      <c r="E99" s="27" t="n"/>
      <c r="F99" s="27" t="n"/>
      <c r="G99" s="27" t="n"/>
      <c r="H99" s="27" t="n"/>
      <c r="I99" s="14">
        <f>IF(COUNTBLANK(A99)=1,"",IF(OR(E99="Done",E99="Dropped"),"",IF(COUNTBLANK(E99)=1,"Choose status",IF(COUNTBLANK(C99)=1,"Choose owner",IF(COUNTBLANK(D99)=1,"Add due date",IF(NOT(ISNUMBER(D99)),"Check date",IF(D99&lt;TODAY(),"Overdue",IF(D99&lt;TODAY()+7,"This week",IF(AND(B99="Store",COUNTBLANK(G99)=1),"Add storage place","" )))))))))</f>
        <v/>
      </c>
      <c r="J99" s="2" t="n"/>
      <c r="K99" s="2" t="n"/>
      <c r="L99" s="2" t="n"/>
      <c r="M99" s="2" t="n"/>
      <c r="N99" s="2" t="n"/>
      <c r="O99" s="2" t="n"/>
      <c r="P99" s="2" t="n"/>
      <c r="Q99" s="2" t="n"/>
      <c r="R99" s="2" t="n"/>
      <c r="S99" s="2" t="n"/>
      <c r="T99" s="2" t="n"/>
    </row>
    <row r="100" ht="34" customHeight="1">
      <c r="A100" s="27" t="n"/>
      <c r="B100" s="27" t="n"/>
      <c r="C100" s="27" t="n"/>
      <c r="D100" s="126" t="n"/>
      <c r="E100" s="27" t="n"/>
      <c r="F100" s="27" t="n"/>
      <c r="G100" s="27" t="n"/>
      <c r="H100" s="27" t="n"/>
      <c r="I100" s="14">
        <f>IF(COUNTBLANK(A100)=1,"",IF(OR(E100="Done",E100="Dropped"),"",IF(COUNTBLANK(E100)=1,"Choose status",IF(COUNTBLANK(C100)=1,"Choose owner",IF(COUNTBLANK(D100)=1,"Add due date",IF(NOT(ISNUMBER(D100)),"Check date",IF(D100&lt;TODAY(),"Overdue",IF(D100&lt;TODAY()+7,"This week",IF(AND(B100="Store",COUNTBLANK(G100)=1),"Add storage place","" )))))))))</f>
        <v/>
      </c>
      <c r="J100" s="2" t="n"/>
      <c r="K100" s="2" t="n"/>
      <c r="L100" s="2" t="n"/>
      <c r="M100" s="2" t="n"/>
      <c r="N100" s="2" t="n"/>
      <c r="O100" s="2" t="n"/>
      <c r="P100" s="2" t="n"/>
      <c r="Q100" s="2" t="n"/>
      <c r="R100" s="2" t="n"/>
      <c r="S100" s="2" t="n"/>
      <c r="T100" s="2" t="n"/>
    </row>
    <row r="101" ht="34" customHeight="1">
      <c r="A101" s="27" t="n"/>
      <c r="B101" s="27" t="n"/>
      <c r="C101" s="27" t="n"/>
      <c r="D101" s="126" t="n"/>
      <c r="E101" s="27" t="n"/>
      <c r="F101" s="27" t="n"/>
      <c r="G101" s="27" t="n"/>
      <c r="H101" s="27" t="n"/>
      <c r="I101" s="14">
        <f>IF(COUNTBLANK(A101)=1,"",IF(OR(E101="Done",E101="Dropped"),"",IF(COUNTBLANK(E101)=1,"Choose status",IF(COUNTBLANK(C101)=1,"Choose owner",IF(COUNTBLANK(D101)=1,"Add due date",IF(NOT(ISNUMBER(D101)),"Check date",IF(D101&lt;TODAY(),"Overdue",IF(D101&lt;TODAY()+7,"This week",IF(AND(B101="Store",COUNTBLANK(G101)=1),"Add storage place","" )))))))))</f>
        <v/>
      </c>
      <c r="J101" s="2" t="n"/>
      <c r="K101" s="2" t="n"/>
      <c r="L101" s="2" t="n"/>
      <c r="M101" s="2" t="n"/>
      <c r="N101" s="2" t="n"/>
      <c r="O101" s="2" t="n"/>
      <c r="P101" s="2" t="n"/>
      <c r="Q101" s="2" t="n"/>
      <c r="R101" s="2" t="n"/>
      <c r="S101" s="2" t="n"/>
      <c r="T101" s="2" t="n"/>
    </row>
    <row r="102" ht="34" customHeight="1">
      <c r="A102" s="27" t="n"/>
      <c r="B102" s="27" t="n"/>
      <c r="C102" s="27" t="n"/>
      <c r="D102" s="126" t="n"/>
      <c r="E102" s="27" t="n"/>
      <c r="F102" s="27" t="n"/>
      <c r="G102" s="27" t="n"/>
      <c r="H102" s="27" t="n"/>
      <c r="I102" s="14">
        <f>IF(COUNTBLANK(A102)=1,"",IF(OR(E102="Done",E102="Dropped"),"",IF(COUNTBLANK(E102)=1,"Choose status",IF(COUNTBLANK(C102)=1,"Choose owner",IF(COUNTBLANK(D102)=1,"Add due date",IF(NOT(ISNUMBER(D102)),"Check date",IF(D102&lt;TODAY(),"Overdue",IF(D102&lt;TODAY()+7,"This week",IF(AND(B102="Store",COUNTBLANK(G102)=1),"Add storage place","" )))))))))</f>
        <v/>
      </c>
      <c r="J102" s="2" t="n"/>
      <c r="K102" s="2" t="n"/>
      <c r="L102" s="2" t="n"/>
      <c r="M102" s="2" t="n"/>
      <c r="N102" s="2" t="n"/>
      <c r="O102" s="2" t="n"/>
      <c r="P102" s="2" t="n"/>
      <c r="Q102" s="2" t="n"/>
      <c r="R102" s="2" t="n"/>
      <c r="S102" s="2" t="n"/>
      <c r="T102" s="2" t="n"/>
    </row>
    <row r="103" ht="34" customHeight="1">
      <c r="A103" s="27" t="n"/>
      <c r="B103" s="27" t="n"/>
      <c r="C103" s="27" t="n"/>
      <c r="D103" s="126" t="n"/>
      <c r="E103" s="27" t="n"/>
      <c r="F103" s="27" t="n"/>
      <c r="G103" s="27" t="n"/>
      <c r="H103" s="27" t="n"/>
      <c r="I103" s="14">
        <f>IF(COUNTBLANK(A103)=1,"",IF(OR(E103="Done",E103="Dropped"),"",IF(COUNTBLANK(E103)=1,"Choose status",IF(COUNTBLANK(C103)=1,"Choose owner",IF(COUNTBLANK(D103)=1,"Add due date",IF(NOT(ISNUMBER(D103)),"Check date",IF(D103&lt;TODAY(),"Overdue",IF(D103&lt;TODAY()+7,"This week",IF(AND(B103="Store",COUNTBLANK(G103)=1),"Add storage place","" )))))))))</f>
        <v/>
      </c>
      <c r="J103" s="2" t="n"/>
      <c r="K103" s="2" t="n"/>
      <c r="L103" s="2" t="n"/>
      <c r="M103" s="2" t="n"/>
      <c r="N103" s="2" t="n"/>
      <c r="O103" s="2" t="n"/>
      <c r="P103" s="2" t="n"/>
      <c r="Q103" s="2" t="n"/>
      <c r="R103" s="2" t="n"/>
      <c r="S103" s="2" t="n"/>
      <c r="T103" s="2" t="n"/>
    </row>
    <row r="104" ht="34" customHeight="1">
      <c r="A104" s="27" t="n"/>
      <c r="B104" s="27" t="n"/>
      <c r="C104" s="27" t="n"/>
      <c r="D104" s="126" t="n"/>
      <c r="E104" s="27" t="n"/>
      <c r="F104" s="27" t="n"/>
      <c r="G104" s="27" t="n"/>
      <c r="H104" s="27" t="n"/>
      <c r="I104" s="14">
        <f>IF(COUNTBLANK(A104)=1,"",IF(OR(E104="Done",E104="Dropped"),"",IF(COUNTBLANK(E104)=1,"Choose status",IF(COUNTBLANK(C104)=1,"Choose owner",IF(COUNTBLANK(D104)=1,"Add due date",IF(NOT(ISNUMBER(D104)),"Check date",IF(D104&lt;TODAY(),"Overdue",IF(D104&lt;TODAY()+7,"This week",IF(AND(B104="Store",COUNTBLANK(G104)=1),"Add storage place","" )))))))))</f>
        <v/>
      </c>
      <c r="J104" s="2" t="n"/>
      <c r="K104" s="2" t="n"/>
      <c r="L104" s="2" t="n"/>
      <c r="M104" s="2" t="n"/>
      <c r="N104" s="2" t="n"/>
      <c r="O104" s="2" t="n"/>
      <c r="P104" s="2" t="n"/>
      <c r="Q104" s="2" t="n"/>
      <c r="R104" s="2" t="n"/>
      <c r="S104" s="2" t="n"/>
      <c r="T104" s="2" t="n"/>
    </row>
    <row r="105" ht="34" customHeight="1">
      <c r="A105" s="27" t="n"/>
      <c r="B105" s="27" t="n"/>
      <c r="C105" s="27" t="n"/>
      <c r="D105" s="126" t="n"/>
      <c r="E105" s="27" t="n"/>
      <c r="F105" s="27" t="n"/>
      <c r="G105" s="27" t="n"/>
      <c r="H105" s="27" t="n"/>
      <c r="I105" s="14">
        <f>IF(COUNTBLANK(A105)=1,"",IF(OR(E105="Done",E105="Dropped"),"",IF(COUNTBLANK(E105)=1,"Choose status",IF(COUNTBLANK(C105)=1,"Choose owner",IF(COUNTBLANK(D105)=1,"Add due date",IF(NOT(ISNUMBER(D105)),"Check date",IF(D105&lt;TODAY(),"Overdue",IF(D105&lt;TODAY()+7,"This week",IF(AND(B105="Store",COUNTBLANK(G105)=1),"Add storage place","" )))))))))</f>
        <v/>
      </c>
      <c r="J105" s="2" t="n"/>
      <c r="K105" s="2" t="n"/>
      <c r="L105" s="2" t="n"/>
      <c r="M105" s="2" t="n"/>
      <c r="N105" s="2" t="n"/>
      <c r="O105" s="2" t="n"/>
      <c r="P105" s="2" t="n"/>
      <c r="Q105" s="2" t="n"/>
      <c r="R105" s="2" t="n"/>
      <c r="S105" s="2" t="n"/>
      <c r="T105" s="2" t="n"/>
    </row>
    <row r="106" ht="34" customHeight="1">
      <c r="A106" s="27" t="n"/>
      <c r="B106" s="27" t="n"/>
      <c r="C106" s="27" t="n"/>
      <c r="D106" s="126" t="n"/>
      <c r="E106" s="27" t="n"/>
      <c r="F106" s="27" t="n"/>
      <c r="G106" s="27" t="n"/>
      <c r="H106" s="27" t="n"/>
      <c r="I106" s="14">
        <f>IF(COUNTBLANK(A106)=1,"",IF(OR(E106="Done",E106="Dropped"),"",IF(COUNTBLANK(E106)=1,"Choose status",IF(COUNTBLANK(C106)=1,"Choose owner",IF(COUNTBLANK(D106)=1,"Add due date",IF(NOT(ISNUMBER(D106)),"Check date",IF(D106&lt;TODAY(),"Overdue",IF(D106&lt;TODAY()+7,"This week",IF(AND(B106="Store",COUNTBLANK(G106)=1),"Add storage place","" )))))))))</f>
        <v/>
      </c>
      <c r="J106" s="2" t="n"/>
      <c r="K106" s="2" t="n"/>
      <c r="L106" s="2" t="n"/>
      <c r="M106" s="2" t="n"/>
      <c r="N106" s="2" t="n"/>
      <c r="O106" s="2" t="n"/>
      <c r="P106" s="2" t="n"/>
      <c r="Q106" s="2" t="n"/>
      <c r="R106" s="2" t="n"/>
      <c r="S106" s="2" t="n"/>
      <c r="T106" s="2" t="n"/>
    </row>
    <row r="107" ht="34" customHeight="1">
      <c r="A107" s="27" t="n"/>
      <c r="B107" s="27" t="n"/>
      <c r="C107" s="27" t="n"/>
      <c r="D107" s="126" t="n"/>
      <c r="E107" s="27" t="n"/>
      <c r="F107" s="27" t="n"/>
      <c r="G107" s="27" t="n"/>
      <c r="H107" s="27" t="n"/>
      <c r="I107" s="14">
        <f>IF(COUNTBLANK(A107)=1,"",IF(OR(E107="Done",E107="Dropped"),"",IF(COUNTBLANK(E107)=1,"Choose status",IF(COUNTBLANK(C107)=1,"Choose owner",IF(COUNTBLANK(D107)=1,"Add due date",IF(NOT(ISNUMBER(D107)),"Check date",IF(D107&lt;TODAY(),"Overdue",IF(D107&lt;TODAY()+7,"This week",IF(AND(B107="Store",COUNTBLANK(G107)=1),"Add storage place","" )))))))))</f>
        <v/>
      </c>
      <c r="J107" s="2" t="n"/>
      <c r="K107" s="2" t="n"/>
      <c r="L107" s="2" t="n"/>
      <c r="M107" s="2" t="n"/>
      <c r="N107" s="2" t="n"/>
      <c r="O107" s="2" t="n"/>
      <c r="P107" s="2" t="n"/>
      <c r="Q107" s="2" t="n"/>
      <c r="R107" s="2" t="n"/>
      <c r="S107" s="2" t="n"/>
      <c r="T107" s="2" t="n"/>
    </row>
    <row r="108" ht="24" customHeight="1">
      <c r="A108" s="2" t="n"/>
      <c r="B108" s="2" t="n"/>
      <c r="C108" s="2" t="n"/>
      <c r="D108" s="2" t="n"/>
      <c r="E108" s="2" t="n"/>
      <c r="F108" s="2" t="n"/>
      <c r="G108" s="2" t="n"/>
      <c r="H108" s="2" t="n"/>
      <c r="I108" s="2" t="n"/>
      <c r="J108" s="2" t="n"/>
      <c r="K108" s="2" t="n"/>
      <c r="L108" s="2" t="n"/>
      <c r="M108" s="2" t="n"/>
      <c r="N108" s="2" t="n"/>
      <c r="O108" s="2" t="n"/>
      <c r="P108" s="2" t="n"/>
      <c r="Q108" s="2" t="n"/>
      <c r="R108" s="2" t="n"/>
      <c r="S108" s="2" t="n"/>
      <c r="T108" s="2" t="n"/>
    </row>
    <row r="109" ht="24" customHeight="1">
      <c r="A109" s="2" t="n"/>
      <c r="B109" s="2" t="n"/>
      <c r="C109" s="2" t="n"/>
      <c r="D109" s="2" t="n"/>
      <c r="E109" s="2" t="n"/>
      <c r="F109" s="2" t="n"/>
      <c r="G109" s="2" t="n"/>
      <c r="H109" s="2" t="n"/>
      <c r="I109" s="2" t="n"/>
      <c r="J109" s="2" t="n"/>
      <c r="K109" s="2" t="n"/>
      <c r="L109" s="2" t="n"/>
      <c r="M109" s="2" t="n"/>
      <c r="N109" s="2" t="n"/>
      <c r="O109" s="2" t="n"/>
      <c r="P109" s="2" t="n"/>
      <c r="Q109" s="2" t="n"/>
      <c r="R109" s="2" t="n"/>
      <c r="S109" s="2" t="n"/>
      <c r="T109" s="2" t="n"/>
    </row>
    <row r="110" ht="24" customHeight="1">
      <c r="A110" s="2" t="n"/>
      <c r="B110" s="2" t="n"/>
      <c r="C110" s="2" t="n"/>
      <c r="D110" s="2" t="n"/>
      <c r="E110" s="2" t="n"/>
      <c r="F110" s="2" t="n"/>
      <c r="G110" s="2" t="n"/>
      <c r="H110" s="2" t="n"/>
      <c r="I110" s="2" t="n"/>
      <c r="J110" s="2" t="n"/>
      <c r="K110" s="2" t="n"/>
      <c r="L110" s="2" t="n"/>
      <c r="M110" s="2" t="n"/>
      <c r="N110" s="2" t="n"/>
      <c r="O110" s="2" t="n"/>
      <c r="P110" s="2" t="n"/>
      <c r="Q110" s="2" t="n"/>
      <c r="R110" s="2" t="n"/>
      <c r="S110" s="2" t="n"/>
      <c r="T110" s="2" t="n"/>
    </row>
    <row r="111" ht="24" customHeight="1">
      <c r="A111" s="2" t="n"/>
      <c r="B111" s="2" t="n"/>
      <c r="C111" s="2" t="n"/>
      <c r="D111" s="2" t="n"/>
      <c r="E111" s="2" t="n"/>
      <c r="F111" s="2" t="n"/>
      <c r="G111" s="2" t="n"/>
      <c r="H111" s="2" t="n"/>
      <c r="I111" s="2" t="n"/>
      <c r="J111" s="2" t="n"/>
      <c r="K111" s="2" t="n"/>
      <c r="L111" s="2" t="n"/>
      <c r="M111" s="2" t="n"/>
      <c r="N111" s="2" t="n"/>
      <c r="O111" s="2" t="n"/>
      <c r="P111" s="2" t="n"/>
      <c r="Q111" s="2" t="n"/>
      <c r="R111" s="2" t="n"/>
      <c r="S111" s="2" t="n"/>
      <c r="T111" s="2" t="n"/>
    </row>
    <row r="112" ht="24" customHeight="1">
      <c r="A112" s="2" t="n"/>
      <c r="B112" s="2" t="n"/>
      <c r="C112" s="2" t="n"/>
      <c r="D112" s="2" t="n"/>
      <c r="E112" s="2" t="n"/>
      <c r="F112" s="2" t="n"/>
      <c r="G112" s="2" t="n"/>
      <c r="H112" s="2" t="n"/>
      <c r="I112" s="2" t="n"/>
      <c r="J112" s="2" t="n"/>
      <c r="K112" s="2" t="n"/>
      <c r="L112" s="2" t="n"/>
      <c r="M112" s="2" t="n"/>
      <c r="N112" s="2" t="n"/>
      <c r="O112" s="2" t="n"/>
      <c r="P112" s="2" t="n"/>
      <c r="Q112" s="2" t="n"/>
      <c r="R112" s="2" t="n"/>
      <c r="S112" s="2" t="n"/>
      <c r="T112" s="2" t="n"/>
    </row>
    <row r="113" ht="24" customHeight="1">
      <c r="A113" s="2" t="n"/>
      <c r="B113" s="2" t="n"/>
      <c r="C113" s="2" t="n"/>
      <c r="D113" s="2" t="n"/>
      <c r="E113" s="2" t="n"/>
      <c r="F113" s="2" t="n"/>
      <c r="G113" s="2" t="n"/>
      <c r="H113" s="2" t="n"/>
      <c r="I113" s="2" t="n"/>
      <c r="J113" s="2" t="n"/>
      <c r="K113" s="2" t="n"/>
      <c r="L113" s="2" t="n"/>
      <c r="M113" s="2" t="n"/>
      <c r="N113" s="2" t="n"/>
      <c r="O113" s="2" t="n"/>
      <c r="P113" s="2" t="n"/>
      <c r="Q113" s="2" t="n"/>
      <c r="R113" s="2" t="n"/>
      <c r="S113" s="2" t="n"/>
      <c r="T113" s="2" t="n"/>
    </row>
    <row r="114" ht="24" customHeight="1">
      <c r="A114" s="2" t="n"/>
      <c r="B114" s="2" t="n"/>
      <c r="C114" s="2" t="n"/>
      <c r="D114" s="2" t="n"/>
      <c r="E114" s="2" t="n"/>
      <c r="F114" s="2" t="n"/>
      <c r="G114" s="2" t="n"/>
      <c r="H114" s="2" t="n"/>
      <c r="I114" s="2" t="n"/>
      <c r="J114" s="2" t="n"/>
      <c r="K114" s="2" t="n"/>
      <c r="L114" s="2" t="n"/>
      <c r="M114" s="2" t="n"/>
      <c r="N114" s="2" t="n"/>
      <c r="O114" s="2" t="n"/>
      <c r="P114" s="2" t="n"/>
      <c r="Q114" s="2" t="n"/>
      <c r="R114" s="2" t="n"/>
      <c r="S114" s="2" t="n"/>
      <c r="T114" s="2" t="n"/>
    </row>
    <row r="115" ht="24" customHeight="1">
      <c r="A115" s="2" t="n"/>
      <c r="B115" s="2" t="n"/>
      <c r="C115" s="2" t="n"/>
      <c r="D115" s="2" t="n"/>
      <c r="E115" s="2" t="n"/>
      <c r="F115" s="2" t="n"/>
      <c r="G115" s="2" t="n"/>
      <c r="H115" s="2" t="n"/>
      <c r="I115" s="2" t="n"/>
      <c r="J115" s="2" t="n"/>
      <c r="K115" s="2" t="n"/>
      <c r="L115" s="2" t="n"/>
      <c r="M115" s="2" t="n"/>
      <c r="N115" s="2" t="n"/>
      <c r="O115" s="2" t="n"/>
      <c r="P115" s="2" t="n"/>
      <c r="Q115" s="2" t="n"/>
      <c r="R115" s="2" t="n"/>
      <c r="S115" s="2" t="n"/>
      <c r="T115" s="2" t="n"/>
    </row>
    <row r="116" ht="24" customHeight="1">
      <c r="A116" s="2" t="n"/>
      <c r="B116" s="2" t="n"/>
      <c r="C116" s="2" t="n"/>
      <c r="D116" s="2" t="n"/>
      <c r="E116" s="2" t="n"/>
      <c r="F116" s="2" t="n"/>
      <c r="G116" s="2" t="n"/>
      <c r="H116" s="2" t="n"/>
      <c r="I116" s="2" t="n"/>
      <c r="J116" s="2" t="n"/>
      <c r="K116" s="2" t="n"/>
      <c r="L116" s="2" t="n"/>
      <c r="M116" s="2" t="n"/>
      <c r="N116" s="2" t="n"/>
      <c r="O116" s="2" t="n"/>
      <c r="P116" s="2" t="n"/>
      <c r="Q116" s="2" t="n"/>
      <c r="R116" s="2" t="n"/>
      <c r="S116" s="2" t="n"/>
      <c r="T116" s="2" t="n"/>
    </row>
    <row r="117" ht="24" customHeight="1">
      <c r="A117" s="2" t="n"/>
      <c r="B117" s="2" t="n"/>
      <c r="C117" s="2" t="n"/>
      <c r="D117" s="2" t="n"/>
      <c r="E117" s="2" t="n"/>
      <c r="F117" s="2" t="n"/>
      <c r="G117" s="2" t="n"/>
      <c r="H117" s="2" t="n"/>
      <c r="I117" s="2" t="n"/>
      <c r="J117" s="2" t="n"/>
      <c r="K117" s="2" t="n"/>
      <c r="L117" s="2" t="n"/>
      <c r="M117" s="2" t="n"/>
      <c r="N117" s="2" t="n"/>
      <c r="O117" s="2" t="n"/>
      <c r="P117" s="2" t="n"/>
      <c r="Q117" s="2" t="n"/>
      <c r="R117" s="2" t="n"/>
      <c r="S117" s="2" t="n"/>
      <c r="T117" s="2" t="n"/>
    </row>
    <row r="118" ht="24" customHeight="1">
      <c r="A118" s="2" t="n"/>
      <c r="B118" s="2" t="n"/>
      <c r="C118" s="2" t="n"/>
      <c r="D118" s="2" t="n"/>
      <c r="E118" s="2" t="n"/>
      <c r="F118" s="2" t="n"/>
      <c r="G118" s="2" t="n"/>
      <c r="H118" s="2" t="n"/>
      <c r="I118" s="2" t="n"/>
      <c r="J118" s="2" t="n"/>
      <c r="K118" s="2" t="n"/>
      <c r="L118" s="2" t="n"/>
      <c r="M118" s="2" t="n"/>
      <c r="N118" s="2" t="n"/>
      <c r="O118" s="2" t="n"/>
      <c r="P118" s="2" t="n"/>
      <c r="Q118" s="2" t="n"/>
      <c r="R118" s="2" t="n"/>
      <c r="S118" s="2" t="n"/>
      <c r="T118" s="2" t="n"/>
    </row>
    <row r="119" ht="24" customHeight="1">
      <c r="A119" s="2" t="n"/>
      <c r="B119" s="2" t="n"/>
      <c r="C119" s="2" t="n"/>
      <c r="D119" s="2" t="n"/>
      <c r="E119" s="2" t="n"/>
      <c r="F119" s="2" t="n"/>
      <c r="G119" s="2" t="n"/>
      <c r="H119" s="2" t="n"/>
      <c r="I119" s="2" t="n"/>
      <c r="J119" s="2" t="n"/>
      <c r="K119" s="2" t="n"/>
      <c r="L119" s="2" t="n"/>
      <c r="M119" s="2" t="n"/>
      <c r="N119" s="2" t="n"/>
      <c r="O119" s="2" t="n"/>
      <c r="P119" s="2" t="n"/>
      <c r="Q119" s="2" t="n"/>
      <c r="R119" s="2" t="n"/>
      <c r="S119" s="2" t="n"/>
      <c r="T119" s="2" t="n"/>
    </row>
    <row r="120" ht="24" customHeight="1">
      <c r="A120" s="2" t="n"/>
      <c r="B120" s="2" t="n"/>
      <c r="C120" s="2" t="n"/>
      <c r="D120" s="2" t="n"/>
      <c r="E120" s="2" t="n"/>
      <c r="F120" s="2" t="n"/>
      <c r="G120" s="2" t="n"/>
      <c r="H120" s="2" t="n"/>
      <c r="I120" s="2" t="n"/>
      <c r="J120" s="2" t="n"/>
      <c r="K120" s="2" t="n"/>
      <c r="L120" s="2" t="n"/>
      <c r="M120" s="2" t="n"/>
      <c r="N120" s="2" t="n"/>
      <c r="O120" s="2" t="n"/>
      <c r="P120" s="2" t="n"/>
      <c r="Q120" s="2" t="n"/>
      <c r="R120" s="2" t="n"/>
      <c r="S120" s="2" t="n"/>
      <c r="T120" s="2" t="n"/>
    </row>
    <row r="121" ht="24" customHeight="1">
      <c r="A121" s="2" t="n"/>
      <c r="B121" s="2" t="n"/>
      <c r="C121" s="2" t="n"/>
      <c r="D121" s="2" t="n"/>
      <c r="E121" s="2" t="n"/>
      <c r="F121" s="2" t="n"/>
      <c r="G121" s="2" t="n"/>
      <c r="H121" s="2" t="n"/>
      <c r="I121" s="2" t="n"/>
      <c r="J121" s="2" t="n"/>
      <c r="K121" s="2" t="n"/>
      <c r="L121" s="2" t="n"/>
      <c r="M121" s="2" t="n"/>
      <c r="N121" s="2" t="n"/>
      <c r="O121" s="2" t="n"/>
      <c r="P121" s="2" t="n"/>
      <c r="Q121" s="2" t="n"/>
      <c r="R121" s="2" t="n"/>
      <c r="S121" s="2" t="n"/>
      <c r="T121" s="2" t="n"/>
    </row>
    <row r="122" ht="24" customHeight="1">
      <c r="A122" s="2" t="n"/>
      <c r="B122" s="2" t="n"/>
      <c r="C122" s="2" t="n"/>
      <c r="D122" s="2" t="n"/>
      <c r="E122" s="2" t="n"/>
      <c r="F122" s="2" t="n"/>
      <c r="G122" s="2" t="n"/>
      <c r="H122" s="2" t="n"/>
      <c r="I122" s="2" t="n"/>
      <c r="J122" s="2" t="n"/>
      <c r="K122" s="2" t="n"/>
      <c r="L122" s="2" t="n"/>
      <c r="M122" s="2" t="n"/>
      <c r="N122" s="2" t="n"/>
      <c r="O122" s="2" t="n"/>
      <c r="P122" s="2" t="n"/>
      <c r="Q122" s="2" t="n"/>
      <c r="R122" s="2" t="n"/>
      <c r="S122" s="2" t="n"/>
      <c r="T122" s="2" t="n"/>
    </row>
    <row r="123" ht="24" customHeight="1">
      <c r="A123" s="2" t="n"/>
      <c r="B123" s="2" t="n"/>
      <c r="C123" s="2" t="n"/>
      <c r="D123" s="2" t="n"/>
      <c r="E123" s="2" t="n"/>
      <c r="F123" s="2" t="n"/>
      <c r="G123" s="2" t="n"/>
      <c r="H123" s="2" t="n"/>
      <c r="I123" s="2" t="n"/>
      <c r="J123" s="2" t="n"/>
      <c r="K123" s="2" t="n"/>
      <c r="L123" s="2" t="n"/>
      <c r="M123" s="2" t="n"/>
      <c r="N123" s="2" t="n"/>
      <c r="O123" s="2" t="n"/>
      <c r="P123" s="2" t="n"/>
      <c r="Q123" s="2" t="n"/>
      <c r="R123" s="2" t="n"/>
      <c r="S123" s="2" t="n"/>
      <c r="T123" s="2" t="n"/>
    </row>
    <row r="124" ht="24" customHeight="1">
      <c r="A124" s="2" t="n"/>
      <c r="B124" s="2" t="n"/>
      <c r="C124" s="2" t="n"/>
      <c r="D124" s="2" t="n"/>
      <c r="E124" s="2" t="n"/>
      <c r="F124" s="2" t="n"/>
      <c r="G124" s="2" t="n"/>
      <c r="H124" s="2" t="n"/>
      <c r="I124" s="2" t="n"/>
      <c r="J124" s="2" t="n"/>
      <c r="K124" s="2" t="n"/>
      <c r="L124" s="2" t="n"/>
      <c r="M124" s="2" t="n"/>
      <c r="N124" s="2" t="n"/>
      <c r="O124" s="2" t="n"/>
      <c r="P124" s="2" t="n"/>
      <c r="Q124" s="2" t="n"/>
      <c r="R124" s="2" t="n"/>
      <c r="S124" s="2" t="n"/>
      <c r="T124" s="2" t="n"/>
    </row>
    <row r="125" ht="24" customHeight="1">
      <c r="A125" s="2" t="n"/>
      <c r="B125" s="2" t="n"/>
      <c r="C125" s="2" t="n"/>
      <c r="D125" s="2" t="n"/>
      <c r="E125" s="2" t="n"/>
      <c r="F125" s="2" t="n"/>
      <c r="G125" s="2" t="n"/>
      <c r="H125" s="2" t="n"/>
      <c r="I125" s="2" t="n"/>
      <c r="J125" s="2" t="n"/>
      <c r="K125" s="2" t="n"/>
      <c r="L125" s="2" t="n"/>
      <c r="M125" s="2" t="n"/>
      <c r="N125" s="2" t="n"/>
      <c r="O125" s="2" t="n"/>
      <c r="P125" s="2" t="n"/>
      <c r="Q125" s="2" t="n"/>
      <c r="R125" s="2" t="n"/>
      <c r="S125" s="2" t="n"/>
      <c r="T125" s="2" t="n"/>
    </row>
    <row r="126" ht="24" customHeight="1">
      <c r="A126" s="2" t="n"/>
      <c r="B126" s="2" t="n"/>
      <c r="C126" s="2" t="n"/>
      <c r="D126" s="2" t="n"/>
      <c r="E126" s="2" t="n"/>
      <c r="F126" s="2" t="n"/>
      <c r="G126" s="2" t="n"/>
      <c r="H126" s="2" t="n"/>
      <c r="I126" s="2" t="n"/>
      <c r="J126" s="2" t="n"/>
      <c r="K126" s="2" t="n"/>
      <c r="L126" s="2" t="n"/>
      <c r="M126" s="2" t="n"/>
      <c r="N126" s="2" t="n"/>
      <c r="O126" s="2" t="n"/>
      <c r="P126" s="2" t="n"/>
      <c r="Q126" s="2" t="n"/>
      <c r="R126" s="2" t="n"/>
      <c r="S126" s="2" t="n"/>
      <c r="T126" s="2" t="n"/>
    </row>
    <row r="127" ht="24" customHeight="1">
      <c r="A127" s="2" t="n"/>
      <c r="B127" s="2" t="n"/>
      <c r="C127" s="2" t="n"/>
      <c r="D127" s="2" t="n"/>
      <c r="E127" s="2" t="n"/>
      <c r="F127" s="2" t="n"/>
      <c r="G127" s="2" t="n"/>
      <c r="H127" s="2" t="n"/>
      <c r="I127" s="2" t="n"/>
      <c r="J127" s="2" t="n"/>
      <c r="K127" s="2" t="n"/>
      <c r="L127" s="2" t="n"/>
      <c r="M127" s="2" t="n"/>
      <c r="N127" s="2" t="n"/>
      <c r="O127" s="2" t="n"/>
      <c r="P127" s="2" t="n"/>
      <c r="Q127" s="2" t="n"/>
      <c r="R127" s="2" t="n"/>
      <c r="S127" s="2" t="n"/>
      <c r="T127" s="2" t="n"/>
    </row>
    <row r="128" ht="24" customHeight="1">
      <c r="A128" s="2" t="n"/>
      <c r="B128" s="2" t="n"/>
      <c r="C128" s="2" t="n"/>
      <c r="D128" s="2" t="n"/>
      <c r="E128" s="2" t="n"/>
      <c r="F128" s="2" t="n"/>
      <c r="G128" s="2" t="n"/>
      <c r="H128" s="2" t="n"/>
      <c r="I128" s="2" t="n"/>
      <c r="J128" s="2" t="n"/>
      <c r="K128" s="2" t="n"/>
      <c r="L128" s="2" t="n"/>
      <c r="M128" s="2" t="n"/>
      <c r="N128" s="2" t="n"/>
      <c r="O128" s="2" t="n"/>
      <c r="P128" s="2" t="n"/>
      <c r="Q128" s="2" t="n"/>
      <c r="R128" s="2" t="n"/>
      <c r="S128" s="2" t="n"/>
      <c r="T128" s="2" t="n"/>
    </row>
    <row r="129" ht="24" customHeight="1">
      <c r="A129" s="2" t="n"/>
      <c r="B129" s="2" t="n"/>
      <c r="C129" s="2" t="n"/>
      <c r="D129" s="2" t="n"/>
      <c r="E129" s="2" t="n"/>
      <c r="F129" s="2" t="n"/>
      <c r="G129" s="2" t="n"/>
      <c r="H129" s="2" t="n"/>
      <c r="I129" s="2" t="n"/>
      <c r="J129" s="2" t="n"/>
      <c r="K129" s="2" t="n"/>
      <c r="L129" s="2" t="n"/>
      <c r="M129" s="2" t="n"/>
      <c r="N129" s="2" t="n"/>
      <c r="O129" s="2" t="n"/>
      <c r="P129" s="2" t="n"/>
      <c r="Q129" s="2" t="n"/>
      <c r="R129" s="2" t="n"/>
      <c r="S129" s="2" t="n"/>
      <c r="T129" s="2" t="n"/>
    </row>
    <row r="130" ht="24" customHeight="1">
      <c r="A130" s="2" t="n"/>
      <c r="B130" s="2" t="n"/>
      <c r="C130" s="2" t="n"/>
      <c r="D130" s="2" t="n"/>
      <c r="E130" s="2" t="n"/>
      <c r="F130" s="2" t="n"/>
      <c r="G130" s="2" t="n"/>
      <c r="H130" s="2" t="n"/>
      <c r="I130" s="2" t="n"/>
      <c r="J130" s="2" t="n"/>
      <c r="K130" s="2" t="n"/>
      <c r="L130" s="2" t="n"/>
      <c r="M130" s="2" t="n"/>
      <c r="N130" s="2" t="n"/>
      <c r="O130" s="2" t="n"/>
      <c r="P130" s="2" t="n"/>
      <c r="Q130" s="2" t="n"/>
      <c r="R130" s="2" t="n"/>
      <c r="S130" s="2" t="n"/>
      <c r="T130" s="2" t="n"/>
    </row>
    <row r="131" ht="24" customHeight="1">
      <c r="A131" s="2" t="n"/>
      <c r="B131" s="2" t="n"/>
      <c r="C131" s="2" t="n"/>
      <c r="D131" s="2" t="n"/>
      <c r="E131" s="2" t="n"/>
      <c r="F131" s="2" t="n"/>
      <c r="G131" s="2" t="n"/>
      <c r="H131" s="2" t="n"/>
      <c r="I131" s="2" t="n"/>
      <c r="J131" s="2" t="n"/>
      <c r="K131" s="2" t="n"/>
      <c r="L131" s="2" t="n"/>
      <c r="M131" s="2" t="n"/>
      <c r="N131" s="2" t="n"/>
      <c r="O131" s="2" t="n"/>
      <c r="P131" s="2" t="n"/>
      <c r="Q131" s="2" t="n"/>
      <c r="R131" s="2" t="n"/>
      <c r="S131" s="2" t="n"/>
      <c r="T131" s="2" t="n"/>
    </row>
    <row r="132" ht="24" customHeight="1">
      <c r="A132" s="2" t="n"/>
      <c r="B132" s="2" t="n"/>
      <c r="C132" s="2" t="n"/>
      <c r="D132" s="2" t="n"/>
      <c r="E132" s="2" t="n"/>
      <c r="F132" s="2" t="n"/>
      <c r="G132" s="2" t="n"/>
      <c r="H132" s="2" t="n"/>
      <c r="I132" s="2" t="n"/>
      <c r="J132" s="2" t="n"/>
      <c r="K132" s="2" t="n"/>
      <c r="L132" s="2" t="n"/>
      <c r="M132" s="2" t="n"/>
      <c r="N132" s="2" t="n"/>
      <c r="O132" s="2" t="n"/>
      <c r="P132" s="2" t="n"/>
      <c r="Q132" s="2" t="n"/>
      <c r="R132" s="2" t="n"/>
      <c r="S132" s="2" t="n"/>
      <c r="T132" s="2" t="n"/>
    </row>
    <row r="133" ht="24" customHeight="1">
      <c r="A133" s="2" t="n"/>
      <c r="B133" s="2" t="n"/>
      <c r="C133" s="2" t="n"/>
      <c r="D133" s="2" t="n"/>
      <c r="E133" s="2" t="n"/>
      <c r="F133" s="2" t="n"/>
      <c r="G133" s="2" t="n"/>
      <c r="H133" s="2" t="n"/>
      <c r="I133" s="2" t="n"/>
      <c r="J133" s="2" t="n"/>
      <c r="K133" s="2" t="n"/>
      <c r="L133" s="2" t="n"/>
      <c r="M133" s="2" t="n"/>
      <c r="N133" s="2" t="n"/>
      <c r="O133" s="2" t="n"/>
      <c r="P133" s="2" t="n"/>
      <c r="Q133" s="2" t="n"/>
      <c r="R133" s="2" t="n"/>
      <c r="S133" s="2" t="n"/>
      <c r="T133" s="2" t="n"/>
    </row>
    <row r="134" ht="24" customHeight="1">
      <c r="A134" s="2" t="n"/>
      <c r="B134" s="2" t="n"/>
      <c r="C134" s="2" t="n"/>
      <c r="D134" s="2" t="n"/>
      <c r="E134" s="2" t="n"/>
      <c r="F134" s="2" t="n"/>
      <c r="G134" s="2" t="n"/>
      <c r="H134" s="2" t="n"/>
      <c r="I134" s="2" t="n"/>
      <c r="J134" s="2" t="n"/>
      <c r="K134" s="2" t="n"/>
      <c r="L134" s="2" t="n"/>
      <c r="M134" s="2" t="n"/>
      <c r="N134" s="2" t="n"/>
      <c r="O134" s="2" t="n"/>
      <c r="P134" s="2" t="n"/>
      <c r="Q134" s="2" t="n"/>
      <c r="R134" s="2" t="n"/>
      <c r="S134" s="2" t="n"/>
      <c r="T134" s="2" t="n"/>
    </row>
    <row r="135" ht="24" customHeight="1">
      <c r="A135" s="2" t="n"/>
      <c r="B135" s="2" t="n"/>
      <c r="C135" s="2" t="n"/>
      <c r="D135" s="2" t="n"/>
      <c r="E135" s="2" t="n"/>
      <c r="F135" s="2" t="n"/>
      <c r="G135" s="2" t="n"/>
      <c r="H135" s="2" t="n"/>
      <c r="I135" s="2" t="n"/>
      <c r="J135" s="2" t="n"/>
      <c r="K135" s="2" t="n"/>
      <c r="L135" s="2" t="n"/>
      <c r="M135" s="2" t="n"/>
      <c r="N135" s="2" t="n"/>
      <c r="O135" s="2" t="n"/>
      <c r="P135" s="2" t="n"/>
      <c r="Q135" s="2" t="n"/>
      <c r="R135" s="2" t="n"/>
      <c r="S135" s="2" t="n"/>
      <c r="T135" s="2" t="n"/>
    </row>
    <row r="136" ht="24" customHeight="1">
      <c r="A136" s="2" t="n"/>
      <c r="B136" s="2" t="n"/>
      <c r="C136" s="2" t="n"/>
      <c r="D136" s="2" t="n"/>
      <c r="E136" s="2" t="n"/>
      <c r="F136" s="2" t="n"/>
      <c r="G136" s="2" t="n"/>
      <c r="H136" s="2" t="n"/>
      <c r="I136" s="2" t="n"/>
      <c r="J136" s="2" t="n"/>
      <c r="K136" s="2" t="n"/>
      <c r="L136" s="2" t="n"/>
      <c r="M136" s="2" t="n"/>
      <c r="N136" s="2" t="n"/>
      <c r="O136" s="2" t="n"/>
      <c r="P136" s="2" t="n"/>
      <c r="Q136" s="2" t="n"/>
      <c r="R136" s="2" t="n"/>
      <c r="S136" s="2" t="n"/>
      <c r="T136" s="2" t="n"/>
    </row>
    <row r="137" ht="24" customHeight="1">
      <c r="A137" s="2" t="n"/>
      <c r="B137" s="2" t="n"/>
      <c r="C137" s="2" t="n"/>
      <c r="D137" s="2" t="n"/>
      <c r="E137" s="2" t="n"/>
      <c r="F137" s="2" t="n"/>
      <c r="G137" s="2" t="n"/>
      <c r="H137" s="2" t="n"/>
      <c r="I137" s="2" t="n"/>
      <c r="J137" s="2" t="n"/>
      <c r="K137" s="2" t="n"/>
      <c r="L137" s="2" t="n"/>
      <c r="M137" s="2" t="n"/>
      <c r="N137" s="2" t="n"/>
      <c r="O137" s="2" t="n"/>
      <c r="P137" s="2" t="n"/>
      <c r="Q137" s="2" t="n"/>
      <c r="R137" s="2" t="n"/>
      <c r="S137" s="2" t="n"/>
      <c r="T137" s="2" t="n"/>
    </row>
    <row r="138" ht="24" customHeight="1">
      <c r="A138" s="2" t="n"/>
      <c r="B138" s="2" t="n"/>
      <c r="C138" s="2" t="n"/>
      <c r="D138" s="2" t="n"/>
      <c r="E138" s="2" t="n"/>
      <c r="F138" s="2" t="n"/>
      <c r="G138" s="2" t="n"/>
      <c r="H138" s="2" t="n"/>
      <c r="I138" s="2" t="n"/>
      <c r="J138" s="2" t="n"/>
      <c r="K138" s="2" t="n"/>
      <c r="L138" s="2" t="n"/>
      <c r="M138" s="2" t="n"/>
      <c r="N138" s="2" t="n"/>
      <c r="O138" s="2" t="n"/>
      <c r="P138" s="2" t="n"/>
      <c r="Q138" s="2" t="n"/>
      <c r="R138" s="2" t="n"/>
      <c r="S138" s="2" t="n"/>
      <c r="T138" s="2" t="n"/>
    </row>
    <row r="139" ht="24" customHeight="1">
      <c r="A139" s="2" t="n"/>
      <c r="B139" s="2" t="n"/>
      <c r="C139" s="2" t="n"/>
      <c r="D139" s="2" t="n"/>
      <c r="E139" s="2" t="n"/>
      <c r="F139" s="2" t="n"/>
      <c r="G139" s="2" t="n"/>
      <c r="H139" s="2" t="n"/>
      <c r="I139" s="2" t="n"/>
      <c r="J139" s="2" t="n"/>
      <c r="K139" s="2" t="n"/>
      <c r="L139" s="2" t="n"/>
      <c r="M139" s="2" t="n"/>
      <c r="N139" s="2" t="n"/>
      <c r="O139" s="2" t="n"/>
      <c r="P139" s="2" t="n"/>
      <c r="Q139" s="2" t="n"/>
      <c r="R139" s="2" t="n"/>
      <c r="S139" s="2" t="n"/>
      <c r="T139" s="2" t="n"/>
    </row>
    <row r="140" ht="24" customHeight="1">
      <c r="A140" s="2" t="n"/>
      <c r="B140" s="2" t="n"/>
      <c r="C140" s="2" t="n"/>
      <c r="D140" s="2" t="n"/>
      <c r="E140" s="2" t="n"/>
      <c r="F140" s="2" t="n"/>
      <c r="G140" s="2" t="n"/>
      <c r="H140" s="2" t="n"/>
      <c r="I140" s="2" t="n"/>
      <c r="J140" s="2" t="n"/>
      <c r="K140" s="2" t="n"/>
      <c r="L140" s="2" t="n"/>
      <c r="M140" s="2" t="n"/>
      <c r="N140" s="2" t="n"/>
      <c r="O140" s="2" t="n"/>
      <c r="P140" s="2" t="n"/>
      <c r="Q140" s="2" t="n"/>
      <c r="R140" s="2" t="n"/>
      <c r="S140" s="2" t="n"/>
      <c r="T140" s="2" t="n"/>
    </row>
    <row r="141" ht="24" customHeight="1">
      <c r="A141" s="2" t="n"/>
      <c r="B141" s="2" t="n"/>
      <c r="C141" s="2" t="n"/>
      <c r="D141" s="2" t="n"/>
      <c r="E141" s="2" t="n"/>
      <c r="F141" s="2" t="n"/>
      <c r="G141" s="2" t="n"/>
      <c r="H141" s="2" t="n"/>
      <c r="I141" s="2" t="n"/>
      <c r="J141" s="2" t="n"/>
      <c r="K141" s="2" t="n"/>
      <c r="L141" s="2" t="n"/>
      <c r="M141" s="2" t="n"/>
      <c r="N141" s="2" t="n"/>
      <c r="O141" s="2" t="n"/>
      <c r="P141" s="2" t="n"/>
      <c r="Q141" s="2" t="n"/>
      <c r="R141" s="2" t="n"/>
      <c r="S141" s="2" t="n"/>
      <c r="T141" s="2" t="n"/>
    </row>
    <row r="142" ht="24" customHeight="1">
      <c r="A142" s="2" t="n"/>
      <c r="B142" s="2" t="n"/>
      <c r="C142" s="2" t="n"/>
      <c r="D142" s="2" t="n"/>
      <c r="E142" s="2" t="n"/>
      <c r="F142" s="2" t="n"/>
      <c r="G142" s="2" t="n"/>
      <c r="H142" s="2" t="n"/>
      <c r="I142" s="2" t="n"/>
      <c r="J142" s="2" t="n"/>
      <c r="K142" s="2" t="n"/>
      <c r="L142" s="2" t="n"/>
      <c r="M142" s="2" t="n"/>
      <c r="N142" s="2" t="n"/>
      <c r="O142" s="2" t="n"/>
      <c r="P142" s="2" t="n"/>
      <c r="Q142" s="2" t="n"/>
      <c r="R142" s="2" t="n"/>
      <c r="S142" s="2" t="n"/>
      <c r="T142" s="2" t="n"/>
    </row>
    <row r="143" ht="24" customHeight="1">
      <c r="A143" s="2" t="n"/>
      <c r="B143" s="2" t="n"/>
      <c r="C143" s="2" t="n"/>
      <c r="D143" s="2" t="n"/>
      <c r="E143" s="2" t="n"/>
      <c r="F143" s="2" t="n"/>
      <c r="G143" s="2" t="n"/>
      <c r="H143" s="2" t="n"/>
      <c r="I143" s="2" t="n"/>
      <c r="J143" s="2" t="n"/>
      <c r="K143" s="2" t="n"/>
      <c r="L143" s="2" t="n"/>
      <c r="M143" s="2" t="n"/>
      <c r="N143" s="2" t="n"/>
      <c r="O143" s="2" t="n"/>
      <c r="P143" s="2" t="n"/>
      <c r="Q143" s="2" t="n"/>
      <c r="R143" s="2" t="n"/>
      <c r="S143" s="2" t="n"/>
      <c r="T143" s="2" t="n"/>
    </row>
    <row r="144" ht="24" customHeight="1">
      <c r="A144" s="2" t="n"/>
      <c r="B144" s="2" t="n"/>
      <c r="C144" s="2" t="n"/>
      <c r="D144" s="2" t="n"/>
      <c r="E144" s="2" t="n"/>
      <c r="F144" s="2" t="n"/>
      <c r="G144" s="2" t="n"/>
      <c r="H144" s="2" t="n"/>
      <c r="I144" s="2" t="n"/>
      <c r="J144" s="2" t="n"/>
      <c r="K144" s="2" t="n"/>
      <c r="L144" s="2" t="n"/>
      <c r="M144" s="2" t="n"/>
      <c r="N144" s="2" t="n"/>
      <c r="O144" s="2" t="n"/>
      <c r="P144" s="2" t="n"/>
      <c r="Q144" s="2" t="n"/>
      <c r="R144" s="2" t="n"/>
      <c r="S144" s="2" t="n"/>
      <c r="T144" s="2" t="n"/>
    </row>
    <row r="145" ht="24" customHeight="1">
      <c r="A145" s="2" t="n"/>
      <c r="B145" s="2" t="n"/>
      <c r="C145" s="2" t="n"/>
      <c r="D145" s="2" t="n"/>
      <c r="E145" s="2" t="n"/>
      <c r="F145" s="2" t="n"/>
      <c r="G145" s="2" t="n"/>
      <c r="H145" s="2" t="n"/>
      <c r="I145" s="2" t="n"/>
      <c r="J145" s="2" t="n"/>
      <c r="K145" s="2" t="n"/>
      <c r="L145" s="2" t="n"/>
      <c r="M145" s="2" t="n"/>
      <c r="N145" s="2" t="n"/>
      <c r="O145" s="2" t="n"/>
      <c r="P145" s="2" t="n"/>
      <c r="Q145" s="2" t="n"/>
      <c r="R145" s="2" t="n"/>
      <c r="S145" s="2" t="n"/>
      <c r="T145" s="2" t="n"/>
    </row>
    <row r="146" ht="24" customHeight="1">
      <c r="A146" s="2" t="n"/>
      <c r="B146" s="2" t="n"/>
      <c r="C146" s="2" t="n"/>
      <c r="D146" s="2" t="n"/>
      <c r="E146" s="2" t="n"/>
      <c r="F146" s="2" t="n"/>
      <c r="G146" s="2" t="n"/>
      <c r="H146" s="2" t="n"/>
      <c r="I146" s="2" t="n"/>
      <c r="J146" s="2" t="n"/>
      <c r="K146" s="2" t="n"/>
      <c r="L146" s="2" t="n"/>
      <c r="M146" s="2" t="n"/>
      <c r="N146" s="2" t="n"/>
      <c r="O146" s="2" t="n"/>
      <c r="P146" s="2" t="n"/>
      <c r="Q146" s="2" t="n"/>
      <c r="R146" s="2" t="n"/>
      <c r="S146" s="2" t="n"/>
      <c r="T146" s="2" t="n"/>
    </row>
    <row r="147" ht="24" customHeight="1">
      <c r="A147" s="2" t="n"/>
      <c r="B147" s="2" t="n"/>
      <c r="C147" s="2" t="n"/>
      <c r="D147" s="2" t="n"/>
      <c r="E147" s="2" t="n"/>
      <c r="F147" s="2" t="n"/>
      <c r="G147" s="2" t="n"/>
      <c r="H147" s="2" t="n"/>
      <c r="I147" s="2" t="n"/>
      <c r="J147" s="2" t="n"/>
      <c r="K147" s="2" t="n"/>
      <c r="L147" s="2" t="n"/>
      <c r="M147" s="2" t="n"/>
      <c r="N147" s="2" t="n"/>
      <c r="O147" s="2" t="n"/>
      <c r="P147" s="2" t="n"/>
      <c r="Q147" s="2" t="n"/>
      <c r="R147" s="2" t="n"/>
      <c r="S147" s="2" t="n"/>
      <c r="T147" s="2" t="n"/>
    </row>
    <row r="148" ht="24" customHeight="1">
      <c r="A148" s="2" t="n"/>
      <c r="B148" s="2" t="n"/>
      <c r="C148" s="2" t="n"/>
      <c r="D148" s="2" t="n"/>
      <c r="E148" s="2" t="n"/>
      <c r="F148" s="2" t="n"/>
      <c r="G148" s="2" t="n"/>
      <c r="H148" s="2" t="n"/>
      <c r="I148" s="2" t="n"/>
      <c r="J148" s="2" t="n"/>
      <c r="K148" s="2" t="n"/>
      <c r="L148" s="2" t="n"/>
      <c r="M148" s="2" t="n"/>
      <c r="N148" s="2" t="n"/>
      <c r="O148" s="2" t="n"/>
      <c r="P148" s="2" t="n"/>
      <c r="Q148" s="2" t="n"/>
      <c r="R148" s="2" t="n"/>
      <c r="S148" s="2" t="n"/>
      <c r="T148" s="2" t="n"/>
    </row>
    <row r="149" ht="24" customHeight="1">
      <c r="A149" s="2" t="n"/>
      <c r="B149" s="2" t="n"/>
      <c r="C149" s="2" t="n"/>
      <c r="D149" s="2" t="n"/>
      <c r="E149" s="2" t="n"/>
      <c r="F149" s="2" t="n"/>
      <c r="G149" s="2" t="n"/>
      <c r="H149" s="2" t="n"/>
      <c r="I149" s="2" t="n"/>
      <c r="J149" s="2" t="n"/>
      <c r="K149" s="2" t="n"/>
      <c r="L149" s="2" t="n"/>
      <c r="M149" s="2" t="n"/>
      <c r="N149" s="2" t="n"/>
      <c r="O149" s="2" t="n"/>
      <c r="P149" s="2" t="n"/>
      <c r="Q149" s="2" t="n"/>
      <c r="R149" s="2" t="n"/>
      <c r="S149" s="2" t="n"/>
      <c r="T149" s="2" t="n"/>
    </row>
    <row r="150" ht="24" customHeight="1">
      <c r="A150" s="2" t="n"/>
      <c r="B150" s="2" t="n"/>
      <c r="C150" s="2" t="n"/>
      <c r="D150" s="2" t="n"/>
      <c r="E150" s="2" t="n"/>
      <c r="F150" s="2" t="n"/>
      <c r="G150" s="2" t="n"/>
      <c r="H150" s="2" t="n"/>
      <c r="I150" s="2" t="n"/>
      <c r="J150" s="2" t="n"/>
      <c r="K150" s="2" t="n"/>
      <c r="L150" s="2" t="n"/>
      <c r="M150" s="2" t="n"/>
      <c r="N150" s="2" t="n"/>
      <c r="O150" s="2" t="n"/>
      <c r="P150" s="2" t="n"/>
      <c r="Q150" s="2" t="n"/>
      <c r="R150" s="2" t="n"/>
      <c r="S150" s="2" t="n"/>
      <c r="T150" s="2" t="n"/>
    </row>
    <row r="151" ht="24" customHeight="1">
      <c r="A151" s="2" t="n"/>
      <c r="B151" s="2" t="n"/>
      <c r="C151" s="2" t="n"/>
      <c r="D151" s="2" t="n"/>
      <c r="E151" s="2" t="n"/>
      <c r="F151" s="2" t="n"/>
      <c r="G151" s="2" t="n"/>
      <c r="H151" s="2" t="n"/>
      <c r="I151" s="2" t="n"/>
      <c r="J151" s="2" t="n"/>
      <c r="K151" s="2" t="n"/>
      <c r="L151" s="2" t="n"/>
      <c r="M151" s="2" t="n"/>
      <c r="N151" s="2" t="n"/>
      <c r="O151" s="2" t="n"/>
      <c r="P151" s="2" t="n"/>
      <c r="Q151" s="2" t="n"/>
      <c r="R151" s="2" t="n"/>
      <c r="S151" s="2" t="n"/>
      <c r="T151" s="2" t="n"/>
    </row>
    <row r="152" ht="24" customHeight="1">
      <c r="A152" s="2" t="n"/>
      <c r="B152" s="2" t="n"/>
      <c r="C152" s="2" t="n"/>
      <c r="D152" s="2" t="n"/>
      <c r="E152" s="2" t="n"/>
      <c r="F152" s="2" t="n"/>
      <c r="G152" s="2" t="n"/>
      <c r="H152" s="2" t="n"/>
      <c r="I152" s="2" t="n"/>
      <c r="J152" s="2" t="n"/>
      <c r="K152" s="2" t="n"/>
      <c r="L152" s="2" t="n"/>
      <c r="M152" s="2" t="n"/>
      <c r="N152" s="2" t="n"/>
      <c r="O152" s="2" t="n"/>
      <c r="P152" s="2" t="n"/>
      <c r="Q152" s="2" t="n"/>
      <c r="R152" s="2" t="n"/>
      <c r="S152" s="2" t="n"/>
      <c r="T152" s="2" t="n"/>
    </row>
    <row r="153" ht="24" customHeight="1">
      <c r="A153" s="2" t="n"/>
      <c r="B153" s="2" t="n"/>
      <c r="C153" s="2" t="n"/>
      <c r="D153" s="2" t="n"/>
      <c r="E153" s="2" t="n"/>
      <c r="F153" s="2" t="n"/>
      <c r="G153" s="2" t="n"/>
      <c r="H153" s="2" t="n"/>
      <c r="I153" s="2" t="n"/>
      <c r="J153" s="2" t="n"/>
      <c r="K153" s="2" t="n"/>
      <c r="L153" s="2" t="n"/>
      <c r="M153" s="2" t="n"/>
      <c r="N153" s="2" t="n"/>
      <c r="O153" s="2" t="n"/>
      <c r="P153" s="2" t="n"/>
      <c r="Q153" s="2" t="n"/>
      <c r="R153" s="2" t="n"/>
      <c r="S153" s="2" t="n"/>
      <c r="T153" s="2" t="n"/>
    </row>
    <row r="154" ht="24" customHeight="1">
      <c r="A154" s="2" t="n"/>
      <c r="B154" s="2" t="n"/>
      <c r="C154" s="2" t="n"/>
      <c r="D154" s="2" t="n"/>
      <c r="E154" s="2" t="n"/>
      <c r="F154" s="2" t="n"/>
      <c r="G154" s="2" t="n"/>
      <c r="H154" s="2" t="n"/>
      <c r="I154" s="2" t="n"/>
      <c r="J154" s="2" t="n"/>
      <c r="K154" s="2" t="n"/>
      <c r="L154" s="2" t="n"/>
      <c r="M154" s="2" t="n"/>
      <c r="N154" s="2" t="n"/>
      <c r="O154" s="2" t="n"/>
      <c r="P154" s="2" t="n"/>
      <c r="Q154" s="2" t="n"/>
      <c r="R154" s="2" t="n"/>
      <c r="S154" s="2" t="n"/>
      <c r="T154" s="2" t="n"/>
    </row>
    <row r="155" ht="24"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row>
    <row r="156" ht="24"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row>
    <row r="157" ht="24" customHeight="1">
      <c r="A157" s="2" t="n"/>
      <c r="B157" s="2" t="n"/>
      <c r="C157" s="2" t="n"/>
      <c r="D157" s="2" t="n"/>
      <c r="E157" s="2" t="n"/>
      <c r="F157" s="2" t="n"/>
      <c r="G157" s="2" t="n"/>
      <c r="H157" s="2" t="n"/>
      <c r="I157" s="2" t="n"/>
      <c r="J157" s="2" t="n"/>
      <c r="K157" s="2" t="n"/>
      <c r="L157" s="2" t="n"/>
      <c r="M157" s="2" t="n"/>
      <c r="N157" s="2" t="n"/>
      <c r="O157" s="2" t="n"/>
      <c r="P157" s="2" t="n"/>
      <c r="Q157" s="2" t="n"/>
      <c r="R157" s="2" t="n"/>
      <c r="S157" s="2" t="n"/>
      <c r="T157" s="2" t="n"/>
    </row>
    <row r="158" ht="24" customHeight="1">
      <c r="A158" s="2" t="n"/>
      <c r="B158" s="2" t="n"/>
      <c r="C158" s="2" t="n"/>
      <c r="D158" s="2" t="n"/>
      <c r="E158" s="2" t="n"/>
      <c r="F158" s="2" t="n"/>
      <c r="G158" s="2" t="n"/>
      <c r="H158" s="2" t="n"/>
      <c r="I158" s="2" t="n"/>
      <c r="J158" s="2" t="n"/>
      <c r="K158" s="2" t="n"/>
      <c r="L158" s="2" t="n"/>
      <c r="M158" s="2" t="n"/>
      <c r="N158" s="2" t="n"/>
      <c r="O158" s="2" t="n"/>
      <c r="P158" s="2" t="n"/>
      <c r="Q158" s="2" t="n"/>
      <c r="R158" s="2" t="n"/>
      <c r="S158" s="2" t="n"/>
      <c r="T158" s="2" t="n"/>
    </row>
    <row r="159" ht="24" customHeight="1">
      <c r="A159" s="2" t="n"/>
      <c r="B159" s="2" t="n"/>
      <c r="C159" s="2" t="n"/>
      <c r="D159" s="2" t="n"/>
      <c r="E159" s="2" t="n"/>
      <c r="F159" s="2" t="n"/>
      <c r="G159" s="2" t="n"/>
      <c r="H159" s="2" t="n"/>
      <c r="I159" s="2" t="n"/>
      <c r="J159" s="2" t="n"/>
      <c r="K159" s="2" t="n"/>
      <c r="L159" s="2" t="n"/>
      <c r="M159" s="2" t="n"/>
      <c r="N159" s="2" t="n"/>
      <c r="O159" s="2" t="n"/>
      <c r="P159" s="2" t="n"/>
      <c r="Q159" s="2" t="n"/>
      <c r="R159" s="2" t="n"/>
      <c r="S159" s="2" t="n"/>
      <c r="T159" s="2" t="n"/>
    </row>
    <row r="160" ht="24" customHeight="1">
      <c r="A160" s="2" t="n"/>
      <c r="B160" s="2" t="n"/>
      <c r="C160" s="2" t="n"/>
      <c r="D160" s="2" t="n"/>
      <c r="E160" s="2" t="n"/>
      <c r="F160" s="2" t="n"/>
      <c r="G160" s="2" t="n"/>
      <c r="H160" s="2" t="n"/>
      <c r="I160" s="2" t="n"/>
      <c r="J160" s="2" t="n"/>
      <c r="K160" s="2" t="n"/>
      <c r="L160" s="2" t="n"/>
      <c r="M160" s="2" t="n"/>
      <c r="N160" s="2" t="n"/>
      <c r="O160" s="2" t="n"/>
      <c r="P160" s="2" t="n"/>
      <c r="Q160" s="2" t="n"/>
      <c r="R160" s="2" t="n"/>
      <c r="S160" s="2" t="n"/>
      <c r="T160" s="2" t="n"/>
    </row>
    <row r="161" ht="24" customHeight="1">
      <c r="A161" s="2" t="n"/>
      <c r="B161" s="2" t="n"/>
      <c r="C161" s="2" t="n"/>
      <c r="D161" s="2" t="n"/>
      <c r="E161" s="2" t="n"/>
      <c r="F161" s="2" t="n"/>
      <c r="G161" s="2" t="n"/>
      <c r="H161" s="2" t="n"/>
      <c r="I161" s="2" t="n"/>
      <c r="J161" s="2" t="n"/>
      <c r="K161" s="2" t="n"/>
      <c r="L161" s="2" t="n"/>
      <c r="M161" s="2" t="n"/>
      <c r="N161" s="2" t="n"/>
      <c r="O161" s="2" t="n"/>
      <c r="P161" s="2" t="n"/>
      <c r="Q161" s="2" t="n"/>
      <c r="R161" s="2" t="n"/>
      <c r="S161" s="2" t="n"/>
      <c r="T161" s="2" t="n"/>
    </row>
    <row r="162" ht="24" customHeight="1">
      <c r="A162" s="2" t="n"/>
      <c r="B162" s="2" t="n"/>
      <c r="C162" s="2" t="n"/>
      <c r="D162" s="2" t="n"/>
      <c r="E162" s="2" t="n"/>
      <c r="F162" s="2" t="n"/>
      <c r="G162" s="2" t="n"/>
      <c r="H162" s="2" t="n"/>
      <c r="I162" s="2" t="n"/>
      <c r="J162" s="2" t="n"/>
      <c r="K162" s="2" t="n"/>
      <c r="L162" s="2" t="n"/>
      <c r="M162" s="2" t="n"/>
      <c r="N162" s="2" t="n"/>
      <c r="O162" s="2" t="n"/>
      <c r="P162" s="2" t="n"/>
      <c r="Q162" s="2" t="n"/>
      <c r="R162" s="2" t="n"/>
      <c r="S162" s="2" t="n"/>
      <c r="T162" s="2" t="n"/>
    </row>
    <row r="163" ht="24" customHeight="1">
      <c r="A163" s="2" t="n"/>
      <c r="B163" s="2" t="n"/>
      <c r="C163" s="2" t="n"/>
      <c r="D163" s="2" t="n"/>
      <c r="E163" s="2" t="n"/>
      <c r="F163" s="2" t="n"/>
      <c r="G163" s="2" t="n"/>
      <c r="H163" s="2" t="n"/>
      <c r="I163" s="2" t="n"/>
      <c r="J163" s="2" t="n"/>
      <c r="K163" s="2" t="n"/>
      <c r="L163" s="2" t="n"/>
      <c r="M163" s="2" t="n"/>
      <c r="N163" s="2" t="n"/>
      <c r="O163" s="2" t="n"/>
      <c r="P163" s="2" t="n"/>
      <c r="Q163" s="2" t="n"/>
      <c r="R163" s="2" t="n"/>
      <c r="S163" s="2" t="n"/>
      <c r="T163" s="2" t="n"/>
    </row>
    <row r="164" ht="24" customHeight="1">
      <c r="A164" s="2" t="n"/>
      <c r="B164" s="2" t="n"/>
      <c r="C164" s="2" t="n"/>
      <c r="D164" s="2" t="n"/>
      <c r="E164" s="2" t="n"/>
      <c r="F164" s="2" t="n"/>
      <c r="G164" s="2" t="n"/>
      <c r="H164" s="2" t="n"/>
      <c r="I164" s="2" t="n"/>
      <c r="J164" s="2" t="n"/>
      <c r="K164" s="2" t="n"/>
      <c r="L164" s="2" t="n"/>
      <c r="M164" s="2" t="n"/>
      <c r="N164" s="2" t="n"/>
      <c r="O164" s="2" t="n"/>
      <c r="P164" s="2" t="n"/>
      <c r="Q164" s="2" t="n"/>
      <c r="R164" s="2" t="n"/>
      <c r="S164" s="2" t="n"/>
      <c r="T164" s="2" t="n"/>
    </row>
    <row r="165" ht="24" customHeight="1">
      <c r="A165" s="2" t="n"/>
      <c r="B165" s="2" t="n"/>
      <c r="C165" s="2" t="n"/>
      <c r="D165" s="2" t="n"/>
      <c r="E165" s="2" t="n"/>
      <c r="F165" s="2" t="n"/>
      <c r="G165" s="2" t="n"/>
      <c r="H165" s="2" t="n"/>
      <c r="I165" s="2" t="n"/>
      <c r="J165" s="2" t="n"/>
      <c r="K165" s="2" t="n"/>
      <c r="L165" s="2" t="n"/>
      <c r="M165" s="2" t="n"/>
      <c r="N165" s="2" t="n"/>
      <c r="O165" s="2" t="n"/>
      <c r="P165" s="2" t="n"/>
      <c r="Q165" s="2" t="n"/>
      <c r="R165" s="2" t="n"/>
      <c r="S165" s="2" t="n"/>
      <c r="T165" s="2" t="n"/>
    </row>
    <row r="166" ht="24" customHeight="1">
      <c r="A166" s="2" t="n"/>
      <c r="B166" s="2" t="n"/>
      <c r="C166" s="2" t="n"/>
      <c r="D166" s="2" t="n"/>
      <c r="E166" s="2" t="n"/>
      <c r="F166" s="2" t="n"/>
      <c r="G166" s="2" t="n"/>
      <c r="H166" s="2" t="n"/>
      <c r="I166" s="2" t="n"/>
      <c r="J166" s="2" t="n"/>
      <c r="K166" s="2" t="n"/>
      <c r="L166" s="2" t="n"/>
      <c r="M166" s="2" t="n"/>
      <c r="N166" s="2" t="n"/>
      <c r="O166" s="2" t="n"/>
      <c r="P166" s="2" t="n"/>
      <c r="Q166" s="2" t="n"/>
      <c r="R166" s="2" t="n"/>
      <c r="S166" s="2" t="n"/>
      <c r="T166" s="2" t="n"/>
    </row>
    <row r="167" ht="24" customHeight="1">
      <c r="A167" s="2" t="n"/>
      <c r="B167" s="2" t="n"/>
      <c r="C167" s="2" t="n"/>
      <c r="D167" s="2" t="n"/>
      <c r="E167" s="2" t="n"/>
      <c r="F167" s="2" t="n"/>
      <c r="G167" s="2" t="n"/>
      <c r="H167" s="2" t="n"/>
      <c r="I167" s="2" t="n"/>
      <c r="J167" s="2" t="n"/>
      <c r="K167" s="2" t="n"/>
      <c r="L167" s="2" t="n"/>
      <c r="M167" s="2" t="n"/>
      <c r="N167" s="2" t="n"/>
      <c r="O167" s="2" t="n"/>
      <c r="P167" s="2" t="n"/>
      <c r="Q167" s="2" t="n"/>
      <c r="R167" s="2" t="n"/>
      <c r="S167" s="2" t="n"/>
      <c r="T167" s="2" t="n"/>
    </row>
    <row r="168" ht="24" customHeight="1">
      <c r="A168" s="2" t="n"/>
      <c r="B168" s="2" t="n"/>
      <c r="C168" s="2" t="n"/>
      <c r="D168" s="2" t="n"/>
      <c r="E168" s="2" t="n"/>
      <c r="F168" s="2" t="n"/>
      <c r="G168" s="2" t="n"/>
      <c r="H168" s="2" t="n"/>
      <c r="I168" s="2" t="n"/>
      <c r="J168" s="2" t="n"/>
      <c r="K168" s="2" t="n"/>
      <c r="L168" s="2" t="n"/>
      <c r="M168" s="2" t="n"/>
      <c r="N168" s="2" t="n"/>
      <c r="O168" s="2" t="n"/>
      <c r="P168" s="2" t="n"/>
      <c r="Q168" s="2" t="n"/>
      <c r="R168" s="2" t="n"/>
      <c r="S168" s="2" t="n"/>
      <c r="T168" s="2" t="n"/>
    </row>
    <row r="169" ht="24" customHeight="1">
      <c r="A169" s="2" t="n"/>
      <c r="B169" s="2" t="n"/>
      <c r="C169" s="2" t="n"/>
      <c r="D169" s="2" t="n"/>
      <c r="E169" s="2" t="n"/>
      <c r="F169" s="2" t="n"/>
      <c r="G169" s="2" t="n"/>
      <c r="H169" s="2" t="n"/>
      <c r="I169" s="2" t="n"/>
      <c r="J169" s="2" t="n"/>
      <c r="K169" s="2" t="n"/>
      <c r="L169" s="2" t="n"/>
      <c r="M169" s="2" t="n"/>
      <c r="N169" s="2" t="n"/>
      <c r="O169" s="2" t="n"/>
      <c r="P169" s="2" t="n"/>
      <c r="Q169" s="2" t="n"/>
      <c r="R169" s="2" t="n"/>
      <c r="S169" s="2" t="n"/>
      <c r="T169" s="2" t="n"/>
    </row>
    <row r="170" ht="24" customHeight="1">
      <c r="A170" s="2" t="n"/>
      <c r="B170" s="2" t="n"/>
      <c r="C170" s="2" t="n"/>
      <c r="D170" s="2" t="n"/>
      <c r="E170" s="2" t="n"/>
      <c r="F170" s="2" t="n"/>
      <c r="G170" s="2" t="n"/>
      <c r="H170" s="2" t="n"/>
      <c r="I170" s="2" t="n"/>
      <c r="J170" s="2" t="n"/>
      <c r="K170" s="2" t="n"/>
      <c r="L170" s="2" t="n"/>
      <c r="M170" s="2" t="n"/>
      <c r="N170" s="2" t="n"/>
      <c r="O170" s="2" t="n"/>
      <c r="P170" s="2" t="n"/>
      <c r="Q170" s="2" t="n"/>
      <c r="R170" s="2" t="n"/>
      <c r="S170" s="2" t="n"/>
      <c r="T170" s="2" t="n"/>
    </row>
    <row r="171" ht="24" customHeight="1">
      <c r="A171" s="2" t="n"/>
      <c r="B171" s="2" t="n"/>
      <c r="C171" s="2" t="n"/>
      <c r="D171" s="2" t="n"/>
      <c r="E171" s="2" t="n"/>
      <c r="F171" s="2" t="n"/>
      <c r="G171" s="2" t="n"/>
      <c r="H171" s="2" t="n"/>
      <c r="I171" s="2" t="n"/>
      <c r="J171" s="2" t="n"/>
      <c r="K171" s="2" t="n"/>
      <c r="L171" s="2" t="n"/>
      <c r="M171" s="2" t="n"/>
      <c r="N171" s="2" t="n"/>
      <c r="O171" s="2" t="n"/>
      <c r="P171" s="2" t="n"/>
      <c r="Q171" s="2" t="n"/>
      <c r="R171" s="2" t="n"/>
      <c r="S171" s="2" t="n"/>
      <c r="T171" s="2" t="n"/>
    </row>
    <row r="172" ht="24" customHeight="1">
      <c r="A172" s="2" t="n"/>
      <c r="B172" s="2" t="n"/>
      <c r="C172" s="2" t="n"/>
      <c r="D172" s="2" t="n"/>
      <c r="E172" s="2" t="n"/>
      <c r="F172" s="2" t="n"/>
      <c r="G172" s="2" t="n"/>
      <c r="H172" s="2" t="n"/>
      <c r="I172" s="2" t="n"/>
      <c r="J172" s="2" t="n"/>
      <c r="K172" s="2" t="n"/>
      <c r="L172" s="2" t="n"/>
      <c r="M172" s="2" t="n"/>
      <c r="N172" s="2" t="n"/>
      <c r="O172" s="2" t="n"/>
      <c r="P172" s="2" t="n"/>
      <c r="Q172" s="2" t="n"/>
      <c r="R172" s="2" t="n"/>
      <c r="S172" s="2" t="n"/>
      <c r="T172" s="2" t="n"/>
    </row>
    <row r="173" ht="24" customHeight="1">
      <c r="A173" s="2" t="n"/>
      <c r="B173" s="2" t="n"/>
      <c r="C173" s="2" t="n"/>
      <c r="D173" s="2" t="n"/>
      <c r="E173" s="2" t="n"/>
      <c r="F173" s="2" t="n"/>
      <c r="G173" s="2" t="n"/>
      <c r="H173" s="2" t="n"/>
      <c r="I173" s="2" t="n"/>
      <c r="J173" s="2" t="n"/>
      <c r="K173" s="2" t="n"/>
      <c r="L173" s="2" t="n"/>
      <c r="M173" s="2" t="n"/>
      <c r="N173" s="2" t="n"/>
      <c r="O173" s="2" t="n"/>
      <c r="P173" s="2" t="n"/>
      <c r="Q173" s="2" t="n"/>
      <c r="R173" s="2" t="n"/>
      <c r="S173" s="2" t="n"/>
      <c r="T173" s="2" t="n"/>
    </row>
    <row r="174" ht="24" customHeight="1">
      <c r="A174" s="2" t="n"/>
      <c r="B174" s="2" t="n"/>
      <c r="C174" s="2" t="n"/>
      <c r="D174" s="2" t="n"/>
      <c r="E174" s="2" t="n"/>
      <c r="F174" s="2" t="n"/>
      <c r="G174" s="2" t="n"/>
      <c r="H174" s="2" t="n"/>
      <c r="I174" s="2" t="n"/>
      <c r="J174" s="2" t="n"/>
      <c r="K174" s="2" t="n"/>
      <c r="L174" s="2" t="n"/>
      <c r="M174" s="2" t="n"/>
      <c r="N174" s="2" t="n"/>
      <c r="O174" s="2" t="n"/>
      <c r="P174" s="2" t="n"/>
      <c r="Q174" s="2" t="n"/>
      <c r="R174" s="2" t="n"/>
      <c r="S174" s="2" t="n"/>
      <c r="T174" s="2" t="n"/>
    </row>
    <row r="175" ht="24" customHeight="1">
      <c r="A175" s="2" t="n"/>
      <c r="B175" s="2" t="n"/>
      <c r="C175" s="2" t="n"/>
      <c r="D175" s="2" t="n"/>
      <c r="E175" s="2" t="n"/>
      <c r="F175" s="2" t="n"/>
      <c r="G175" s="2" t="n"/>
      <c r="H175" s="2" t="n"/>
      <c r="I175" s="2" t="n"/>
      <c r="J175" s="2" t="n"/>
      <c r="K175" s="2" t="n"/>
      <c r="L175" s="2" t="n"/>
      <c r="M175" s="2" t="n"/>
      <c r="N175" s="2" t="n"/>
      <c r="O175" s="2" t="n"/>
      <c r="P175" s="2" t="n"/>
      <c r="Q175" s="2" t="n"/>
      <c r="R175" s="2" t="n"/>
      <c r="S175" s="2" t="n"/>
      <c r="T175" s="2" t="n"/>
    </row>
    <row r="176" ht="24" customHeight="1">
      <c r="A176" s="2" t="n"/>
      <c r="B176" s="2" t="n"/>
      <c r="C176" s="2" t="n"/>
      <c r="D176" s="2" t="n"/>
      <c r="E176" s="2" t="n"/>
      <c r="F176" s="2" t="n"/>
      <c r="G176" s="2" t="n"/>
      <c r="H176" s="2" t="n"/>
      <c r="I176" s="2" t="n"/>
      <c r="J176" s="2" t="n"/>
      <c r="K176" s="2" t="n"/>
      <c r="L176" s="2" t="n"/>
      <c r="M176" s="2" t="n"/>
      <c r="N176" s="2" t="n"/>
      <c r="O176" s="2" t="n"/>
      <c r="P176" s="2" t="n"/>
      <c r="Q176" s="2" t="n"/>
      <c r="R176" s="2" t="n"/>
      <c r="S176" s="2" t="n"/>
      <c r="T176" s="2" t="n"/>
    </row>
    <row r="177" ht="24" customHeight="1">
      <c r="A177" s="2" t="n"/>
      <c r="B177" s="2" t="n"/>
      <c r="C177" s="2" t="n"/>
      <c r="D177" s="2" t="n"/>
      <c r="E177" s="2" t="n"/>
      <c r="F177" s="2" t="n"/>
      <c r="G177" s="2" t="n"/>
      <c r="H177" s="2" t="n"/>
      <c r="I177" s="2" t="n"/>
      <c r="J177" s="2" t="n"/>
      <c r="K177" s="2" t="n"/>
      <c r="L177" s="2" t="n"/>
      <c r="M177" s="2" t="n"/>
      <c r="N177" s="2" t="n"/>
      <c r="O177" s="2" t="n"/>
      <c r="P177" s="2" t="n"/>
      <c r="Q177" s="2" t="n"/>
      <c r="R177" s="2" t="n"/>
      <c r="S177" s="2" t="n"/>
      <c r="T177" s="2" t="n"/>
    </row>
    <row r="178" ht="24" customHeight="1">
      <c r="A178" s="2" t="n"/>
      <c r="B178" s="2" t="n"/>
      <c r="C178" s="2" t="n"/>
      <c r="D178" s="2" t="n"/>
      <c r="E178" s="2" t="n"/>
      <c r="F178" s="2" t="n"/>
      <c r="G178" s="2" t="n"/>
      <c r="H178" s="2" t="n"/>
      <c r="I178" s="2" t="n"/>
      <c r="J178" s="2" t="n"/>
      <c r="K178" s="2" t="n"/>
      <c r="L178" s="2" t="n"/>
      <c r="M178" s="2" t="n"/>
      <c r="N178" s="2" t="n"/>
      <c r="O178" s="2" t="n"/>
      <c r="P178" s="2" t="n"/>
      <c r="Q178" s="2" t="n"/>
      <c r="R178" s="2" t="n"/>
      <c r="S178" s="2" t="n"/>
      <c r="T178" s="2" t="n"/>
    </row>
    <row r="179" ht="24" customHeight="1">
      <c r="A179" s="2" t="n"/>
      <c r="B179" s="2" t="n"/>
      <c r="C179" s="2" t="n"/>
      <c r="D179" s="2" t="n"/>
      <c r="E179" s="2" t="n"/>
      <c r="F179" s="2" t="n"/>
      <c r="G179" s="2" t="n"/>
      <c r="H179" s="2" t="n"/>
      <c r="I179" s="2" t="n"/>
      <c r="J179" s="2" t="n"/>
      <c r="K179" s="2" t="n"/>
      <c r="L179" s="2" t="n"/>
      <c r="M179" s="2" t="n"/>
      <c r="N179" s="2" t="n"/>
      <c r="O179" s="2" t="n"/>
      <c r="P179" s="2" t="n"/>
      <c r="Q179" s="2" t="n"/>
      <c r="R179" s="2" t="n"/>
      <c r="S179" s="2" t="n"/>
      <c r="T179" s="2" t="n"/>
    </row>
    <row r="180" ht="24" customHeight="1">
      <c r="A180" s="2" t="n"/>
      <c r="B180" s="2" t="n"/>
      <c r="C180" s="2" t="n"/>
      <c r="D180" s="2" t="n"/>
      <c r="E180" s="2" t="n"/>
      <c r="F180" s="2" t="n"/>
      <c r="G180" s="2" t="n"/>
      <c r="H180" s="2" t="n"/>
      <c r="I180" s="2" t="n"/>
      <c r="J180" s="2" t="n"/>
      <c r="K180" s="2" t="n"/>
      <c r="L180" s="2" t="n"/>
      <c r="M180" s="2" t="n"/>
      <c r="N180" s="2" t="n"/>
      <c r="O180" s="2" t="n"/>
      <c r="P180" s="2" t="n"/>
      <c r="Q180" s="2" t="n"/>
      <c r="R180" s="2" t="n"/>
      <c r="S180" s="2" t="n"/>
      <c r="T180" s="2" t="n"/>
    </row>
    <row r="181" ht="24" customHeight="1">
      <c r="A181" s="2" t="n"/>
      <c r="B181" s="2" t="n"/>
      <c r="C181" s="2" t="n"/>
      <c r="D181" s="2" t="n"/>
      <c r="E181" s="2" t="n"/>
      <c r="F181" s="2" t="n"/>
      <c r="G181" s="2" t="n"/>
      <c r="H181" s="2" t="n"/>
      <c r="I181" s="2" t="n"/>
      <c r="J181" s="2" t="n"/>
      <c r="K181" s="2" t="n"/>
      <c r="L181" s="2" t="n"/>
      <c r="M181" s="2" t="n"/>
      <c r="N181" s="2" t="n"/>
      <c r="O181" s="2" t="n"/>
      <c r="P181" s="2" t="n"/>
      <c r="Q181" s="2" t="n"/>
      <c r="R181" s="2" t="n"/>
      <c r="S181" s="2" t="n"/>
      <c r="T181" s="2" t="n"/>
    </row>
    <row r="182" ht="24" customHeight="1">
      <c r="A182" s="2" t="n"/>
      <c r="B182" s="2" t="n"/>
      <c r="C182" s="2" t="n"/>
      <c r="D182" s="2" t="n"/>
      <c r="E182" s="2" t="n"/>
      <c r="F182" s="2" t="n"/>
      <c r="G182" s="2" t="n"/>
      <c r="H182" s="2" t="n"/>
      <c r="I182" s="2" t="n"/>
      <c r="J182" s="2" t="n"/>
      <c r="K182" s="2" t="n"/>
      <c r="L182" s="2" t="n"/>
      <c r="M182" s="2" t="n"/>
      <c r="N182" s="2" t="n"/>
      <c r="O182" s="2" t="n"/>
      <c r="P182" s="2" t="n"/>
      <c r="Q182" s="2" t="n"/>
      <c r="R182" s="2" t="n"/>
      <c r="S182" s="2" t="n"/>
      <c r="T182" s="2" t="n"/>
    </row>
    <row r="183" ht="24" customHeight="1">
      <c r="A183" s="2" t="n"/>
      <c r="B183" s="2" t="n"/>
      <c r="C183" s="2" t="n"/>
      <c r="D183" s="2" t="n"/>
      <c r="E183" s="2" t="n"/>
      <c r="F183" s="2" t="n"/>
      <c r="G183" s="2" t="n"/>
      <c r="H183" s="2" t="n"/>
      <c r="I183" s="2" t="n"/>
      <c r="J183" s="2" t="n"/>
      <c r="K183" s="2" t="n"/>
      <c r="L183" s="2" t="n"/>
      <c r="M183" s="2" t="n"/>
      <c r="N183" s="2" t="n"/>
      <c r="O183" s="2" t="n"/>
      <c r="P183" s="2" t="n"/>
      <c r="Q183" s="2" t="n"/>
      <c r="R183" s="2" t="n"/>
      <c r="S183" s="2" t="n"/>
      <c r="T183" s="2" t="n"/>
    </row>
    <row r="184" ht="24" customHeight="1">
      <c r="A184" s="2" t="n"/>
      <c r="B184" s="2" t="n"/>
      <c r="C184" s="2" t="n"/>
      <c r="D184" s="2" t="n"/>
      <c r="E184" s="2" t="n"/>
      <c r="F184" s="2" t="n"/>
      <c r="G184" s="2" t="n"/>
      <c r="H184" s="2" t="n"/>
      <c r="I184" s="2" t="n"/>
      <c r="J184" s="2" t="n"/>
      <c r="K184" s="2" t="n"/>
      <c r="L184" s="2" t="n"/>
      <c r="M184" s="2" t="n"/>
      <c r="N184" s="2" t="n"/>
      <c r="O184" s="2" t="n"/>
      <c r="P184" s="2" t="n"/>
      <c r="Q184" s="2" t="n"/>
      <c r="R184" s="2" t="n"/>
      <c r="S184" s="2" t="n"/>
      <c r="T184" s="2" t="n"/>
    </row>
    <row r="185" ht="24" customHeight="1">
      <c r="A185" s="2" t="n"/>
      <c r="B185" s="2" t="n"/>
      <c r="C185" s="2" t="n"/>
      <c r="D185" s="2" t="n"/>
      <c r="E185" s="2" t="n"/>
      <c r="F185" s="2" t="n"/>
      <c r="G185" s="2" t="n"/>
      <c r="H185" s="2" t="n"/>
      <c r="I185" s="2" t="n"/>
      <c r="J185" s="2" t="n"/>
      <c r="K185" s="2" t="n"/>
      <c r="L185" s="2" t="n"/>
      <c r="M185" s="2" t="n"/>
      <c r="N185" s="2" t="n"/>
      <c r="O185" s="2" t="n"/>
      <c r="P185" s="2" t="n"/>
      <c r="Q185" s="2" t="n"/>
      <c r="R185" s="2" t="n"/>
      <c r="S185" s="2" t="n"/>
      <c r="T185" s="2" t="n"/>
    </row>
    <row r="186" ht="24" customHeight="1">
      <c r="A186" s="2" t="n"/>
      <c r="B186" s="2" t="n"/>
      <c r="C186" s="2" t="n"/>
      <c r="D186" s="2" t="n"/>
      <c r="E186" s="2" t="n"/>
      <c r="F186" s="2" t="n"/>
      <c r="G186" s="2" t="n"/>
      <c r="H186" s="2" t="n"/>
      <c r="I186" s="2" t="n"/>
      <c r="J186" s="2" t="n"/>
      <c r="K186" s="2" t="n"/>
      <c r="L186" s="2" t="n"/>
      <c r="M186" s="2" t="n"/>
      <c r="N186" s="2" t="n"/>
      <c r="O186" s="2" t="n"/>
      <c r="P186" s="2" t="n"/>
      <c r="Q186" s="2" t="n"/>
      <c r="R186" s="2" t="n"/>
      <c r="S186" s="2" t="n"/>
      <c r="T186" s="2" t="n"/>
    </row>
    <row r="187" ht="24" customHeight="1">
      <c r="A187" s="2" t="n"/>
      <c r="B187" s="2" t="n"/>
      <c r="C187" s="2" t="n"/>
      <c r="D187" s="2" t="n"/>
      <c r="E187" s="2" t="n"/>
      <c r="F187" s="2" t="n"/>
      <c r="G187" s="2" t="n"/>
      <c r="H187" s="2" t="n"/>
      <c r="I187" s="2" t="n"/>
      <c r="J187" s="2" t="n"/>
      <c r="K187" s="2" t="n"/>
      <c r="L187" s="2" t="n"/>
      <c r="M187" s="2" t="n"/>
      <c r="N187" s="2" t="n"/>
      <c r="O187" s="2" t="n"/>
      <c r="P187" s="2" t="n"/>
      <c r="Q187" s="2" t="n"/>
      <c r="R187" s="2" t="n"/>
      <c r="S187" s="2" t="n"/>
      <c r="T187" s="2" t="n"/>
    </row>
    <row r="188" ht="24" customHeight="1">
      <c r="A188" s="2" t="n"/>
      <c r="B188" s="2" t="n"/>
      <c r="C188" s="2" t="n"/>
      <c r="D188" s="2" t="n"/>
      <c r="E188" s="2" t="n"/>
      <c r="F188" s="2" t="n"/>
      <c r="G188" s="2" t="n"/>
      <c r="H188" s="2" t="n"/>
      <c r="I188" s="2" t="n"/>
      <c r="J188" s="2" t="n"/>
      <c r="K188" s="2" t="n"/>
      <c r="L188" s="2" t="n"/>
      <c r="M188" s="2" t="n"/>
      <c r="N188" s="2" t="n"/>
      <c r="O188" s="2" t="n"/>
      <c r="P188" s="2" t="n"/>
      <c r="Q188" s="2" t="n"/>
      <c r="R188" s="2" t="n"/>
      <c r="S188" s="2" t="n"/>
      <c r="T188" s="2" t="n"/>
    </row>
    <row r="189" ht="24" customHeight="1">
      <c r="A189" s="2" t="n"/>
      <c r="B189" s="2" t="n"/>
      <c r="C189" s="2" t="n"/>
      <c r="D189" s="2" t="n"/>
      <c r="E189" s="2" t="n"/>
      <c r="F189" s="2" t="n"/>
      <c r="G189" s="2" t="n"/>
      <c r="H189" s="2" t="n"/>
      <c r="I189" s="2" t="n"/>
      <c r="J189" s="2" t="n"/>
      <c r="K189" s="2" t="n"/>
      <c r="L189" s="2" t="n"/>
      <c r="M189" s="2" t="n"/>
      <c r="N189" s="2" t="n"/>
      <c r="O189" s="2" t="n"/>
      <c r="P189" s="2" t="n"/>
      <c r="Q189" s="2" t="n"/>
      <c r="R189" s="2" t="n"/>
      <c r="S189" s="2" t="n"/>
      <c r="T189" s="2" t="n"/>
    </row>
    <row r="190" ht="24" customHeight="1">
      <c r="A190" s="2" t="n"/>
      <c r="B190" s="2" t="n"/>
      <c r="C190" s="2" t="n"/>
      <c r="D190" s="2" t="n"/>
      <c r="E190" s="2" t="n"/>
      <c r="F190" s="2" t="n"/>
      <c r="G190" s="2" t="n"/>
      <c r="H190" s="2" t="n"/>
      <c r="I190" s="2" t="n"/>
      <c r="J190" s="2" t="n"/>
      <c r="K190" s="2" t="n"/>
      <c r="L190" s="2" t="n"/>
      <c r="M190" s="2" t="n"/>
      <c r="N190" s="2" t="n"/>
      <c r="O190" s="2" t="n"/>
      <c r="P190" s="2" t="n"/>
      <c r="Q190" s="2" t="n"/>
      <c r="R190" s="2" t="n"/>
      <c r="S190" s="2" t="n"/>
      <c r="T190" s="2" t="n"/>
    </row>
    <row r="191" ht="24" customHeight="1">
      <c r="A191" s="2" t="n"/>
      <c r="B191" s="2" t="n"/>
      <c r="C191" s="2" t="n"/>
      <c r="D191" s="2" t="n"/>
      <c r="E191" s="2" t="n"/>
      <c r="F191" s="2" t="n"/>
      <c r="G191" s="2" t="n"/>
      <c r="H191" s="2" t="n"/>
      <c r="I191" s="2" t="n"/>
      <c r="J191" s="2" t="n"/>
      <c r="K191" s="2" t="n"/>
      <c r="L191" s="2" t="n"/>
      <c r="M191" s="2" t="n"/>
      <c r="N191" s="2" t="n"/>
      <c r="O191" s="2" t="n"/>
      <c r="P191" s="2" t="n"/>
      <c r="Q191" s="2" t="n"/>
      <c r="R191" s="2" t="n"/>
      <c r="S191" s="2" t="n"/>
      <c r="T191" s="2" t="n"/>
    </row>
    <row r="192" ht="24" customHeight="1">
      <c r="A192" s="2" t="n"/>
      <c r="B192" s="2" t="n"/>
      <c r="C192" s="2" t="n"/>
      <c r="D192" s="2" t="n"/>
      <c r="E192" s="2" t="n"/>
      <c r="F192" s="2" t="n"/>
      <c r="G192" s="2" t="n"/>
      <c r="H192" s="2" t="n"/>
      <c r="I192" s="2" t="n"/>
      <c r="J192" s="2" t="n"/>
      <c r="K192" s="2" t="n"/>
      <c r="L192" s="2" t="n"/>
      <c r="M192" s="2" t="n"/>
      <c r="N192" s="2" t="n"/>
      <c r="O192" s="2" t="n"/>
      <c r="P192" s="2" t="n"/>
      <c r="Q192" s="2" t="n"/>
      <c r="R192" s="2" t="n"/>
      <c r="S192" s="2" t="n"/>
      <c r="T192" s="2" t="n"/>
    </row>
    <row r="193" ht="24" customHeight="1">
      <c r="A193" s="2" t="n"/>
      <c r="B193" s="2" t="n"/>
      <c r="C193" s="2" t="n"/>
      <c r="D193" s="2" t="n"/>
      <c r="E193" s="2" t="n"/>
      <c r="F193" s="2" t="n"/>
      <c r="G193" s="2" t="n"/>
      <c r="H193" s="2" t="n"/>
      <c r="I193" s="2" t="n"/>
      <c r="J193" s="2" t="n"/>
      <c r="K193" s="2" t="n"/>
      <c r="L193" s="2" t="n"/>
      <c r="M193" s="2" t="n"/>
      <c r="N193" s="2" t="n"/>
      <c r="O193" s="2" t="n"/>
      <c r="P193" s="2" t="n"/>
      <c r="Q193" s="2" t="n"/>
      <c r="R193" s="2" t="n"/>
      <c r="S193" s="2" t="n"/>
      <c r="T193" s="2" t="n"/>
    </row>
    <row r="194" ht="24" customHeight="1">
      <c r="A194" s="2" t="n"/>
      <c r="B194" s="2" t="n"/>
      <c r="C194" s="2" t="n"/>
      <c r="D194" s="2" t="n"/>
      <c r="E194" s="2" t="n"/>
      <c r="F194" s="2" t="n"/>
      <c r="G194" s="2" t="n"/>
      <c r="H194" s="2" t="n"/>
      <c r="I194" s="2" t="n"/>
      <c r="J194" s="2" t="n"/>
      <c r="K194" s="2" t="n"/>
      <c r="L194" s="2" t="n"/>
      <c r="M194" s="2" t="n"/>
      <c r="N194" s="2" t="n"/>
      <c r="O194" s="2" t="n"/>
      <c r="P194" s="2" t="n"/>
      <c r="Q194" s="2" t="n"/>
      <c r="R194" s="2" t="n"/>
      <c r="S194" s="2" t="n"/>
      <c r="T194" s="2" t="n"/>
    </row>
    <row r="195" ht="24" customHeight="1">
      <c r="A195" s="2" t="n"/>
      <c r="B195" s="2" t="n"/>
      <c r="C195" s="2" t="n"/>
      <c r="D195" s="2" t="n"/>
      <c r="E195" s="2" t="n"/>
      <c r="F195" s="2" t="n"/>
      <c r="G195" s="2" t="n"/>
      <c r="H195" s="2" t="n"/>
      <c r="I195" s="2" t="n"/>
      <c r="J195" s="2" t="n"/>
      <c r="K195" s="2" t="n"/>
      <c r="L195" s="2" t="n"/>
      <c r="M195" s="2" t="n"/>
      <c r="N195" s="2" t="n"/>
      <c r="O195" s="2" t="n"/>
      <c r="P195" s="2" t="n"/>
      <c r="Q195" s="2" t="n"/>
      <c r="R195" s="2" t="n"/>
      <c r="S195" s="2" t="n"/>
      <c r="T195" s="2" t="n"/>
    </row>
    <row r="196" ht="24" customHeight="1">
      <c r="A196" s="2" t="n"/>
      <c r="B196" s="2" t="n"/>
      <c r="C196" s="2" t="n"/>
      <c r="D196" s="2" t="n"/>
      <c r="E196" s="2" t="n"/>
      <c r="F196" s="2" t="n"/>
      <c r="G196" s="2" t="n"/>
      <c r="H196" s="2" t="n"/>
      <c r="I196" s="2" t="n"/>
      <c r="J196" s="2" t="n"/>
      <c r="K196" s="2" t="n"/>
      <c r="L196" s="2" t="n"/>
      <c r="M196" s="2" t="n"/>
      <c r="N196" s="2" t="n"/>
      <c r="O196" s="2" t="n"/>
      <c r="P196" s="2" t="n"/>
      <c r="Q196" s="2" t="n"/>
      <c r="R196" s="2" t="n"/>
      <c r="S196" s="2" t="n"/>
      <c r="T196" s="2" t="n"/>
    </row>
    <row r="197" ht="24" customHeight="1">
      <c r="A197" s="2" t="n"/>
      <c r="B197" s="2" t="n"/>
      <c r="C197" s="2" t="n"/>
      <c r="D197" s="2" t="n"/>
      <c r="E197" s="2" t="n"/>
      <c r="F197" s="2" t="n"/>
      <c r="G197" s="2" t="n"/>
      <c r="H197" s="2" t="n"/>
      <c r="I197" s="2" t="n"/>
      <c r="J197" s="2" t="n"/>
      <c r="K197" s="2" t="n"/>
      <c r="L197" s="2" t="n"/>
      <c r="M197" s="2" t="n"/>
      <c r="N197" s="2" t="n"/>
      <c r="O197" s="2" t="n"/>
      <c r="P197" s="2" t="n"/>
      <c r="Q197" s="2" t="n"/>
      <c r="R197" s="2" t="n"/>
      <c r="S197" s="2" t="n"/>
      <c r="T197" s="2" t="n"/>
    </row>
    <row r="198" ht="24" customHeight="1">
      <c r="A198" s="2" t="n"/>
      <c r="B198" s="2" t="n"/>
      <c r="C198" s="2" t="n"/>
      <c r="D198" s="2" t="n"/>
      <c r="E198" s="2" t="n"/>
      <c r="F198" s="2" t="n"/>
      <c r="G198" s="2" t="n"/>
      <c r="H198" s="2" t="n"/>
      <c r="I198" s="2" t="n"/>
      <c r="J198" s="2" t="n"/>
      <c r="K198" s="2" t="n"/>
      <c r="L198" s="2" t="n"/>
      <c r="M198" s="2" t="n"/>
      <c r="N198" s="2" t="n"/>
      <c r="O198" s="2" t="n"/>
      <c r="P198" s="2" t="n"/>
      <c r="Q198" s="2" t="n"/>
      <c r="R198" s="2" t="n"/>
      <c r="S198" s="2" t="n"/>
      <c r="T198" s="2" t="n"/>
    </row>
    <row r="199" ht="24" customHeight="1">
      <c r="A199" s="2" t="n"/>
      <c r="B199" s="2" t="n"/>
      <c r="C199" s="2" t="n"/>
      <c r="D199" s="2" t="n"/>
      <c r="E199" s="2" t="n"/>
      <c r="F199" s="2" t="n"/>
      <c r="G199" s="2" t="n"/>
      <c r="H199" s="2" t="n"/>
      <c r="I199" s="2" t="n"/>
      <c r="J199" s="2" t="n"/>
      <c r="K199" s="2" t="n"/>
      <c r="L199" s="2" t="n"/>
      <c r="M199" s="2" t="n"/>
      <c r="N199" s="2" t="n"/>
      <c r="O199" s="2" t="n"/>
      <c r="P199" s="2" t="n"/>
      <c r="Q199" s="2" t="n"/>
      <c r="R199" s="2" t="n"/>
      <c r="S199" s="2" t="n"/>
      <c r="T199" s="2" t="n"/>
    </row>
    <row r="200" ht="24" customHeight="1">
      <c r="A200" s="2" t="n"/>
      <c r="B200" s="2" t="n"/>
      <c r="C200" s="2" t="n"/>
      <c r="D200" s="2" t="n"/>
      <c r="E200" s="2" t="n"/>
      <c r="F200" s="2" t="n"/>
      <c r="G200" s="2" t="n"/>
      <c r="H200" s="2" t="n"/>
      <c r="I200" s="2" t="n"/>
      <c r="J200" s="2" t="n"/>
      <c r="K200" s="2" t="n"/>
      <c r="L200" s="2" t="n"/>
      <c r="M200" s="2" t="n"/>
      <c r="N200" s="2" t="n"/>
      <c r="O200" s="2" t="n"/>
      <c r="P200" s="2" t="n"/>
      <c r="Q200" s="2" t="n"/>
      <c r="R200" s="2" t="n"/>
      <c r="S200" s="2" t="n"/>
      <c r="T200" s="2" t="n"/>
    </row>
    <row r="201" ht="24" customHeight="1">
      <c r="A201" s="2" t="n"/>
      <c r="B201" s="2" t="n"/>
      <c r="C201" s="2" t="n"/>
      <c r="D201" s="2" t="n"/>
      <c r="E201" s="2" t="n"/>
      <c r="F201" s="2" t="n"/>
      <c r="G201" s="2" t="n"/>
      <c r="H201" s="2" t="n"/>
      <c r="I201" s="2" t="n"/>
      <c r="J201" s="2" t="n"/>
      <c r="K201" s="2" t="n"/>
      <c r="L201" s="2" t="n"/>
      <c r="M201" s="2" t="n"/>
      <c r="N201" s="2" t="n"/>
      <c r="O201" s="2" t="n"/>
      <c r="P201" s="2" t="n"/>
      <c r="Q201" s="2" t="n"/>
      <c r="R201" s="2" t="n"/>
      <c r="S201" s="2" t="n"/>
      <c r="T201" s="2" t="n"/>
    </row>
    <row r="202" ht="24" customHeight="1">
      <c r="A202" s="2" t="n"/>
      <c r="B202" s="2" t="n"/>
      <c r="C202" s="2" t="n"/>
      <c r="D202" s="2" t="n"/>
      <c r="E202" s="2" t="n"/>
      <c r="F202" s="2" t="n"/>
      <c r="G202" s="2" t="n"/>
      <c r="H202" s="2" t="n"/>
      <c r="I202" s="2" t="n"/>
      <c r="J202" s="2" t="n"/>
      <c r="K202" s="2" t="n"/>
      <c r="L202" s="2" t="n"/>
      <c r="M202" s="2" t="n"/>
      <c r="N202" s="2" t="n"/>
      <c r="O202" s="2" t="n"/>
      <c r="P202" s="2" t="n"/>
      <c r="Q202" s="2" t="n"/>
      <c r="R202" s="2" t="n"/>
      <c r="S202" s="2" t="n"/>
      <c r="T202" s="2" t="n"/>
    </row>
    <row r="203" ht="24" customHeight="1">
      <c r="A203" s="2" t="n"/>
      <c r="B203" s="2" t="n"/>
      <c r="C203" s="2" t="n"/>
      <c r="D203" s="2" t="n"/>
      <c r="E203" s="2" t="n"/>
      <c r="F203" s="2" t="n"/>
      <c r="G203" s="2" t="n"/>
      <c r="H203" s="2" t="n"/>
      <c r="I203" s="2" t="n"/>
      <c r="J203" s="2" t="n"/>
      <c r="K203" s="2" t="n"/>
      <c r="L203" s="2" t="n"/>
      <c r="M203" s="2" t="n"/>
      <c r="N203" s="2" t="n"/>
      <c r="O203" s="2" t="n"/>
      <c r="P203" s="2" t="n"/>
      <c r="Q203" s="2" t="n"/>
      <c r="R203" s="2" t="n"/>
      <c r="S203" s="2" t="n"/>
      <c r="T203" s="2" t="n"/>
    </row>
    <row r="204" ht="24" customHeight="1">
      <c r="A204" s="2" t="n"/>
      <c r="B204" s="2" t="n"/>
      <c r="C204" s="2" t="n"/>
      <c r="D204" s="2" t="n"/>
      <c r="E204" s="2" t="n"/>
      <c r="F204" s="2" t="n"/>
      <c r="G204" s="2" t="n"/>
      <c r="H204" s="2" t="n"/>
      <c r="I204" s="2" t="n"/>
      <c r="J204" s="2" t="n"/>
      <c r="K204" s="2" t="n"/>
      <c r="L204" s="2" t="n"/>
      <c r="M204" s="2" t="n"/>
      <c r="N204" s="2" t="n"/>
      <c r="O204" s="2" t="n"/>
      <c r="P204" s="2" t="n"/>
      <c r="Q204" s="2" t="n"/>
      <c r="R204" s="2" t="n"/>
      <c r="S204" s="2" t="n"/>
      <c r="T204" s="2" t="n"/>
    </row>
    <row r="205" ht="24" customHeight="1">
      <c r="A205" s="2" t="n"/>
      <c r="B205" s="2" t="n"/>
      <c r="C205" s="2" t="n"/>
      <c r="D205" s="2" t="n"/>
      <c r="E205" s="2" t="n"/>
      <c r="F205" s="2" t="n"/>
      <c r="G205" s="2" t="n"/>
      <c r="H205" s="2" t="n"/>
      <c r="I205" s="2" t="n"/>
      <c r="J205" s="2" t="n"/>
      <c r="K205" s="2" t="n"/>
      <c r="L205" s="2" t="n"/>
      <c r="M205" s="2" t="n"/>
      <c r="N205" s="2" t="n"/>
      <c r="O205" s="2" t="n"/>
      <c r="P205" s="2" t="n"/>
      <c r="Q205" s="2" t="n"/>
      <c r="R205" s="2" t="n"/>
      <c r="S205" s="2" t="n"/>
      <c r="T205" s="2" t="n"/>
    </row>
    <row r="206" ht="24" customHeight="1">
      <c r="A206" s="2" t="n"/>
      <c r="B206" s="2" t="n"/>
      <c r="C206" s="2" t="n"/>
      <c r="D206" s="2" t="n"/>
      <c r="E206" s="2" t="n"/>
      <c r="F206" s="2" t="n"/>
      <c r="G206" s="2" t="n"/>
      <c r="H206" s="2" t="n"/>
      <c r="I206" s="2" t="n"/>
      <c r="J206" s="2" t="n"/>
      <c r="K206" s="2" t="n"/>
      <c r="L206" s="2" t="n"/>
      <c r="M206" s="2" t="n"/>
      <c r="N206" s="2" t="n"/>
      <c r="O206" s="2" t="n"/>
      <c r="P206" s="2" t="n"/>
      <c r="Q206" s="2" t="n"/>
      <c r="R206" s="2" t="n"/>
      <c r="S206" s="2" t="n"/>
      <c r="T206" s="2" t="n"/>
    </row>
    <row r="207" ht="24" customHeight="1">
      <c r="A207" s="2" t="n"/>
      <c r="B207" s="2" t="n"/>
      <c r="C207" s="2" t="n"/>
      <c r="D207" s="2" t="n"/>
      <c r="E207" s="2" t="n"/>
      <c r="F207" s="2" t="n"/>
      <c r="G207" s="2" t="n"/>
      <c r="H207" s="2" t="n"/>
      <c r="I207" s="2" t="n"/>
      <c r="J207" s="2" t="n"/>
      <c r="K207" s="2" t="n"/>
      <c r="L207" s="2" t="n"/>
      <c r="M207" s="2" t="n"/>
      <c r="N207" s="2" t="n"/>
      <c r="O207" s="2" t="n"/>
      <c r="P207" s="2" t="n"/>
      <c r="Q207" s="2" t="n"/>
      <c r="R207" s="2" t="n"/>
      <c r="S207" s="2" t="n"/>
      <c r="T207" s="2" t="n"/>
    </row>
    <row r="208" ht="24" customHeight="1">
      <c r="A208" s="2" t="n"/>
      <c r="B208" s="2" t="n"/>
      <c r="C208" s="2" t="n"/>
      <c r="D208" s="2" t="n"/>
      <c r="E208" s="2" t="n"/>
      <c r="F208" s="2" t="n"/>
      <c r="G208" s="2" t="n"/>
      <c r="H208" s="2" t="n"/>
      <c r="I208" s="2" t="n"/>
      <c r="J208" s="2" t="n"/>
      <c r="K208" s="2" t="n"/>
      <c r="L208" s="2" t="n"/>
      <c r="M208" s="2" t="n"/>
      <c r="N208" s="2" t="n"/>
      <c r="O208" s="2" t="n"/>
      <c r="P208" s="2" t="n"/>
      <c r="Q208" s="2" t="n"/>
      <c r="R208" s="2" t="n"/>
      <c r="S208" s="2" t="n"/>
      <c r="T208" s="2" t="n"/>
    </row>
    <row r="209" ht="24" customHeight="1">
      <c r="A209" s="2" t="n"/>
      <c r="B209" s="2" t="n"/>
      <c r="C209" s="2" t="n"/>
      <c r="D209" s="2" t="n"/>
      <c r="E209" s="2" t="n"/>
      <c r="F209" s="2" t="n"/>
      <c r="G209" s="2" t="n"/>
      <c r="H209" s="2" t="n"/>
      <c r="I209" s="2" t="n"/>
      <c r="J209" s="2" t="n"/>
      <c r="K209" s="2" t="n"/>
      <c r="L209" s="2" t="n"/>
      <c r="M209" s="2" t="n"/>
      <c r="N209" s="2" t="n"/>
      <c r="O209" s="2" t="n"/>
      <c r="P209" s="2" t="n"/>
      <c r="Q209" s="2" t="n"/>
      <c r="R209" s="2" t="n"/>
      <c r="S209" s="2" t="n"/>
      <c r="T209" s="2" t="n"/>
    </row>
    <row r="210" ht="24" customHeight="1">
      <c r="A210" s="2" t="n"/>
      <c r="B210" s="2" t="n"/>
      <c r="C210" s="2" t="n"/>
      <c r="D210" s="2" t="n"/>
      <c r="E210" s="2" t="n"/>
      <c r="F210" s="2" t="n"/>
      <c r="G210" s="2" t="n"/>
      <c r="H210" s="2" t="n"/>
      <c r="I210" s="2" t="n"/>
      <c r="J210" s="2" t="n"/>
      <c r="K210" s="2" t="n"/>
      <c r="L210" s="2" t="n"/>
      <c r="M210" s="2" t="n"/>
      <c r="N210" s="2" t="n"/>
      <c r="O210" s="2" t="n"/>
      <c r="P210" s="2" t="n"/>
      <c r="Q210" s="2" t="n"/>
      <c r="R210" s="2" t="n"/>
      <c r="S210" s="2" t="n"/>
      <c r="T210" s="2" t="n"/>
    </row>
    <row r="211" ht="24" customHeight="1">
      <c r="A211" s="2" t="n"/>
      <c r="B211" s="2" t="n"/>
      <c r="C211" s="2" t="n"/>
      <c r="D211" s="2" t="n"/>
      <c r="E211" s="2" t="n"/>
      <c r="F211" s="2" t="n"/>
      <c r="G211" s="2" t="n"/>
      <c r="H211" s="2" t="n"/>
      <c r="I211" s="2" t="n"/>
      <c r="J211" s="2" t="n"/>
      <c r="K211" s="2" t="n"/>
      <c r="L211" s="2" t="n"/>
      <c r="M211" s="2" t="n"/>
      <c r="N211" s="2" t="n"/>
      <c r="O211" s="2" t="n"/>
      <c r="P211" s="2" t="n"/>
      <c r="Q211" s="2" t="n"/>
      <c r="R211" s="2" t="n"/>
      <c r="S211" s="2" t="n"/>
      <c r="T211" s="2" t="n"/>
    </row>
    <row r="212" ht="24" customHeight="1">
      <c r="A212" s="2" t="n"/>
      <c r="B212" s="2" t="n"/>
      <c r="C212" s="2" t="n"/>
      <c r="D212" s="2" t="n"/>
      <c r="E212" s="2" t="n"/>
      <c r="F212" s="2" t="n"/>
      <c r="G212" s="2" t="n"/>
      <c r="H212" s="2" t="n"/>
      <c r="I212" s="2" t="n"/>
      <c r="J212" s="2" t="n"/>
      <c r="K212" s="2" t="n"/>
      <c r="L212" s="2" t="n"/>
      <c r="M212" s="2" t="n"/>
      <c r="N212" s="2" t="n"/>
      <c r="O212" s="2" t="n"/>
      <c r="P212" s="2" t="n"/>
      <c r="Q212" s="2" t="n"/>
      <c r="R212" s="2" t="n"/>
      <c r="S212" s="2" t="n"/>
      <c r="T212" s="2" t="n"/>
    </row>
    <row r="213" ht="24" customHeight="1">
      <c r="A213" s="2" t="n"/>
      <c r="B213" s="2" t="n"/>
      <c r="C213" s="2" t="n"/>
      <c r="D213" s="2" t="n"/>
      <c r="E213" s="2" t="n"/>
      <c r="F213" s="2" t="n"/>
      <c r="G213" s="2" t="n"/>
      <c r="H213" s="2" t="n"/>
      <c r="I213" s="2" t="n"/>
      <c r="J213" s="2" t="n"/>
      <c r="K213" s="2" t="n"/>
      <c r="L213" s="2" t="n"/>
      <c r="M213" s="2" t="n"/>
      <c r="N213" s="2" t="n"/>
      <c r="O213" s="2" t="n"/>
      <c r="P213" s="2" t="n"/>
      <c r="Q213" s="2" t="n"/>
      <c r="R213" s="2" t="n"/>
      <c r="S213" s="2" t="n"/>
      <c r="T213" s="2" t="n"/>
    </row>
    <row r="214" ht="24" customHeight="1">
      <c r="A214" s="2" t="n"/>
      <c r="B214" s="2" t="n"/>
      <c r="C214" s="2" t="n"/>
      <c r="D214" s="2" t="n"/>
      <c r="E214" s="2" t="n"/>
      <c r="F214" s="2" t="n"/>
      <c r="G214" s="2" t="n"/>
      <c r="H214" s="2" t="n"/>
      <c r="I214" s="2" t="n"/>
      <c r="J214" s="2" t="n"/>
      <c r="K214" s="2" t="n"/>
      <c r="L214" s="2" t="n"/>
      <c r="M214" s="2" t="n"/>
      <c r="N214" s="2" t="n"/>
      <c r="O214" s="2" t="n"/>
      <c r="P214" s="2" t="n"/>
      <c r="Q214" s="2" t="n"/>
      <c r="R214" s="2" t="n"/>
      <c r="S214" s="2" t="n"/>
      <c r="T214" s="2" t="n"/>
    </row>
    <row r="215" ht="24" customHeight="1">
      <c r="A215" s="2" t="n"/>
      <c r="B215" s="2" t="n"/>
      <c r="C215" s="2" t="n"/>
      <c r="D215" s="2" t="n"/>
      <c r="E215" s="2" t="n"/>
      <c r="F215" s="2" t="n"/>
      <c r="G215" s="2" t="n"/>
      <c r="H215" s="2" t="n"/>
      <c r="I215" s="2" t="n"/>
      <c r="J215" s="2" t="n"/>
      <c r="K215" s="2" t="n"/>
      <c r="L215" s="2" t="n"/>
      <c r="M215" s="2" t="n"/>
      <c r="N215" s="2" t="n"/>
      <c r="O215" s="2" t="n"/>
      <c r="P215" s="2" t="n"/>
      <c r="Q215" s="2" t="n"/>
      <c r="R215" s="2" t="n"/>
      <c r="S215" s="2" t="n"/>
      <c r="T215" s="2" t="n"/>
    </row>
    <row r="216" ht="24" customHeight="1">
      <c r="A216" s="2" t="n"/>
      <c r="B216" s="2" t="n"/>
      <c r="C216" s="2" t="n"/>
      <c r="D216" s="2" t="n"/>
      <c r="E216" s="2" t="n"/>
      <c r="F216" s="2" t="n"/>
      <c r="G216" s="2" t="n"/>
      <c r="H216" s="2" t="n"/>
      <c r="I216" s="2" t="n"/>
      <c r="J216" s="2" t="n"/>
      <c r="K216" s="2" t="n"/>
      <c r="L216" s="2" t="n"/>
      <c r="M216" s="2" t="n"/>
      <c r="N216" s="2" t="n"/>
      <c r="O216" s="2" t="n"/>
      <c r="P216" s="2" t="n"/>
      <c r="Q216" s="2" t="n"/>
      <c r="R216" s="2" t="n"/>
      <c r="S216" s="2" t="n"/>
      <c r="T216" s="2" t="n"/>
    </row>
    <row r="217" ht="24" customHeight="1">
      <c r="A217" s="2" t="n"/>
      <c r="B217" s="2" t="n"/>
      <c r="C217" s="2" t="n"/>
      <c r="D217" s="2" t="n"/>
      <c r="E217" s="2" t="n"/>
      <c r="F217" s="2" t="n"/>
      <c r="G217" s="2" t="n"/>
      <c r="H217" s="2" t="n"/>
      <c r="I217" s="2" t="n"/>
      <c r="J217" s="2" t="n"/>
      <c r="K217" s="2" t="n"/>
      <c r="L217" s="2" t="n"/>
      <c r="M217" s="2" t="n"/>
      <c r="N217" s="2" t="n"/>
      <c r="O217" s="2" t="n"/>
      <c r="P217" s="2" t="n"/>
      <c r="Q217" s="2" t="n"/>
      <c r="R217" s="2" t="n"/>
      <c r="S217" s="2" t="n"/>
      <c r="T217" s="2" t="n"/>
    </row>
    <row r="218" ht="24" customHeight="1">
      <c r="A218" s="2" t="n"/>
      <c r="B218" s="2" t="n"/>
      <c r="C218" s="2" t="n"/>
      <c r="D218" s="2" t="n"/>
      <c r="E218" s="2" t="n"/>
      <c r="F218" s="2" t="n"/>
      <c r="G218" s="2" t="n"/>
      <c r="H218" s="2" t="n"/>
      <c r="I218" s="2" t="n"/>
      <c r="J218" s="2" t="n"/>
      <c r="K218" s="2" t="n"/>
      <c r="L218" s="2" t="n"/>
      <c r="M218" s="2" t="n"/>
      <c r="N218" s="2" t="n"/>
      <c r="O218" s="2" t="n"/>
      <c r="P218" s="2" t="n"/>
      <c r="Q218" s="2" t="n"/>
      <c r="R218" s="2" t="n"/>
      <c r="S218" s="2" t="n"/>
      <c r="T218" s="2" t="n"/>
    </row>
    <row r="219" ht="24" customHeight="1">
      <c r="A219" s="2" t="n"/>
      <c r="B219" s="2" t="n"/>
      <c r="C219" s="2" t="n"/>
      <c r="D219" s="2" t="n"/>
      <c r="E219" s="2" t="n"/>
      <c r="F219" s="2" t="n"/>
      <c r="G219" s="2" t="n"/>
      <c r="H219" s="2" t="n"/>
      <c r="I219" s="2" t="n"/>
      <c r="J219" s="2" t="n"/>
      <c r="K219" s="2" t="n"/>
      <c r="L219" s="2" t="n"/>
      <c r="M219" s="2" t="n"/>
      <c r="N219" s="2" t="n"/>
      <c r="O219" s="2" t="n"/>
      <c r="P219" s="2" t="n"/>
      <c r="Q219" s="2" t="n"/>
      <c r="R219" s="2" t="n"/>
      <c r="S219" s="2" t="n"/>
      <c r="T219" s="2" t="n"/>
    </row>
    <row r="220" ht="24" customHeight="1">
      <c r="A220" s="2" t="n"/>
      <c r="B220" s="2" t="n"/>
      <c r="C220" s="2" t="n"/>
      <c r="D220" s="2" t="n"/>
      <c r="E220" s="2" t="n"/>
      <c r="F220" s="2" t="n"/>
      <c r="G220" s="2" t="n"/>
      <c r="H220" s="2" t="n"/>
      <c r="I220" s="2" t="n"/>
      <c r="J220" s="2" t="n"/>
      <c r="K220" s="2" t="n"/>
      <c r="L220" s="2" t="n"/>
      <c r="M220" s="2" t="n"/>
      <c r="N220" s="2" t="n"/>
      <c r="O220" s="2" t="n"/>
      <c r="P220" s="2" t="n"/>
      <c r="Q220" s="2" t="n"/>
      <c r="R220" s="2" t="n"/>
      <c r="S220" s="2" t="n"/>
      <c r="T220" s="2" t="n"/>
    </row>
    <row r="221" ht="24" customHeight="1">
      <c r="A221" s="2" t="n"/>
      <c r="B221" s="2" t="n"/>
      <c r="C221" s="2" t="n"/>
      <c r="D221" s="2" t="n"/>
      <c r="E221" s="2" t="n"/>
      <c r="F221" s="2" t="n"/>
      <c r="G221" s="2" t="n"/>
      <c r="H221" s="2" t="n"/>
      <c r="I221" s="2" t="n"/>
      <c r="J221" s="2" t="n"/>
      <c r="K221" s="2" t="n"/>
      <c r="L221" s="2" t="n"/>
      <c r="M221" s="2" t="n"/>
      <c r="N221" s="2" t="n"/>
      <c r="O221" s="2" t="n"/>
      <c r="P221" s="2" t="n"/>
      <c r="Q221" s="2" t="n"/>
      <c r="R221" s="2" t="n"/>
      <c r="S221" s="2" t="n"/>
      <c r="T221" s="2" t="n"/>
    </row>
    <row r="222" ht="24" customHeight="1">
      <c r="A222" s="2" t="n"/>
      <c r="B222" s="2" t="n"/>
      <c r="C222" s="2" t="n"/>
      <c r="D222" s="2" t="n"/>
      <c r="E222" s="2" t="n"/>
      <c r="F222" s="2" t="n"/>
      <c r="G222" s="2" t="n"/>
      <c r="H222" s="2" t="n"/>
      <c r="I222" s="2" t="n"/>
      <c r="J222" s="2" t="n"/>
      <c r="K222" s="2" t="n"/>
      <c r="L222" s="2" t="n"/>
      <c r="M222" s="2" t="n"/>
      <c r="N222" s="2" t="n"/>
      <c r="O222" s="2" t="n"/>
      <c r="P222" s="2" t="n"/>
      <c r="Q222" s="2" t="n"/>
      <c r="R222" s="2" t="n"/>
      <c r="S222" s="2" t="n"/>
      <c r="T222" s="2" t="n"/>
    </row>
    <row r="223" ht="24" customHeight="1">
      <c r="A223" s="2" t="n"/>
      <c r="B223" s="2" t="n"/>
      <c r="C223" s="2" t="n"/>
      <c r="D223" s="2" t="n"/>
      <c r="E223" s="2" t="n"/>
      <c r="F223" s="2" t="n"/>
      <c r="G223" s="2" t="n"/>
      <c r="H223" s="2" t="n"/>
      <c r="I223" s="2" t="n"/>
      <c r="J223" s="2" t="n"/>
      <c r="K223" s="2" t="n"/>
      <c r="L223" s="2" t="n"/>
      <c r="M223" s="2" t="n"/>
      <c r="N223" s="2" t="n"/>
      <c r="O223" s="2" t="n"/>
      <c r="P223" s="2" t="n"/>
      <c r="Q223" s="2" t="n"/>
      <c r="R223" s="2" t="n"/>
      <c r="S223" s="2" t="n"/>
      <c r="T223" s="2" t="n"/>
    </row>
    <row r="224" ht="24" customHeight="1">
      <c r="A224" s="2" t="n"/>
      <c r="B224" s="2" t="n"/>
      <c r="C224" s="2" t="n"/>
      <c r="D224" s="2" t="n"/>
      <c r="E224" s="2" t="n"/>
      <c r="F224" s="2" t="n"/>
      <c r="G224" s="2" t="n"/>
      <c r="H224" s="2" t="n"/>
      <c r="I224" s="2" t="n"/>
      <c r="J224" s="2" t="n"/>
      <c r="K224" s="2" t="n"/>
      <c r="L224" s="2" t="n"/>
      <c r="M224" s="2" t="n"/>
      <c r="N224" s="2" t="n"/>
      <c r="O224" s="2" t="n"/>
      <c r="P224" s="2" t="n"/>
      <c r="Q224" s="2" t="n"/>
      <c r="R224" s="2" t="n"/>
      <c r="S224" s="2" t="n"/>
      <c r="T224" s="2" t="n"/>
    </row>
    <row r="225" ht="24" customHeight="1">
      <c r="A225" s="2" t="n"/>
      <c r="B225" s="2" t="n"/>
      <c r="C225" s="2" t="n"/>
      <c r="D225" s="2" t="n"/>
      <c r="E225" s="2" t="n"/>
      <c r="F225" s="2" t="n"/>
      <c r="G225" s="2" t="n"/>
      <c r="H225" s="2" t="n"/>
      <c r="I225" s="2" t="n"/>
      <c r="J225" s="2" t="n"/>
      <c r="K225" s="2" t="n"/>
      <c r="L225" s="2" t="n"/>
      <c r="M225" s="2" t="n"/>
      <c r="N225" s="2" t="n"/>
      <c r="O225" s="2" t="n"/>
      <c r="P225" s="2" t="n"/>
      <c r="Q225" s="2" t="n"/>
      <c r="R225" s="2" t="n"/>
      <c r="S225" s="2" t="n"/>
      <c r="T225" s="2" t="n"/>
    </row>
    <row r="226" ht="24" customHeight="1">
      <c r="A226" s="2" t="n"/>
      <c r="B226" s="2" t="n"/>
      <c r="C226" s="2" t="n"/>
      <c r="D226" s="2" t="n"/>
      <c r="E226" s="2" t="n"/>
      <c r="F226" s="2" t="n"/>
      <c r="G226" s="2" t="n"/>
      <c r="H226" s="2" t="n"/>
      <c r="I226" s="2" t="n"/>
      <c r="J226" s="2" t="n"/>
      <c r="K226" s="2" t="n"/>
      <c r="L226" s="2" t="n"/>
      <c r="M226" s="2" t="n"/>
      <c r="N226" s="2" t="n"/>
      <c r="O226" s="2" t="n"/>
      <c r="P226" s="2" t="n"/>
      <c r="Q226" s="2" t="n"/>
      <c r="R226" s="2" t="n"/>
      <c r="S226" s="2" t="n"/>
      <c r="T226" s="2" t="n"/>
    </row>
    <row r="227" ht="24" customHeight="1">
      <c r="A227" s="2" t="n"/>
      <c r="B227" s="2" t="n"/>
      <c r="C227" s="2" t="n"/>
      <c r="D227" s="2" t="n"/>
      <c r="E227" s="2" t="n"/>
      <c r="F227" s="2" t="n"/>
      <c r="G227" s="2" t="n"/>
      <c r="H227" s="2" t="n"/>
      <c r="I227" s="2" t="n"/>
      <c r="J227" s="2" t="n"/>
      <c r="K227" s="2" t="n"/>
      <c r="L227" s="2" t="n"/>
      <c r="M227" s="2" t="n"/>
      <c r="N227" s="2" t="n"/>
      <c r="O227" s="2" t="n"/>
      <c r="P227" s="2" t="n"/>
      <c r="Q227" s="2" t="n"/>
      <c r="R227" s="2" t="n"/>
      <c r="S227" s="2" t="n"/>
      <c r="T227" s="2" t="n"/>
    </row>
    <row r="228" ht="24" customHeight="1">
      <c r="A228" s="2" t="n"/>
      <c r="B228" s="2" t="n"/>
      <c r="C228" s="2" t="n"/>
      <c r="D228" s="2" t="n"/>
      <c r="E228" s="2" t="n"/>
      <c r="F228" s="2" t="n"/>
      <c r="G228" s="2" t="n"/>
      <c r="H228" s="2" t="n"/>
      <c r="I228" s="2" t="n"/>
      <c r="J228" s="2" t="n"/>
      <c r="K228" s="2" t="n"/>
      <c r="L228" s="2" t="n"/>
      <c r="M228" s="2" t="n"/>
      <c r="N228" s="2" t="n"/>
      <c r="O228" s="2" t="n"/>
      <c r="P228" s="2" t="n"/>
      <c r="Q228" s="2" t="n"/>
      <c r="R228" s="2" t="n"/>
      <c r="S228" s="2" t="n"/>
      <c r="T228" s="2" t="n"/>
    </row>
    <row r="229" ht="24" customHeight="1">
      <c r="A229" s="2" t="n"/>
      <c r="B229" s="2" t="n"/>
      <c r="C229" s="2" t="n"/>
      <c r="D229" s="2" t="n"/>
      <c r="E229" s="2" t="n"/>
      <c r="F229" s="2" t="n"/>
      <c r="G229" s="2" t="n"/>
      <c r="H229" s="2" t="n"/>
      <c r="I229" s="2" t="n"/>
      <c r="J229" s="2" t="n"/>
      <c r="K229" s="2" t="n"/>
      <c r="L229" s="2" t="n"/>
      <c r="M229" s="2" t="n"/>
      <c r="N229" s="2" t="n"/>
      <c r="O229" s="2" t="n"/>
      <c r="P229" s="2" t="n"/>
      <c r="Q229" s="2" t="n"/>
      <c r="R229" s="2" t="n"/>
      <c r="S229" s="2" t="n"/>
      <c r="T229" s="2" t="n"/>
    </row>
    <row r="230" ht="24" customHeight="1">
      <c r="A230" s="2" t="n"/>
      <c r="B230" s="2" t="n"/>
      <c r="C230" s="2" t="n"/>
      <c r="D230" s="2" t="n"/>
      <c r="E230" s="2" t="n"/>
      <c r="F230" s="2" t="n"/>
      <c r="G230" s="2" t="n"/>
      <c r="H230" s="2" t="n"/>
      <c r="I230" s="2" t="n"/>
      <c r="J230" s="2" t="n"/>
      <c r="K230" s="2" t="n"/>
      <c r="L230" s="2" t="n"/>
      <c r="M230" s="2" t="n"/>
      <c r="N230" s="2" t="n"/>
      <c r="O230" s="2" t="n"/>
      <c r="P230" s="2" t="n"/>
      <c r="Q230" s="2" t="n"/>
      <c r="R230" s="2" t="n"/>
      <c r="S230" s="2" t="n"/>
      <c r="T230" s="2" t="n"/>
    </row>
    <row r="231" ht="24" customHeight="1">
      <c r="A231" s="2" t="n"/>
      <c r="B231" s="2" t="n"/>
      <c r="C231" s="2" t="n"/>
      <c r="D231" s="2" t="n"/>
      <c r="E231" s="2" t="n"/>
      <c r="F231" s="2" t="n"/>
      <c r="G231" s="2" t="n"/>
      <c r="H231" s="2" t="n"/>
      <c r="I231" s="2" t="n"/>
      <c r="J231" s="2" t="n"/>
      <c r="K231" s="2" t="n"/>
      <c r="L231" s="2" t="n"/>
      <c r="M231" s="2" t="n"/>
      <c r="N231" s="2" t="n"/>
      <c r="O231" s="2" t="n"/>
      <c r="P231" s="2" t="n"/>
      <c r="Q231" s="2" t="n"/>
      <c r="R231" s="2" t="n"/>
      <c r="S231" s="2" t="n"/>
      <c r="T231" s="2" t="n"/>
    </row>
    <row r="232" ht="24" customHeight="1">
      <c r="A232" s="2" t="n"/>
      <c r="B232" s="2" t="n"/>
      <c r="C232" s="2" t="n"/>
      <c r="D232" s="2" t="n"/>
      <c r="E232" s="2" t="n"/>
      <c r="F232" s="2" t="n"/>
      <c r="G232" s="2" t="n"/>
      <c r="H232" s="2" t="n"/>
      <c r="I232" s="2" t="n"/>
      <c r="J232" s="2" t="n"/>
      <c r="K232" s="2" t="n"/>
      <c r="L232" s="2" t="n"/>
      <c r="M232" s="2" t="n"/>
      <c r="N232" s="2" t="n"/>
      <c r="O232" s="2" t="n"/>
      <c r="P232" s="2" t="n"/>
      <c r="Q232" s="2" t="n"/>
      <c r="R232" s="2" t="n"/>
      <c r="S232" s="2" t="n"/>
      <c r="T232" s="2" t="n"/>
    </row>
    <row r="233" ht="24" customHeight="1">
      <c r="A233" s="2" t="n"/>
      <c r="B233" s="2" t="n"/>
      <c r="C233" s="2" t="n"/>
      <c r="D233" s="2" t="n"/>
      <c r="E233" s="2" t="n"/>
      <c r="F233" s="2" t="n"/>
      <c r="G233" s="2" t="n"/>
      <c r="H233" s="2" t="n"/>
      <c r="I233" s="2" t="n"/>
      <c r="J233" s="2" t="n"/>
      <c r="K233" s="2" t="n"/>
      <c r="L233" s="2" t="n"/>
      <c r="M233" s="2" t="n"/>
      <c r="N233" s="2" t="n"/>
      <c r="O233" s="2" t="n"/>
      <c r="P233" s="2" t="n"/>
      <c r="Q233" s="2" t="n"/>
      <c r="R233" s="2" t="n"/>
      <c r="S233" s="2" t="n"/>
      <c r="T233" s="2" t="n"/>
    </row>
    <row r="234" ht="24" customHeight="1">
      <c r="A234" s="2" t="n"/>
      <c r="B234" s="2" t="n"/>
      <c r="C234" s="2" t="n"/>
      <c r="D234" s="2" t="n"/>
      <c r="E234" s="2" t="n"/>
      <c r="F234" s="2" t="n"/>
      <c r="G234" s="2" t="n"/>
      <c r="H234" s="2" t="n"/>
      <c r="I234" s="2" t="n"/>
      <c r="J234" s="2" t="n"/>
      <c r="K234" s="2" t="n"/>
      <c r="L234" s="2" t="n"/>
      <c r="M234" s="2" t="n"/>
      <c r="N234" s="2" t="n"/>
      <c r="O234" s="2" t="n"/>
      <c r="P234" s="2" t="n"/>
      <c r="Q234" s="2" t="n"/>
      <c r="R234" s="2" t="n"/>
      <c r="S234" s="2" t="n"/>
      <c r="T234" s="2" t="n"/>
    </row>
    <row r="235" ht="24" customHeight="1">
      <c r="A235" s="2" t="n"/>
      <c r="B235" s="2" t="n"/>
      <c r="C235" s="2" t="n"/>
      <c r="D235" s="2" t="n"/>
      <c r="E235" s="2" t="n"/>
      <c r="F235" s="2" t="n"/>
      <c r="G235" s="2" t="n"/>
      <c r="H235" s="2" t="n"/>
      <c r="I235" s="2" t="n"/>
      <c r="J235" s="2" t="n"/>
      <c r="K235" s="2" t="n"/>
      <c r="L235" s="2" t="n"/>
      <c r="M235" s="2" t="n"/>
      <c r="N235" s="2" t="n"/>
      <c r="O235" s="2" t="n"/>
      <c r="P235" s="2" t="n"/>
      <c r="Q235" s="2" t="n"/>
      <c r="R235" s="2" t="n"/>
      <c r="S235" s="2" t="n"/>
      <c r="T235" s="2" t="n"/>
    </row>
    <row r="236" ht="24" customHeight="1">
      <c r="A236" s="2" t="n"/>
      <c r="B236" s="2" t="n"/>
      <c r="C236" s="2" t="n"/>
      <c r="D236" s="2" t="n"/>
      <c r="E236" s="2" t="n"/>
      <c r="F236" s="2" t="n"/>
      <c r="G236" s="2" t="n"/>
      <c r="H236" s="2" t="n"/>
      <c r="I236" s="2" t="n"/>
      <c r="J236" s="2" t="n"/>
      <c r="K236" s="2" t="n"/>
      <c r="L236" s="2" t="n"/>
      <c r="M236" s="2" t="n"/>
      <c r="N236" s="2" t="n"/>
      <c r="O236" s="2" t="n"/>
      <c r="P236" s="2" t="n"/>
      <c r="Q236" s="2" t="n"/>
      <c r="R236" s="2" t="n"/>
      <c r="S236" s="2" t="n"/>
      <c r="T236" s="2" t="n"/>
    </row>
    <row r="237" ht="24" customHeight="1">
      <c r="A237" s="2" t="n"/>
      <c r="B237" s="2" t="n"/>
      <c r="C237" s="2" t="n"/>
      <c r="D237" s="2" t="n"/>
      <c r="E237" s="2" t="n"/>
      <c r="F237" s="2" t="n"/>
      <c r="G237" s="2" t="n"/>
      <c r="H237" s="2" t="n"/>
      <c r="I237" s="2" t="n"/>
      <c r="J237" s="2" t="n"/>
      <c r="K237" s="2" t="n"/>
      <c r="L237" s="2" t="n"/>
      <c r="M237" s="2" t="n"/>
      <c r="N237" s="2" t="n"/>
      <c r="O237" s="2" t="n"/>
      <c r="P237" s="2" t="n"/>
      <c r="Q237" s="2" t="n"/>
      <c r="R237" s="2" t="n"/>
      <c r="S237" s="2" t="n"/>
      <c r="T237" s="2" t="n"/>
    </row>
    <row r="238" ht="24" customHeight="1">
      <c r="A238" s="2" t="n"/>
      <c r="B238" s="2" t="n"/>
      <c r="C238" s="2" t="n"/>
      <c r="D238" s="2" t="n"/>
      <c r="E238" s="2" t="n"/>
      <c r="F238" s="2" t="n"/>
      <c r="G238" s="2" t="n"/>
      <c r="H238" s="2" t="n"/>
      <c r="I238" s="2" t="n"/>
      <c r="J238" s="2" t="n"/>
      <c r="K238" s="2" t="n"/>
      <c r="L238" s="2" t="n"/>
      <c r="M238" s="2" t="n"/>
      <c r="N238" s="2" t="n"/>
      <c r="O238" s="2" t="n"/>
      <c r="P238" s="2" t="n"/>
      <c r="Q238" s="2" t="n"/>
      <c r="R238" s="2" t="n"/>
      <c r="S238" s="2" t="n"/>
      <c r="T238" s="2" t="n"/>
    </row>
    <row r="239" ht="24" customHeight="1">
      <c r="A239" s="2" t="n"/>
      <c r="B239" s="2" t="n"/>
      <c r="C239" s="2" t="n"/>
      <c r="D239" s="2" t="n"/>
      <c r="E239" s="2" t="n"/>
      <c r="F239" s="2" t="n"/>
      <c r="G239" s="2" t="n"/>
      <c r="H239" s="2" t="n"/>
      <c r="I239" s="2" t="n"/>
      <c r="J239" s="2" t="n"/>
      <c r="K239" s="2" t="n"/>
      <c r="L239" s="2" t="n"/>
      <c r="M239" s="2" t="n"/>
      <c r="N239" s="2" t="n"/>
      <c r="O239" s="2" t="n"/>
      <c r="P239" s="2" t="n"/>
      <c r="Q239" s="2" t="n"/>
      <c r="R239" s="2" t="n"/>
      <c r="S239" s="2" t="n"/>
      <c r="T239" s="2" t="n"/>
    </row>
    <row r="240" ht="24" customHeight="1">
      <c r="A240" s="2" t="n"/>
      <c r="B240" s="2" t="n"/>
      <c r="C240" s="2" t="n"/>
      <c r="D240" s="2" t="n"/>
      <c r="E240" s="2" t="n"/>
      <c r="F240" s="2" t="n"/>
      <c r="G240" s="2" t="n"/>
      <c r="H240" s="2" t="n"/>
      <c r="I240" s="2" t="n"/>
      <c r="J240" s="2" t="n"/>
      <c r="K240" s="2" t="n"/>
      <c r="L240" s="2" t="n"/>
      <c r="M240" s="2" t="n"/>
      <c r="N240" s="2" t="n"/>
      <c r="O240" s="2" t="n"/>
      <c r="P240" s="2" t="n"/>
      <c r="Q240" s="2" t="n"/>
      <c r="R240" s="2" t="n"/>
      <c r="S240" s="2" t="n"/>
      <c r="T240" s="2" t="n"/>
    </row>
    <row r="241" ht="24" customHeight="1">
      <c r="A241" s="2" t="n"/>
      <c r="B241" s="2" t="n"/>
      <c r="C241" s="2" t="n"/>
      <c r="D241" s="2" t="n"/>
      <c r="E241" s="2" t="n"/>
      <c r="F241" s="2" t="n"/>
      <c r="G241" s="2" t="n"/>
      <c r="H241" s="2" t="n"/>
      <c r="I241" s="2" t="n"/>
      <c r="J241" s="2" t="n"/>
      <c r="K241" s="2" t="n"/>
      <c r="L241" s="2" t="n"/>
      <c r="M241" s="2" t="n"/>
      <c r="N241" s="2" t="n"/>
      <c r="O241" s="2" t="n"/>
      <c r="P241" s="2" t="n"/>
      <c r="Q241" s="2" t="n"/>
      <c r="R241" s="2" t="n"/>
      <c r="S241" s="2" t="n"/>
      <c r="T241" s="2" t="n"/>
    </row>
    <row r="242" ht="24" customHeight="1">
      <c r="A242" s="2" t="n"/>
      <c r="B242" s="2" t="n"/>
      <c r="C242" s="2" t="n"/>
      <c r="D242" s="2" t="n"/>
      <c r="E242" s="2" t="n"/>
      <c r="F242" s="2" t="n"/>
      <c r="G242" s="2" t="n"/>
      <c r="H242" s="2" t="n"/>
      <c r="I242" s="2" t="n"/>
      <c r="J242" s="2" t="n"/>
      <c r="K242" s="2" t="n"/>
      <c r="L242" s="2" t="n"/>
      <c r="M242" s="2" t="n"/>
      <c r="N242" s="2" t="n"/>
      <c r="O242" s="2" t="n"/>
      <c r="P242" s="2" t="n"/>
      <c r="Q242" s="2" t="n"/>
      <c r="R242" s="2" t="n"/>
      <c r="S242" s="2" t="n"/>
      <c r="T242" s="2" t="n"/>
    </row>
    <row r="243" ht="24" customHeight="1">
      <c r="A243" s="2" t="n"/>
      <c r="B243" s="2" t="n"/>
      <c r="C243" s="2" t="n"/>
      <c r="D243" s="2" t="n"/>
      <c r="E243" s="2" t="n"/>
      <c r="F243" s="2" t="n"/>
      <c r="G243" s="2" t="n"/>
      <c r="H243" s="2" t="n"/>
      <c r="I243" s="2" t="n"/>
      <c r="J243" s="2" t="n"/>
      <c r="K243" s="2" t="n"/>
      <c r="L243" s="2" t="n"/>
      <c r="M243" s="2" t="n"/>
      <c r="N243" s="2" t="n"/>
      <c r="O243" s="2" t="n"/>
      <c r="P243" s="2" t="n"/>
      <c r="Q243" s="2" t="n"/>
      <c r="R243" s="2" t="n"/>
      <c r="S243" s="2" t="n"/>
      <c r="T243" s="2" t="n"/>
    </row>
    <row r="244" ht="24" customHeight="1">
      <c r="A244" s="2" t="n"/>
      <c r="B244" s="2" t="n"/>
      <c r="C244" s="2" t="n"/>
      <c r="D244" s="2" t="n"/>
      <c r="E244" s="2" t="n"/>
      <c r="F244" s="2" t="n"/>
      <c r="G244" s="2" t="n"/>
      <c r="H244" s="2" t="n"/>
      <c r="I244" s="2" t="n"/>
      <c r="J244" s="2" t="n"/>
      <c r="K244" s="2" t="n"/>
      <c r="L244" s="2" t="n"/>
      <c r="M244" s="2" t="n"/>
      <c r="N244" s="2" t="n"/>
      <c r="O244" s="2" t="n"/>
      <c r="P244" s="2" t="n"/>
      <c r="Q244" s="2" t="n"/>
      <c r="R244" s="2" t="n"/>
      <c r="S244" s="2" t="n"/>
      <c r="T244" s="2" t="n"/>
    </row>
    <row r="245" ht="24" customHeight="1">
      <c r="A245" s="2" t="n"/>
      <c r="B245" s="2" t="n"/>
      <c r="C245" s="2" t="n"/>
      <c r="D245" s="2" t="n"/>
      <c r="E245" s="2" t="n"/>
      <c r="F245" s="2" t="n"/>
      <c r="G245" s="2" t="n"/>
      <c r="H245" s="2" t="n"/>
      <c r="I245" s="2" t="n"/>
      <c r="J245" s="2" t="n"/>
      <c r="K245" s="2" t="n"/>
      <c r="L245" s="2" t="n"/>
      <c r="M245" s="2" t="n"/>
      <c r="N245" s="2" t="n"/>
      <c r="O245" s="2" t="n"/>
      <c r="P245" s="2" t="n"/>
      <c r="Q245" s="2" t="n"/>
      <c r="R245" s="2" t="n"/>
      <c r="S245" s="2" t="n"/>
      <c r="T245" s="2" t="n"/>
    </row>
    <row r="246" ht="24" customHeight="1">
      <c r="A246" s="2" t="n"/>
      <c r="B246" s="2" t="n"/>
      <c r="C246" s="2" t="n"/>
      <c r="D246" s="2" t="n"/>
      <c r="E246" s="2" t="n"/>
      <c r="F246" s="2" t="n"/>
      <c r="G246" s="2" t="n"/>
      <c r="H246" s="2" t="n"/>
      <c r="I246" s="2" t="n"/>
      <c r="J246" s="2" t="n"/>
      <c r="K246" s="2" t="n"/>
      <c r="L246" s="2" t="n"/>
      <c r="M246" s="2" t="n"/>
      <c r="N246" s="2" t="n"/>
      <c r="O246" s="2" t="n"/>
      <c r="P246" s="2" t="n"/>
      <c r="Q246" s="2" t="n"/>
      <c r="R246" s="2" t="n"/>
      <c r="S246" s="2" t="n"/>
      <c r="T246" s="2" t="n"/>
    </row>
    <row r="247" ht="24" customHeight="1">
      <c r="A247" s="2" t="n"/>
      <c r="B247" s="2" t="n"/>
      <c r="C247" s="2" t="n"/>
      <c r="D247" s="2" t="n"/>
      <c r="E247" s="2" t="n"/>
      <c r="F247" s="2" t="n"/>
      <c r="G247" s="2" t="n"/>
      <c r="H247" s="2" t="n"/>
      <c r="I247" s="2" t="n"/>
      <c r="J247" s="2" t="n"/>
      <c r="K247" s="2" t="n"/>
      <c r="L247" s="2" t="n"/>
      <c r="M247" s="2" t="n"/>
      <c r="N247" s="2" t="n"/>
      <c r="O247" s="2" t="n"/>
      <c r="P247" s="2" t="n"/>
      <c r="Q247" s="2" t="n"/>
      <c r="R247" s="2" t="n"/>
      <c r="S247" s="2" t="n"/>
      <c r="T247" s="2" t="n"/>
    </row>
    <row r="248" ht="24" customHeight="1">
      <c r="A248" s="2" t="n"/>
      <c r="B248" s="2" t="n"/>
      <c r="C248" s="2" t="n"/>
      <c r="D248" s="2" t="n"/>
      <c r="E248" s="2" t="n"/>
      <c r="F248" s="2" t="n"/>
      <c r="G248" s="2" t="n"/>
      <c r="H248" s="2" t="n"/>
      <c r="I248" s="2" t="n"/>
      <c r="J248" s="2" t="n"/>
      <c r="K248" s="2" t="n"/>
      <c r="L248" s="2" t="n"/>
      <c r="M248" s="2" t="n"/>
      <c r="N248" s="2" t="n"/>
      <c r="O248" s="2" t="n"/>
      <c r="P248" s="2" t="n"/>
      <c r="Q248" s="2" t="n"/>
      <c r="R248" s="2" t="n"/>
      <c r="S248" s="2" t="n"/>
      <c r="T248" s="2" t="n"/>
    </row>
    <row r="249" ht="24" customHeight="1">
      <c r="A249" s="2" t="n"/>
      <c r="B249" s="2" t="n"/>
      <c r="C249" s="2" t="n"/>
      <c r="D249" s="2" t="n"/>
      <c r="E249" s="2" t="n"/>
      <c r="F249" s="2" t="n"/>
      <c r="G249" s="2" t="n"/>
      <c r="H249" s="2" t="n"/>
      <c r="I249" s="2" t="n"/>
      <c r="J249" s="2" t="n"/>
      <c r="K249" s="2" t="n"/>
      <c r="L249" s="2" t="n"/>
      <c r="M249" s="2" t="n"/>
      <c r="N249" s="2" t="n"/>
      <c r="O249" s="2" t="n"/>
      <c r="P249" s="2" t="n"/>
      <c r="Q249" s="2" t="n"/>
      <c r="R249" s="2" t="n"/>
      <c r="S249" s="2" t="n"/>
      <c r="T249" s="2" t="n"/>
    </row>
    <row r="250" ht="24" customHeight="1">
      <c r="A250" s="2" t="n"/>
      <c r="B250" s="2" t="n"/>
      <c r="C250" s="2" t="n"/>
      <c r="D250" s="2" t="n"/>
      <c r="E250" s="2" t="n"/>
      <c r="F250" s="2" t="n"/>
      <c r="G250" s="2" t="n"/>
      <c r="H250" s="2" t="n"/>
      <c r="I250" s="2" t="n"/>
      <c r="J250" s="2" t="n"/>
      <c r="K250" s="2" t="n"/>
      <c r="L250" s="2" t="n"/>
      <c r="M250" s="2" t="n"/>
      <c r="N250" s="2" t="n"/>
      <c r="O250" s="2" t="n"/>
      <c r="P250" s="2" t="n"/>
      <c r="Q250" s="2" t="n"/>
      <c r="R250" s="2" t="n"/>
      <c r="S250" s="2" t="n"/>
      <c r="T250" s="2" t="n"/>
    </row>
    <row r="251" ht="24" customHeight="1">
      <c r="A251" s="2" t="n"/>
      <c r="B251" s="2" t="n"/>
      <c r="C251" s="2" t="n"/>
      <c r="D251" s="2" t="n"/>
      <c r="E251" s="2" t="n"/>
      <c r="F251" s="2" t="n"/>
      <c r="G251" s="2" t="n"/>
      <c r="H251" s="2" t="n"/>
      <c r="I251" s="2" t="n"/>
      <c r="J251" s="2" t="n"/>
      <c r="K251" s="2" t="n"/>
      <c r="L251" s="2" t="n"/>
      <c r="M251" s="2" t="n"/>
      <c r="N251" s="2" t="n"/>
      <c r="O251" s="2" t="n"/>
      <c r="P251" s="2" t="n"/>
      <c r="Q251" s="2" t="n"/>
      <c r="R251" s="2" t="n"/>
      <c r="S251" s="2" t="n"/>
      <c r="T251" s="2" t="n"/>
    </row>
    <row r="252" ht="24" customHeight="1">
      <c r="A252" s="2" t="n"/>
      <c r="B252" s="2" t="n"/>
      <c r="C252" s="2" t="n"/>
      <c r="D252" s="2" t="n"/>
      <c r="E252" s="2" t="n"/>
      <c r="F252" s="2" t="n"/>
      <c r="G252" s="2" t="n"/>
      <c r="H252" s="2" t="n"/>
      <c r="I252" s="2" t="n"/>
      <c r="J252" s="2" t="n"/>
      <c r="K252" s="2" t="n"/>
      <c r="L252" s="2" t="n"/>
      <c r="M252" s="2" t="n"/>
      <c r="N252" s="2" t="n"/>
      <c r="O252" s="2" t="n"/>
      <c r="P252" s="2" t="n"/>
      <c r="Q252" s="2" t="n"/>
      <c r="R252" s="2" t="n"/>
      <c r="S252" s="2" t="n"/>
      <c r="T252" s="2" t="n"/>
    </row>
    <row r="253" ht="24" customHeight="1">
      <c r="A253" s="2" t="n"/>
      <c r="B253" s="2" t="n"/>
      <c r="C253" s="2" t="n"/>
      <c r="D253" s="2" t="n"/>
      <c r="E253" s="2" t="n"/>
      <c r="F253" s="2" t="n"/>
      <c r="G253" s="2" t="n"/>
      <c r="H253" s="2" t="n"/>
      <c r="I253" s="2" t="n"/>
      <c r="J253" s="2" t="n"/>
      <c r="K253" s="2" t="n"/>
      <c r="L253" s="2" t="n"/>
      <c r="M253" s="2" t="n"/>
      <c r="N253" s="2" t="n"/>
      <c r="O253" s="2" t="n"/>
      <c r="P253" s="2" t="n"/>
      <c r="Q253" s="2" t="n"/>
      <c r="R253" s="2" t="n"/>
      <c r="S253" s="2" t="n"/>
      <c r="T253" s="2" t="n"/>
    </row>
    <row r="254" ht="24" customHeight="1">
      <c r="A254" s="2" t="n"/>
      <c r="B254" s="2" t="n"/>
      <c r="C254" s="2" t="n"/>
      <c r="D254" s="2" t="n"/>
      <c r="E254" s="2" t="n"/>
      <c r="F254" s="2" t="n"/>
      <c r="G254" s="2" t="n"/>
      <c r="H254" s="2" t="n"/>
      <c r="I254" s="2" t="n"/>
      <c r="J254" s="2" t="n"/>
      <c r="K254" s="2" t="n"/>
      <c r="L254" s="2" t="n"/>
      <c r="M254" s="2" t="n"/>
      <c r="N254" s="2" t="n"/>
      <c r="O254" s="2" t="n"/>
      <c r="P254" s="2" t="n"/>
      <c r="Q254" s="2" t="n"/>
      <c r="R254" s="2" t="n"/>
      <c r="S254" s="2" t="n"/>
      <c r="T254" s="2" t="n"/>
    </row>
    <row r="255" ht="24" customHeight="1">
      <c r="A255" s="2" t="n"/>
      <c r="B255" s="2" t="n"/>
      <c r="C255" s="2" t="n"/>
      <c r="D255" s="2" t="n"/>
      <c r="E255" s="2" t="n"/>
      <c r="F255" s="2" t="n"/>
      <c r="G255" s="2" t="n"/>
      <c r="H255" s="2" t="n"/>
      <c r="I255" s="2" t="n"/>
      <c r="J255" s="2" t="n"/>
      <c r="K255" s="2" t="n"/>
      <c r="L255" s="2" t="n"/>
      <c r="M255" s="2" t="n"/>
      <c r="N255" s="2" t="n"/>
      <c r="O255" s="2" t="n"/>
      <c r="P255" s="2" t="n"/>
      <c r="Q255" s="2" t="n"/>
      <c r="R255" s="2" t="n"/>
      <c r="S255" s="2" t="n"/>
      <c r="T255" s="2" t="n"/>
    </row>
    <row r="256" ht="24" customHeight="1">
      <c r="A256" s="2" t="n"/>
      <c r="B256" s="2" t="n"/>
      <c r="C256" s="2" t="n"/>
      <c r="D256" s="2" t="n"/>
      <c r="E256" s="2" t="n"/>
      <c r="F256" s="2" t="n"/>
      <c r="G256" s="2" t="n"/>
      <c r="H256" s="2" t="n"/>
      <c r="I256" s="2" t="n"/>
      <c r="J256" s="2" t="n"/>
      <c r="K256" s="2" t="n"/>
      <c r="L256" s="2" t="n"/>
      <c r="M256" s="2" t="n"/>
      <c r="N256" s="2" t="n"/>
      <c r="O256" s="2" t="n"/>
      <c r="P256" s="2" t="n"/>
      <c r="Q256" s="2" t="n"/>
      <c r="R256" s="2" t="n"/>
      <c r="S256" s="2" t="n"/>
      <c r="T256" s="2" t="n"/>
    </row>
    <row r="257" ht="24" customHeight="1">
      <c r="A257" s="2" t="n"/>
      <c r="B257" s="2" t="n"/>
      <c r="C257" s="2" t="n"/>
      <c r="D257" s="2" t="n"/>
      <c r="E257" s="2" t="n"/>
      <c r="F257" s="2" t="n"/>
      <c r="G257" s="2" t="n"/>
      <c r="H257" s="2" t="n"/>
      <c r="I257" s="2" t="n"/>
      <c r="J257" s="2" t="n"/>
      <c r="K257" s="2" t="n"/>
      <c r="L257" s="2" t="n"/>
      <c r="M257" s="2" t="n"/>
      <c r="N257" s="2" t="n"/>
      <c r="O257" s="2" t="n"/>
      <c r="P257" s="2" t="n"/>
      <c r="Q257" s="2" t="n"/>
      <c r="R257" s="2" t="n"/>
      <c r="S257" s="2" t="n"/>
      <c r="T257" s="2" t="n"/>
    </row>
    <row r="258" ht="24" customHeight="1">
      <c r="A258" s="2" t="n"/>
      <c r="B258" s="2" t="n"/>
      <c r="C258" s="2" t="n"/>
      <c r="D258" s="2" t="n"/>
      <c r="E258" s="2" t="n"/>
      <c r="F258" s="2" t="n"/>
      <c r="G258" s="2" t="n"/>
      <c r="H258" s="2" t="n"/>
      <c r="I258" s="2" t="n"/>
      <c r="J258" s="2" t="n"/>
      <c r="K258" s="2" t="n"/>
      <c r="L258" s="2" t="n"/>
      <c r="M258" s="2" t="n"/>
      <c r="N258" s="2" t="n"/>
      <c r="O258" s="2" t="n"/>
      <c r="P258" s="2" t="n"/>
      <c r="Q258" s="2" t="n"/>
      <c r="R258" s="2" t="n"/>
      <c r="S258" s="2" t="n"/>
      <c r="T258" s="2" t="n"/>
    </row>
    <row r="259" ht="24" customHeight="1">
      <c r="A259" s="2" t="n"/>
      <c r="B259" s="2" t="n"/>
      <c r="C259" s="2" t="n"/>
      <c r="D259" s="2" t="n"/>
      <c r="E259" s="2" t="n"/>
      <c r="F259" s="2" t="n"/>
      <c r="G259" s="2" t="n"/>
      <c r="H259" s="2" t="n"/>
      <c r="I259" s="2" t="n"/>
      <c r="J259" s="2" t="n"/>
      <c r="K259" s="2" t="n"/>
      <c r="L259" s="2" t="n"/>
      <c r="M259" s="2" t="n"/>
      <c r="N259" s="2" t="n"/>
      <c r="O259" s="2" t="n"/>
      <c r="P259" s="2" t="n"/>
      <c r="Q259" s="2" t="n"/>
      <c r="R259" s="2" t="n"/>
      <c r="S259" s="2" t="n"/>
      <c r="T259" s="2" t="n"/>
    </row>
    <row r="260" ht="24" customHeight="1">
      <c r="A260" s="2" t="n"/>
      <c r="B260" s="2" t="n"/>
      <c r="C260" s="2" t="n"/>
      <c r="D260" s="2" t="n"/>
      <c r="E260" s="2" t="n"/>
      <c r="F260" s="2" t="n"/>
      <c r="G260" s="2" t="n"/>
      <c r="H260" s="2" t="n"/>
      <c r="I260" s="2" t="n"/>
      <c r="J260" s="2" t="n"/>
      <c r="K260" s="2" t="n"/>
      <c r="L260" s="2" t="n"/>
      <c r="M260" s="2" t="n"/>
      <c r="N260" s="2" t="n"/>
      <c r="O260" s="2" t="n"/>
      <c r="P260" s="2" t="n"/>
      <c r="Q260" s="2" t="n"/>
      <c r="R260" s="2" t="n"/>
      <c r="S260" s="2" t="n"/>
      <c r="T260" s="2" t="n"/>
    </row>
    <row r="261" ht="24" customHeight="1">
      <c r="A261" s="2" t="n"/>
      <c r="B261" s="2" t="n"/>
      <c r="C261" s="2" t="n"/>
      <c r="D261" s="2" t="n"/>
      <c r="E261" s="2" t="n"/>
      <c r="F261" s="2" t="n"/>
      <c r="G261" s="2" t="n"/>
      <c r="H261" s="2" t="n"/>
      <c r="I261" s="2" t="n"/>
      <c r="J261" s="2" t="n"/>
      <c r="K261" s="2" t="n"/>
      <c r="L261" s="2" t="n"/>
      <c r="M261" s="2" t="n"/>
      <c r="N261" s="2" t="n"/>
      <c r="O261" s="2" t="n"/>
      <c r="P261" s="2" t="n"/>
      <c r="Q261" s="2" t="n"/>
      <c r="R261" s="2" t="n"/>
      <c r="S261" s="2" t="n"/>
      <c r="T261" s="2" t="n"/>
    </row>
    <row r="262" ht="24" customHeight="1">
      <c r="A262" s="2" t="n"/>
      <c r="B262" s="2" t="n"/>
      <c r="C262" s="2" t="n"/>
      <c r="D262" s="2" t="n"/>
      <c r="E262" s="2" t="n"/>
      <c r="F262" s="2" t="n"/>
      <c r="G262" s="2" t="n"/>
      <c r="H262" s="2" t="n"/>
      <c r="I262" s="2" t="n"/>
      <c r="J262" s="2" t="n"/>
      <c r="K262" s="2" t="n"/>
      <c r="L262" s="2" t="n"/>
      <c r="M262" s="2" t="n"/>
      <c r="N262" s="2" t="n"/>
      <c r="O262" s="2" t="n"/>
      <c r="P262" s="2" t="n"/>
      <c r="Q262" s="2" t="n"/>
      <c r="R262" s="2" t="n"/>
      <c r="S262" s="2" t="n"/>
      <c r="T262" s="2" t="n"/>
    </row>
    <row r="263" ht="24" customHeight="1">
      <c r="A263" s="2" t="n"/>
      <c r="B263" s="2" t="n"/>
      <c r="C263" s="2" t="n"/>
      <c r="D263" s="2" t="n"/>
      <c r="E263" s="2" t="n"/>
      <c r="F263" s="2" t="n"/>
      <c r="G263" s="2" t="n"/>
      <c r="H263" s="2" t="n"/>
      <c r="I263" s="2" t="n"/>
      <c r="J263" s="2" t="n"/>
      <c r="K263" s="2" t="n"/>
      <c r="L263" s="2" t="n"/>
      <c r="M263" s="2" t="n"/>
      <c r="N263" s="2" t="n"/>
      <c r="O263" s="2" t="n"/>
      <c r="P263" s="2" t="n"/>
      <c r="Q263" s="2" t="n"/>
      <c r="R263" s="2" t="n"/>
      <c r="S263" s="2" t="n"/>
      <c r="T263" s="2" t="n"/>
    </row>
    <row r="264" ht="24" customHeight="1">
      <c r="A264" s="2" t="n"/>
      <c r="B264" s="2" t="n"/>
      <c r="C264" s="2" t="n"/>
      <c r="D264" s="2" t="n"/>
      <c r="E264" s="2" t="n"/>
      <c r="F264" s="2" t="n"/>
      <c r="G264" s="2" t="n"/>
      <c r="H264" s="2" t="n"/>
      <c r="I264" s="2" t="n"/>
      <c r="J264" s="2" t="n"/>
      <c r="K264" s="2" t="n"/>
      <c r="L264" s="2" t="n"/>
      <c r="M264" s="2" t="n"/>
      <c r="N264" s="2" t="n"/>
      <c r="O264" s="2" t="n"/>
      <c r="P264" s="2" t="n"/>
      <c r="Q264" s="2" t="n"/>
      <c r="R264" s="2" t="n"/>
      <c r="S264" s="2" t="n"/>
      <c r="T264" s="2" t="n"/>
    </row>
    <row r="265" ht="24" customHeight="1">
      <c r="A265" s="2" t="n"/>
      <c r="B265" s="2" t="n"/>
      <c r="C265" s="2" t="n"/>
      <c r="D265" s="2" t="n"/>
      <c r="E265" s="2" t="n"/>
      <c r="F265" s="2" t="n"/>
      <c r="G265" s="2" t="n"/>
      <c r="H265" s="2" t="n"/>
      <c r="I265" s="2" t="n"/>
      <c r="J265" s="2" t="n"/>
      <c r="K265" s="2" t="n"/>
      <c r="L265" s="2" t="n"/>
      <c r="M265" s="2" t="n"/>
      <c r="N265" s="2" t="n"/>
      <c r="O265" s="2" t="n"/>
      <c r="P265" s="2" t="n"/>
      <c r="Q265" s="2" t="n"/>
      <c r="R265" s="2" t="n"/>
      <c r="S265" s="2" t="n"/>
      <c r="T265" s="2" t="n"/>
    </row>
    <row r="266" ht="24" customHeight="1">
      <c r="A266" s="2" t="n"/>
      <c r="B266" s="2" t="n"/>
      <c r="C266" s="2" t="n"/>
      <c r="D266" s="2" t="n"/>
      <c r="E266" s="2" t="n"/>
      <c r="F266" s="2" t="n"/>
      <c r="G266" s="2" t="n"/>
      <c r="H266" s="2" t="n"/>
      <c r="I266" s="2" t="n"/>
      <c r="J266" s="2" t="n"/>
      <c r="K266" s="2" t="n"/>
      <c r="L266" s="2" t="n"/>
      <c r="M266" s="2" t="n"/>
      <c r="N266" s="2" t="n"/>
      <c r="O266" s="2" t="n"/>
      <c r="P266" s="2" t="n"/>
      <c r="Q266" s="2" t="n"/>
      <c r="R266" s="2" t="n"/>
      <c r="S266" s="2" t="n"/>
      <c r="T266" s="2" t="n"/>
    </row>
    <row r="267" ht="24" customHeight="1">
      <c r="A267" s="2" t="n"/>
      <c r="B267" s="2" t="n"/>
      <c r="C267" s="2" t="n"/>
      <c r="D267" s="2" t="n"/>
      <c r="E267" s="2" t="n"/>
      <c r="F267" s="2" t="n"/>
      <c r="G267" s="2" t="n"/>
      <c r="H267" s="2" t="n"/>
      <c r="I267" s="2" t="n"/>
      <c r="J267" s="2" t="n"/>
      <c r="K267" s="2" t="n"/>
      <c r="L267" s="2" t="n"/>
      <c r="M267" s="2" t="n"/>
      <c r="N267" s="2" t="n"/>
      <c r="O267" s="2" t="n"/>
      <c r="P267" s="2" t="n"/>
      <c r="Q267" s="2" t="n"/>
      <c r="R267" s="2" t="n"/>
      <c r="S267" s="2" t="n"/>
      <c r="T267" s="2" t="n"/>
    </row>
    <row r="268" ht="24" customHeight="1">
      <c r="A268" s="2" t="n"/>
      <c r="B268" s="2" t="n"/>
      <c r="C268" s="2" t="n"/>
      <c r="D268" s="2" t="n"/>
      <c r="E268" s="2" t="n"/>
      <c r="F268" s="2" t="n"/>
      <c r="G268" s="2" t="n"/>
      <c r="H268" s="2" t="n"/>
      <c r="I268" s="2" t="n"/>
      <c r="J268" s="2" t="n"/>
      <c r="K268" s="2" t="n"/>
      <c r="L268" s="2" t="n"/>
      <c r="M268" s="2" t="n"/>
      <c r="N268" s="2" t="n"/>
      <c r="O268" s="2" t="n"/>
      <c r="P268" s="2" t="n"/>
      <c r="Q268" s="2" t="n"/>
      <c r="R268" s="2" t="n"/>
      <c r="S268" s="2" t="n"/>
      <c r="T268" s="2" t="n"/>
    </row>
    <row r="269" ht="24" customHeight="1">
      <c r="A269" s="2" t="n"/>
      <c r="B269" s="2" t="n"/>
      <c r="C269" s="2" t="n"/>
      <c r="D269" s="2" t="n"/>
      <c r="E269" s="2" t="n"/>
      <c r="F269" s="2" t="n"/>
      <c r="G269" s="2" t="n"/>
      <c r="H269" s="2" t="n"/>
      <c r="I269" s="2" t="n"/>
      <c r="J269" s="2" t="n"/>
      <c r="K269" s="2" t="n"/>
      <c r="L269" s="2" t="n"/>
      <c r="M269" s="2" t="n"/>
      <c r="N269" s="2" t="n"/>
      <c r="O269" s="2" t="n"/>
      <c r="P269" s="2" t="n"/>
      <c r="Q269" s="2" t="n"/>
      <c r="R269" s="2" t="n"/>
      <c r="S269" s="2" t="n"/>
      <c r="T269" s="2" t="n"/>
    </row>
    <row r="270" ht="24" customHeight="1">
      <c r="A270" s="2" t="n"/>
      <c r="B270" s="2" t="n"/>
      <c r="C270" s="2" t="n"/>
      <c r="D270" s="2" t="n"/>
      <c r="E270" s="2" t="n"/>
      <c r="F270" s="2" t="n"/>
      <c r="G270" s="2" t="n"/>
      <c r="H270" s="2" t="n"/>
      <c r="I270" s="2" t="n"/>
      <c r="J270" s="2" t="n"/>
      <c r="K270" s="2" t="n"/>
      <c r="L270" s="2" t="n"/>
      <c r="M270" s="2" t="n"/>
      <c r="N270" s="2" t="n"/>
      <c r="O270" s="2" t="n"/>
      <c r="P270" s="2" t="n"/>
      <c r="Q270" s="2" t="n"/>
      <c r="R270" s="2" t="n"/>
      <c r="S270" s="2" t="n"/>
      <c r="T270" s="2" t="n"/>
    </row>
    <row r="271" ht="24" customHeight="1">
      <c r="A271" s="2" t="n"/>
      <c r="B271" s="2" t="n"/>
      <c r="C271" s="2" t="n"/>
      <c r="D271" s="2" t="n"/>
      <c r="E271" s="2" t="n"/>
      <c r="F271" s="2" t="n"/>
      <c r="G271" s="2" t="n"/>
      <c r="H271" s="2" t="n"/>
      <c r="I271" s="2" t="n"/>
      <c r="J271" s="2" t="n"/>
      <c r="K271" s="2" t="n"/>
      <c r="L271" s="2" t="n"/>
      <c r="M271" s="2" t="n"/>
      <c r="N271" s="2" t="n"/>
      <c r="O271" s="2" t="n"/>
      <c r="P271" s="2" t="n"/>
      <c r="Q271" s="2" t="n"/>
      <c r="R271" s="2" t="n"/>
      <c r="S271" s="2" t="n"/>
      <c r="T271" s="2" t="n"/>
    </row>
    <row r="272" ht="24" customHeight="1">
      <c r="A272" s="2" t="n"/>
      <c r="B272" s="2" t="n"/>
      <c r="C272" s="2" t="n"/>
      <c r="D272" s="2" t="n"/>
      <c r="E272" s="2" t="n"/>
      <c r="F272" s="2" t="n"/>
      <c r="G272" s="2" t="n"/>
      <c r="H272" s="2" t="n"/>
      <c r="I272" s="2" t="n"/>
      <c r="J272" s="2" t="n"/>
      <c r="K272" s="2" t="n"/>
      <c r="L272" s="2" t="n"/>
      <c r="M272" s="2" t="n"/>
      <c r="N272" s="2" t="n"/>
      <c r="O272" s="2" t="n"/>
      <c r="P272" s="2" t="n"/>
      <c r="Q272" s="2" t="n"/>
      <c r="R272" s="2" t="n"/>
      <c r="S272" s="2" t="n"/>
      <c r="T272" s="2" t="n"/>
    </row>
    <row r="273" ht="24" customHeight="1">
      <c r="A273" s="2" t="n"/>
      <c r="B273" s="2" t="n"/>
      <c r="C273" s="2" t="n"/>
      <c r="D273" s="2" t="n"/>
      <c r="E273" s="2" t="n"/>
      <c r="F273" s="2" t="n"/>
      <c r="G273" s="2" t="n"/>
      <c r="H273" s="2" t="n"/>
      <c r="I273" s="2" t="n"/>
      <c r="J273" s="2" t="n"/>
      <c r="K273" s="2" t="n"/>
      <c r="L273" s="2" t="n"/>
      <c r="M273" s="2" t="n"/>
      <c r="N273" s="2" t="n"/>
      <c r="O273" s="2" t="n"/>
      <c r="P273" s="2" t="n"/>
      <c r="Q273" s="2" t="n"/>
      <c r="R273" s="2" t="n"/>
      <c r="S273" s="2" t="n"/>
      <c r="T273" s="2" t="n"/>
    </row>
    <row r="274" ht="24" customHeight="1">
      <c r="A274" s="2" t="n"/>
      <c r="B274" s="2" t="n"/>
      <c r="C274" s="2" t="n"/>
      <c r="D274" s="2" t="n"/>
      <c r="E274" s="2" t="n"/>
      <c r="F274" s="2" t="n"/>
      <c r="G274" s="2" t="n"/>
      <c r="H274" s="2" t="n"/>
      <c r="I274" s="2" t="n"/>
      <c r="J274" s="2" t="n"/>
      <c r="K274" s="2" t="n"/>
      <c r="L274" s="2" t="n"/>
      <c r="M274" s="2" t="n"/>
      <c r="N274" s="2" t="n"/>
      <c r="O274" s="2" t="n"/>
      <c r="P274" s="2" t="n"/>
      <c r="Q274" s="2" t="n"/>
      <c r="R274" s="2" t="n"/>
      <c r="S274" s="2" t="n"/>
      <c r="T274" s="2" t="n"/>
    </row>
    <row r="275" ht="24" customHeight="1">
      <c r="A275" s="2" t="n"/>
      <c r="B275" s="2" t="n"/>
      <c r="C275" s="2" t="n"/>
      <c r="D275" s="2" t="n"/>
      <c r="E275" s="2" t="n"/>
      <c r="F275" s="2" t="n"/>
      <c r="G275" s="2" t="n"/>
      <c r="H275" s="2" t="n"/>
      <c r="I275" s="2" t="n"/>
      <c r="J275" s="2" t="n"/>
      <c r="K275" s="2" t="n"/>
      <c r="L275" s="2" t="n"/>
      <c r="M275" s="2" t="n"/>
      <c r="N275" s="2" t="n"/>
      <c r="O275" s="2" t="n"/>
      <c r="P275" s="2" t="n"/>
      <c r="Q275" s="2" t="n"/>
      <c r="R275" s="2" t="n"/>
      <c r="S275" s="2" t="n"/>
      <c r="T275" s="2" t="n"/>
    </row>
    <row r="276" ht="24" customHeight="1">
      <c r="A276" s="2" t="n"/>
      <c r="B276" s="2" t="n"/>
      <c r="C276" s="2" t="n"/>
      <c r="D276" s="2" t="n"/>
      <c r="E276" s="2" t="n"/>
      <c r="F276" s="2" t="n"/>
      <c r="G276" s="2" t="n"/>
      <c r="H276" s="2" t="n"/>
      <c r="I276" s="2" t="n"/>
      <c r="J276" s="2" t="n"/>
      <c r="K276" s="2" t="n"/>
      <c r="L276" s="2" t="n"/>
      <c r="M276" s="2" t="n"/>
      <c r="N276" s="2" t="n"/>
      <c r="O276" s="2" t="n"/>
      <c r="P276" s="2" t="n"/>
      <c r="Q276" s="2" t="n"/>
      <c r="R276" s="2" t="n"/>
      <c r="S276" s="2" t="n"/>
      <c r="T276" s="2" t="n"/>
    </row>
    <row r="277" ht="24" customHeight="1">
      <c r="A277" s="2" t="n"/>
      <c r="B277" s="2" t="n"/>
      <c r="C277" s="2" t="n"/>
      <c r="D277" s="2" t="n"/>
      <c r="E277" s="2" t="n"/>
      <c r="F277" s="2" t="n"/>
      <c r="G277" s="2" t="n"/>
      <c r="H277" s="2" t="n"/>
      <c r="I277" s="2" t="n"/>
      <c r="J277" s="2" t="n"/>
      <c r="K277" s="2" t="n"/>
      <c r="L277" s="2" t="n"/>
      <c r="M277" s="2" t="n"/>
      <c r="N277" s="2" t="n"/>
      <c r="O277" s="2" t="n"/>
      <c r="P277" s="2" t="n"/>
      <c r="Q277" s="2" t="n"/>
      <c r="R277" s="2" t="n"/>
      <c r="S277" s="2" t="n"/>
      <c r="T277" s="2" t="n"/>
    </row>
    <row r="278" ht="24" customHeight="1">
      <c r="A278" s="2" t="n"/>
      <c r="B278" s="2" t="n"/>
      <c r="C278" s="2" t="n"/>
      <c r="D278" s="2" t="n"/>
      <c r="E278" s="2" t="n"/>
      <c r="F278" s="2" t="n"/>
      <c r="G278" s="2" t="n"/>
      <c r="H278" s="2" t="n"/>
      <c r="I278" s="2" t="n"/>
      <c r="J278" s="2" t="n"/>
      <c r="K278" s="2" t="n"/>
      <c r="L278" s="2" t="n"/>
      <c r="M278" s="2" t="n"/>
      <c r="N278" s="2" t="n"/>
      <c r="O278" s="2" t="n"/>
      <c r="P278" s="2" t="n"/>
      <c r="Q278" s="2" t="n"/>
      <c r="R278" s="2" t="n"/>
      <c r="S278" s="2" t="n"/>
      <c r="T278" s="2" t="n"/>
    </row>
    <row r="279" ht="24" customHeight="1">
      <c r="A279" s="2" t="n"/>
      <c r="B279" s="2" t="n"/>
      <c r="C279" s="2" t="n"/>
      <c r="D279" s="2" t="n"/>
      <c r="E279" s="2" t="n"/>
      <c r="F279" s="2" t="n"/>
      <c r="G279" s="2" t="n"/>
      <c r="H279" s="2" t="n"/>
      <c r="I279" s="2" t="n"/>
      <c r="J279" s="2" t="n"/>
      <c r="K279" s="2" t="n"/>
      <c r="L279" s="2" t="n"/>
      <c r="M279" s="2" t="n"/>
      <c r="N279" s="2" t="n"/>
      <c r="O279" s="2" t="n"/>
      <c r="P279" s="2" t="n"/>
      <c r="Q279" s="2" t="n"/>
      <c r="R279" s="2" t="n"/>
      <c r="S279" s="2" t="n"/>
      <c r="T279" s="2" t="n"/>
    </row>
    <row r="280" ht="24" customHeight="1">
      <c r="A280" s="2" t="n"/>
      <c r="B280" s="2" t="n"/>
      <c r="C280" s="2" t="n"/>
      <c r="D280" s="2" t="n"/>
      <c r="E280" s="2" t="n"/>
      <c r="F280" s="2" t="n"/>
      <c r="G280" s="2" t="n"/>
      <c r="H280" s="2" t="n"/>
      <c r="I280" s="2" t="n"/>
      <c r="J280" s="2" t="n"/>
      <c r="K280" s="2" t="n"/>
      <c r="L280" s="2" t="n"/>
      <c r="M280" s="2" t="n"/>
      <c r="N280" s="2" t="n"/>
      <c r="O280" s="2" t="n"/>
      <c r="P280" s="2" t="n"/>
      <c r="Q280" s="2" t="n"/>
      <c r="R280" s="2" t="n"/>
      <c r="S280" s="2" t="n"/>
      <c r="T280" s="2" t="n"/>
    </row>
  </sheetData>
  <mergeCells count="2">
    <mergeCell ref="A2:F2"/>
    <mergeCell ref="A3:F4"/>
  </mergeCells>
  <conditionalFormatting sqref="I8:I107">
    <cfRule type="expression" priority="1" dxfId="0">
      <formula>LEN(I8)&gt;0</formula>
    </cfRule>
  </conditionalFormatting>
  <dataValidations count="5">
    <dataValidation sqref="B8:B107" showDropDown="0" showInputMessage="0" showErrorMessage="1" allowBlank="1" errorTitle="Choose from the list" error="Use one of the available choices." type="list" errorStyle="stop">
      <formula1>"Store,Return,Donate,Recycle,Keep,Buy next year"</formula1>
    </dataValidation>
    <dataValidation sqref="C8:C107" showDropDown="0" showInputMessage="0" showErrorMessage="1" allowBlank="1" errorTitle="Choose from the list" error="Use one of the available choices." type="list" errorStyle="stop">
      <formula1>INDIRECT("'Setup'!$D$6:$D$15")</formula1>
    </dataValidation>
    <dataValidation sqref="D8:D107" showDropDown="0" showInputMessage="0" showErrorMessage="1" allowBlank="1" errorTitle="Enter a date" error="Use a valid date, for example 20 December 2026." type="date" errorStyle="stop" operator="between">
      <formula1>DATE(2020,1,1)</formula1>
      <formula2>DATE(2100,12,31)</formula2>
    </dataValidation>
    <dataValidation sqref="F8:F107" showDropDown="0" showInputMessage="0" showErrorMessage="1" allowBlank="1" errorTitle="Check the number" error="Enter a number from 0 to 10000." type="whole" errorStyle="stop" operator="between">
      <formula1>0</formula1>
      <formula2>10000</formula2>
    </dataValidation>
    <dataValidation sqref="E8:E107" showDropDown="0" showInputMessage="0" showErrorMessage="1" allowBlank="1" errorTitle="Choose from the list" error="Use one of the available choices." type="list" errorStyle="stop">
      <formula1>"Planned,In progress,Waiting,Done,Dropped"</formula1>
    </dataValidation>
  </dataValidations>
  <pageMargins left="0.7" right="0.7" top="0.75" bottom="0.75" header="0.3" footer="0.3"/>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D211"/>
  <sheetViews>
    <sheetView workbookViewId="0">
      <selection activeCell="A1" sqref="A1"/>
    </sheetView>
  </sheetViews>
  <sheetFormatPr baseColWidth="8" defaultRowHeight="15"/>
  <cols>
    <col width="42" customWidth="1" min="1" max="1"/>
    <col width="18" customWidth="1" min="2" max="2"/>
    <col width="18" customWidth="1" min="3" max="3"/>
    <col width="18" customWidth="1" min="4" max="4"/>
  </cols>
  <sheetData>
    <row r="1">
      <c r="A1" s="114" t="inlineStr">
        <is>
          <t>EASIER WITH BEE</t>
        </is>
      </c>
      <c r="B1" s="114" t="n"/>
      <c r="C1" s="114" t="n"/>
      <c r="D1" s="114" t="n"/>
    </row>
    <row r="2">
      <c r="A2" s="112" t="inlineStr">
        <is>
          <t>Your simple money picture</t>
        </is>
      </c>
      <c r="B2" s="112" t="n"/>
      <c r="C2" s="112" t="n"/>
      <c r="D2" s="112" t="n"/>
    </row>
    <row r="3" ht="28" customHeight="1">
      <c r="A3" s="112" t="inlineStr">
        <is>
          <t>Record each cost once, here or in the optional full Money ledger. Paid means money actually paid, less refunds received. Still owed means the remaining amount you must pay. Pending refunds are not available cash.</t>
        </is>
      </c>
    </row>
    <row r="4" ht="28" customHeight="1"/>
    <row r="5" ht="28" customHeight="1"/>
    <row r="6">
      <c r="A6" s="112" t="n"/>
      <c r="B6" s="112" t="n"/>
      <c r="C6" s="112" t="n"/>
      <c r="D6" s="112" t="n"/>
    </row>
    <row r="7">
      <c r="A7" s="115" t="inlineStr">
        <is>
          <t>Cost</t>
        </is>
      </c>
      <c r="B7" s="115" t="inlineStr">
        <is>
          <t>Planned £</t>
        </is>
      </c>
      <c r="C7" s="115" t="inlineStr">
        <is>
          <t>Paid £</t>
        </is>
      </c>
      <c r="D7" s="115" t="inlineStr">
        <is>
          <t>Still owed £</t>
        </is>
      </c>
    </row>
    <row r="8">
      <c r="A8" s="110" t="n"/>
      <c r="B8" s="131" t="n"/>
      <c r="C8" s="131" t="n"/>
      <c r="D8" s="131" t="n"/>
    </row>
    <row r="9">
      <c r="A9" s="110" t="n"/>
      <c r="B9" s="131" t="n"/>
      <c r="C9" s="131" t="n"/>
      <c r="D9" s="131" t="n"/>
    </row>
    <row r="10">
      <c r="A10" s="110" t="n"/>
      <c r="B10" s="131" t="n"/>
      <c r="C10" s="131" t="n"/>
      <c r="D10" s="131" t="n"/>
    </row>
    <row r="11">
      <c r="A11" s="110" t="n"/>
      <c r="B11" s="131" t="n"/>
      <c r="C11" s="131" t="n"/>
      <c r="D11" s="131" t="n"/>
    </row>
    <row r="12">
      <c r="A12" s="110" t="n"/>
      <c r="B12" s="131" t="n"/>
      <c r="C12" s="131" t="n"/>
      <c r="D12" s="131" t="n"/>
    </row>
    <row r="13">
      <c r="A13" s="110" t="n"/>
      <c r="B13" s="131" t="n"/>
      <c r="C13" s="131" t="n"/>
      <c r="D13" s="131" t="n"/>
    </row>
    <row r="14">
      <c r="A14" s="110" t="n"/>
      <c r="B14" s="131" t="n"/>
      <c r="C14" s="131" t="n"/>
      <c r="D14" s="131" t="n"/>
    </row>
    <row r="15">
      <c r="A15" s="110" t="n"/>
      <c r="B15" s="131" t="n"/>
      <c r="C15" s="131" t="n"/>
      <c r="D15" s="131" t="n"/>
    </row>
    <row r="16">
      <c r="A16" s="110" t="n"/>
      <c r="B16" s="131" t="n"/>
      <c r="C16" s="131" t="n"/>
      <c r="D16" s="131" t="n"/>
    </row>
    <row r="17">
      <c r="A17" s="110" t="n"/>
      <c r="B17" s="131" t="n"/>
      <c r="C17" s="131" t="n"/>
      <c r="D17" s="131" t="n"/>
    </row>
    <row r="18">
      <c r="A18" s="110" t="n"/>
      <c r="B18" s="131" t="n"/>
      <c r="C18" s="131" t="n"/>
      <c r="D18" s="131" t="n"/>
    </row>
    <row r="19">
      <c r="A19" s="110" t="n"/>
      <c r="B19" s="131" t="n"/>
      <c r="C19" s="131" t="n"/>
      <c r="D19" s="131" t="n"/>
    </row>
    <row r="20">
      <c r="A20" s="110" t="n"/>
      <c r="B20" s="131" t="n"/>
      <c r="C20" s="131" t="n"/>
      <c r="D20" s="131" t="n"/>
    </row>
    <row r="21">
      <c r="A21" s="110" t="n"/>
      <c r="B21" s="131" t="n"/>
      <c r="C21" s="131" t="n"/>
      <c r="D21" s="131" t="n"/>
    </row>
    <row r="22">
      <c r="A22" s="110" t="n"/>
      <c r="B22" s="131" t="n"/>
      <c r="C22" s="131" t="n"/>
      <c r="D22" s="131" t="n"/>
    </row>
    <row r="23">
      <c r="A23" s="110" t="n"/>
      <c r="B23" s="131" t="n"/>
      <c r="C23" s="131" t="n"/>
      <c r="D23" s="131" t="n"/>
    </row>
    <row r="24">
      <c r="A24" s="110" t="n"/>
      <c r="B24" s="131" t="n"/>
      <c r="C24" s="131" t="n"/>
      <c r="D24" s="131" t="n"/>
    </row>
    <row r="25">
      <c r="A25" s="110" t="n"/>
      <c r="B25" s="131" t="n"/>
      <c r="C25" s="131" t="n"/>
      <c r="D25" s="131" t="n"/>
    </row>
    <row r="26">
      <c r="A26" s="110" t="n"/>
      <c r="B26" s="131" t="n"/>
      <c r="C26" s="131" t="n"/>
      <c r="D26" s="131" t="n"/>
    </row>
    <row r="27">
      <c r="A27" s="110" t="n"/>
      <c r="B27" s="131" t="n"/>
      <c r="C27" s="131" t="n"/>
      <c r="D27" s="131" t="n"/>
    </row>
    <row r="28">
      <c r="A28" s="110" t="n"/>
      <c r="B28" s="131" t="n"/>
      <c r="C28" s="131" t="n"/>
      <c r="D28" s="131" t="n"/>
    </row>
    <row r="29">
      <c r="A29" s="110" t="n"/>
      <c r="B29" s="131" t="n"/>
      <c r="C29" s="131" t="n"/>
      <c r="D29" s="131" t="n"/>
    </row>
    <row r="30">
      <c r="A30" s="110" t="n"/>
      <c r="B30" s="131" t="n"/>
      <c r="C30" s="131" t="n"/>
      <c r="D30" s="131" t="n"/>
    </row>
    <row r="31">
      <c r="A31" s="110" t="n"/>
      <c r="B31" s="131" t="n"/>
      <c r="C31" s="131" t="n"/>
      <c r="D31" s="131" t="n"/>
    </row>
    <row r="32">
      <c r="A32" s="110" t="n"/>
      <c r="B32" s="131" t="n"/>
      <c r="C32" s="131" t="n"/>
      <c r="D32" s="131" t="n"/>
    </row>
    <row r="33">
      <c r="A33" s="110" t="n"/>
      <c r="B33" s="131" t="n"/>
      <c r="C33" s="131" t="n"/>
      <c r="D33" s="131" t="n"/>
    </row>
    <row r="34">
      <c r="A34" s="110" t="n"/>
      <c r="B34" s="131" t="n"/>
      <c r="C34" s="131" t="n"/>
      <c r="D34" s="131" t="n"/>
    </row>
    <row r="35">
      <c r="A35" s="110" t="n"/>
      <c r="B35" s="131" t="n"/>
      <c r="C35" s="131" t="n"/>
      <c r="D35" s="131" t="n"/>
    </row>
    <row r="36">
      <c r="A36" s="110" t="n"/>
      <c r="B36" s="131" t="n"/>
      <c r="C36" s="131" t="n"/>
      <c r="D36" s="131" t="n"/>
    </row>
    <row r="37">
      <c r="A37" s="110" t="n"/>
      <c r="B37" s="131" t="n"/>
      <c r="C37" s="131" t="n"/>
      <c r="D37" s="131" t="n"/>
    </row>
    <row r="38">
      <c r="A38" s="110" t="n"/>
      <c r="B38" s="131" t="n"/>
      <c r="C38" s="131" t="n"/>
      <c r="D38" s="131" t="n"/>
    </row>
    <row r="39">
      <c r="A39" s="110" t="n"/>
      <c r="B39" s="131" t="n"/>
      <c r="C39" s="131" t="n"/>
      <c r="D39" s="131" t="n"/>
    </row>
    <row r="40">
      <c r="A40" s="110" t="n"/>
      <c r="B40" s="131" t="n"/>
      <c r="C40" s="131" t="n"/>
      <c r="D40" s="131" t="n"/>
    </row>
    <row r="41">
      <c r="A41" s="110" t="n"/>
      <c r="B41" s="131" t="n"/>
      <c r="C41" s="131" t="n"/>
      <c r="D41" s="131" t="n"/>
    </row>
    <row r="42">
      <c r="A42" s="110" t="n"/>
      <c r="B42" s="131" t="n"/>
      <c r="C42" s="131" t="n"/>
      <c r="D42" s="131" t="n"/>
    </row>
    <row r="43">
      <c r="A43" s="110" t="n"/>
      <c r="B43" s="131" t="n"/>
      <c r="C43" s="131" t="n"/>
      <c r="D43" s="131" t="n"/>
    </row>
    <row r="44">
      <c r="A44" s="110" t="n"/>
      <c r="B44" s="131" t="n"/>
      <c r="C44" s="131" t="n"/>
      <c r="D44" s="131" t="n"/>
    </row>
    <row r="45">
      <c r="A45" s="110" t="n"/>
      <c r="B45" s="131" t="n"/>
      <c r="C45" s="131" t="n"/>
      <c r="D45" s="131" t="n"/>
    </row>
    <row r="46">
      <c r="A46" s="110" t="n"/>
      <c r="B46" s="131" t="n"/>
      <c r="C46" s="131" t="n"/>
      <c r="D46" s="131" t="n"/>
    </row>
    <row r="47">
      <c r="A47" s="110" t="n"/>
      <c r="B47" s="131" t="n"/>
      <c r="C47" s="131" t="n"/>
      <c r="D47" s="131" t="n"/>
    </row>
    <row r="48">
      <c r="A48" s="110" t="n"/>
      <c r="B48" s="131" t="n"/>
      <c r="C48" s="131" t="n"/>
      <c r="D48" s="131" t="n"/>
    </row>
    <row r="49">
      <c r="A49" s="110" t="n"/>
      <c r="B49" s="131" t="n"/>
      <c r="C49" s="131" t="n"/>
      <c r="D49" s="131" t="n"/>
    </row>
    <row r="50">
      <c r="A50" s="110" t="n"/>
      <c r="B50" s="131" t="n"/>
      <c r="C50" s="131" t="n"/>
      <c r="D50" s="131" t="n"/>
    </row>
    <row r="51">
      <c r="A51" s="110" t="n"/>
      <c r="B51" s="131" t="n"/>
      <c r="C51" s="131" t="n"/>
      <c r="D51" s="131" t="n"/>
    </row>
    <row r="52">
      <c r="A52" s="110" t="n"/>
      <c r="B52" s="131" t="n"/>
      <c r="C52" s="131" t="n"/>
      <c r="D52" s="131" t="n"/>
    </row>
    <row r="53">
      <c r="A53" s="110" t="n"/>
      <c r="B53" s="131" t="n"/>
      <c r="C53" s="131" t="n"/>
      <c r="D53" s="131" t="n"/>
    </row>
    <row r="54">
      <c r="A54" s="110" t="n"/>
      <c r="B54" s="131" t="n"/>
      <c r="C54" s="131" t="n"/>
      <c r="D54" s="131" t="n"/>
    </row>
    <row r="55">
      <c r="A55" s="110" t="n"/>
      <c r="B55" s="131" t="n"/>
      <c r="C55" s="131" t="n"/>
      <c r="D55" s="131" t="n"/>
    </row>
    <row r="56">
      <c r="A56" s="110" t="n"/>
      <c r="B56" s="131" t="n"/>
      <c r="C56" s="131" t="n"/>
      <c r="D56" s="131" t="n"/>
    </row>
    <row r="57">
      <c r="A57" s="110" t="n"/>
      <c r="B57" s="131" t="n"/>
      <c r="C57" s="131" t="n"/>
      <c r="D57" s="131" t="n"/>
    </row>
    <row r="58">
      <c r="A58" s="110" t="n"/>
      <c r="B58" s="131" t="n"/>
      <c r="C58" s="131" t="n"/>
      <c r="D58" s="131" t="n"/>
    </row>
    <row r="59">
      <c r="A59" s="110" t="n"/>
      <c r="B59" s="131" t="n"/>
      <c r="C59" s="131" t="n"/>
      <c r="D59" s="131" t="n"/>
    </row>
    <row r="60">
      <c r="A60" s="110" t="n"/>
      <c r="B60" s="131" t="n"/>
      <c r="C60" s="131" t="n"/>
      <c r="D60" s="131" t="n"/>
    </row>
    <row r="61">
      <c r="A61" s="110" t="n"/>
      <c r="B61" s="131" t="n"/>
      <c r="C61" s="131" t="n"/>
      <c r="D61" s="131" t="n"/>
    </row>
    <row r="62">
      <c r="A62" s="110" t="n"/>
      <c r="B62" s="131" t="n"/>
      <c r="C62" s="131" t="n"/>
      <c r="D62" s="131" t="n"/>
    </row>
    <row r="63">
      <c r="A63" s="110" t="n"/>
      <c r="B63" s="131" t="n"/>
      <c r="C63" s="131" t="n"/>
      <c r="D63" s="131" t="n"/>
    </row>
    <row r="64">
      <c r="A64" s="110" t="n"/>
      <c r="B64" s="131" t="n"/>
      <c r="C64" s="131" t="n"/>
      <c r="D64" s="131" t="n"/>
    </row>
    <row r="65">
      <c r="A65" s="110" t="n"/>
      <c r="B65" s="131" t="n"/>
      <c r="C65" s="131" t="n"/>
      <c r="D65" s="131" t="n"/>
    </row>
    <row r="66">
      <c r="A66" s="110" t="n"/>
      <c r="B66" s="131" t="n"/>
      <c r="C66" s="131" t="n"/>
      <c r="D66" s="131" t="n"/>
    </row>
    <row r="67">
      <c r="A67" s="110" t="n"/>
      <c r="B67" s="131" t="n"/>
      <c r="C67" s="131" t="n"/>
      <c r="D67" s="131" t="n"/>
    </row>
    <row r="68">
      <c r="A68" s="110" t="n"/>
      <c r="B68" s="131" t="n"/>
      <c r="C68" s="131" t="n"/>
      <c r="D68" s="131" t="n"/>
    </row>
    <row r="69">
      <c r="A69" s="110" t="n"/>
      <c r="B69" s="131" t="n"/>
      <c r="C69" s="131" t="n"/>
      <c r="D69" s="131" t="n"/>
    </row>
    <row r="70">
      <c r="A70" s="110" t="n"/>
      <c r="B70" s="131" t="n"/>
      <c r="C70" s="131" t="n"/>
      <c r="D70" s="131" t="n"/>
    </row>
    <row r="71">
      <c r="A71" s="110" t="n"/>
      <c r="B71" s="131" t="n"/>
      <c r="C71" s="131" t="n"/>
      <c r="D71" s="131" t="n"/>
    </row>
    <row r="72">
      <c r="A72" s="110" t="n"/>
      <c r="B72" s="131" t="n"/>
      <c r="C72" s="131" t="n"/>
      <c r="D72" s="131" t="n"/>
    </row>
    <row r="73">
      <c r="A73" s="110" t="n"/>
      <c r="B73" s="131" t="n"/>
      <c r="C73" s="131" t="n"/>
      <c r="D73" s="131" t="n"/>
    </row>
    <row r="74">
      <c r="A74" s="110" t="n"/>
      <c r="B74" s="131" t="n"/>
      <c r="C74" s="131" t="n"/>
      <c r="D74" s="131" t="n"/>
    </row>
    <row r="75">
      <c r="A75" s="110" t="n"/>
      <c r="B75" s="131" t="n"/>
      <c r="C75" s="131" t="n"/>
      <c r="D75" s="131" t="n"/>
    </row>
    <row r="76">
      <c r="A76" s="110" t="n"/>
      <c r="B76" s="131" t="n"/>
      <c r="C76" s="131" t="n"/>
      <c r="D76" s="131" t="n"/>
    </row>
    <row r="77">
      <c r="A77" s="110" t="n"/>
      <c r="B77" s="131" t="n"/>
      <c r="C77" s="131" t="n"/>
      <c r="D77" s="131" t="n"/>
    </row>
    <row r="78">
      <c r="A78" s="110" t="n"/>
      <c r="B78" s="131" t="n"/>
      <c r="C78" s="131" t="n"/>
      <c r="D78" s="131" t="n"/>
    </row>
    <row r="79">
      <c r="A79" s="110" t="n"/>
      <c r="B79" s="131" t="n"/>
      <c r="C79" s="131" t="n"/>
      <c r="D79" s="131" t="n"/>
    </row>
    <row r="80">
      <c r="A80" s="110" t="n"/>
      <c r="B80" s="131" t="n"/>
      <c r="C80" s="131" t="n"/>
      <c r="D80" s="131" t="n"/>
    </row>
    <row r="81">
      <c r="A81" s="110" t="n"/>
      <c r="B81" s="131" t="n"/>
      <c r="C81" s="131" t="n"/>
      <c r="D81" s="131" t="n"/>
    </row>
    <row r="82">
      <c r="A82" s="110" t="n"/>
      <c r="B82" s="131" t="n"/>
      <c r="C82" s="131" t="n"/>
      <c r="D82" s="131" t="n"/>
    </row>
    <row r="83">
      <c r="A83" s="110" t="n"/>
      <c r="B83" s="131" t="n"/>
      <c r="C83" s="131" t="n"/>
      <c r="D83" s="131" t="n"/>
    </row>
    <row r="84">
      <c r="A84" s="110" t="n"/>
      <c r="B84" s="131" t="n"/>
      <c r="C84" s="131" t="n"/>
      <c r="D84" s="131" t="n"/>
    </row>
    <row r="85">
      <c r="A85" s="110" t="n"/>
      <c r="B85" s="131" t="n"/>
      <c r="C85" s="131" t="n"/>
      <c r="D85" s="131" t="n"/>
    </row>
    <row r="86">
      <c r="A86" s="110" t="n"/>
      <c r="B86" s="131" t="n"/>
      <c r="C86" s="131" t="n"/>
      <c r="D86" s="131" t="n"/>
    </row>
    <row r="87">
      <c r="A87" s="110" t="n"/>
      <c r="B87" s="131" t="n"/>
      <c r="C87" s="131" t="n"/>
      <c r="D87" s="131" t="n"/>
    </row>
    <row r="88">
      <c r="A88" s="110" t="n"/>
      <c r="B88" s="131" t="n"/>
      <c r="C88" s="131" t="n"/>
      <c r="D88" s="131" t="n"/>
    </row>
    <row r="89">
      <c r="A89" s="110" t="n"/>
      <c r="B89" s="131" t="n"/>
      <c r="C89" s="131" t="n"/>
      <c r="D89" s="131" t="n"/>
    </row>
    <row r="90">
      <c r="A90" s="110" t="n"/>
      <c r="B90" s="131" t="n"/>
      <c r="C90" s="131" t="n"/>
      <c r="D90" s="131" t="n"/>
    </row>
    <row r="91">
      <c r="A91" s="110" t="n"/>
      <c r="B91" s="131" t="n"/>
      <c r="C91" s="131" t="n"/>
      <c r="D91" s="131" t="n"/>
    </row>
    <row r="92">
      <c r="A92" s="110" t="n"/>
      <c r="B92" s="131" t="n"/>
      <c r="C92" s="131" t="n"/>
      <c r="D92" s="131" t="n"/>
    </row>
    <row r="93">
      <c r="A93" s="110" t="n"/>
      <c r="B93" s="131" t="n"/>
      <c r="C93" s="131" t="n"/>
      <c r="D93" s="131" t="n"/>
    </row>
    <row r="94">
      <c r="A94" s="110" t="n"/>
      <c r="B94" s="131" t="n"/>
      <c r="C94" s="131" t="n"/>
      <c r="D94" s="131" t="n"/>
    </row>
    <row r="95">
      <c r="A95" s="110" t="n"/>
      <c r="B95" s="131" t="n"/>
      <c r="C95" s="131" t="n"/>
      <c r="D95" s="131" t="n"/>
    </row>
    <row r="96">
      <c r="A96" s="110" t="n"/>
      <c r="B96" s="131" t="n"/>
      <c r="C96" s="131" t="n"/>
      <c r="D96" s="131" t="n"/>
    </row>
    <row r="97">
      <c r="A97" s="110" t="n"/>
      <c r="B97" s="131" t="n"/>
      <c r="C97" s="131" t="n"/>
      <c r="D97" s="131" t="n"/>
    </row>
    <row r="98">
      <c r="A98" s="110" t="n"/>
      <c r="B98" s="131" t="n"/>
      <c r="C98" s="131" t="n"/>
      <c r="D98" s="131" t="n"/>
    </row>
    <row r="99">
      <c r="A99" s="110" t="n"/>
      <c r="B99" s="131" t="n"/>
      <c r="C99" s="131" t="n"/>
      <c r="D99" s="131" t="n"/>
    </row>
    <row r="100">
      <c r="A100" s="110" t="n"/>
      <c r="B100" s="131" t="n"/>
      <c r="C100" s="131" t="n"/>
      <c r="D100" s="131" t="n"/>
    </row>
    <row r="101">
      <c r="A101" s="110" t="n"/>
      <c r="B101" s="131" t="n"/>
      <c r="C101" s="131" t="n"/>
      <c r="D101" s="131" t="n"/>
    </row>
    <row r="102">
      <c r="A102" s="110" t="n"/>
      <c r="B102" s="131" t="n"/>
      <c r="C102" s="131" t="n"/>
      <c r="D102" s="131" t="n"/>
    </row>
    <row r="103">
      <c r="A103" s="110" t="n"/>
      <c r="B103" s="131" t="n"/>
      <c r="C103" s="131" t="n"/>
      <c r="D103" s="131" t="n"/>
    </row>
    <row r="104">
      <c r="A104" s="110" t="n"/>
      <c r="B104" s="131" t="n"/>
      <c r="C104" s="131" t="n"/>
      <c r="D104" s="131" t="n"/>
    </row>
    <row r="105">
      <c r="A105" s="110" t="n"/>
      <c r="B105" s="131" t="n"/>
      <c r="C105" s="131" t="n"/>
      <c r="D105" s="131" t="n"/>
    </row>
    <row r="106">
      <c r="A106" s="110" t="n"/>
      <c r="B106" s="131" t="n"/>
      <c r="C106" s="131" t="n"/>
      <c r="D106" s="131" t="n"/>
    </row>
    <row r="107">
      <c r="A107" s="110" t="n"/>
      <c r="B107" s="131" t="n"/>
      <c r="C107" s="131" t="n"/>
      <c r="D107" s="131" t="n"/>
    </row>
    <row r="108">
      <c r="A108" s="110" t="n"/>
      <c r="B108" s="131" t="n"/>
      <c r="C108" s="131" t="n"/>
      <c r="D108" s="131" t="n"/>
    </row>
    <row r="109">
      <c r="A109" s="110" t="n"/>
      <c r="B109" s="131" t="n"/>
      <c r="C109" s="131" t="n"/>
      <c r="D109" s="131" t="n"/>
    </row>
    <row r="110">
      <c r="A110" s="110" t="n"/>
      <c r="B110" s="131" t="n"/>
      <c r="C110" s="131" t="n"/>
      <c r="D110" s="131" t="n"/>
    </row>
    <row r="111">
      <c r="A111" s="110" t="n"/>
      <c r="B111" s="131" t="n"/>
      <c r="C111" s="131" t="n"/>
      <c r="D111" s="131" t="n"/>
    </row>
    <row r="112">
      <c r="A112" s="110" t="n"/>
      <c r="B112" s="131" t="n"/>
      <c r="C112" s="131" t="n"/>
      <c r="D112" s="131" t="n"/>
    </row>
    <row r="113">
      <c r="A113" s="110" t="n"/>
      <c r="B113" s="131" t="n"/>
      <c r="C113" s="131" t="n"/>
      <c r="D113" s="131" t="n"/>
    </row>
    <row r="114">
      <c r="A114" s="110" t="n"/>
      <c r="B114" s="131" t="n"/>
      <c r="C114" s="131" t="n"/>
      <c r="D114" s="131" t="n"/>
    </row>
    <row r="115">
      <c r="A115" s="110" t="n"/>
      <c r="B115" s="131" t="n"/>
      <c r="C115" s="131" t="n"/>
      <c r="D115" s="131" t="n"/>
    </row>
    <row r="116">
      <c r="A116" s="110" t="n"/>
      <c r="B116" s="131" t="n"/>
      <c r="C116" s="131" t="n"/>
      <c r="D116" s="131" t="n"/>
    </row>
    <row r="117">
      <c r="A117" s="110" t="n"/>
      <c r="B117" s="131" t="n"/>
      <c r="C117" s="131" t="n"/>
      <c r="D117" s="131" t="n"/>
    </row>
    <row r="118">
      <c r="A118" s="110" t="n"/>
      <c r="B118" s="131" t="n"/>
      <c r="C118" s="131" t="n"/>
      <c r="D118" s="131" t="n"/>
    </row>
    <row r="119">
      <c r="A119" s="110" t="n"/>
      <c r="B119" s="131" t="n"/>
      <c r="C119" s="131" t="n"/>
      <c r="D119" s="131" t="n"/>
    </row>
    <row r="120">
      <c r="A120" s="110" t="n"/>
      <c r="B120" s="131" t="n"/>
      <c r="C120" s="131" t="n"/>
      <c r="D120" s="131" t="n"/>
    </row>
    <row r="121">
      <c r="A121" s="110" t="n"/>
      <c r="B121" s="131" t="n"/>
      <c r="C121" s="131" t="n"/>
      <c r="D121" s="131" t="n"/>
    </row>
    <row r="122">
      <c r="A122" s="110" t="n"/>
      <c r="B122" s="131" t="n"/>
      <c r="C122" s="131" t="n"/>
      <c r="D122" s="131" t="n"/>
    </row>
    <row r="123">
      <c r="A123" s="110" t="n"/>
      <c r="B123" s="131" t="n"/>
      <c r="C123" s="131" t="n"/>
      <c r="D123" s="131" t="n"/>
    </row>
    <row r="124">
      <c r="A124" s="110" t="n"/>
      <c r="B124" s="131" t="n"/>
      <c r="C124" s="131" t="n"/>
      <c r="D124" s="131" t="n"/>
    </row>
    <row r="125">
      <c r="A125" s="110" t="n"/>
      <c r="B125" s="131" t="n"/>
      <c r="C125" s="131" t="n"/>
      <c r="D125" s="131" t="n"/>
    </row>
    <row r="126">
      <c r="A126" s="110" t="n"/>
      <c r="B126" s="131" t="n"/>
      <c r="C126" s="131" t="n"/>
      <c r="D126" s="131" t="n"/>
    </row>
    <row r="127">
      <c r="A127" s="110" t="n"/>
      <c r="B127" s="131" t="n"/>
      <c r="C127" s="131" t="n"/>
      <c r="D127" s="131" t="n"/>
    </row>
    <row r="128">
      <c r="A128" s="110" t="n"/>
      <c r="B128" s="131" t="n"/>
      <c r="C128" s="131" t="n"/>
      <c r="D128" s="131" t="n"/>
    </row>
    <row r="129">
      <c r="A129" s="110" t="n"/>
      <c r="B129" s="131" t="n"/>
      <c r="C129" s="131" t="n"/>
      <c r="D129" s="131" t="n"/>
    </row>
    <row r="130">
      <c r="A130" s="110" t="n"/>
      <c r="B130" s="131" t="n"/>
      <c r="C130" s="131" t="n"/>
      <c r="D130" s="131" t="n"/>
    </row>
    <row r="131">
      <c r="A131" s="110" t="n"/>
      <c r="B131" s="131" t="n"/>
      <c r="C131" s="131" t="n"/>
      <c r="D131" s="131" t="n"/>
    </row>
    <row r="132">
      <c r="A132" s="110" t="n"/>
      <c r="B132" s="131" t="n"/>
      <c r="C132" s="131" t="n"/>
      <c r="D132" s="131" t="n"/>
    </row>
    <row r="133">
      <c r="A133" s="110" t="n"/>
      <c r="B133" s="131" t="n"/>
      <c r="C133" s="131" t="n"/>
      <c r="D133" s="131" t="n"/>
    </row>
    <row r="134">
      <c r="A134" s="110" t="n"/>
      <c r="B134" s="131" t="n"/>
      <c r="C134" s="131" t="n"/>
      <c r="D134" s="131" t="n"/>
    </row>
    <row r="135">
      <c r="A135" s="110" t="n"/>
      <c r="B135" s="131" t="n"/>
      <c r="C135" s="131" t="n"/>
      <c r="D135" s="131" t="n"/>
    </row>
    <row r="136">
      <c r="A136" s="110" t="n"/>
      <c r="B136" s="131" t="n"/>
      <c r="C136" s="131" t="n"/>
      <c r="D136" s="131" t="n"/>
    </row>
    <row r="137">
      <c r="A137" s="110" t="n"/>
      <c r="B137" s="131" t="n"/>
      <c r="C137" s="131" t="n"/>
      <c r="D137" s="131" t="n"/>
    </row>
    <row r="138">
      <c r="A138" s="110" t="n"/>
      <c r="B138" s="131" t="n"/>
      <c r="C138" s="131" t="n"/>
      <c r="D138" s="131" t="n"/>
    </row>
    <row r="139">
      <c r="A139" s="110" t="n"/>
      <c r="B139" s="131" t="n"/>
      <c r="C139" s="131" t="n"/>
      <c r="D139" s="131" t="n"/>
    </row>
    <row r="140">
      <c r="A140" s="110" t="n"/>
      <c r="B140" s="131" t="n"/>
      <c r="C140" s="131" t="n"/>
      <c r="D140" s="131" t="n"/>
    </row>
    <row r="141">
      <c r="A141" s="110" t="n"/>
      <c r="B141" s="131" t="n"/>
      <c r="C141" s="131" t="n"/>
      <c r="D141" s="131" t="n"/>
    </row>
    <row r="142">
      <c r="A142" s="110" t="n"/>
      <c r="B142" s="131" t="n"/>
      <c r="C142" s="131" t="n"/>
      <c r="D142" s="131" t="n"/>
    </row>
    <row r="143">
      <c r="A143" s="110" t="n"/>
      <c r="B143" s="131" t="n"/>
      <c r="C143" s="131" t="n"/>
      <c r="D143" s="131" t="n"/>
    </row>
    <row r="144">
      <c r="A144" s="110" t="n"/>
      <c r="B144" s="131" t="n"/>
      <c r="C144" s="131" t="n"/>
      <c r="D144" s="131" t="n"/>
    </row>
    <row r="145">
      <c r="A145" s="110" t="n"/>
      <c r="B145" s="131" t="n"/>
      <c r="C145" s="131" t="n"/>
      <c r="D145" s="131" t="n"/>
    </row>
    <row r="146">
      <c r="A146" s="110" t="n"/>
      <c r="B146" s="131" t="n"/>
      <c r="C146" s="131" t="n"/>
      <c r="D146" s="131" t="n"/>
    </row>
    <row r="147">
      <c r="A147" s="110" t="n"/>
      <c r="B147" s="131" t="n"/>
      <c r="C147" s="131" t="n"/>
      <c r="D147" s="131" t="n"/>
    </row>
    <row r="148">
      <c r="A148" s="110" t="n"/>
      <c r="B148" s="131" t="n"/>
      <c r="C148" s="131" t="n"/>
      <c r="D148" s="131" t="n"/>
    </row>
    <row r="149">
      <c r="A149" s="110" t="n"/>
      <c r="B149" s="131" t="n"/>
      <c r="C149" s="131" t="n"/>
      <c r="D149" s="131" t="n"/>
    </row>
    <row r="150">
      <c r="A150" s="110" t="n"/>
      <c r="B150" s="131" t="n"/>
      <c r="C150" s="131" t="n"/>
      <c r="D150" s="131" t="n"/>
    </row>
    <row r="151">
      <c r="A151" s="110" t="n"/>
      <c r="B151" s="131" t="n"/>
      <c r="C151" s="131" t="n"/>
      <c r="D151" s="131" t="n"/>
    </row>
    <row r="152">
      <c r="A152" s="110" t="n"/>
      <c r="B152" s="131" t="n"/>
      <c r="C152" s="131" t="n"/>
      <c r="D152" s="131" t="n"/>
    </row>
    <row r="153">
      <c r="A153" s="110" t="n"/>
      <c r="B153" s="131" t="n"/>
      <c r="C153" s="131" t="n"/>
      <c r="D153" s="131" t="n"/>
    </row>
    <row r="154">
      <c r="A154" s="110" t="n"/>
      <c r="B154" s="131" t="n"/>
      <c r="C154" s="131" t="n"/>
      <c r="D154" s="131" t="n"/>
    </row>
    <row r="155">
      <c r="A155" s="110" t="n"/>
      <c r="B155" s="131" t="n"/>
      <c r="C155" s="131" t="n"/>
      <c r="D155" s="131" t="n"/>
    </row>
    <row r="156">
      <c r="A156" s="110" t="n"/>
      <c r="B156" s="131" t="n"/>
      <c r="C156" s="131" t="n"/>
      <c r="D156" s="131" t="n"/>
    </row>
    <row r="157">
      <c r="A157" s="110" t="n"/>
      <c r="B157" s="131" t="n"/>
      <c r="C157" s="131" t="n"/>
      <c r="D157" s="131" t="n"/>
    </row>
    <row r="158">
      <c r="A158" s="110" t="n"/>
      <c r="B158" s="131" t="n"/>
      <c r="C158" s="131" t="n"/>
      <c r="D158" s="131" t="n"/>
    </row>
    <row r="159">
      <c r="A159" s="110" t="n"/>
      <c r="B159" s="131" t="n"/>
      <c r="C159" s="131" t="n"/>
      <c r="D159" s="131" t="n"/>
    </row>
    <row r="160">
      <c r="A160" s="110" t="n"/>
      <c r="B160" s="131" t="n"/>
      <c r="C160" s="131" t="n"/>
      <c r="D160" s="131" t="n"/>
    </row>
    <row r="161">
      <c r="A161" s="110" t="n"/>
      <c r="B161" s="131" t="n"/>
      <c r="C161" s="131" t="n"/>
      <c r="D161" s="131" t="n"/>
    </row>
    <row r="162">
      <c r="A162" s="110" t="n"/>
      <c r="B162" s="131" t="n"/>
      <c r="C162" s="131" t="n"/>
      <c r="D162" s="131" t="n"/>
    </row>
    <row r="163">
      <c r="A163" s="110" t="n"/>
      <c r="B163" s="131" t="n"/>
      <c r="C163" s="131" t="n"/>
      <c r="D163" s="131" t="n"/>
    </row>
    <row r="164">
      <c r="A164" s="110" t="n"/>
      <c r="B164" s="131" t="n"/>
      <c r="C164" s="131" t="n"/>
      <c r="D164" s="131" t="n"/>
    </row>
    <row r="165">
      <c r="A165" s="110" t="n"/>
      <c r="B165" s="131" t="n"/>
      <c r="C165" s="131" t="n"/>
      <c r="D165" s="131" t="n"/>
    </row>
    <row r="166">
      <c r="A166" s="110" t="n"/>
      <c r="B166" s="131" t="n"/>
      <c r="C166" s="131" t="n"/>
      <c r="D166" s="131" t="n"/>
    </row>
    <row r="167">
      <c r="A167" s="110" t="n"/>
      <c r="B167" s="131" t="n"/>
      <c r="C167" s="131" t="n"/>
      <c r="D167" s="131" t="n"/>
    </row>
    <row r="168">
      <c r="A168" s="110" t="n"/>
      <c r="B168" s="131" t="n"/>
      <c r="C168" s="131" t="n"/>
      <c r="D168" s="131" t="n"/>
    </row>
    <row r="169">
      <c r="A169" s="110" t="n"/>
      <c r="B169" s="131" t="n"/>
      <c r="C169" s="131" t="n"/>
      <c r="D169" s="131" t="n"/>
    </row>
    <row r="170">
      <c r="A170" s="110" t="n"/>
      <c r="B170" s="131" t="n"/>
      <c r="C170" s="131" t="n"/>
      <c r="D170" s="131" t="n"/>
    </row>
    <row r="171">
      <c r="A171" s="110" t="n"/>
      <c r="B171" s="131" t="n"/>
      <c r="C171" s="131" t="n"/>
      <c r="D171" s="131" t="n"/>
    </row>
    <row r="172">
      <c r="A172" s="110" t="n"/>
      <c r="B172" s="131" t="n"/>
      <c r="C172" s="131" t="n"/>
      <c r="D172" s="131" t="n"/>
    </row>
    <row r="173">
      <c r="A173" s="110" t="n"/>
      <c r="B173" s="131" t="n"/>
      <c r="C173" s="131" t="n"/>
      <c r="D173" s="131" t="n"/>
    </row>
    <row r="174">
      <c r="A174" s="110" t="n"/>
      <c r="B174" s="131" t="n"/>
      <c r="C174" s="131" t="n"/>
      <c r="D174" s="131" t="n"/>
    </row>
    <row r="175">
      <c r="A175" s="110" t="n"/>
      <c r="B175" s="131" t="n"/>
      <c r="C175" s="131" t="n"/>
      <c r="D175" s="131" t="n"/>
    </row>
    <row r="176">
      <c r="A176" s="110" t="n"/>
      <c r="B176" s="131" t="n"/>
      <c r="C176" s="131" t="n"/>
      <c r="D176" s="131" t="n"/>
    </row>
    <row r="177">
      <c r="A177" s="110" t="n"/>
      <c r="B177" s="131" t="n"/>
      <c r="C177" s="131" t="n"/>
      <c r="D177" s="131" t="n"/>
    </row>
    <row r="178">
      <c r="A178" s="110" t="n"/>
      <c r="B178" s="131" t="n"/>
      <c r="C178" s="131" t="n"/>
      <c r="D178" s="131" t="n"/>
    </row>
    <row r="179">
      <c r="A179" s="110" t="n"/>
      <c r="B179" s="131" t="n"/>
      <c r="C179" s="131" t="n"/>
      <c r="D179" s="131" t="n"/>
    </row>
    <row r="180">
      <c r="A180" s="110" t="n"/>
      <c r="B180" s="131" t="n"/>
      <c r="C180" s="131" t="n"/>
      <c r="D180" s="131" t="n"/>
    </row>
    <row r="181">
      <c r="A181" s="110" t="n"/>
      <c r="B181" s="131" t="n"/>
      <c r="C181" s="131" t="n"/>
      <c r="D181" s="131" t="n"/>
    </row>
    <row r="182">
      <c r="A182" s="110" t="n"/>
      <c r="B182" s="131" t="n"/>
      <c r="C182" s="131" t="n"/>
      <c r="D182" s="131" t="n"/>
    </row>
    <row r="183">
      <c r="A183" s="110" t="n"/>
      <c r="B183" s="131" t="n"/>
      <c r="C183" s="131" t="n"/>
      <c r="D183" s="131" t="n"/>
    </row>
    <row r="184">
      <c r="A184" s="110" t="n"/>
      <c r="B184" s="131" t="n"/>
      <c r="C184" s="131" t="n"/>
      <c r="D184" s="131" t="n"/>
    </row>
    <row r="185">
      <c r="A185" s="110" t="n"/>
      <c r="B185" s="131" t="n"/>
      <c r="C185" s="131" t="n"/>
      <c r="D185" s="131" t="n"/>
    </row>
    <row r="186">
      <c r="A186" s="110" t="n"/>
      <c r="B186" s="131" t="n"/>
      <c r="C186" s="131" t="n"/>
      <c r="D186" s="131" t="n"/>
    </row>
    <row r="187">
      <c r="A187" s="110" t="n"/>
      <c r="B187" s="131" t="n"/>
      <c r="C187" s="131" t="n"/>
      <c r="D187" s="131" t="n"/>
    </row>
    <row r="188">
      <c r="A188" s="110" t="n"/>
      <c r="B188" s="131" t="n"/>
      <c r="C188" s="131" t="n"/>
      <c r="D188" s="131" t="n"/>
    </row>
    <row r="189">
      <c r="A189" s="110" t="n"/>
      <c r="B189" s="131" t="n"/>
      <c r="C189" s="131" t="n"/>
      <c r="D189" s="131" t="n"/>
    </row>
    <row r="190">
      <c r="A190" s="110" t="n"/>
      <c r="B190" s="131" t="n"/>
      <c r="C190" s="131" t="n"/>
      <c r="D190" s="131" t="n"/>
    </row>
    <row r="191">
      <c r="A191" s="110" t="n"/>
      <c r="B191" s="131" t="n"/>
      <c r="C191" s="131" t="n"/>
      <c r="D191" s="131" t="n"/>
    </row>
    <row r="192">
      <c r="A192" s="110" t="n"/>
      <c r="B192" s="131" t="n"/>
      <c r="C192" s="131" t="n"/>
      <c r="D192" s="131" t="n"/>
    </row>
    <row r="193">
      <c r="A193" s="110" t="n"/>
      <c r="B193" s="131" t="n"/>
      <c r="C193" s="131" t="n"/>
      <c r="D193" s="131" t="n"/>
    </row>
    <row r="194">
      <c r="A194" s="110" t="n"/>
      <c r="B194" s="131" t="n"/>
      <c r="C194" s="131" t="n"/>
      <c r="D194" s="131" t="n"/>
    </row>
    <row r="195">
      <c r="A195" s="110" t="n"/>
      <c r="B195" s="131" t="n"/>
      <c r="C195" s="131" t="n"/>
      <c r="D195" s="131" t="n"/>
    </row>
    <row r="196">
      <c r="A196" s="110" t="n"/>
      <c r="B196" s="131" t="n"/>
      <c r="C196" s="131" t="n"/>
      <c r="D196" s="131" t="n"/>
    </row>
    <row r="197">
      <c r="A197" s="110" t="n"/>
      <c r="B197" s="131" t="n"/>
      <c r="C197" s="131" t="n"/>
      <c r="D197" s="131" t="n"/>
    </row>
    <row r="198">
      <c r="A198" s="110" t="n"/>
      <c r="B198" s="131" t="n"/>
      <c r="C198" s="131" t="n"/>
      <c r="D198" s="131" t="n"/>
    </row>
    <row r="199">
      <c r="A199" s="110" t="n"/>
      <c r="B199" s="131" t="n"/>
      <c r="C199" s="131" t="n"/>
      <c r="D199" s="131" t="n"/>
    </row>
    <row r="200">
      <c r="A200" s="110" t="n"/>
      <c r="B200" s="131" t="n"/>
      <c r="C200" s="131" t="n"/>
      <c r="D200" s="131" t="n"/>
    </row>
    <row r="201">
      <c r="A201" s="110" t="n"/>
      <c r="B201" s="131" t="n"/>
      <c r="C201" s="131" t="n"/>
      <c r="D201" s="131" t="n"/>
    </row>
    <row r="202">
      <c r="A202" s="110" t="n"/>
      <c r="B202" s="131" t="n"/>
      <c r="C202" s="131" t="n"/>
      <c r="D202" s="131" t="n"/>
    </row>
    <row r="203">
      <c r="A203" s="110" t="n"/>
      <c r="B203" s="131" t="n"/>
      <c r="C203" s="131" t="n"/>
      <c r="D203" s="131" t="n"/>
    </row>
    <row r="204">
      <c r="A204" s="110" t="n"/>
      <c r="B204" s="131" t="n"/>
      <c r="C204" s="131" t="n"/>
      <c r="D204" s="131" t="n"/>
    </row>
    <row r="205">
      <c r="A205" s="110" t="n"/>
      <c r="B205" s="131" t="n"/>
      <c r="C205" s="131" t="n"/>
      <c r="D205" s="131" t="n"/>
    </row>
    <row r="206">
      <c r="A206" s="110" t="n"/>
      <c r="B206" s="131" t="n"/>
      <c r="C206" s="131" t="n"/>
      <c r="D206" s="131" t="n"/>
    </row>
    <row r="207">
      <c r="A207" s="110" t="n"/>
      <c r="B207" s="131" t="n"/>
      <c r="C207" s="131" t="n"/>
      <c r="D207" s="131" t="n"/>
    </row>
    <row r="209">
      <c r="A209" s="116" t="inlineStr">
        <is>
          <t>Enter 0 deliberately when an amount is zero. Complete all three amounts for each named cost.</t>
        </is>
      </c>
    </row>
    <row r="210"/>
    <row r="211"/>
  </sheetData>
  <mergeCells count="2">
    <mergeCell ref="A209:D211"/>
    <mergeCell ref="A3:D5"/>
  </mergeCells>
  <dataValidations count="1">
    <dataValidation sqref="B8:D207" showDropDown="0" showInputMessage="0" showErrorMessage="0" allowBlank="0" type="decimal" operator="greaterThanOrEqual">
      <formula1>0</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2026-10-09T04:20:55Z</dcterms:created>
  <dcterms:modified xmlns:dcterms="http://purl.org/dc/terms/" xmlns:xsi="http://www.w3.org/2001/XMLSchema-instance" xsi:type="dcterms:W3CDTF">2026-10-09T04:20:56Z</dcterms:modified>
</cp:coreProperties>
</file>