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CALCULOS" sheetId="2" state="visible" r:id="rId2"/>
    <sheet xmlns:r="http://schemas.openxmlformats.org/officeDocument/2006/relationships" name="RESULTADO" sheetId="3" state="visible" r:id="rId3"/>
    <sheet xmlns:r="http://schemas.openxmlformats.org/officeDocument/2006/relationships" name="GUIA DE US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##"/>
    <numFmt numFmtId="165" formatCode="0.0"/>
  </numFmts>
  <fonts count="6">
    <font>
      <name val="Calibri"/>
      <family val="2"/>
      <color theme="1"/>
      <sz val="11"/>
      <scheme val="minor"/>
    </font>
    <font>
      <b val="1"/>
      <color rgb="00FFFFFF"/>
      <sz val="15"/>
    </font>
    <font>
      <i val="1"/>
      <color rgb="006B7280"/>
      <sz val="10"/>
    </font>
    <font>
      <b val="1"/>
      <color rgb="001F2937"/>
      <sz val="11"/>
    </font>
    <font>
      <b val="1"/>
      <color rgb="001F2937"/>
      <sz val="12"/>
    </font>
    <font>
      <b val="1"/>
      <color rgb="00047857"/>
    </font>
  </fonts>
  <fills count="6">
    <fill>
      <patternFill/>
    </fill>
    <fill>
      <patternFill patternType="gray125"/>
    </fill>
    <fill>
      <patternFill patternType="solid">
        <fgColor rgb="0010B981"/>
      </patternFill>
    </fill>
    <fill>
      <patternFill patternType="solid">
        <fgColor rgb="00FFF2CC"/>
      </patternFill>
    </fill>
    <fill>
      <patternFill patternType="solid">
        <fgColor rgb="00E5E7EB"/>
      </patternFill>
    </fill>
    <fill>
      <patternFill patternType="solid">
        <fgColor rgb="00E7F6EF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A7F3D0"/>
      </left>
      <right style="thin">
        <color rgb="00A7F3D0"/>
      </right>
      <top style="thin">
        <color rgb="00A7F3D0"/>
      </top>
      <bottom style="thin">
        <color rgb="00A7F3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49" fontId="0" fillId="3" borderId="1" pivotButton="0" quotePrefix="0" xfId="0"/>
    <xf numFmtId="0" fontId="4" fillId="4" borderId="0" pivotButton="0" quotePrefix="0" xfId="0"/>
    <xf numFmtId="164" fontId="0" fillId="3" borderId="1" pivotButton="0" quotePrefix="0" xfId="0"/>
    <xf numFmtId="3" fontId="5" fillId="5" borderId="2" pivotButton="0" quotePrefix="0" xfId="0"/>
    <xf numFmtId="165" fontId="5" fillId="5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DFL</author>
  </authors>
  <commentList>
    <comment ref="B9" authorId="0" shapeId="0">
      <text>
        <t>Piezas que produces en un mes con ese OEM. Ej: 50,000.</t>
      </text>
    </comment>
    <comment ref="B10" authorId="0" shapeId="0">
      <text>
        <t>% de piezas defectuosas. Si no lo tienes, usa 1–2%.</t>
      </text>
    </comment>
    <comment ref="B13" authorId="0" shapeId="0">
      <text>
        <t>Costo real por hora de un ingeniero (sueldo + prestaciones).</t>
      </text>
    </comment>
    <comment ref="B14" authorId="0" shapeId="0">
      <text>
        <t>Horas que tarda tu equipo en cerrar UN 8D completo.</t>
      </text>
    </comment>
    <comment ref="B15" authorId="0" shapeId="0">
      <text>
        <t>Promedio de 8D que abres cada mes.</t>
      </text>
    </comment>
    <comment ref="B16" authorId="0" shapeId="0">
      <text>
        <t>Cuántos 8D te devolvió/rechazó el OEM en 6 meses.</t>
      </text>
    </comment>
    <comment ref="B19" authorId="0" shapeId="0">
      <text>
        <t>Inspección 100%, cuarentena, sorting por evento.</t>
      </text>
    </comment>
    <comment ref="B20" authorId="0" shapeId="0">
      <text>
        <t>Retrabajo o scrap de piezas malas por evento.</t>
      </text>
    </comment>
    <comment ref="B21" authorId="0" shapeId="0">
      <text>
        <t>Multa/cargo que te aplica el OEM por cada rechazo.</t>
      </text>
    </comment>
    <comment ref="B22" authorId="0" shapeId="0">
      <text>
        <t>Costo de una auditoría/visita especial del OEM.</t>
      </text>
    </comment>
    <comment ref="B25" authorId="0" shapeId="0">
      <text>
        <t>Facturación anual con ese OEM. Es lo que está en juego.</t>
      </text>
    </comment>
    <comment ref="B26" authorId="0" shapeId="0">
      <text>
        <t>% de riesgo de perder la cuenta tras un rechazo grave.</t>
      </text>
    </comment>
    <comment ref="B27" authorId="0" shapeId="0">
      <text>
        <t>Pesos por dólar, para convertir la inversión a MXN.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50" customWidth="1" min="1" max="1"/>
    <col width="25" customWidth="1" min="2" max="2"/>
  </cols>
  <sheetData>
    <row r="1" ht="26" customHeight="1">
      <c r="A1" s="1" t="inlineStr">
        <is>
          <t xml:space="preserve">  INPUT — TUS DATOS  (edita solo lo amarillo)</t>
        </is>
      </c>
    </row>
    <row r="2">
      <c r="A2" s="2" t="inlineStr">
        <is>
          <t>Pasa el mouse sobre cada celda amarilla para ver la ayuda.</t>
        </is>
      </c>
    </row>
    <row r="4">
      <c r="A4" s="3" t="inlineStr">
        <is>
          <t>Nombre de tu empresa</t>
        </is>
      </c>
      <c r="B4" s="4" t="inlineStr">
        <is>
          <t>[Tu empresa]</t>
        </is>
      </c>
    </row>
    <row r="5">
      <c r="A5" s="3" t="inlineStr">
        <is>
          <t>OEM principal</t>
        </is>
      </c>
      <c r="B5" s="4" t="inlineStr">
        <is>
          <t>[GM / Ford / VW / Toyota]</t>
        </is>
      </c>
    </row>
    <row r="6">
      <c r="A6" s="3" t="inlineStr">
        <is>
          <t>Part number principal</t>
        </is>
      </c>
      <c r="B6" s="4" t="inlineStr">
        <is>
          <t>[Part #]</t>
        </is>
      </c>
    </row>
    <row r="7">
      <c r="A7" t="inlineStr"/>
    </row>
    <row r="8">
      <c r="A8" s="5" t="inlineStr">
        <is>
          <t>VOLUMEN Y DEFECTO</t>
        </is>
      </c>
    </row>
    <row r="9">
      <c r="A9" s="3" t="inlineStr">
        <is>
          <t>Volumen de producción mensual (piezas)</t>
        </is>
      </c>
      <c r="B9" s="6" t="n">
        <v>50000</v>
      </c>
    </row>
    <row r="10">
      <c r="A10" s="3" t="inlineStr">
        <is>
          <t>Tasa de defecto actual (%)</t>
        </is>
      </c>
      <c r="B10" s="6" t="n">
        <v>1.5</v>
      </c>
    </row>
    <row r="11">
      <c r="A11" t="inlineStr"/>
    </row>
    <row r="12">
      <c r="A12" s="5" t="inlineStr">
        <is>
          <t>COSTO DE INGENIERÍA (8D)</t>
        </is>
      </c>
    </row>
    <row r="13">
      <c r="A13" s="3" t="inlineStr">
        <is>
          <t>Costo de mano de obra por hora (MXN)</t>
        </is>
      </c>
      <c r="B13" s="6" t="n">
        <v>180</v>
      </c>
    </row>
    <row r="14">
      <c r="A14" s="3" t="inlineStr">
        <is>
          <t>Horas de ingeniería por 8D</t>
        </is>
      </c>
      <c r="B14" s="6" t="n">
        <v>25</v>
      </c>
    </row>
    <row r="15">
      <c r="A15" s="3" t="inlineStr">
        <is>
          <t>8Ds abiertos por mes</t>
        </is>
      </c>
      <c r="B15" s="6" t="n">
        <v>6</v>
      </c>
    </row>
    <row r="16">
      <c r="A16" s="3" t="inlineStr">
        <is>
          <t>8Ds rechazados por el OEM (últimos 6 meses)</t>
        </is>
      </c>
      <c r="B16" s="6" t="n">
        <v>4</v>
      </c>
    </row>
    <row r="17">
      <c r="A17" t="inlineStr"/>
    </row>
    <row r="18">
      <c r="A18" s="5" t="inlineStr">
        <is>
          <t>COSTO POR EVENTO DE FALLA</t>
        </is>
      </c>
    </row>
    <row r="19">
      <c r="A19" s="3" t="inlineStr">
        <is>
          <t>Costo de contención por evento (MXN)</t>
        </is>
      </c>
      <c r="B19" s="6" t="n">
        <v>85000</v>
      </c>
    </row>
    <row r="20">
      <c r="A20" s="3" t="inlineStr">
        <is>
          <t>Costo de rework / scrap por evento (MXN)</t>
        </is>
      </c>
      <c r="B20" s="6" t="n">
        <v>120000</v>
      </c>
    </row>
    <row r="21">
      <c r="A21" s="3" t="inlineStr">
        <is>
          <t>Penalización del OEM por rechazo (MXN)</t>
        </is>
      </c>
      <c r="B21" s="6" t="n">
        <v>250000</v>
      </c>
    </row>
    <row r="22">
      <c r="A22" s="3" t="inlineStr">
        <is>
          <t>Costo de re-auditoría (MXN)</t>
        </is>
      </c>
      <c r="B22" s="6" t="n">
        <v>180000</v>
      </c>
    </row>
    <row r="23">
      <c r="A23" t="inlineStr"/>
    </row>
    <row r="24">
      <c r="A24" s="5" t="inlineStr">
        <is>
          <t>RIESGO DE LA CUENTA</t>
        </is>
      </c>
    </row>
    <row r="25">
      <c r="A25" s="3" t="inlineStr">
        <is>
          <t>Valor de la cuenta OEM (anual, MXN)</t>
        </is>
      </c>
      <c r="B25" s="6" t="n">
        <v>45000000</v>
      </c>
    </row>
    <row r="26">
      <c r="A26" s="3" t="inlineStr">
        <is>
          <t>Probabilidad de perder la cuenta (%)</t>
        </is>
      </c>
      <c r="B26" s="6" t="n">
        <v>15</v>
      </c>
    </row>
    <row r="27">
      <c r="A27" s="3" t="inlineStr">
        <is>
          <t>Tipo de cambio (MXN por USD)</t>
        </is>
      </c>
      <c r="B27" s="6" t="n">
        <v>17</v>
      </c>
    </row>
  </sheetData>
  <mergeCells count="5">
    <mergeCell ref="A24:B24"/>
    <mergeCell ref="A1:B1"/>
    <mergeCell ref="A18:B18"/>
    <mergeCell ref="A8:B8"/>
    <mergeCell ref="A12:B12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50" customWidth="1" min="1" max="1"/>
    <col width="25" customWidth="1" min="2" max="2"/>
  </cols>
  <sheetData>
    <row r="1" ht="26" customHeight="1">
      <c r="A1" s="1" t="inlineStr">
        <is>
          <t xml:space="preserve">  CÁLCULOS — se llenan solos (no editar)</t>
        </is>
      </c>
    </row>
    <row r="3">
      <c r="A3" s="3" t="inlineStr">
        <is>
          <t>Piezas defectuosas / mes</t>
        </is>
      </c>
      <c r="B3" s="7">
        <f>INPUT!B9*INPUT!B10/100</f>
        <v/>
      </c>
    </row>
    <row r="4">
      <c r="A4" s="3" t="inlineStr">
        <is>
          <t>Piezas defectuosas / año</t>
        </is>
      </c>
      <c r="B4" s="7">
        <f>B3*12</f>
        <v/>
      </c>
    </row>
    <row r="6">
      <c r="A6" s="3" t="inlineStr">
        <is>
          <t>Costo anual de ingeniería en 8Ds</t>
        </is>
      </c>
      <c r="B6" s="7">
        <f>INPUT!B13*INPUT!B14*INPUT!B15*12</f>
        <v/>
      </c>
    </row>
    <row r="7">
      <c r="A7" s="3" t="inlineStr">
        <is>
          <t>Costo anual de penalizaciones</t>
        </is>
      </c>
      <c r="B7" s="7">
        <f>INPUT!B16*INPUT!B21</f>
        <v/>
      </c>
    </row>
    <row r="8">
      <c r="A8" s="3" t="inlineStr">
        <is>
          <t>Costo anual contención + rework</t>
        </is>
      </c>
      <c r="B8" s="7">
        <f>(INPUT!B19+INPUT!B20)*INPUT!B16</f>
        <v/>
      </c>
    </row>
    <row r="9">
      <c r="A9" s="3" t="inlineStr">
        <is>
          <t>Costo anual re-auditorías (2/año)</t>
        </is>
      </c>
      <c r="B9" s="7">
        <f>INPUT!B22*2</f>
        <v/>
      </c>
    </row>
    <row r="11">
      <c r="A11" s="5" t="inlineStr">
        <is>
          <t>COSTO TOTAL ANUAL DE CALIDAD</t>
        </is>
      </c>
      <c r="B11" s="7">
        <f>B6+B7+B8+B9</f>
        <v/>
      </c>
    </row>
    <row r="13">
      <c r="A13" s="5" t="inlineStr">
        <is>
          <t>VALOR EN RIESGO (cuenta OEM)</t>
        </is>
      </c>
      <c r="B13" s="7">
        <f>INPUT!B25*INPUT!B26/100</f>
        <v/>
      </c>
    </row>
    <row r="15">
      <c r="A15" s="5" t="inlineStr">
        <is>
          <t>COSTO TOTAL + RIESGO ANUAL</t>
        </is>
      </c>
      <c r="B15" s="7">
        <f>B11+B13</f>
        <v/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50" customWidth="1" min="1" max="1"/>
    <col width="25" customWidth="1" min="2" max="2"/>
  </cols>
  <sheetData>
    <row r="1" ht="26" customHeight="1">
      <c r="A1" s="1" t="inlineStr">
        <is>
          <t xml:space="preserve">  RESULTADO — TU CASO DE NEGOCIO</t>
        </is>
      </c>
    </row>
    <row r="3">
      <c r="A3" s="3" t="inlineStr">
        <is>
          <t>Costo anual actual de calidad</t>
        </is>
      </c>
      <c r="B3" s="7">
        <f>CALCULOS!B11</f>
        <v/>
      </c>
    </row>
    <row r="4">
      <c r="A4" s="3" t="inlineStr">
        <is>
          <t>Valor de la cuenta OEM en riesgo</t>
        </is>
      </c>
      <c r="B4" s="7">
        <f>CALCULOS!B13</f>
        <v/>
      </c>
    </row>
    <row r="5">
      <c r="A5" s="5" t="inlineStr">
        <is>
          <t>COSTO TOTAL + RIESGO ANUAL</t>
        </is>
      </c>
      <c r="B5" s="7">
        <f>CALCULOS!B15</f>
        <v/>
      </c>
    </row>
    <row r="7">
      <c r="A7" s="5" t="inlineStr">
        <is>
          <t>CON EL AI QUALITY ENGINEER APPLIANCE</t>
        </is>
      </c>
    </row>
    <row r="8">
      <c r="A8" s="3" t="inlineStr">
        <is>
          <t>Ahorro anual estimado (85%)</t>
        </is>
      </c>
      <c r="B8" s="7">
        <f>B5*0.85</f>
        <v/>
      </c>
    </row>
    <row r="9">
      <c r="A9" s="3" t="inlineStr">
        <is>
          <t>Inversión Appliance año 1 (MXN)</t>
        </is>
      </c>
      <c r="B9" s="7">
        <f>52000*INPUT!B27</f>
        <v/>
      </c>
    </row>
    <row r="10">
      <c r="A10" s="3" t="inlineStr">
        <is>
          <t>ROI primer año (veces la inversión)</t>
        </is>
      </c>
      <c r="B10" s="8">
        <f>B8/B9</f>
        <v/>
      </c>
    </row>
    <row r="11">
      <c r="A11" s="3" t="inlineStr">
        <is>
          <t>Recuperación de la inversión (meses)</t>
        </is>
      </c>
      <c r="B11" s="8">
        <f>B9/(B8/12)</f>
        <v/>
      </c>
    </row>
    <row r="13">
      <c r="A13" s="5" t="inlineStr">
        <is>
          <t>CÓMO INTERPRETAR</t>
        </is>
      </c>
    </row>
    <row r="14">
      <c r="A14" s="2" t="inlineStr">
        <is>
          <t>Si el ROI (B10) es mayor a 1 y la recuperación (B11) es menor a 12 meses, el Appliance se justifica solo. Usa estos dos números para presentarlo a tu dirección.</t>
        </is>
      </c>
    </row>
    <row r="16">
      <c r="A16" s="2" t="inlineStr">
        <is>
          <t>→ digitalforcelab.com · WhatsApp +52 221 660 3384 · MBB Ing. Cosme Gonzalo García Ríos</t>
        </is>
      </c>
    </row>
  </sheetData>
  <mergeCells count="5">
    <mergeCell ref="A16:B16"/>
    <mergeCell ref="A7:B7"/>
    <mergeCell ref="A13:B13"/>
    <mergeCell ref="A14:B14"/>
    <mergeCell ref="A1:B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 ht="26" customHeight="1">
      <c r="A1" s="1" t="inlineStr">
        <is>
          <t xml:space="preserve">  GUÍA DE USO — CALCULADORA DE COSTO DE RECALL</t>
        </is>
      </c>
    </row>
    <row r="3">
      <c r="A3" s="3" t="inlineStr">
        <is>
          <t>1. Ve a la pestaña INPUT y edita SOLO las celdas amarillas.</t>
        </is>
      </c>
    </row>
    <row r="4">
      <c r="A4" s="2" t="inlineStr">
        <is>
          <t>Pasa el mouse sobre cada celda amarilla: un comentario te explica qué número poner.</t>
        </is>
      </c>
    </row>
    <row r="5">
      <c r="A5" s="3" t="inlineStr">
        <is>
          <t>2. No toques CALCULOS ni RESULTADO: se llenan solos.</t>
        </is>
      </c>
    </row>
    <row r="6">
      <c r="A6" s="3" t="inlineStr">
        <is>
          <t>3. En RESULTADO revisa el ROI y los meses de recuperación.</t>
        </is>
      </c>
    </row>
    <row r="7">
      <c r="A7" s="2" t="inlineStr">
        <is>
          <t>Esos dos números son tu caso de negocio para justificar el Appliance ante tu dirección.</t>
        </is>
      </c>
    </row>
    <row r="8">
      <c r="A8" s="3" t="inlineStr">
        <is>
          <t>4. Guarda tu copia y compártela con tu equipo de calidad.</t>
        </is>
      </c>
    </row>
    <row r="10">
      <c r="A10" s="2" t="inlineStr">
        <is>
          <t>¿Dudas? WhatsApp +52 221 660 3384 · digitalforcelab.com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2026-08-08T19:34:19Z</dcterms:created>
  <dcterms:modified xmlns:dcterms="http://purl.org/dc/terms/" xmlns:xsi="http://www.w3.org/2001/XMLSchema-instance" xsi:type="dcterms:W3CDTF">2026-08-08T19:34:19Z</dcterms:modified>
</cp:coreProperties>
</file>