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Calculateur de marge" sheetId="2" state="visible" r:id="rId4"/>
    <sheet name="Suivi produi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<sst xmlns="http://schemas.openxmlformats.org/spreadsheetml/2006/main" count="61" uniqueCount="61">
  <si>
    <t xml:space="preserve">CALCULATEUR &amp; SUIVI  ·  AMAZON FBA</t>
  </si>
  <si>
    <t xml:space="preserve">Comment utiliser ce fichier</t>
  </si>
  <si>
    <t xml:space="preserve">Ce classeur accompagne le guide « Vendre sur Amazon FBA &amp; FBM ». Il contient deux outils.</t>
  </si>
  <si>
    <t xml:space="preserve">1 · Onglet « Calculateur de marge »</t>
  </si>
  <si>
    <t xml:space="preserve">Saisis les cases jaunes pour un produit (prix, coûts, frais FBA, commission). Le fichier calcule</t>
  </si>
  <si>
    <t xml:space="preserve">automatiquement ta marge produit, ton taux de marge, ton ROI et la décision GO / NON.</t>
  </si>
  <si>
    <t xml:space="preserve">Tu peux comparer jusqu'à 3 produits côte à côte.</t>
  </si>
  <si>
    <t xml:space="preserve">2 · Onglet « Suivi produits »</t>
  </si>
  <si>
    <t xml:space="preserve">Saisis tes produits, leur marge, ton stock et tes ventes par jour. Le fichier t'indique quand</t>
  </si>
  <si>
    <t xml:space="preserve">réassortir avant la rupture, et combien d'argent dort dans ton stock.</t>
  </si>
  <si>
    <t xml:space="preserve">Les cases jaunes sont à remplir. Tout le reste est calculé, n'y touche pas.</t>
  </si>
  <si>
    <t xml:space="preserve">Une ligne d'exemple (en bleu) te montre le format attendu : efface-la et mets tes chiffres.</t>
  </si>
  <si>
    <t xml:space="preserve">Rappel : la marge produit sert à décider d'acheter (critère GO). Pour ta marge réelle après</t>
  </si>
  <si>
    <t xml:space="preserve">publicité et abonnement, reporte-toi au Module 13 du guide.</t>
  </si>
  <si>
    <t xml:space="preserve">CALCULATEUR DE MARGE  ·  AMAZON FBA</t>
  </si>
  <si>
    <t xml:space="preserve">Remplis les cases jaunes. Tout le reste se calcule automatiquement.</t>
  </si>
  <si>
    <t xml:space="preserve">ÉLÉMENT (par unité)</t>
  </si>
  <si>
    <t xml:space="preserve">Produit 1</t>
  </si>
  <si>
    <t xml:space="preserve">Produit 2</t>
  </si>
  <si>
    <t xml:space="preserve">Produit 3</t>
  </si>
  <si>
    <t xml:space="preserve">COMMENT LE REMPLIR</t>
  </si>
  <si>
    <t xml:space="preserve">Prix de vente sur Amazon (TTC)</t>
  </si>
  <si>
    <t xml:space="preserve">Le prix auquel tu comptes vendre</t>
  </si>
  <si>
    <t xml:space="preserve">Coût fournisseur / unité</t>
  </si>
  <si>
    <t xml:space="preserve">Prix négocié avec le fournisseur</t>
  </si>
  <si>
    <t xml:space="preserve">Transport + douane / unité</t>
  </si>
  <si>
    <t xml:space="preserve">Coût d'acheminement réparti par unité</t>
  </si>
  <si>
    <t xml:space="preserve">Emballage / préparation / unité</t>
  </si>
  <si>
    <t xml:space="preserve">Sachet, sticker, préparation…</t>
  </si>
  <si>
    <t xml:space="preserve">Frais FBA (traitement + stockage)</t>
  </si>
  <si>
    <t xml:space="preserve">Estime via le calculateur FBA de Seller Central</t>
  </si>
  <si>
    <t xml:space="preserve">Commission Amazon (%)</t>
  </si>
  <si>
    <t xml:space="preserve">En général 15 %. Saisir 15 (pas 0,15)</t>
  </si>
  <si>
    <t xml:space="preserve">Commission Amazon (€)</t>
  </si>
  <si>
    <t xml:space="preserve">Calcul auto : prix × commission %</t>
  </si>
  <si>
    <t xml:space="preserve">Coût d'achat rendu</t>
  </si>
  <si>
    <t xml:space="preserve">Fournisseur + transport + emballage</t>
  </si>
  <si>
    <t xml:space="preserve">COÛT TOTAL / unité</t>
  </si>
  <si>
    <t xml:space="preserve">Tous les coûts additionnés</t>
  </si>
  <si>
    <t xml:space="preserve">MARGE PRODUIT / unité</t>
  </si>
  <si>
    <t xml:space="preserve">Prix de vente − coût total (avant publicité)</t>
  </si>
  <si>
    <t xml:space="preserve">Taux de marge</t>
  </si>
  <si>
    <t xml:space="preserve">Marge ÷ prix de vente</t>
  </si>
  <si>
    <t xml:space="preserve">ROI (marge ÷ coût d'achat rendu)</t>
  </si>
  <si>
    <t xml:space="preserve">Rentabilité de l'argent investi</t>
  </si>
  <si>
    <t xml:space="preserve">DÉCISION</t>
  </si>
  <si>
    <t xml:space="preserve">GO si taux de marge ≥ 30 % ET ROI ≥ 100 %</t>
  </si>
  <si>
    <t xml:space="preserve">La colonne « Produit 1 » est pré-remplie avec l'exemple LUNA du guide (bleu). Efface-la et saisis tes chiffres.</t>
  </si>
  <si>
    <t xml:space="preserve">SUIVI DE TES PRODUITS  ·  STOCK &amp; RÉASSORT</t>
  </si>
  <si>
    <t xml:space="preserve">Saisis les cases jaunes (produit, marge, stock, ventes/jour). Le reste se calcule.</t>
  </si>
  <si>
    <t xml:space="preserve">Produit</t>
  </si>
  <si>
    <t xml:space="preserve">Marge produit (€)</t>
  </si>
  <si>
    <t xml:space="preserve">Stock actuel</t>
  </si>
  <si>
    <t xml:space="preserve">Ventes / jour</t>
  </si>
  <si>
    <t xml:space="preserve">Jours avant rupture</t>
  </si>
  <si>
    <t xml:space="preserve">Date de réassort conseillée</t>
  </si>
  <si>
    <t xml:space="preserve">Profit dormant (€)</t>
  </si>
  <si>
    <t xml:space="preserve">Statut</t>
  </si>
  <si>
    <t xml:space="preserve">Bouteille inox (ex.)</t>
  </si>
  <si>
    <t xml:space="preserve">« Jours avant rupture » = stock ÷ ventes par jour.  « Date de réassort » anticipe 40 jours (production + maritime) : commande avant cette date.</t>
  </si>
  <si>
    <t xml:space="preserve">« Profit dormant » = argent immobilisé dans ton stock (marge × unités en stock).  Statut : OK au-delà de 21 j · À réassortir sous 21 j · Urgent sous 10 j.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</si>
</sst>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&quot; €&quot;"/>
    <numFmt numFmtId="166" formatCode="0&quot; %&quot;"/>
    <numFmt numFmtId="167" formatCode="0.0&quot; %&quot;"/>
    <numFmt numFmtId="168" formatCode="General"/>
    <numFmt numFmtId="169" formatCode="dd/mm/yyyy"/>
    <numFmt numFmtId="170" formatCode="#,##0&quot; €&quot;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2B3A4A"/>
      <name val="Arial"/>
      <family val="0"/>
      <charset val="1"/>
    </font>
    <font>
      <b val="true"/>
      <sz val="13"/>
      <color rgb="FF13243A"/>
      <name val="Arial"/>
      <family val="0"/>
      <charset val="1"/>
    </font>
    <font>
      <b val="true"/>
      <sz val="11"/>
      <color rgb="FFEE8B0B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9"/>
      <color rgb="FF6A778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1450C8"/>
      <name val="Arial"/>
      <family val="0"/>
      <charset val="1"/>
    </font>
    <font>
      <sz val="8.5"/>
      <color rgb="FF6A7787"/>
      <name val="Arial"/>
      <family val="0"/>
      <charset val="1"/>
    </font>
    <font>
      <b val="true"/>
      <sz val="10"/>
      <color rgb="FF2B3A4A"/>
      <name val="Arial"/>
      <family val="0"/>
      <charset val="1"/>
    </font>
    <font>
      <b val="true"/>
      <sz val="10"/>
      <color rgb="FF1E8E5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8.5"/>
      <color rgb="FFEE8B0B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0"/>
      <color rgb="FF13243A"/>
      <name val="Arial"/>
      <family val="0"/>
      <charset val="1"/>
    </font>
    <font>
      <sz val="9"/>
      <color rgb="FF2B3A4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3243A"/>
        <bgColor rgb="FF2B3A4A"/>
      </patternFill>
    </fill>
    <fill>
      <patternFill patternType="solid">
        <fgColor rgb="FFFFF4E2"/>
        <bgColor rgb="FFFFF9E8"/>
      </patternFill>
    </fill>
    <fill>
      <patternFill patternType="solid">
        <fgColor rgb="FFFFF9E8"/>
        <bgColor rgb="FFFFF4E2"/>
      </patternFill>
    </fill>
    <fill>
      <patternFill patternType="solid">
        <fgColor rgb="FFEFF2F5"/>
        <bgColor rgb="FFE7F5EE"/>
      </patternFill>
    </fill>
    <fill>
      <patternFill patternType="solid">
        <fgColor rgb="FFE7F5EE"/>
        <bgColor rgb="FFEFF2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EE7"/>
      </left>
      <right style="thin">
        <color rgb="FFD8DEE7"/>
      </right>
      <top style="thin">
        <color rgb="FFD8DEE7"/>
      </top>
      <bottom style="thin">
        <color rgb="FFD8DE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1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1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true" indent="1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center" textRotation="0" wrapText="true" indent="1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1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5" fontId="11" fillId="4" borderId="1" xf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5" fontId="0" fillId="4" borderId="1" xfId="0" applyFont="false" applyBorder="true" applyAlignment="true" applyProtection="true">
      <alignment horizontal="right" vertical="bottom" textRotation="0" wrapText="false" indent="1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6" fontId="11" fillId="4" borderId="1" xf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6" fontId="0" fillId="4" borderId="1" xfId="0" applyFont="false" applyBorder="true" applyAlignment="true" applyProtection="true">
      <alignment horizontal="right" vertical="bottom" textRotation="0" wrapText="false" indent="1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1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5" fontId="13" fillId="0" borderId="0" xfId="0" applyFont="true" applyBorder="false" applyAlignment="true" applyProtection="true">
      <alignment horizontal="right" vertical="bottom" textRotation="0" wrapText="false" indent="1" shrinkToFit="false"/>
      <protection locked="true" hidden="false"/>
    </xf>
    <xf numFmtId="164" fontId="13" fillId="5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5" fontId="13" fillId="5" borderId="0" xfId="0" applyFont="true" applyBorder="false" applyAlignment="true" applyProtection="true">
      <alignment horizontal="right" vertical="bottom" textRotation="0" wrapText="false" indent="1" shrinkToFit="false"/>
      <protection locked="true" hidden="false"/>
    </xf>
    <xf numFmtId="164" fontId="12" fillId="5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4" fontId="14" fillId="6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5" fontId="14" fillId="6" borderId="0" xfId="0" applyFont="true" applyBorder="false" applyAlignment="true" applyProtection="true">
      <alignment horizontal="right" vertical="bottom" textRotation="0" wrapText="false" indent="1" shrinkToFit="false"/>
      <protection locked="true" hidden="false"/>
    </xf>
    <xf numFmtId="164" fontId="12" fillId="6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7" fontId="14" fillId="6" borderId="0" xfId="0" applyFont="true" applyBorder="false" applyAlignment="true" applyProtection="true">
      <alignment horizontal="right" vertical="bottom" textRotation="0" wrapText="false" indent="1" shrinkToFit="false"/>
      <protection locked="true" hidden="false"/>
    </xf>
    <xf numFmtId="164" fontId="15" fillId="2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4" fontId="1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true">
      <alignment horizontal="general" vertical="center" textRotation="0" wrapText="false" indent="1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1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1" shrinkToFit="false"/>
      <protection locked="true" hidden="false"/>
    </xf>
    <xf numFmtId="164" fontId="18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true">
      <alignment horizontal="general" vertical="bottom" textRotation="0" wrapText="false" indent="1" shrinkToFit="false"/>
      <protection locked="true" hidden="false"/>
    </xf>
    <xf numFmtId="164" fontId="11" fillId="4" borderId="1" xf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8" fontId="1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2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4" fontId="20" fillId="0" borderId="1" xfId="0" applyFont="true" applyBorder="true" applyAlignment="true" applyProtection="true">
      <alignment horizontal="left" vertical="bottom" textRotation="0" wrapText="false" indent="1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1" shrinkToFit="false"/>
      <protection locked="true" hidden="false"/>
    </xf>
    <xf numFmtId="164" fontId="0" fillId="4" borderId="1" xfId="0" applyFont="false" applyBorder="true" applyAlignment="true" applyProtection="true">
      <alignment horizontal="righ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A7787"/>
      <rgbColor rgb="FF9999FF"/>
      <rgbColor rgb="FF993366"/>
      <rgbColor rgb="FFFFF9E8"/>
      <rgbColor rgb="FFE7F5EE"/>
      <rgbColor rgb="FF660066"/>
      <rgbColor rgb="FFFF8080"/>
      <rgbColor rgb="FF1450C8"/>
      <rgbColor rgb="FFD8DE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F2F5"/>
      <rgbColor rgb="FFCCFFCC"/>
      <rgbColor rgb="FFFFF4E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E8B0B"/>
      <rgbColor rgb="FFFF6600"/>
      <rgbColor rgb="FF666699"/>
      <rgbColor rgb="FF969696"/>
      <rgbColor rgb="FF13243A"/>
      <rgbColor rgb="FF1E8E5A"/>
      <rgbColor rgb="FF003300"/>
      <rgbColor rgb="FF333300"/>
      <rgbColor rgb="FF993300"/>
      <rgbColor rgb="FF993366"/>
      <rgbColor rgb="FF333399"/>
      <rgbColor rgb="FF2B3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00"/>
  </cols>
  <sheetData>
    <row r="2" customFormat="false" ht="33.75" hidden="false" customHeight="true" outlineLevel="0" collapsed="false">
      <c r="B2" s="2" t="s">
        <v>0</v>
      </c>
    </row>
    <row r="3" customFormat="false" ht="15" hidden="false" customHeight="true" outlineLevel="0" collapsed="false">
      <c r="B3" s="3"/>
    </row>
    <row r="4" customFormat="false" ht="15.75" hidden="false" customHeight="true" outlineLevel="0" collapsed="false">
      <c r="B4" s="4" t="s">
        <v>1</v>
      </c>
    </row>
    <row r="5" customFormat="false" ht="15" hidden="false" customHeight="true" outlineLevel="0" collapsed="false">
      <c r="B5" s="3" t="s">
        <v>2</v>
      </c>
    </row>
    <row r="6" customFormat="false" ht="15" hidden="false" customHeight="true" outlineLevel="0" collapsed="false">
      <c r="B6" s="3"/>
    </row>
    <row r="7" customFormat="false" ht="15" hidden="false" customHeight="true" outlineLevel="0" collapsed="false">
      <c r="B7" s="5" t="s">
        <v>3</v>
      </c>
    </row>
    <row r="8" customFormat="false" ht="15" hidden="false" customHeight="true" outlineLevel="0" collapsed="false">
      <c r="B8" s="3" t="s">
        <v>4</v>
      </c>
    </row>
    <row r="9" customFormat="false" ht="15" hidden="false" customHeight="true" outlineLevel="0" collapsed="false">
      <c r="B9" s="3" t="s">
        <v>5</v>
      </c>
    </row>
    <row r="10" customFormat="false" ht="15" hidden="false" customHeight="true" outlineLevel="0" collapsed="false">
      <c r="B10" s="3" t="s">
        <v>6</v>
      </c>
    </row>
    <row r="11" customFormat="false" ht="15" hidden="false" customHeight="true" outlineLevel="0" collapsed="false">
      <c r="B11" s="3"/>
    </row>
    <row r="12" customFormat="false" ht="15" hidden="false" customHeight="true" outlineLevel="0" collapsed="false">
      <c r="B12" s="5" t="s">
        <v>7</v>
      </c>
    </row>
    <row r="13" customFormat="false" ht="15" hidden="false" customHeight="true" outlineLevel="0" collapsed="false">
      <c r="B13" s="3" t="s">
        <v>8</v>
      </c>
    </row>
    <row r="14" customFormat="false" ht="15" hidden="false" customHeight="true" outlineLevel="0" collapsed="false">
      <c r="B14" s="3" t="s">
        <v>9</v>
      </c>
    </row>
    <row r="15" customFormat="false" ht="15" hidden="false" customHeight="true" outlineLevel="0" collapsed="false">
      <c r="B15" s="3"/>
    </row>
    <row r="16" customFormat="false" ht="15" hidden="false" customHeight="true" outlineLevel="0" collapsed="false">
      <c r="B16" s="6" t="s">
        <v>10</v>
      </c>
    </row>
    <row r="17" customFormat="false" ht="15" hidden="false" customHeight="true" outlineLevel="0" collapsed="false">
      <c r="B17" s="6" t="s">
        <v>11</v>
      </c>
    </row>
    <row r="18" customFormat="false" ht="15" hidden="false" customHeight="true" outlineLevel="0" collapsed="false">
      <c r="B18" s="3"/>
    </row>
    <row r="19" customFormat="false" ht="15" hidden="false" customHeight="true" outlineLevel="0" collapsed="false">
      <c r="B19" s="3" t="s">
        <v>12</v>
      </c>
    </row>
    <row r="20" customFormat="false" ht="15" hidden="false" customHeight="true" outlineLevel="0" collapsed="false">
      <c r="B20" s="3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4"/>
    <col collapsed="false" customWidth="true" hidden="false" outlineLevel="0" max="5" min="3" style="1" width="15"/>
    <col collapsed="false" customWidth="true" hidden="false" outlineLevel="0" max="6" min="6" style="1" width="40"/>
  </cols>
  <sheetData>
    <row r="2" customFormat="false" ht="30" hidden="false" customHeight="true" outlineLevel="0" collapsed="false">
      <c r="B2" s="7" t="s">
        <v>14</v>
      </c>
      <c r="C2" s="7"/>
      <c r="D2" s="7"/>
      <c r="E2" s="7"/>
      <c r="F2" s="7"/>
    </row>
    <row r="3" customFormat="false" ht="15.75" hidden="false" customHeight="true" outlineLevel="0" collapsed="false">
      <c r="B3" s="8" t="s">
        <v>15</v>
      </c>
      <c r="C3" s="8"/>
      <c r="D3" s="8"/>
      <c r="E3" s="8"/>
      <c r="F3" s="8"/>
    </row>
    <row r="5" customFormat="false" ht="19.5" hidden="false" customHeight="true" outlineLevel="0" collapsed="false">
      <c r="B5" s="9" t="s">
        <v>16</v>
      </c>
      <c r="C5" s="10" t="s">
        <v>17</v>
      </c>
      <c r="D5" s="10" t="s">
        <v>18</v>
      </c>
      <c r="E5" s="10" t="s">
        <v>19</v>
      </c>
      <c r="F5" s="9" t="s">
        <v>20</v>
      </c>
    </row>
    <row r="6" customFormat="false" ht="18.75" hidden="false" customHeight="true" outlineLevel="0" collapsed="false">
      <c r="B6" s="11" t="s">
        <v>21</v>
      </c>
      <c r="C6" s="12" t="n">
        <v>24.99</v>
      </c>
      <c r="D6" s="13"/>
      <c r="E6" s="13"/>
      <c r="F6" s="14" t="s">
        <v>22</v>
      </c>
    </row>
    <row r="7" customFormat="false" ht="18.75" hidden="false" customHeight="true" outlineLevel="0" collapsed="false">
      <c r="B7" s="11" t="s">
        <v>23</v>
      </c>
      <c r="C7" s="12" t="n">
        <v>5.4</v>
      </c>
      <c r="D7" s="13"/>
      <c r="E7" s="13"/>
      <c r="F7" s="14" t="s">
        <v>24</v>
      </c>
    </row>
    <row r="8" customFormat="false" ht="18.75" hidden="false" customHeight="true" outlineLevel="0" collapsed="false">
      <c r="B8" s="11" t="s">
        <v>25</v>
      </c>
      <c r="C8" s="12" t="n">
        <v>1.3</v>
      </c>
      <c r="D8" s="13"/>
      <c r="E8" s="13"/>
      <c r="F8" s="14" t="s">
        <v>26</v>
      </c>
    </row>
    <row r="9" customFormat="false" ht="18.75" hidden="false" customHeight="true" outlineLevel="0" collapsed="false">
      <c r="B9" s="11" t="s">
        <v>27</v>
      </c>
      <c r="C9" s="12" t="n">
        <v>0.5</v>
      </c>
      <c r="D9" s="13"/>
      <c r="E9" s="13"/>
      <c r="F9" s="14" t="s">
        <v>28</v>
      </c>
    </row>
    <row r="10" customFormat="false" ht="18.75" hidden="false" customHeight="true" outlineLevel="0" collapsed="false">
      <c r="B10" s="11" t="s">
        <v>29</v>
      </c>
      <c r="C10" s="12" t="n">
        <v>3.45</v>
      </c>
      <c r="D10" s="13"/>
      <c r="E10" s="13"/>
      <c r="F10" s="14" t="s">
        <v>30</v>
      </c>
    </row>
    <row r="11" customFormat="false" ht="18.75" hidden="false" customHeight="true" outlineLevel="0" collapsed="false">
      <c r="B11" s="11" t="s">
        <v>31</v>
      </c>
      <c r="C11" s="15" t="n">
        <v>15</v>
      </c>
      <c r="D11" s="16"/>
      <c r="E11" s="16"/>
      <c r="F11" s="14" t="s">
        <v>32</v>
      </c>
    </row>
    <row r="12" customFormat="false" ht="18.75" hidden="false" customHeight="true" outlineLevel="0" collapsed="false">
      <c r="B12" s="11" t="s">
        <v>33</v>
      </c>
      <c r="C12" s="17" t="n">
        <f aca="false">C6*C11/100</f>
        <v>3.7485</v>
      </c>
      <c r="D12" s="17" t="n">
        <f aca="false">D6*D11/100</f>
        <v>0</v>
      </c>
      <c r="E12" s="17" t="n">
        <f aca="false">E6*E11/100</f>
        <v>0</v>
      </c>
      <c r="F12" s="14" t="s">
        <v>34</v>
      </c>
    </row>
    <row r="13" customFormat="false" ht="18.75" hidden="false" customHeight="true" outlineLevel="0" collapsed="false">
      <c r="B13" s="18" t="s">
        <v>35</v>
      </c>
      <c r="C13" s="19" t="n">
        <f aca="false">C7+C8+C9</f>
        <v>7.2</v>
      </c>
      <c r="D13" s="19" t="n">
        <f aca="false">D7+D8+D9</f>
        <v>0</v>
      </c>
      <c r="E13" s="19" t="n">
        <f aca="false">E7+E8+E9</f>
        <v>0</v>
      </c>
      <c r="F13" s="14" t="s">
        <v>36</v>
      </c>
    </row>
    <row r="14" customFormat="false" ht="18.75" hidden="false" customHeight="true" outlineLevel="0" collapsed="false">
      <c r="B14" s="20" t="s">
        <v>37</v>
      </c>
      <c r="C14" s="21" t="n">
        <f aca="false">C7+C8+C9+C10+C12</f>
        <v>14.3985</v>
      </c>
      <c r="D14" s="21" t="n">
        <f aca="false">D7+D8+D9+D10+D12</f>
        <v>0</v>
      </c>
      <c r="E14" s="21" t="n">
        <f aca="false">E7+E8+E9+E10+E12</f>
        <v>0</v>
      </c>
      <c r="F14" s="22" t="s">
        <v>38</v>
      </c>
    </row>
    <row r="15" customFormat="false" ht="18.75" hidden="false" customHeight="true" outlineLevel="0" collapsed="false">
      <c r="B15" s="23" t="s">
        <v>39</v>
      </c>
      <c r="C15" s="24" t="n">
        <f aca="false">C6-C14</f>
        <v>10.5915</v>
      </c>
      <c r="D15" s="24" t="n">
        <f aca="false">D6-D14</f>
        <v>0</v>
      </c>
      <c r="E15" s="24" t="n">
        <f aca="false">E6-E14</f>
        <v>0</v>
      </c>
      <c r="F15" s="25" t="s">
        <v>40</v>
      </c>
    </row>
    <row r="16" customFormat="false" ht="18.75" hidden="false" customHeight="true" outlineLevel="0" collapsed="false">
      <c r="B16" s="23" t="s">
        <v>41</v>
      </c>
      <c r="C16" s="26" t="n">
        <f aca="false">IF(C6=0,0,C15/C6*100)</f>
        <v>42.3829531812725</v>
      </c>
      <c r="D16" s="26" t="n">
        <f aca="false">IF(D6=0,0,D15/D6*100)</f>
        <v>0</v>
      </c>
      <c r="E16" s="26" t="n">
        <f aca="false">IF(E6=0,0,E15/E6*100)</f>
        <v>0</v>
      </c>
      <c r="F16" s="25" t="s">
        <v>42</v>
      </c>
    </row>
    <row r="17" customFormat="false" ht="18.75" hidden="false" customHeight="true" outlineLevel="0" collapsed="false">
      <c r="B17" s="23" t="s">
        <v>43</v>
      </c>
      <c r="C17" s="26" t="n">
        <f aca="false">IF(C13=0,0,C15/C13*100)</f>
        <v>147.104166666667</v>
      </c>
      <c r="D17" s="26" t="n">
        <f aca="false">IF(D13=0,0,D15/D13*100)</f>
        <v>0</v>
      </c>
      <c r="E17" s="26" t="n">
        <f aca="false">IF(E13=0,0,E15/E13*100)</f>
        <v>0</v>
      </c>
      <c r="F17" s="25" t="s">
        <v>44</v>
      </c>
    </row>
    <row r="18" customFormat="false" ht="21.75" hidden="false" customHeight="true" outlineLevel="0" collapsed="false">
      <c r="B18" s="27" t="s">
        <v>45</v>
      </c>
      <c r="C18" s="28" t="str">
        <f aca="false">IF(AND(C16&gt;=30,C17&gt;=100),"GO","NON")</f>
        <v>GO</v>
      </c>
      <c r="D18" s="28" t="str">
        <f aca="false">IF(AND(D16&gt;=30,D17&gt;=100),"GO","NON")</f>
        <v>NON</v>
      </c>
      <c r="E18" s="28" t="str">
        <f aca="false">IF(AND(E16&gt;=30,E17&gt;=100),"GO","NON")</f>
        <v>NON</v>
      </c>
      <c r="F18" s="29" t="s">
        <v>46</v>
      </c>
    </row>
    <row r="20" customFormat="false" ht="15" hidden="false" customHeight="true" outlineLevel="0" collapsed="false">
      <c r="B20" s="30" t="s">
        <v>47</v>
      </c>
      <c r="C20" s="30"/>
      <c r="D20" s="30"/>
      <c r="E20" s="30"/>
      <c r="F20" s="30"/>
    </row>
  </sheetData>
  <mergeCells count="3">
    <mergeCell ref="B2:F2"/>
    <mergeCell ref="B3:F3"/>
    <mergeCell ref="B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6"/>
    <col collapsed="false" customWidth="true" hidden="false" outlineLevel="0" max="5" min="3" style="1" width="13"/>
    <col collapsed="false" customWidth="true" hidden="false" outlineLevel="0" max="6" min="6" style="1" width="14"/>
    <col collapsed="false" customWidth="true" hidden="false" outlineLevel="0" max="7" min="7" style="1" width="15"/>
    <col collapsed="false" customWidth="true" hidden="false" outlineLevel="0" max="8" min="8" style="1" width="18"/>
  </cols>
  <sheetData>
    <row r="2" customFormat="false" ht="30" hidden="false" customHeight="true" outlineLevel="0" collapsed="false">
      <c r="B2" s="31" t="s">
        <v>48</v>
      </c>
      <c r="C2" s="31"/>
      <c r="D2" s="31"/>
      <c r="E2" s="31"/>
      <c r="F2" s="31"/>
      <c r="G2" s="31"/>
      <c r="H2" s="31"/>
    </row>
    <row r="3" customFormat="false" ht="15.75" hidden="false" customHeight="true" outlineLevel="0" collapsed="false">
      <c r="B3" s="32" t="s">
        <v>49</v>
      </c>
      <c r="C3" s="32"/>
      <c r="D3" s="32"/>
      <c r="E3" s="32"/>
      <c r="F3" s="32"/>
      <c r="G3" s="32"/>
      <c r="H3" s="32"/>
    </row>
    <row r="5" customFormat="false" ht="31.5" hidden="false" customHeight="true" outlineLevel="0" collapsed="false">
      <c r="B5" s="33" t="s">
        <v>50</v>
      </c>
      <c r="C5" s="33" t="s">
        <v>51</v>
      </c>
      <c r="D5" s="33" t="s">
        <v>52</v>
      </c>
      <c r="E5" s="33" t="s">
        <v>53</v>
      </c>
      <c r="F5" s="33" t="s">
        <v>54</v>
      </c>
      <c r="G5" s="33" t="s">
        <v>55</v>
      </c>
      <c r="H5" s="33" t="s">
        <v>56</v>
      </c>
      <c r="I5" s="33" t="s">
        <v>57</v>
      </c>
    </row>
    <row r="6" customFormat="false" ht="19.5" hidden="false" customHeight="true" outlineLevel="0" collapsed="false">
      <c r="B6" s="34" t="s">
        <v>58</v>
      </c>
      <c r="C6" s="12" t="n">
        <v>8.74</v>
      </c>
      <c r="D6" s="35" t="n">
        <v>180</v>
      </c>
      <c r="E6" s="35" t="n">
        <v>6</v>
      </c>
      <c r="F6" s="36" t="n">
        <f aca="false">IF(E6=0,"",ROUND(D6/E6,0))</f>
        <v>30</v>
      </c>
      <c r="G6" s="37" t="n">
        <f aca="true">IF(E6=0,"",TODAY()+F6-40)</f>
        <v>46269</v>
      </c>
      <c r="H6" s="38" t="n">
        <f aca="false">IF(C6="","",ROUND(C6*D6,0))</f>
        <v>1573</v>
      </c>
      <c r="I6" s="39" t="str">
        <f aca="false">IF(F6="","",IF(F6&lt;10,"● Réassort urgent",IF(F6&lt;21,"● À réassortir","● OK")))</f>
        <v>● OK</v>
      </c>
    </row>
    <row r="7" customFormat="false" ht="19.5" hidden="false" customHeight="true" outlineLevel="0" collapsed="false">
      <c r="B7" s="40"/>
      <c r="C7" s="13"/>
      <c r="D7" s="41"/>
      <c r="E7" s="41"/>
      <c r="F7" s="36" t="str">
        <f aca="false">IF(E7=0,"",ROUND(D7/E7,0))</f>
        <v/>
      </c>
      <c r="G7" s="37" t="str">
        <f aca="true">IF(E7=0,"",TODAY()+F7-40)</f>
        <v/>
      </c>
      <c r="H7" s="38" t="str">
        <f aca="false">IF(C7="","",ROUND(C7*D7,0))</f>
        <v/>
      </c>
      <c r="I7" s="39" t="str">
        <f aca="false">IF(F7="","",IF(F7&lt;10,"● Réassort urgent",IF(F7&lt;21,"● À réassortir","● OK")))</f>
        <v/>
      </c>
    </row>
    <row r="8" customFormat="false" ht="19.5" hidden="false" customHeight="true" outlineLevel="0" collapsed="false">
      <c r="B8" s="40"/>
      <c r="C8" s="13"/>
      <c r="D8" s="41"/>
      <c r="E8" s="41"/>
      <c r="F8" s="36" t="str">
        <f aca="false">IF(E8=0,"",ROUND(D8/E8,0))</f>
        <v/>
      </c>
      <c r="G8" s="37" t="str">
        <f aca="true">IF(E8=0,"",TODAY()+F8-40)</f>
        <v/>
      </c>
      <c r="H8" s="38" t="str">
        <f aca="false">IF(C8="","",ROUND(C8*D8,0))</f>
        <v/>
      </c>
      <c r="I8" s="39" t="str">
        <f aca="false">IF(F8="","",IF(F8&lt;10,"● Réassort urgent",IF(F8&lt;21,"● À réassortir","● OK")))</f>
        <v/>
      </c>
    </row>
    <row r="9" customFormat="false" ht="19.5" hidden="false" customHeight="true" outlineLevel="0" collapsed="false">
      <c r="B9" s="40"/>
      <c r="C9" s="13"/>
      <c r="D9" s="41"/>
      <c r="E9" s="41"/>
      <c r="F9" s="36" t="str">
        <f aca="false">IF(E9=0,"",ROUND(D9/E9,0))</f>
        <v/>
      </c>
      <c r="G9" s="37" t="str">
        <f aca="true">IF(E9=0,"",TODAY()+F9-40)</f>
        <v/>
      </c>
      <c r="H9" s="38" t="str">
        <f aca="false">IF(C9="","",ROUND(C9*D9,0))</f>
        <v/>
      </c>
      <c r="I9" s="39" t="str">
        <f aca="false">IF(F9="","",IF(F9&lt;10,"● Réassort urgent",IF(F9&lt;21,"● À réassortir","● OK")))</f>
        <v/>
      </c>
    </row>
    <row r="10" customFormat="false" ht="19.5" hidden="false" customHeight="true" outlineLevel="0" collapsed="false">
      <c r="B10" s="40"/>
      <c r="C10" s="13"/>
      <c r="D10" s="41"/>
      <c r="E10" s="41"/>
      <c r="F10" s="36" t="str">
        <f aca="false">IF(E10=0,"",ROUND(D10/E10,0))</f>
        <v/>
      </c>
      <c r="G10" s="37" t="str">
        <f aca="true">IF(E10=0,"",TODAY()+F10-40)</f>
        <v/>
      </c>
      <c r="H10" s="38" t="str">
        <f aca="false">IF(C10="","",ROUND(C10*D10,0))</f>
        <v/>
      </c>
      <c r="I10" s="39" t="str">
        <f aca="false">IF(F10="","",IF(F10&lt;10,"● Réassort urgent",IF(F10&lt;21,"● À réassortir","● OK")))</f>
        <v/>
      </c>
    </row>
    <row r="11" customFormat="false" ht="19.5" hidden="false" customHeight="true" outlineLevel="0" collapsed="false">
      <c r="B11" s="40"/>
      <c r="C11" s="13"/>
      <c r="D11" s="41"/>
      <c r="E11" s="41"/>
      <c r="F11" s="36" t="str">
        <f aca="false">IF(E11=0,"",ROUND(D11/E11,0))</f>
        <v/>
      </c>
      <c r="G11" s="37" t="str">
        <f aca="true">IF(E11=0,"",TODAY()+F11-40)</f>
        <v/>
      </c>
      <c r="H11" s="38" t="str">
        <f aca="false">IF(C11="","",ROUND(C11*D11,0))</f>
        <v/>
      </c>
      <c r="I11" s="39" t="str">
        <f aca="false">IF(F11="","",IF(F11&lt;10,"● Réassort urgent",IF(F11&lt;21,"● À réassortir","● OK")))</f>
        <v/>
      </c>
    </row>
    <row r="12" customFormat="false" ht="19.5" hidden="false" customHeight="true" outlineLevel="0" collapsed="false">
      <c r="B12" s="40"/>
      <c r="C12" s="13"/>
      <c r="D12" s="41"/>
      <c r="E12" s="41"/>
      <c r="F12" s="36" t="str">
        <f aca="false">IF(E12=0,"",ROUND(D12/E12,0))</f>
        <v/>
      </c>
      <c r="G12" s="37" t="str">
        <f aca="true">IF(E12=0,"",TODAY()+F12-40)</f>
        <v/>
      </c>
      <c r="H12" s="38" t="str">
        <f aca="false">IF(C12="","",ROUND(C12*D12,0))</f>
        <v/>
      </c>
      <c r="I12" s="39" t="str">
        <f aca="false">IF(F12="","",IF(F12&lt;10,"● Réassort urgent",IF(F12&lt;21,"● À réassortir","● OK")))</f>
        <v/>
      </c>
    </row>
    <row r="13" customFormat="false" ht="19.5" hidden="false" customHeight="true" outlineLevel="0" collapsed="false">
      <c r="B13" s="40"/>
      <c r="C13" s="13"/>
      <c r="D13" s="41"/>
      <c r="E13" s="41"/>
      <c r="F13" s="36" t="str">
        <f aca="false">IF(E13=0,"",ROUND(D13/E13,0))</f>
        <v/>
      </c>
      <c r="G13" s="37" t="str">
        <f aca="true">IF(E13=0,"",TODAY()+F13-40)</f>
        <v/>
      </c>
      <c r="H13" s="38" t="str">
        <f aca="false">IF(C13="","",ROUND(C13*D13,0))</f>
        <v/>
      </c>
      <c r="I13" s="39" t="str">
        <f aca="false">IF(F13="","",IF(F13&lt;10,"● Réassort urgent",IF(F13&lt;21,"● À réassortir","● OK")))</f>
        <v/>
      </c>
    </row>
    <row r="15" customFormat="false" ht="15" hidden="false" customHeight="true" outlineLevel="0" collapsed="false">
      <c r="B15" s="30" t="s">
        <v>59</v>
      </c>
      <c r="C15" s="30"/>
      <c r="D15" s="30"/>
      <c r="E15" s="30"/>
      <c r="F15" s="30"/>
      <c r="G15" s="30"/>
      <c r="H15" s="30"/>
    </row>
    <row r="16" customFormat="false" ht="15" hidden="false" customHeight="true" outlineLevel="0" collapsed="false">
      <c r="B16" s="30" t="s">
        <v>60</v>
      </c>
      <c r="C16" s="30"/>
      <c r="D16" s="30"/>
      <c r="E16" s="30"/>
      <c r="F16" s="30"/>
      <c r="G16" s="30"/>
      <c r="H16" s="30"/>
    </row>
  </sheetData>
  <mergeCells count="4">
    <mergeCell ref="B2:H2"/>
    <mergeCell ref="B3:H3"/>
    <mergeCell ref="B15:H15"/>
    <mergeCell ref="B16:H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2026-09-14T02:03:21Z</dcterms:created>
  <dc:creator>openpyxl</dc:creator>
  <dc:description/>
  <dc:language>en-US</dc:language>
  <cp:lastModifiedBy/>
  <dcterms:modified xsi:type="dcterms:W3CDTF">2026-09-14T02:04:24Z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