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3"/>
  <workbookPr/>
  <xr:revisionPtr revIDLastSave="0" documentId="11_6406AF7C989CD81745CB3AC7ADDD14FCB6D2C0AC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📊 Pricing Calculator" sheetId="1" r:id="rId1"/>
    <sheet name="📖 5-Day Challenge Guide" sheetId="2" r:id="rId2"/>
    <sheet name="🧮 Formula Reference" sheetId="3" r:id="rId3"/>
  </sheets>
  <definedNames>
    <definedName name="_xlnm.Print_Area" localSheetId="0">'📊 Pricing Calculator'!$A$1:$E$72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C24" i="1"/>
  <c r="C27" i="1"/>
  <c r="C28" i="1"/>
  <c r="C29" i="1"/>
  <c r="C36" i="1"/>
  <c r="C37" i="1"/>
  <c r="C44" i="1"/>
  <c r="C56" i="1"/>
  <c r="C57" i="1"/>
  <c r="C58" i="1"/>
  <c r="C62" i="1"/>
  <c r="C67" i="1"/>
  <c r="C69" i="1"/>
  <c r="C68" i="1"/>
  <c r="C63" i="1"/>
  <c r="C64" i="1"/>
  <c r="C61" i="1"/>
</calcChain>
</file>

<file path=xl/sharedStrings.xml><?xml version="1.0" encoding="utf-8"?>
<sst xmlns="http://schemas.openxmlformats.org/spreadsheetml/2006/main" count="152" uniqueCount="149">
  <si>
    <t>THE PROFESSIONAL POUR METHOD™</t>
  </si>
  <si>
    <t>GIG PRICING CALCULATOR</t>
  </si>
  <si>
    <t xml:space="preserve">  Enter your numbers in the BLUE cells. Everything else calculates automatically.</t>
  </si>
  <si>
    <t xml:space="preserve">  GIG DETAILS</t>
  </si>
  <si>
    <t>Event Type</t>
  </si>
  <si>
    <t>e.g. Wedding, Corporate, Pop-Up, Full Service</t>
  </si>
  <si>
    <t>Client Name</t>
  </si>
  <si>
    <t>e.g. Johnson Wedding</t>
  </si>
  <si>
    <t>Event Date</t>
  </si>
  <si>
    <t>mm/dd/yyyy</t>
  </si>
  <si>
    <t>Guest Count</t>
  </si>
  <si>
    <t>Event Duration (hours)</t>
  </si>
  <si>
    <t xml:space="preserve">  🍋  STEP 1: INGREDIENTS &amp; COGS</t>
  </si>
  <si>
    <t>Spirits / Liquor cost</t>
  </si>
  <si>
    <t>Total bottles needed × cost per bottle</t>
  </si>
  <si>
    <t>Mixers &amp; non-alcoholic</t>
  </si>
  <si>
    <t>Juices, sodas, syrups, garnishes</t>
  </si>
  <si>
    <t>Ice</t>
  </si>
  <si>
    <t>Bags or block ice estimate</t>
  </si>
  <si>
    <t>Disposables (cups, straws, napkins)</t>
  </si>
  <si>
    <t>If not provided by venue</t>
  </si>
  <si>
    <t>Other ingredients</t>
  </si>
  <si>
    <t>Specialty items, infusions, etc.</t>
  </si>
  <si>
    <t>TOTAL COGS</t>
  </si>
  <si>
    <t xml:space="preserve">  👤  STEP 2: LABOR COSTS</t>
  </si>
  <si>
    <t>Your hourly rate</t>
  </si>
  <si>
    <t>What you pay yourself per hour</t>
  </si>
  <si>
    <t>Your hours (including setup/breakdown)</t>
  </si>
  <si>
    <t>Event hours + 2 hrs default</t>
  </si>
  <si>
    <t># of additional bartenders</t>
  </si>
  <si>
    <t>Not including you</t>
  </si>
  <si>
    <t>Additional bartender rate ($/hr)</t>
  </si>
  <si>
    <t>What you pay each additional staff</t>
  </si>
  <si>
    <t>Your labor cost</t>
  </si>
  <si>
    <t>Additional staff labor</t>
  </si>
  <si>
    <t>TOTAL LABOR</t>
  </si>
  <si>
    <t xml:space="preserve">  🚗  STEP 3: TRAVEL &amp; LOGISTICS</t>
  </si>
  <si>
    <t>Round-trip miles to venue</t>
  </si>
  <si>
    <t>Total driving distance</t>
  </si>
  <si>
    <t>Mileage rate ($/mile)</t>
  </si>
  <si>
    <t>IRS 2024 rate is $0.67</t>
  </si>
  <si>
    <t>Parking / tolls</t>
  </si>
  <si>
    <t>Estimated costs</t>
  </si>
  <si>
    <t>Rental car or rideshare</t>
  </si>
  <si>
    <t>If applicable</t>
  </si>
  <si>
    <t>Mileage cost</t>
  </si>
  <si>
    <t>TOTAL TRAVEL</t>
  </si>
  <si>
    <t xml:space="preserve">  🍹  STEP 4: EQUIPMENT &amp; SUPPLIES</t>
  </si>
  <si>
    <t>Bar tools &amp; equipment rental</t>
  </si>
  <si>
    <t>Shakers, jiggers, strainers, etc.</t>
  </si>
  <si>
    <t>Bar cart / station rental</t>
  </si>
  <si>
    <t>If renting portable bar</t>
  </si>
  <si>
    <t>Coolers / ice bins</t>
  </si>
  <si>
    <t>Other equipment / supplies</t>
  </si>
  <si>
    <t>Blenders, glassware, etc.</t>
  </si>
  <si>
    <t>TOTAL EQUIPMENT</t>
  </si>
  <si>
    <t xml:space="preserve">  📋  STEP 5: OVERHEAD &amp; TAXES</t>
  </si>
  <si>
    <t>Business overhead (insurance, licensing)</t>
  </si>
  <si>
    <t>Per-event share of fixed costs</t>
  </si>
  <si>
    <t>Credit card / platform processing fee %</t>
  </si>
  <si>
    <t>Typically 2.9–3.5%</t>
  </si>
  <si>
    <t>Self-employment tax buffer %</t>
  </si>
  <si>
    <t>Set aside for taxes (25–30% recommended)</t>
  </si>
  <si>
    <t xml:space="preserve">  💰  STEP 6: PROFIT MARGIN &amp; FINAL QUOTE</t>
  </si>
  <si>
    <t>Your profit margin %</t>
  </si>
  <si>
    <t>30% is a healthy target for most gigs</t>
  </si>
  <si>
    <t>Gratuity suggestion to client (optional) %</t>
  </si>
  <si>
    <t>18–20% is industry standard</t>
  </si>
  <si>
    <t xml:space="preserve">  YOUR COST SUMMARY</t>
  </si>
  <si>
    <t>Total hard costs (COGS + Labor + Travel + Equipment)</t>
  </si>
  <si>
    <t>Overhead</t>
  </si>
  <si>
    <t>Total base cost</t>
  </si>
  <si>
    <t xml:space="preserve">  YOUR FINAL QUOTE</t>
  </si>
  <si>
    <t>Minimum viable quote (no profit)</t>
  </si>
  <si>
    <t>Recommended quote (with profit margin)</t>
  </si>
  <si>
    <t>Optional: suggested gratuity to add to invoice</t>
  </si>
  <si>
    <t>Invoice total (quote + gratuity)</t>
  </si>
  <si>
    <t xml:space="preserve">  PROFIT CHECK</t>
  </si>
  <si>
    <t>Your profit on this gig</t>
  </si>
  <si>
    <t>Effective margin %</t>
  </si>
  <si>
    <t>Your effective hourly rate (your hours only)</t>
  </si>
  <si>
    <t xml:space="preserve">  Blue cells = your inputs  |  Black cells = calculated automatically  |  © The Professional Pour Method™</t>
  </si>
  <si>
    <t>5-DAY PRICING CHALLENGE  |  YOUR DAILY GUIDE</t>
  </si>
  <si>
    <t xml:space="preserve">  DAY 1  —  Download the Calculator</t>
  </si>
  <si>
    <t>Open the 📊 Pricing Calculator tab. Review every section so you understand what you're measuring. Fill in the GIG DETAILS at the top with a real upcoming gig (or a recent one you've already quoted).</t>
  </si>
  <si>
    <t>→ Goal: Know what each input means before you enter a single number.</t>
  </si>
  <si>
    <t xml:space="preserve">  DAY 2  —  Calculate Your COGS</t>
  </si>
  <si>
    <t>COGS = Cost of Goods Sold. These are your ingredient costs — everything that goes into the glass. Open STEP 1 and enter your honest estimates for spirits, mixers, ice, and disposables.</t>
  </si>
  <si>
    <t>→ Goal: Know exactly what you spend on product per event. Most bartenders underestimate this by 30–50%.</t>
  </si>
  <si>
    <t xml:space="preserve">  DAY 3  —  Add Your Labor Costs</t>
  </si>
  <si>
    <t>Your time has value. Open STEP 2 and enter what you pay yourself per hour, your hours (including setup and breakdown), and any additional staff. Don't guess — look at your last gig.</t>
  </si>
  <si>
    <t>→ Goal: Stop giving away your labor. If you're not paying yourself, you're not running a business.</t>
  </si>
  <si>
    <t xml:space="preserve">  DAY 4  —  Set Your Profit Margin</t>
  </si>
  <si>
    <t>Open STEP 5 (overhead) and STEP 6 (profit margin). Set your target profit %. A healthy margin for most bartenders is 25–35%. Look at the Profit Check section at the bottom — does your number surprise you?</t>
  </si>
  <si>
    <t>→ Goal: Understand the difference between what you charge and what you keep.</t>
  </si>
  <si>
    <t xml:space="preserve">  DAY 5  —  Quote Your First Gig Using the Formula</t>
  </si>
  <si>
    <t>With all inputs filled in, look at your Recommended Quote in STEP 6. This is your number. Practice saying it out loud. Then look at Your Effective Hourly Rate — is this what your skills are worth?</t>
  </si>
  <si>
    <t>→ Goal: Send (or practice sending) a quote based on your actual costs and desired profit — not a guess.</t>
  </si>
  <si>
    <t xml:space="preserve">  Questions? Reply to any challenge email — we read every one.  |  © The Professional Pour Method™</t>
  </si>
  <si>
    <t>THE POUR METHOD PRICING FORMULA  |  REFERENCE SHEET</t>
  </si>
  <si>
    <t xml:space="preserve">  THE CORE FORMULA</t>
  </si>
  <si>
    <t>Total Hard Costs</t>
  </si>
  <si>
    <t>COGS + Labor + Travel + Equipment</t>
  </si>
  <si>
    <t>Every dollar you spend to deliver the gig</t>
  </si>
  <si>
    <t>Base Cost</t>
  </si>
  <si>
    <t>Hard Costs + Overhead</t>
  </si>
  <si>
    <t>Your true cost before any profit</t>
  </si>
  <si>
    <t>Recommended Quote</t>
  </si>
  <si>
    <t>Base Cost ÷ (1 − Margin% − Tax% − Fee%)</t>
  </si>
  <si>
    <t>Backs into a price that protects your margin after all deductions</t>
  </si>
  <si>
    <t>Profit</t>
  </si>
  <si>
    <t>Quote − Base Cost − (Quote × Tax &amp; Fees)</t>
  </si>
  <si>
    <t>What you actually take home</t>
  </si>
  <si>
    <t>Effective Margin %</t>
  </si>
  <si>
    <t>Profit ÷ Quote</t>
  </si>
  <si>
    <t>Should match your target margin %</t>
  </si>
  <si>
    <t xml:space="preserve">  RULE OF THUMB BENCHMARKS</t>
  </si>
  <si>
    <t>Profit margin target</t>
  </si>
  <si>
    <t>25% – 35%</t>
  </si>
  <si>
    <t>Below 20% means you're trading time, not building a business</t>
  </si>
  <si>
    <t>COGS as % of quote</t>
  </si>
  <si>
    <t>15% – 25%</t>
  </si>
  <si>
    <t>If COGS exceeds 30%, re-examine your ingredient sourcing</t>
  </si>
  <si>
    <t>Labor as % of quote</t>
  </si>
  <si>
    <t>35% – 50%</t>
  </si>
  <si>
    <t>Your most controllable cost</t>
  </si>
  <si>
    <t>Overhead allocation</t>
  </si>
  <si>
    <t>5% – 10%</t>
  </si>
  <si>
    <t>Insurance, licensing, software per event</t>
  </si>
  <si>
    <t>Tax buffer</t>
  </si>
  <si>
    <t>25% – 30%</t>
  </si>
  <si>
    <t>Self-employment tax — always set this aside</t>
  </si>
  <si>
    <t>Gratuity suggestion</t>
  </si>
  <si>
    <t>18% – 22%</t>
  </si>
  <si>
    <t>Add to invoice as a line item, not hidden</t>
  </si>
  <si>
    <t xml:space="preserve">  GIG TYPE STARTING POINTS</t>
  </si>
  <si>
    <t>Private event (wedding/party)</t>
  </si>
  <si>
    <t>$800 – $2,500+</t>
  </si>
  <si>
    <t>Highly variable — let costs + margin drive the number</t>
  </si>
  <si>
    <t>Corporate event</t>
  </si>
  <si>
    <t>$1,000 – $3,500+</t>
  </si>
  <si>
    <t>Often higher budgets — price accordingly</t>
  </si>
  <si>
    <t>Pop-up bar / activation</t>
  </si>
  <si>
    <t>$500 – $1,500</t>
  </si>
  <si>
    <t>Usually shorter; watch COGS carefully</t>
  </si>
  <si>
    <t>Full-service (bar + service + product)</t>
  </si>
  <si>
    <t>$1,500 – $5,000+</t>
  </si>
  <si>
    <t>Price as a package — justify with value delivered</t>
  </si>
  <si>
    <t xml:space="preserve">  This reference sheet is part of The Professional Pour Method™ 5-Day Pricing Challenge.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</si>
</sst>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0.0"/>
    <numFmt numFmtId="166" formatCode="0.0%"/>
  </numFmts>
  <fonts count="16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2"/>
      <color rgb="FFC9973A"/>
      <name val="Arial"/>
      <charset val="1"/>
    </font>
    <font>
      <sz val="10"/>
      <color rgb="FF555555"/>
      <name val="Arial"/>
      <charset val="1"/>
    </font>
    <font>
      <b/>
      <sz val="11"/>
      <color rgb="FFFFFFFF"/>
      <name val="Arial"/>
      <charset val="1"/>
    </font>
    <font>
      <i/>
      <sz val="9"/>
      <color rgb="FFAAAAAA"/>
      <name val="Arial"/>
      <charset val="1"/>
    </font>
    <font>
      <b/>
      <sz val="10"/>
      <color rgb="FF0000FF"/>
      <name val="Arial"/>
      <charset val="1"/>
    </font>
    <font>
      <b/>
      <sz val="10"/>
      <color rgb="FF555555"/>
      <name val="Arial"/>
      <charset val="1"/>
    </font>
    <font>
      <sz val="10"/>
      <color rgb="FF000000"/>
      <name val="Arial"/>
      <charset val="1"/>
    </font>
    <font>
      <b/>
      <sz val="10"/>
      <color rgb="FF1A3A5C"/>
      <name val="Arial"/>
      <charset val="1"/>
    </font>
    <font>
      <b/>
      <sz val="10"/>
      <color rgb="FFFFFFFF"/>
      <name val="Arial"/>
      <charset val="1"/>
    </font>
    <font>
      <i/>
      <sz val="9"/>
      <color rgb="FF555555"/>
      <name val="Arial"/>
      <charset val="1"/>
    </font>
    <font>
      <sz val="11"/>
      <color rgb="FF000000"/>
      <name val="Arial"/>
      <charset val="1"/>
    </font>
    <font>
      <b/>
      <sz val="13"/>
      <color rgb="FFFFFFFF"/>
      <name val="Arial"/>
      <charset val="1"/>
    </font>
    <font>
      <b/>
      <sz val="10"/>
      <color rgb="FF2E7D4F"/>
      <name val="Arial"/>
      <charset val="1"/>
    </font>
    <font>
      <i/>
      <sz val="9"/>
      <color rgb="FF88888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FAFAF7"/>
        <bgColor rgb="FFFFFFFF"/>
      </patternFill>
    </fill>
    <fill>
      <patternFill patternType="solid">
        <fgColor rgb="FF2E6DA4"/>
        <bgColor rgb="FF2E7D4F"/>
      </patternFill>
    </fill>
    <fill>
      <patternFill patternType="solid">
        <fgColor rgb="FFFFFFFF"/>
        <bgColor rgb="FFFAFAF7"/>
      </patternFill>
    </fill>
    <fill>
      <patternFill patternType="solid">
        <fgColor rgb="FFF0F0F0"/>
        <bgColor rgb="FFFAFAF7"/>
      </patternFill>
    </fill>
    <fill>
      <patternFill patternType="solid">
        <fgColor rgb="FFD6E4F0"/>
        <bgColor rgb="FFD6EDE0"/>
      </patternFill>
    </fill>
    <fill>
      <patternFill patternType="solid">
        <fgColor rgb="FF2E7D4F"/>
        <bgColor rgb="FF008080"/>
      </patternFill>
    </fill>
    <fill>
      <patternFill patternType="solid">
        <fgColor rgb="FFD6EDE0"/>
        <bgColor rgb="FFD6E4F0"/>
      </patternFill>
    </fill>
    <fill>
      <patternFill patternType="solid">
        <fgColor rgb="FFF5E6CC"/>
        <bgColor rgb="FFF0F0F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3" fillId="4" borderId="0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0" fillId="6" borderId="0" xfId="0" applyFill="1"/>
    <xf numFmtId="0" fontId="7" fillId="6" borderId="0" xfId="0" applyFont="1" applyFill="1" applyAlignment="1">
      <alignment horizontal="left" vertical="center"/>
    </xf>
    <xf numFmtId="164" fontId="8" fillId="6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7" fillId="9" borderId="0" xfId="0" applyFont="1" applyFill="1" applyAlignment="1">
      <alignment horizontal="left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AFAF7"/>
      <rgbColor rgb="FFF0F0F0"/>
      <rgbColor rgb="FF660066"/>
      <rgbColor rgb="FFFF8080"/>
      <rgbColor rgb="FF2E6DA4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DE0"/>
      <rgbColor rgb="FFF5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973A"/>
      <rgbColor rgb="FFFF6600"/>
      <rgbColor rgb="FF555555"/>
      <rgbColor rgb="FFAAAAAA"/>
      <rgbColor rgb="FF1A3A5C"/>
      <rgbColor rgb="FF2E7D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showGridLines="0" tabSelected="1" zoomScaleNormal="100" workbookViewId="0">
      <pane ySplit="6" topLeftCell="A44" activePane="bottomLeft" state="frozen"/>
      <selection pane="bottomLeft" activeCell="A2" sqref="A2:E2"/>
    </sheetView>
  </sheetViews>
  <sheetFormatPr defaultColWidth="8.7421875" defaultRowHeight="15" x14ac:dyDescent="0.2"/>
  <cols>
    <col min="1" max="1" width="2.95703125" customWidth="1"/>
    <col min="2" max="2" width="27.98046875" customWidth="1"/>
    <col min="3" max="4" width="16.0078125" customWidth="1"/>
    <col min="5" max="5" width="7.3984375" customWidth="1"/>
  </cols>
  <sheetData>
    <row r="1" spans="1:5" ht="7.5" customHeight="1" x14ac:dyDescent="0.2"/>
    <row r="2" spans="1:5" ht="51.75" customHeight="1" x14ac:dyDescent="0.2">
      <c r="A2" s="14" t="s">
        <v>0</v>
      </c>
      <c r="B2" s="14"/>
      <c r="C2" s="14"/>
      <c r="D2" s="14"/>
      <c r="E2" s="14"/>
    </row>
    <row r="3" spans="1:5" ht="25.5" customHeight="1" x14ac:dyDescent="0.2">
      <c r="A3" s="13" t="s">
        <v>1</v>
      </c>
      <c r="B3" s="13"/>
      <c r="C3" s="13"/>
      <c r="D3" s="13"/>
      <c r="E3" s="13"/>
    </row>
    <row r="4" spans="1:5" ht="7.5" customHeight="1" x14ac:dyDescent="0.2"/>
    <row r="5" spans="1:5" ht="39.75" customHeight="1" x14ac:dyDescent="0.2">
      <c r="A5" s="12" t="s">
        <v>2</v>
      </c>
      <c r="B5" s="12"/>
      <c r="C5" s="12"/>
      <c r="D5" s="12"/>
      <c r="E5" s="12"/>
    </row>
    <row r="6" spans="1:5" ht="7.5" customHeight="1" x14ac:dyDescent="0.2"/>
    <row r="7" spans="1:5" ht="21.75" customHeight="1" x14ac:dyDescent="0.2">
      <c r="A7" s="11" t="s">
        <v>3</v>
      </c>
      <c r="B7" s="11"/>
      <c r="C7" s="11"/>
      <c r="D7" s="11"/>
      <c r="E7" s="11"/>
    </row>
    <row r="8" spans="1:5" ht="21.75" customHeight="1" x14ac:dyDescent="0.2">
      <c r="A8" s="15"/>
      <c r="B8" s="16" t="s">
        <v>4</v>
      </c>
      <c r="C8" s="17" t="s">
        <v>5</v>
      </c>
      <c r="D8" s="15"/>
      <c r="E8" s="15"/>
    </row>
    <row r="9" spans="1:5" ht="21.75" customHeight="1" x14ac:dyDescent="0.2">
      <c r="A9" s="15"/>
      <c r="B9" s="16" t="s">
        <v>6</v>
      </c>
      <c r="C9" s="17" t="s">
        <v>7</v>
      </c>
      <c r="D9" s="15"/>
      <c r="E9" s="15"/>
    </row>
    <row r="10" spans="1:5" ht="21.75" customHeight="1" x14ac:dyDescent="0.2">
      <c r="A10" s="15"/>
      <c r="B10" s="16" t="s">
        <v>8</v>
      </c>
      <c r="C10" s="17" t="s">
        <v>9</v>
      </c>
      <c r="D10" s="15"/>
      <c r="E10" s="15"/>
    </row>
    <row r="11" spans="1:5" ht="21.75" customHeight="1" x14ac:dyDescent="0.2">
      <c r="A11" s="15"/>
      <c r="B11" s="16" t="s">
        <v>10</v>
      </c>
      <c r="C11" s="18">
        <v>50</v>
      </c>
      <c r="D11" s="15"/>
      <c r="E11" s="15"/>
    </row>
    <row r="12" spans="1:5" ht="21.75" customHeight="1" x14ac:dyDescent="0.2">
      <c r="A12" s="15"/>
      <c r="B12" s="16" t="s">
        <v>11</v>
      </c>
      <c r="C12" s="18">
        <v>5</v>
      </c>
      <c r="D12" s="15"/>
      <c r="E12" s="15"/>
    </row>
    <row r="13" spans="1:5" ht="7.5" customHeight="1" x14ac:dyDescent="0.2"/>
    <row r="14" spans="1:5" ht="21.75" customHeight="1" x14ac:dyDescent="0.2">
      <c r="A14" s="10" t="s">
        <v>12</v>
      </c>
      <c r="B14" s="10"/>
      <c r="C14" s="10"/>
      <c r="D14" s="10"/>
      <c r="E14" s="10"/>
    </row>
    <row r="15" spans="1:5" ht="21.75" customHeight="1" x14ac:dyDescent="0.2">
      <c r="A15" s="15"/>
      <c r="B15" s="16" t="s">
        <v>13</v>
      </c>
      <c r="C15" s="19">
        <v>80</v>
      </c>
      <c r="D15" s="20" t="s">
        <v>14</v>
      </c>
      <c r="E15" s="15"/>
    </row>
    <row r="16" spans="1:5" ht="21.75" customHeight="1" x14ac:dyDescent="0.2">
      <c r="A16" s="15"/>
      <c r="B16" s="16" t="s">
        <v>15</v>
      </c>
      <c r="C16" s="19">
        <v>30</v>
      </c>
      <c r="D16" s="20" t="s">
        <v>16</v>
      </c>
      <c r="E16" s="15"/>
    </row>
    <row r="17" spans="1:5" ht="21.75" customHeight="1" x14ac:dyDescent="0.2">
      <c r="A17" s="15"/>
      <c r="B17" s="16" t="s">
        <v>17</v>
      </c>
      <c r="C17" s="19">
        <v>15</v>
      </c>
      <c r="D17" s="20" t="s">
        <v>18</v>
      </c>
      <c r="E17" s="15"/>
    </row>
    <row r="18" spans="1:5" ht="21.75" customHeight="1" x14ac:dyDescent="0.2">
      <c r="A18" s="15"/>
      <c r="B18" s="16" t="s">
        <v>19</v>
      </c>
      <c r="C18" s="19">
        <v>20</v>
      </c>
      <c r="D18" s="20" t="s">
        <v>20</v>
      </c>
      <c r="E18" s="15"/>
    </row>
    <row r="19" spans="1:5" ht="21.75" customHeight="1" x14ac:dyDescent="0.2">
      <c r="A19" s="15"/>
      <c r="B19" s="16" t="s">
        <v>21</v>
      </c>
      <c r="C19" s="19">
        <v>0</v>
      </c>
      <c r="D19" s="20" t="s">
        <v>22</v>
      </c>
      <c r="E19" s="15"/>
    </row>
    <row r="20" spans="1:5" ht="21.75" customHeight="1" x14ac:dyDescent="0.2">
      <c r="A20" s="21"/>
      <c r="B20" s="22" t="s">
        <v>23</v>
      </c>
      <c r="C20" s="23">
        <f>SUM(C15:C19)</f>
        <v>145</v>
      </c>
      <c r="D20" s="21"/>
      <c r="E20" s="21"/>
    </row>
    <row r="21" spans="1:5" ht="7.5" customHeight="1" x14ac:dyDescent="0.2">
      <c r="A21" s="15"/>
      <c r="B21" s="15"/>
      <c r="C21" s="15"/>
      <c r="D21" s="15"/>
      <c r="E21" s="15"/>
    </row>
    <row r="22" spans="1:5" ht="21.75" customHeight="1" x14ac:dyDescent="0.2">
      <c r="A22" s="10" t="s">
        <v>24</v>
      </c>
      <c r="B22" s="10"/>
      <c r="C22" s="10"/>
      <c r="D22" s="10"/>
      <c r="E22" s="10"/>
    </row>
    <row r="23" spans="1:5" ht="21.75" customHeight="1" x14ac:dyDescent="0.2">
      <c r="A23" s="15"/>
      <c r="B23" s="16" t="s">
        <v>25</v>
      </c>
      <c r="C23" s="19">
        <v>75</v>
      </c>
      <c r="D23" s="20" t="s">
        <v>26</v>
      </c>
      <c r="E23" s="15"/>
    </row>
    <row r="24" spans="1:5" ht="21.75" customHeight="1" x14ac:dyDescent="0.2">
      <c r="A24" s="15"/>
      <c r="B24" s="16" t="s">
        <v>27</v>
      </c>
      <c r="C24" s="24">
        <f>C12+2</f>
        <v>7</v>
      </c>
      <c r="D24" s="20" t="s">
        <v>28</v>
      </c>
      <c r="E24" s="15"/>
    </row>
    <row r="25" spans="1:5" ht="21.75" customHeight="1" x14ac:dyDescent="0.2">
      <c r="A25" s="15"/>
      <c r="B25" s="16" t="s">
        <v>29</v>
      </c>
      <c r="C25" s="25">
        <v>1</v>
      </c>
      <c r="D25" s="20" t="s">
        <v>30</v>
      </c>
      <c r="E25" s="15"/>
    </row>
    <row r="26" spans="1:5" ht="21.75" customHeight="1" x14ac:dyDescent="0.2">
      <c r="A26" s="15"/>
      <c r="B26" s="16" t="s">
        <v>31</v>
      </c>
      <c r="C26" s="19">
        <v>35</v>
      </c>
      <c r="D26" s="20" t="s">
        <v>32</v>
      </c>
      <c r="E26" s="15"/>
    </row>
    <row r="27" spans="1:5" ht="21.75" customHeight="1" x14ac:dyDescent="0.2">
      <c r="A27" s="21"/>
      <c r="B27" s="22" t="s">
        <v>33</v>
      </c>
      <c r="C27" s="23">
        <f>C23*C24</f>
        <v>525</v>
      </c>
      <c r="D27" s="21"/>
      <c r="E27" s="21"/>
    </row>
    <row r="28" spans="1:5" ht="21.75" customHeight="1" x14ac:dyDescent="0.2">
      <c r="A28" s="21"/>
      <c r="B28" s="22" t="s">
        <v>34</v>
      </c>
      <c r="C28" s="23">
        <f>C25*C26*(C24)</f>
        <v>245</v>
      </c>
      <c r="D28" s="21"/>
      <c r="E28" s="21"/>
    </row>
    <row r="29" spans="1:5" ht="21.75" customHeight="1" x14ac:dyDescent="0.2">
      <c r="A29" s="21"/>
      <c r="B29" s="22" t="s">
        <v>35</v>
      </c>
      <c r="C29" s="23">
        <f>C27+C28</f>
        <v>770</v>
      </c>
      <c r="D29" s="21"/>
      <c r="E29" s="21"/>
    </row>
    <row r="30" spans="1:5" ht="7.5" customHeight="1" x14ac:dyDescent="0.2">
      <c r="A30" s="15"/>
      <c r="B30" s="15"/>
      <c r="C30" s="15"/>
      <c r="D30" s="15"/>
      <c r="E30" s="15"/>
    </row>
    <row r="31" spans="1:5" ht="21.75" customHeight="1" x14ac:dyDescent="0.2">
      <c r="A31" s="10" t="s">
        <v>36</v>
      </c>
      <c r="B31" s="10"/>
      <c r="C31" s="10"/>
      <c r="D31" s="10"/>
      <c r="E31" s="10"/>
    </row>
    <row r="32" spans="1:5" ht="21.75" customHeight="1" x14ac:dyDescent="0.2">
      <c r="A32" s="15"/>
      <c r="B32" s="16" t="s">
        <v>37</v>
      </c>
      <c r="C32" s="19">
        <v>40</v>
      </c>
      <c r="D32" s="20" t="s">
        <v>38</v>
      </c>
      <c r="E32" s="15"/>
    </row>
    <row r="33" spans="1:5" ht="21.75" customHeight="1" x14ac:dyDescent="0.2">
      <c r="A33" s="15"/>
      <c r="B33" s="16" t="s">
        <v>39</v>
      </c>
      <c r="C33" s="19">
        <v>0.67</v>
      </c>
      <c r="D33" s="20" t="s">
        <v>40</v>
      </c>
      <c r="E33" s="15"/>
    </row>
    <row r="34" spans="1:5" ht="21.75" customHeight="1" x14ac:dyDescent="0.2">
      <c r="A34" s="15"/>
      <c r="B34" s="16" t="s">
        <v>41</v>
      </c>
      <c r="C34" s="19">
        <v>0</v>
      </c>
      <c r="D34" s="20" t="s">
        <v>42</v>
      </c>
      <c r="E34" s="15"/>
    </row>
    <row r="35" spans="1:5" ht="21.75" customHeight="1" x14ac:dyDescent="0.2">
      <c r="A35" s="15"/>
      <c r="B35" s="16" t="s">
        <v>43</v>
      </c>
      <c r="C35" s="19">
        <v>0</v>
      </c>
      <c r="D35" s="20" t="s">
        <v>44</v>
      </c>
      <c r="E35" s="15"/>
    </row>
    <row r="36" spans="1:5" ht="21.75" customHeight="1" x14ac:dyDescent="0.2">
      <c r="A36" s="21"/>
      <c r="B36" s="22" t="s">
        <v>45</v>
      </c>
      <c r="C36" s="23">
        <f>C32*C33</f>
        <v>26.8</v>
      </c>
      <c r="D36" s="21"/>
      <c r="E36" s="21"/>
    </row>
    <row r="37" spans="1:5" ht="21.75" customHeight="1" x14ac:dyDescent="0.2">
      <c r="A37" s="21"/>
      <c r="B37" s="22" t="s">
        <v>46</v>
      </c>
      <c r="C37" s="23">
        <f>C36+C34+C35</f>
        <v>26.8</v>
      </c>
      <c r="D37" s="21"/>
      <c r="E37" s="21"/>
    </row>
    <row r="38" spans="1:5" ht="7.5" customHeight="1" x14ac:dyDescent="0.2">
      <c r="A38" s="15"/>
      <c r="B38" s="15"/>
      <c r="C38" s="15"/>
      <c r="D38" s="15"/>
      <c r="E38" s="15"/>
    </row>
    <row r="39" spans="1:5" ht="21.75" customHeight="1" x14ac:dyDescent="0.2">
      <c r="A39" s="10" t="s">
        <v>47</v>
      </c>
      <c r="B39" s="10"/>
      <c r="C39" s="10"/>
      <c r="D39" s="10"/>
      <c r="E39" s="10"/>
    </row>
    <row r="40" spans="1:5" ht="21.75" customHeight="1" x14ac:dyDescent="0.2">
      <c r="A40" s="15"/>
      <c r="B40" s="16" t="s">
        <v>48</v>
      </c>
      <c r="C40" s="19">
        <v>0</v>
      </c>
      <c r="D40" s="20" t="s">
        <v>49</v>
      </c>
      <c r="E40" s="15"/>
    </row>
    <row r="41" spans="1:5" ht="21.75" customHeight="1" x14ac:dyDescent="0.2">
      <c r="A41" s="15"/>
      <c r="B41" s="16" t="s">
        <v>50</v>
      </c>
      <c r="C41" s="19">
        <v>0</v>
      </c>
      <c r="D41" s="20" t="s">
        <v>51</v>
      </c>
      <c r="E41" s="15"/>
    </row>
    <row r="42" spans="1:5" ht="21.75" customHeight="1" x14ac:dyDescent="0.2">
      <c r="A42" s="15"/>
      <c r="B42" s="16" t="s">
        <v>52</v>
      </c>
      <c r="C42" s="19">
        <v>0</v>
      </c>
      <c r="D42" s="20" t="s">
        <v>20</v>
      </c>
      <c r="E42" s="15"/>
    </row>
    <row r="43" spans="1:5" ht="21.75" customHeight="1" x14ac:dyDescent="0.2">
      <c r="A43" s="15"/>
      <c r="B43" s="16" t="s">
        <v>53</v>
      </c>
      <c r="C43" s="19">
        <v>0</v>
      </c>
      <c r="D43" s="20" t="s">
        <v>54</v>
      </c>
      <c r="E43" s="15"/>
    </row>
    <row r="44" spans="1:5" ht="21.75" customHeight="1" x14ac:dyDescent="0.2">
      <c r="A44" s="21"/>
      <c r="B44" s="22" t="s">
        <v>55</v>
      </c>
      <c r="C44" s="23">
        <f>SUM(C40:C43)</f>
        <v>0</v>
      </c>
      <c r="D44" s="21"/>
      <c r="E44" s="21"/>
    </row>
    <row r="45" spans="1:5" ht="7.5" customHeight="1" x14ac:dyDescent="0.2">
      <c r="A45" s="15"/>
      <c r="B45" s="15"/>
      <c r="C45" s="15"/>
      <c r="D45" s="15"/>
      <c r="E45" s="15"/>
    </row>
    <row r="46" spans="1:5" ht="21.75" customHeight="1" x14ac:dyDescent="0.2">
      <c r="A46" s="10" t="s">
        <v>56</v>
      </c>
      <c r="B46" s="10"/>
      <c r="C46" s="10"/>
      <c r="D46" s="10"/>
      <c r="E46" s="10"/>
    </row>
    <row r="47" spans="1:5" ht="21.75" customHeight="1" x14ac:dyDescent="0.2">
      <c r="A47" s="15"/>
      <c r="B47" s="16" t="s">
        <v>57</v>
      </c>
      <c r="C47" s="19">
        <v>25</v>
      </c>
      <c r="D47" s="20" t="s">
        <v>58</v>
      </c>
      <c r="E47" s="15"/>
    </row>
    <row r="48" spans="1:5" ht="21.75" customHeight="1" x14ac:dyDescent="0.2">
      <c r="A48" s="15"/>
      <c r="B48" s="16" t="s">
        <v>59</v>
      </c>
      <c r="C48" s="26">
        <v>0.03</v>
      </c>
      <c r="D48" s="20" t="s">
        <v>60</v>
      </c>
      <c r="E48" s="15"/>
    </row>
    <row r="49" spans="1:5" ht="21.75" customHeight="1" x14ac:dyDescent="0.2">
      <c r="A49" s="15"/>
      <c r="B49" s="16" t="s">
        <v>61</v>
      </c>
      <c r="C49" s="26">
        <v>0.25</v>
      </c>
      <c r="D49" s="20" t="s">
        <v>62</v>
      </c>
      <c r="E49" s="15"/>
    </row>
    <row r="50" spans="1:5" ht="7.5" customHeight="1" x14ac:dyDescent="0.2">
      <c r="A50" s="15"/>
      <c r="B50" s="15"/>
      <c r="C50" s="15"/>
      <c r="D50" s="15"/>
      <c r="E50" s="15"/>
    </row>
    <row r="51" spans="1:5" ht="21.75" customHeight="1" x14ac:dyDescent="0.2">
      <c r="A51" s="10" t="s">
        <v>63</v>
      </c>
      <c r="B51" s="10"/>
      <c r="C51" s="10"/>
      <c r="D51" s="10"/>
      <c r="E51" s="10"/>
    </row>
    <row r="52" spans="1:5" ht="21.75" customHeight="1" x14ac:dyDescent="0.2">
      <c r="A52" s="15"/>
      <c r="B52" s="16" t="s">
        <v>64</v>
      </c>
      <c r="C52" s="26">
        <v>0.3</v>
      </c>
      <c r="D52" s="20" t="s">
        <v>65</v>
      </c>
      <c r="E52" s="15"/>
    </row>
    <row r="53" spans="1:5" ht="21.75" customHeight="1" x14ac:dyDescent="0.2">
      <c r="A53" s="15"/>
      <c r="B53" s="16" t="s">
        <v>66</v>
      </c>
      <c r="C53" s="26">
        <v>0.2</v>
      </c>
      <c r="D53" s="20" t="s">
        <v>67</v>
      </c>
      <c r="E53" s="15"/>
    </row>
    <row r="54" spans="1:5" ht="7.5" customHeight="1" x14ac:dyDescent="0.2">
      <c r="A54" s="15"/>
      <c r="B54" s="15"/>
      <c r="C54" s="15"/>
      <c r="D54" s="15"/>
      <c r="E54" s="15"/>
    </row>
    <row r="55" spans="1:5" ht="21.75" customHeight="1" x14ac:dyDescent="0.2">
      <c r="A55" s="9" t="s">
        <v>68</v>
      </c>
      <c r="B55" s="9"/>
      <c r="C55" s="9"/>
      <c r="D55" s="9"/>
      <c r="E55" s="9"/>
    </row>
    <row r="56" spans="1:5" ht="21.75" customHeight="1" x14ac:dyDescent="0.2">
      <c r="A56" s="21"/>
      <c r="B56" s="22" t="s">
        <v>69</v>
      </c>
      <c r="C56" s="23">
        <f>C20+C29+C37+C44</f>
        <v>941.8</v>
      </c>
      <c r="D56" s="21"/>
      <c r="E56" s="21"/>
    </row>
    <row r="57" spans="1:5" ht="21.75" customHeight="1" x14ac:dyDescent="0.2">
      <c r="A57" s="21"/>
      <c r="B57" s="22" t="s">
        <v>70</v>
      </c>
      <c r="C57" s="23">
        <f>C47</f>
        <v>25</v>
      </c>
      <c r="D57" s="21"/>
      <c r="E57" s="21"/>
    </row>
    <row r="58" spans="1:5" ht="21.75" customHeight="1" x14ac:dyDescent="0.2">
      <c r="A58" s="21"/>
      <c r="B58" s="22" t="s">
        <v>71</v>
      </c>
      <c r="C58" s="23">
        <f>C56+C57</f>
        <v>966.8</v>
      </c>
      <c r="D58" s="21"/>
      <c r="E58" s="21"/>
    </row>
    <row r="59" spans="1:5" ht="7.5" customHeight="1" x14ac:dyDescent="0.2">
      <c r="A59" s="15"/>
      <c r="B59" s="15"/>
      <c r="C59" s="15"/>
      <c r="D59" s="15"/>
      <c r="E59" s="15"/>
    </row>
    <row r="60" spans="1:5" ht="21.75" customHeight="1" x14ac:dyDescent="0.2">
      <c r="A60" s="8" t="s">
        <v>72</v>
      </c>
      <c r="B60" s="8"/>
      <c r="C60" s="8"/>
      <c r="D60" s="8"/>
      <c r="E60" s="8"/>
    </row>
    <row r="61" spans="1:5" ht="21.75" customHeight="1" x14ac:dyDescent="0.2">
      <c r="A61" s="21"/>
      <c r="B61" s="22" t="s">
        <v>73</v>
      </c>
      <c r="C61" s="23">
        <f>C58/(1-C49-C48)</f>
        <v>1342.7777777777778</v>
      </c>
      <c r="D61" s="21"/>
      <c r="E61" s="21"/>
    </row>
    <row r="62" spans="1:5" ht="21.75" customHeight="1" x14ac:dyDescent="0.2">
      <c r="A62" s="27"/>
      <c r="B62" s="28" t="s">
        <v>74</v>
      </c>
      <c r="C62" s="29">
        <f>C58/(1-C52-C49-C48)</f>
        <v>2301.9047619047624</v>
      </c>
      <c r="D62" s="27"/>
      <c r="E62" s="27"/>
    </row>
    <row r="63" spans="1:5" ht="21.75" customHeight="1" x14ac:dyDescent="0.2">
      <c r="A63" s="15"/>
      <c r="B63" s="30" t="s">
        <v>75</v>
      </c>
      <c r="C63" s="31">
        <f>C62*C53</f>
        <v>460.38095238095252</v>
      </c>
      <c r="D63" s="15"/>
      <c r="E63" s="15"/>
    </row>
    <row r="64" spans="1:5" ht="21.75" customHeight="1" x14ac:dyDescent="0.2">
      <c r="A64" s="27"/>
      <c r="B64" s="28" t="s">
        <v>76</v>
      </c>
      <c r="C64" s="29">
        <f>C62+C63</f>
        <v>2762.2857142857147</v>
      </c>
      <c r="D64" s="27"/>
      <c r="E64" s="27"/>
    </row>
    <row r="65" spans="1:5" ht="7.5" customHeight="1" x14ac:dyDescent="0.2">
      <c r="A65" s="15"/>
      <c r="B65" s="15"/>
      <c r="C65" s="15"/>
      <c r="D65" s="15"/>
      <c r="E65" s="15"/>
    </row>
    <row r="66" spans="1:5" ht="21.75" customHeight="1" x14ac:dyDescent="0.2">
      <c r="A66" s="7" t="s">
        <v>77</v>
      </c>
      <c r="B66" s="7"/>
      <c r="C66" s="7"/>
      <c r="D66" s="7"/>
      <c r="E66" s="7"/>
    </row>
    <row r="67" spans="1:5" ht="21.75" customHeight="1" x14ac:dyDescent="0.2">
      <c r="A67" s="21"/>
      <c r="B67" s="22" t="s">
        <v>78</v>
      </c>
      <c r="C67" s="23">
        <f>C62-C58-(C62*(C49+C48))</f>
        <v>690.5714285714289</v>
      </c>
      <c r="D67" s="21"/>
      <c r="E67" s="21"/>
    </row>
    <row r="68" spans="1:5" ht="21.75" customHeight="1" x14ac:dyDescent="0.2">
      <c r="A68" s="21"/>
      <c r="B68" s="22" t="s">
        <v>79</v>
      </c>
      <c r="C68" s="32">
        <f>C67/C62</f>
        <v>0.3000000000000001</v>
      </c>
      <c r="D68" s="21"/>
      <c r="E68" s="21"/>
    </row>
    <row r="69" spans="1:5" ht="21.75" customHeight="1" x14ac:dyDescent="0.2">
      <c r="A69" s="21"/>
      <c r="B69" s="22" t="s">
        <v>80</v>
      </c>
      <c r="C69" s="23">
        <f>IFERROR(C67/C24, 0)</f>
        <v>98.653061224489846</v>
      </c>
      <c r="D69" s="21"/>
      <c r="E69" s="21"/>
    </row>
    <row r="70" spans="1:5" ht="7.5" customHeight="1" x14ac:dyDescent="0.2">
      <c r="A70" s="15"/>
      <c r="B70" s="15"/>
      <c r="C70" s="15"/>
      <c r="D70" s="15"/>
      <c r="E70" s="15"/>
    </row>
    <row r="71" spans="1:5" ht="13.5" customHeight="1" x14ac:dyDescent="0.2">
      <c r="A71" s="6" t="s">
        <v>81</v>
      </c>
      <c r="B71" s="6"/>
      <c r="C71" s="6"/>
      <c r="D71" s="6"/>
      <c r="E71" s="6"/>
    </row>
    <row r="72" spans="1:5" ht="7.5" customHeight="1" x14ac:dyDescent="0.2">
      <c r="A72" s="5"/>
      <c r="B72" s="5"/>
      <c r="C72" s="5"/>
      <c r="D72" s="5"/>
      <c r="E72" s="5"/>
    </row>
  </sheetData>
  <mergeCells count="15">
    <mergeCell ref="A55:E55"/>
    <mergeCell ref="A60:E60"/>
    <mergeCell ref="A66:E66"/>
    <mergeCell ref="A71:E71"/>
    <mergeCell ref="A72:E72"/>
    <mergeCell ref="A22:E22"/>
    <mergeCell ref="A31:E31"/>
    <mergeCell ref="A39:E39"/>
    <mergeCell ref="A46:E46"/>
    <mergeCell ref="A51:E51"/>
    <mergeCell ref="A2:E2"/>
    <mergeCell ref="A3:E3"/>
    <mergeCell ref="A5:E5"/>
    <mergeCell ref="A7:E7"/>
    <mergeCell ref="A14:E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zoomScaleNormal="100" workbookViewId="0"/>
  </sheetViews>
  <sheetFormatPr defaultColWidth="8.7421875" defaultRowHeight="15" x14ac:dyDescent="0.2"/>
  <cols>
    <col min="1" max="1" width="2.95703125" customWidth="1"/>
    <col min="2" max="3" width="39.953125" customWidth="1"/>
    <col min="4" max="4" width="2.95703125" customWidth="1"/>
  </cols>
  <sheetData>
    <row r="1" spans="1:4" ht="7.5" customHeight="1" x14ac:dyDescent="0.2"/>
    <row r="2" spans="1:4" ht="51.75" customHeight="1" x14ac:dyDescent="0.2">
      <c r="A2" s="14" t="s">
        <v>0</v>
      </c>
      <c r="B2" s="14"/>
      <c r="C2" s="14"/>
      <c r="D2" s="14"/>
    </row>
    <row r="3" spans="1:4" ht="24" customHeight="1" x14ac:dyDescent="0.2">
      <c r="A3" s="13" t="s">
        <v>82</v>
      </c>
      <c r="B3" s="13"/>
      <c r="C3" s="13"/>
      <c r="D3" s="13"/>
    </row>
    <row r="4" spans="1:4" ht="7.5" customHeight="1" x14ac:dyDescent="0.2"/>
    <row r="5" spans="1:4" ht="7.5" customHeight="1" x14ac:dyDescent="0.2"/>
    <row r="6" spans="1:4" ht="27.75" customHeight="1" x14ac:dyDescent="0.2">
      <c r="A6" s="4" t="s">
        <v>83</v>
      </c>
      <c r="B6" s="4"/>
      <c r="C6" s="4"/>
      <c r="D6" s="4"/>
    </row>
    <row r="7" spans="1:4" ht="79.5" customHeight="1" x14ac:dyDescent="0.2">
      <c r="A7" s="15"/>
      <c r="B7" s="3" t="s">
        <v>84</v>
      </c>
      <c r="C7" s="3"/>
      <c r="D7" s="15"/>
    </row>
    <row r="8" spans="1:4" ht="27.75" customHeight="1" x14ac:dyDescent="0.2">
      <c r="A8" s="27"/>
      <c r="B8" s="2" t="s">
        <v>85</v>
      </c>
      <c r="C8" s="2"/>
      <c r="D8" s="27"/>
    </row>
    <row r="9" spans="1:4" ht="7.5" customHeight="1" x14ac:dyDescent="0.2"/>
    <row r="10" spans="1:4" ht="27.75" customHeight="1" x14ac:dyDescent="0.2">
      <c r="A10" s="1" t="s">
        <v>86</v>
      </c>
      <c r="B10" s="1"/>
      <c r="C10" s="1"/>
      <c r="D10" s="1"/>
    </row>
    <row r="11" spans="1:4" ht="79.5" customHeight="1" x14ac:dyDescent="0.2">
      <c r="A11" s="15"/>
      <c r="B11" s="3" t="s">
        <v>87</v>
      </c>
      <c r="C11" s="3"/>
      <c r="D11" s="15"/>
    </row>
    <row r="12" spans="1:4" ht="27.75" customHeight="1" x14ac:dyDescent="0.2">
      <c r="A12" s="27"/>
      <c r="B12" s="2" t="s">
        <v>88</v>
      </c>
      <c r="C12" s="2"/>
      <c r="D12" s="27"/>
    </row>
    <row r="13" spans="1:4" ht="7.5" customHeight="1" x14ac:dyDescent="0.2"/>
    <row r="14" spans="1:4" ht="27.75" customHeight="1" x14ac:dyDescent="0.2">
      <c r="A14" s="4" t="s">
        <v>89</v>
      </c>
      <c r="B14" s="4"/>
      <c r="C14" s="4"/>
      <c r="D14" s="4"/>
    </row>
    <row r="15" spans="1:4" ht="79.5" customHeight="1" x14ac:dyDescent="0.2">
      <c r="A15" s="15"/>
      <c r="B15" s="3" t="s">
        <v>90</v>
      </c>
      <c r="C15" s="3"/>
      <c r="D15" s="15"/>
    </row>
    <row r="16" spans="1:4" ht="27.75" customHeight="1" x14ac:dyDescent="0.2">
      <c r="A16" s="27"/>
      <c r="B16" s="2" t="s">
        <v>91</v>
      </c>
      <c r="C16" s="2"/>
      <c r="D16" s="27"/>
    </row>
    <row r="17" spans="1:4" ht="7.5" customHeight="1" x14ac:dyDescent="0.2"/>
    <row r="18" spans="1:4" ht="27.75" customHeight="1" x14ac:dyDescent="0.2">
      <c r="A18" s="1" t="s">
        <v>92</v>
      </c>
      <c r="B18" s="1"/>
      <c r="C18" s="1"/>
      <c r="D18" s="1"/>
    </row>
    <row r="19" spans="1:4" ht="79.5" customHeight="1" x14ac:dyDescent="0.2">
      <c r="A19" s="15"/>
      <c r="B19" s="3" t="s">
        <v>93</v>
      </c>
      <c r="C19" s="3"/>
      <c r="D19" s="15"/>
    </row>
    <row r="20" spans="1:4" ht="27.75" customHeight="1" x14ac:dyDescent="0.2">
      <c r="A20" s="27"/>
      <c r="B20" s="2" t="s">
        <v>94</v>
      </c>
      <c r="C20" s="2"/>
      <c r="D20" s="27"/>
    </row>
    <row r="21" spans="1:4" ht="7.5" customHeight="1" x14ac:dyDescent="0.2"/>
    <row r="22" spans="1:4" ht="27.75" customHeight="1" x14ac:dyDescent="0.2">
      <c r="A22" s="4" t="s">
        <v>95</v>
      </c>
      <c r="B22" s="4"/>
      <c r="C22" s="4"/>
      <c r="D22" s="4"/>
    </row>
    <row r="23" spans="1:4" ht="79.5" customHeight="1" x14ac:dyDescent="0.2">
      <c r="A23" s="15"/>
      <c r="B23" s="3" t="s">
        <v>96</v>
      </c>
      <c r="C23" s="3"/>
      <c r="D23" s="15"/>
    </row>
    <row r="24" spans="1:4" ht="27.75" customHeight="1" x14ac:dyDescent="0.2">
      <c r="A24" s="27"/>
      <c r="B24" s="2" t="s">
        <v>97</v>
      </c>
      <c r="C24" s="2"/>
      <c r="D24" s="27"/>
    </row>
    <row r="25" spans="1:4" ht="7.5" customHeight="1" x14ac:dyDescent="0.2"/>
    <row r="26" spans="1:4" ht="13.5" customHeight="1" x14ac:dyDescent="0.2">
      <c r="A26" s="6" t="s">
        <v>98</v>
      </c>
      <c r="B26" s="6"/>
      <c r="C26" s="6"/>
      <c r="D26" s="6"/>
    </row>
    <row r="27" spans="1:4" ht="7.5" customHeight="1" x14ac:dyDescent="0.2">
      <c r="A27" s="5"/>
      <c r="B27" s="5"/>
      <c r="C27" s="5"/>
      <c r="D27" s="5"/>
    </row>
  </sheetData>
  <mergeCells count="19">
    <mergeCell ref="B23:C23"/>
    <mergeCell ref="B24:C24"/>
    <mergeCell ref="A26:D26"/>
    <mergeCell ref="A27:D27"/>
    <mergeCell ref="B16:C16"/>
    <mergeCell ref="A18:D18"/>
    <mergeCell ref="B19:C19"/>
    <mergeCell ref="B20:C20"/>
    <mergeCell ref="A22:D22"/>
    <mergeCell ref="A10:D10"/>
    <mergeCell ref="B11:C11"/>
    <mergeCell ref="B12:C12"/>
    <mergeCell ref="A14:D14"/>
    <mergeCell ref="B15:C15"/>
    <mergeCell ref="A2:D2"/>
    <mergeCell ref="A3:D3"/>
    <mergeCell ref="A6:D6"/>
    <mergeCell ref="B7:C7"/>
    <mergeCell ref="B8:C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5"/>
  <sheetViews>
    <sheetView showGridLines="0" zoomScaleNormal="100" workbookViewId="0"/>
  </sheetViews>
  <sheetFormatPr defaultColWidth="8.7421875" defaultRowHeight="15" x14ac:dyDescent="0.2"/>
  <cols>
    <col min="1" max="1" width="2.95703125" customWidth="1"/>
    <col min="2" max="2" width="32.015625" customWidth="1"/>
    <col min="3" max="3" width="29.99609375" customWidth="1"/>
    <col min="4" max="4" width="2.95703125" customWidth="1"/>
  </cols>
  <sheetData>
    <row r="1" spans="1:4" ht="7.5" customHeight="1" x14ac:dyDescent="0.2"/>
    <row r="2" spans="1:4" ht="51.75" customHeight="1" x14ac:dyDescent="0.2">
      <c r="A2" s="14" t="s">
        <v>0</v>
      </c>
      <c r="B2" s="14"/>
      <c r="C2" s="14"/>
      <c r="D2" s="14"/>
    </row>
    <row r="3" spans="1:4" ht="24" customHeight="1" x14ac:dyDescent="0.2">
      <c r="A3" s="13" t="s">
        <v>99</v>
      </c>
      <c r="B3" s="13"/>
      <c r="C3" s="13"/>
      <c r="D3" s="13"/>
    </row>
    <row r="4" spans="1:4" ht="7.5" customHeight="1" x14ac:dyDescent="0.2"/>
    <row r="5" spans="1:4" ht="7.5" customHeight="1" x14ac:dyDescent="0.2">
      <c r="A5" s="15"/>
      <c r="B5" s="15"/>
      <c r="C5" s="15"/>
      <c r="D5" s="15"/>
    </row>
    <row r="6" spans="1:4" ht="21.75" customHeight="1" x14ac:dyDescent="0.2">
      <c r="A6" s="11" t="s">
        <v>100</v>
      </c>
      <c r="B6" s="11"/>
      <c r="C6" s="11"/>
      <c r="D6" s="11"/>
    </row>
    <row r="7" spans="1:4" ht="36" customHeight="1" x14ac:dyDescent="0.2">
      <c r="A7" s="15"/>
      <c r="B7" s="33" t="s">
        <v>101</v>
      </c>
      <c r="C7" s="34" t="s">
        <v>102</v>
      </c>
      <c r="D7" s="15"/>
    </row>
    <row r="8" spans="1:4" ht="24" customHeight="1" x14ac:dyDescent="0.2">
      <c r="A8" s="15"/>
      <c r="B8" s="35" t="s">
        <v>103</v>
      </c>
      <c r="C8" s="36"/>
      <c r="D8" s="36"/>
    </row>
    <row r="9" spans="1:4" ht="36" customHeight="1" x14ac:dyDescent="0.2">
      <c r="A9" s="15"/>
      <c r="B9" s="33" t="s">
        <v>104</v>
      </c>
      <c r="C9" s="34" t="s">
        <v>105</v>
      </c>
      <c r="D9" s="15"/>
    </row>
    <row r="10" spans="1:4" ht="24" customHeight="1" x14ac:dyDescent="0.2">
      <c r="A10" s="15"/>
      <c r="B10" s="35" t="s">
        <v>106</v>
      </c>
      <c r="C10" s="36"/>
      <c r="D10" s="36"/>
    </row>
    <row r="11" spans="1:4" ht="36" customHeight="1" x14ac:dyDescent="0.2">
      <c r="A11" s="15"/>
      <c r="B11" s="33" t="s">
        <v>107</v>
      </c>
      <c r="C11" s="34" t="s">
        <v>108</v>
      </c>
      <c r="D11" s="15"/>
    </row>
    <row r="12" spans="1:4" ht="24" customHeight="1" x14ac:dyDescent="0.2">
      <c r="A12" s="15"/>
      <c r="B12" s="35" t="s">
        <v>109</v>
      </c>
      <c r="C12" s="36"/>
      <c r="D12" s="36"/>
    </row>
    <row r="13" spans="1:4" ht="36" customHeight="1" x14ac:dyDescent="0.2">
      <c r="A13" s="15"/>
      <c r="B13" s="33" t="s">
        <v>110</v>
      </c>
      <c r="C13" s="34" t="s">
        <v>111</v>
      </c>
      <c r="D13" s="15"/>
    </row>
    <row r="14" spans="1:4" ht="24" customHeight="1" x14ac:dyDescent="0.2">
      <c r="A14" s="15"/>
      <c r="B14" s="35" t="s">
        <v>112</v>
      </c>
      <c r="C14" s="36"/>
      <c r="D14" s="36"/>
    </row>
    <row r="15" spans="1:4" ht="36" customHeight="1" x14ac:dyDescent="0.2">
      <c r="A15" s="15"/>
      <c r="B15" s="33" t="s">
        <v>113</v>
      </c>
      <c r="C15" s="34" t="s">
        <v>114</v>
      </c>
      <c r="D15" s="15"/>
    </row>
    <row r="16" spans="1:4" ht="24" customHeight="1" x14ac:dyDescent="0.2">
      <c r="A16" s="15"/>
      <c r="B16" s="35" t="s">
        <v>115</v>
      </c>
      <c r="C16" s="36"/>
      <c r="D16" s="36"/>
    </row>
    <row r="17" spans="1:4" ht="7.5" customHeight="1" x14ac:dyDescent="0.2">
      <c r="A17" s="15"/>
      <c r="B17" s="15"/>
      <c r="C17" s="15"/>
      <c r="D17" s="15"/>
    </row>
    <row r="18" spans="1:4" ht="7.5" customHeight="1" x14ac:dyDescent="0.2">
      <c r="A18" s="15"/>
      <c r="B18" s="15"/>
      <c r="C18" s="15"/>
      <c r="D18" s="15"/>
    </row>
    <row r="19" spans="1:4" ht="21.75" customHeight="1" x14ac:dyDescent="0.2">
      <c r="A19" s="11" t="s">
        <v>116</v>
      </c>
      <c r="B19" s="11"/>
      <c r="C19" s="11"/>
      <c r="D19" s="11"/>
    </row>
    <row r="20" spans="1:4" ht="36" customHeight="1" x14ac:dyDescent="0.2">
      <c r="A20" s="15"/>
      <c r="B20" s="33" t="s">
        <v>117</v>
      </c>
      <c r="C20" s="34" t="s">
        <v>118</v>
      </c>
      <c r="D20" s="15"/>
    </row>
    <row r="21" spans="1:4" ht="24" customHeight="1" x14ac:dyDescent="0.2">
      <c r="A21" s="15"/>
      <c r="B21" s="35" t="s">
        <v>119</v>
      </c>
      <c r="C21" s="36"/>
      <c r="D21" s="36"/>
    </row>
    <row r="22" spans="1:4" ht="36" customHeight="1" x14ac:dyDescent="0.2">
      <c r="A22" s="15"/>
      <c r="B22" s="33" t="s">
        <v>120</v>
      </c>
      <c r="C22" s="34" t="s">
        <v>121</v>
      </c>
      <c r="D22" s="15"/>
    </row>
    <row r="23" spans="1:4" ht="24" customHeight="1" x14ac:dyDescent="0.2">
      <c r="A23" s="15"/>
      <c r="B23" s="35" t="s">
        <v>122</v>
      </c>
      <c r="C23" s="36"/>
      <c r="D23" s="36"/>
    </row>
    <row r="24" spans="1:4" ht="36" customHeight="1" x14ac:dyDescent="0.2">
      <c r="A24" s="15"/>
      <c r="B24" s="33" t="s">
        <v>123</v>
      </c>
      <c r="C24" s="34" t="s">
        <v>124</v>
      </c>
      <c r="D24" s="15"/>
    </row>
    <row r="25" spans="1:4" ht="24" customHeight="1" x14ac:dyDescent="0.2">
      <c r="A25" s="15"/>
      <c r="B25" s="35" t="s">
        <v>125</v>
      </c>
      <c r="C25" s="36"/>
      <c r="D25" s="36"/>
    </row>
    <row r="26" spans="1:4" ht="36" customHeight="1" x14ac:dyDescent="0.2">
      <c r="A26" s="15"/>
      <c r="B26" s="33" t="s">
        <v>126</v>
      </c>
      <c r="C26" s="34" t="s">
        <v>127</v>
      </c>
      <c r="D26" s="15"/>
    </row>
    <row r="27" spans="1:4" ht="24" customHeight="1" x14ac:dyDescent="0.2">
      <c r="A27" s="15"/>
      <c r="B27" s="35" t="s">
        <v>128</v>
      </c>
      <c r="C27" s="36"/>
      <c r="D27" s="36"/>
    </row>
    <row r="28" spans="1:4" ht="36" customHeight="1" x14ac:dyDescent="0.2">
      <c r="A28" s="15"/>
      <c r="B28" s="33" t="s">
        <v>129</v>
      </c>
      <c r="C28" s="34" t="s">
        <v>130</v>
      </c>
      <c r="D28" s="15"/>
    </row>
    <row r="29" spans="1:4" ht="24" customHeight="1" x14ac:dyDescent="0.2">
      <c r="A29" s="15"/>
      <c r="B29" s="35" t="s">
        <v>131</v>
      </c>
      <c r="C29" s="36"/>
      <c r="D29" s="36"/>
    </row>
    <row r="30" spans="1:4" ht="36" customHeight="1" x14ac:dyDescent="0.2">
      <c r="A30" s="15"/>
      <c r="B30" s="33" t="s">
        <v>132</v>
      </c>
      <c r="C30" s="34" t="s">
        <v>133</v>
      </c>
      <c r="D30" s="15"/>
    </row>
    <row r="31" spans="1:4" ht="24" customHeight="1" x14ac:dyDescent="0.2">
      <c r="A31" s="15"/>
      <c r="B31" s="35" t="s">
        <v>134</v>
      </c>
      <c r="C31" s="36"/>
      <c r="D31" s="36"/>
    </row>
    <row r="32" spans="1:4" ht="7.5" customHeight="1" x14ac:dyDescent="0.2">
      <c r="A32" s="15"/>
      <c r="B32" s="15"/>
      <c r="C32" s="15"/>
      <c r="D32" s="15"/>
    </row>
    <row r="33" spans="1:4" ht="7.5" customHeight="1" x14ac:dyDescent="0.2">
      <c r="A33" s="15"/>
      <c r="B33" s="15"/>
      <c r="C33" s="15"/>
      <c r="D33" s="15"/>
    </row>
    <row r="34" spans="1:4" ht="21.75" customHeight="1" x14ac:dyDescent="0.2">
      <c r="A34" s="11" t="s">
        <v>135</v>
      </c>
      <c r="B34" s="11"/>
      <c r="C34" s="11"/>
      <c r="D34" s="11"/>
    </row>
    <row r="35" spans="1:4" ht="36" customHeight="1" x14ac:dyDescent="0.2">
      <c r="A35" s="15"/>
      <c r="B35" s="33" t="s">
        <v>136</v>
      </c>
      <c r="C35" s="34" t="s">
        <v>137</v>
      </c>
      <c r="D35" s="15"/>
    </row>
    <row r="36" spans="1:4" ht="24" customHeight="1" x14ac:dyDescent="0.2">
      <c r="A36" s="15"/>
      <c r="B36" s="35" t="s">
        <v>138</v>
      </c>
      <c r="C36" s="36"/>
      <c r="D36" s="36"/>
    </row>
    <row r="37" spans="1:4" ht="36" customHeight="1" x14ac:dyDescent="0.2">
      <c r="A37" s="15"/>
      <c r="B37" s="33" t="s">
        <v>139</v>
      </c>
      <c r="C37" s="34" t="s">
        <v>140</v>
      </c>
      <c r="D37" s="15"/>
    </row>
    <row r="38" spans="1:4" ht="24" customHeight="1" x14ac:dyDescent="0.2">
      <c r="A38" s="15"/>
      <c r="B38" s="35" t="s">
        <v>141</v>
      </c>
      <c r="C38" s="36"/>
      <c r="D38" s="36"/>
    </row>
    <row r="39" spans="1:4" ht="36" customHeight="1" x14ac:dyDescent="0.2">
      <c r="A39" s="15"/>
      <c r="B39" s="33" t="s">
        <v>142</v>
      </c>
      <c r="C39" s="34" t="s">
        <v>143</v>
      </c>
      <c r="D39" s="15"/>
    </row>
    <row r="40" spans="1:4" ht="24" customHeight="1" x14ac:dyDescent="0.2">
      <c r="A40" s="15"/>
      <c r="B40" s="35" t="s">
        <v>144</v>
      </c>
      <c r="C40" s="36"/>
      <c r="D40" s="36"/>
    </row>
    <row r="41" spans="1:4" ht="36" customHeight="1" x14ac:dyDescent="0.2">
      <c r="A41" s="15"/>
      <c r="B41" s="33" t="s">
        <v>145</v>
      </c>
      <c r="C41" s="34" t="s">
        <v>146</v>
      </c>
      <c r="D41" s="15"/>
    </row>
    <row r="42" spans="1:4" ht="24" customHeight="1" x14ac:dyDescent="0.2">
      <c r="A42" s="15"/>
      <c r="B42" s="35" t="s">
        <v>147</v>
      </c>
      <c r="C42" s="36"/>
      <c r="D42" s="36"/>
    </row>
    <row r="43" spans="1:4" ht="7.5" customHeight="1" x14ac:dyDescent="0.2"/>
    <row r="44" spans="1:4" ht="13.5" customHeight="1" x14ac:dyDescent="0.2">
      <c r="A44" s="6" t="s">
        <v>148</v>
      </c>
      <c r="B44" s="6"/>
      <c r="C44" s="6"/>
      <c r="D44" s="6"/>
    </row>
    <row r="45" spans="1:4" ht="7.5" customHeight="1" x14ac:dyDescent="0.2">
      <c r="A45" s="5"/>
      <c r="B45" s="5"/>
      <c r="C45" s="5"/>
      <c r="D45" s="5"/>
    </row>
  </sheetData>
  <mergeCells count="22">
    <mergeCell ref="A44:D44"/>
    <mergeCell ref="A45:D45"/>
    <mergeCell ref="A34:D34"/>
    <mergeCell ref="C36:D36"/>
    <mergeCell ref="C38:D38"/>
    <mergeCell ref="C40:D40"/>
    <mergeCell ref="C42:D42"/>
    <mergeCell ref="C23:D23"/>
    <mergeCell ref="C25:D25"/>
    <mergeCell ref="C27:D27"/>
    <mergeCell ref="C29:D29"/>
    <mergeCell ref="C31:D31"/>
    <mergeCell ref="C12:D12"/>
    <mergeCell ref="C14:D14"/>
    <mergeCell ref="C16:D16"/>
    <mergeCell ref="A19:D19"/>
    <mergeCell ref="C21:D21"/>
    <mergeCell ref="A2:D2"/>
    <mergeCell ref="A3:D3"/>
    <mergeCell ref="A6:D6"/>
    <mergeCell ref="C8:D8"/>
    <mergeCell ref="C10:D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Excel iOS</Application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📊 Pricing Calculator</vt:lpstr>
      <vt:lpstr>📖 5-Day Challenge Guide</vt:lpstr>
      <vt:lpstr>🧮 Formula Reference</vt:lpstr>
      <vt:lpstr>📊 Pricing Calculator!Print_Area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2026-02-19T15:38:32Z</dcterms:created>
  <dcterms:modified xsi:type="dcterms:W3CDTF">2026-02-19T15:38:32Z</dcterms:modified>
  <dc:language>en-US</dc:language>
</cp:coreProperties>
</file>