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chqa/Documents/MIS DOCUMENTOS/MIS PROYECTOS NUEVOS/AMOS DE LOS NUMEROS/05 Lead Magnets/"/>
    </mc:Choice>
  </mc:AlternateContent>
  <xr:revisionPtr revIDLastSave="0" documentId="13_ncr:1_{8C445E0D-46C4-434A-99FF-1AFBA05FF2D0}" xr6:coauthVersionLast="47" xr6:coauthVersionMax="47" xr10:uidLastSave="{00000000-0000-0000-0000-000000000000}"/>
  <bookViews>
    <workbookView xWindow="1800" yWindow="500" windowWidth="29880" windowHeight="20100" activeTab="1" xr2:uid="{D562E408-75D6-6648-B9FC-96CC9FA10E8E}"/>
  </bookViews>
  <sheets>
    <sheet name="FORMULA DE CALCULO DE PRECIO" sheetId="3" r:id="rId1"/>
    <sheet name="CALCULO DE PRECIO DE PRODUCTO" sheetId="4" r:id="rId2"/>
  </sheets>
  <externalReferences>
    <externalReference r:id="rId3"/>
    <externalReference r:id="rId4"/>
  </externalReferences>
  <definedNames>
    <definedName name="Finanzas_ER_Causa_Tabla_total" localSheetId="1">'CALCULO DE PRECIO DE PRODUCTO'!$AF$42:$BD$70</definedName>
    <definedName name="Finanzas_ER_Causa_Tabla_total">'FORMULA DE CALCULO DE PRECIO'!$AF$28:$BD$47</definedName>
    <definedName name="Lista_BD_colabor_puestos">[1]Sala_de_Datos!$B$223:$B$229</definedName>
    <definedName name="Lista_BD_CostFijos_tipo">[1]Sala_de_Datos!$B$136:$B$140</definedName>
    <definedName name="Lista_BD_MatPrim_descrip">[1]Sala_de_Datos!$B$111:$B$127</definedName>
    <definedName name="Lista_Finanzas_meses_ER_causa">[2]Estados_ER_Causa!$AG$37:$BB$37</definedName>
    <definedName name="Rotulo_año_del_ejercicio">[2]Sala_de_Datos!$C$6</definedName>
    <definedName name="Rotulo_Cargo1">[2]Sala_de_Datos!$C$9</definedName>
    <definedName name="Rotulo_Cargo2">[2]Sala_de_Datos!$C$10</definedName>
    <definedName name="Rotulo_Cargo3">[2]Sala_de_Datos!$C$11</definedName>
    <definedName name="Rotulo_gratificacion">[2]Sala_de_Datos!$C$8</definedName>
    <definedName name="Rotulo_Moneda">[2]Sala_de_Datos!$C$7</definedName>
    <definedName name="Rotulo_porcentaje_cargo1">[2]Sala_de_Datos!$D$9</definedName>
    <definedName name="Rotulo_porcentaje_cargo2">[2]Sala_de_Datos!$D$10</definedName>
    <definedName name="Rotulo_porcentaje_cargo3">[2]Sala_de_Datos!$D$11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C15" i="3"/>
  <c r="F15" i="3"/>
  <c r="I16" i="3"/>
  <c r="F16" i="3"/>
  <c r="C16" i="3"/>
  <c r="F11" i="4"/>
  <c r="F14" i="4" s="1"/>
  <c r="B59" i="4"/>
  <c r="C19" i="4"/>
  <c r="C20" i="4" s="1"/>
  <c r="C28" i="4" s="1"/>
  <c r="C11" i="4"/>
  <c r="C24" i="4" s="1"/>
  <c r="L15" i="3" l="1"/>
  <c r="C25" i="4"/>
  <c r="C26" i="4" s="1"/>
  <c r="B36" i="3"/>
  <c r="F20" i="3" l="1"/>
  <c r="F19" i="3"/>
  <c r="F32" i="4"/>
  <c r="F31" i="4"/>
  <c r="H31" i="4" s="1"/>
  <c r="C29" i="4"/>
  <c r="C31" i="4" s="1"/>
  <c r="C32" i="4" l="1"/>
</calcChain>
</file>

<file path=xl/sharedStrings.xml><?xml version="1.0" encoding="utf-8"?>
<sst xmlns="http://schemas.openxmlformats.org/spreadsheetml/2006/main" count="42" uniqueCount="35">
  <si>
    <t>Área de notas y ejercicios:</t>
  </si>
  <si>
    <t>Ver20230726 - AMOSdelosNúmeros - Derechos Reservados -</t>
  </si>
  <si>
    <t>Se prohibe la comercializacion de este formato, programa o plantilla total o parcial sin la autorizacion de los autores.  Usted usa este archivo, formato, programa o plantilla bajo su cuenta y riesgo y sujeto(a) a las Politicas de Privacidad, y a los Terminos y Condiciones de Uso publicados en la pagina oficial de AMOS de los NUMEROS https://amosdelosnumeros.com"</t>
  </si>
  <si>
    <t>CUANTAS HORAS QUIERO INVERTIR A LA SEMANA</t>
  </si>
  <si>
    <t>EQUIVALE A ESTAS HORAS AL MES</t>
  </si>
  <si>
    <t>COSTO DE INSUMOS</t>
  </si>
  <si>
    <t>PRECIO DEL PRODUCTO</t>
  </si>
  <si>
    <t>GANANCIA (UTILIDAD) POR MANO DE OBRA:</t>
  </si>
  <si>
    <t xml:space="preserve">TOTAL COSTOS DE INSUMOS: </t>
  </si>
  <si>
    <t xml:space="preserve">TOTAL COSTOS FIJOS: </t>
  </si>
  <si>
    <t xml:space="preserve">COSTO FIJO POR UNIDAD: </t>
  </si>
  <si>
    <t>COSTO FIJO POR UNIDAD PRODUCIDA</t>
  </si>
  <si>
    <t>CUÁNTAS UNIDADES VOY A PRODUCIR  AL MES:</t>
  </si>
  <si>
    <t>SUB TOTAL COSTOS DE ESTE PRODUCTO:</t>
  </si>
  <si>
    <t>RENTABILIDAD SOBRE INVERSIÓN:</t>
  </si>
  <si>
    <t>MI PRECIO DEL PRODUCTO</t>
  </si>
  <si>
    <t>COSTO DE VENTAS</t>
  </si>
  <si>
    <t>(1 - % MARGEN)</t>
  </si>
  <si>
    <t xml:space="preserve">PV = </t>
  </si>
  <si>
    <t>=</t>
  </si>
  <si>
    <t xml:space="preserve">¿QUÉ % QUIERES GANAR DEL PRECIO FINAL? </t>
  </si>
  <si>
    <t>%</t>
  </si>
  <si>
    <t xml:space="preserve">MI GANANCIA POR UNIDAD ES DE:  </t>
  </si>
  <si>
    <t xml:space="preserve">¿CUÁLES SON LOS COSTOS TOTALES? </t>
  </si>
  <si>
    <t>POR HORA:</t>
  </si>
  <si>
    <t>EL PRECIO DE VENTA FINAL ES:</t>
  </si>
  <si>
    <t>VALOR DE MANO DE OBRA</t>
  </si>
  <si>
    <t>CUANTO QUIERO GANAR AL MES</t>
  </si>
  <si>
    <t>1) DEFINE EL COSTO DE MATERIALES PARA UN PRODUCTO</t>
  </si>
  <si>
    <t>CUÁNTAS HORAS INVERTIRÉ EN ESTE PRODUCTO</t>
  </si>
  <si>
    <t>2) DESCRIBE TUS COSTOS FIJOS DEL NEGOCIO AL MES</t>
  </si>
  <si>
    <t>3) INDICA CUÁNTO QUIERES GANAR POR MANO DE OBRA</t>
  </si>
  <si>
    <t xml:space="preserve">CADA HORA TIENE UN VALOR DE: </t>
  </si>
  <si>
    <t>4) DESCUBRE EL PRECIO DE TUS PRODUCTOS</t>
  </si>
  <si>
    <t>5) REEVALUA UN PRECIO DIFERENTE Y DESCUBRE TUS 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</si>
</sst>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-[$$-540A]* #,##0.00_ ;_-[$$-540A]* \-#,##0.00\ ;_-[$$-540A]* &quot;-&quot;??_ ;_-@_ "/>
    <numFmt numFmtId="165" formatCode="0.0"/>
    <numFmt numFmtId="166" formatCode="_-[$$-80A]* #,##0.00_-;\-[$$-80A]* #,##0.00_-;_-[$$-80A]* &quot;-&quot;??_-;_-@_-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5"/>
      <color theme="8" tint="0.79998168889431442"/>
      <name val="Calibri"/>
      <family val="2"/>
      <scheme val="minor"/>
    </font>
    <font>
      <sz val="7"/>
      <color theme="4" tint="0.39997558519241921"/>
      <name val="Calibri"/>
      <family val="2"/>
      <scheme val="minor"/>
    </font>
    <font>
      <b/>
      <sz val="7"/>
      <color theme="4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2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</fills>
  <borders count="1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AEAAAA"/>
      </left>
      <right/>
      <top style="thin">
        <color rgb="FFAEAAAA"/>
      </top>
      <bottom/>
      <diagonal/>
    </border>
    <border>
      <left/>
      <right/>
      <top style="thin">
        <color rgb="FFAEAAAA"/>
      </top>
      <bottom/>
      <diagonal/>
    </border>
    <border>
      <left style="thin">
        <color rgb="FFAEAAAA"/>
      </left>
      <right/>
      <top/>
      <bottom/>
      <diagonal/>
    </border>
    <border>
      <left style="thin">
        <color rgb="FFAEAAAA"/>
      </left>
      <right/>
      <top/>
      <bottom style="thin">
        <color rgb="FFAEAAAA"/>
      </bottom>
      <diagonal/>
    </border>
    <border>
      <left/>
      <right/>
      <top/>
      <bottom style="thin">
        <color rgb="FFAEAAAA"/>
      </bottom>
      <diagonal/>
    </border>
    <border>
      <left/>
      <right style="thin">
        <color rgb="FFAEAAAA"/>
      </right>
      <top style="thin">
        <color rgb="FFAEAAAA"/>
      </top>
      <bottom/>
      <diagonal/>
    </border>
    <border>
      <left/>
      <right style="thin">
        <color rgb="FFAEAAAA"/>
      </right>
      <top/>
      <bottom/>
      <diagonal/>
    </border>
    <border>
      <left/>
      <right style="thin">
        <color rgb="FFAEAAAA"/>
      </right>
      <top/>
      <bottom style="thin">
        <color rgb="FFAEAAAA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64" fontId="2" fillId="5" borderId="1" xfId="1" applyNumberFormat="1" applyFont="1" applyFill="1" applyBorder="1" applyAlignment="1" applyProtection="1">
      <alignment horizontal="right" vertical="center"/>
      <protection locked="0"/>
    </xf>
    <xf numFmtId="1" fontId="2" fillId="5" borderId="1" xfId="1" applyNumberFormat="1" applyFont="1" applyFill="1" applyBorder="1" applyAlignment="1" applyProtection="1">
      <alignment horizontal="right" vertical="center"/>
      <protection locked="0"/>
    </xf>
    <xf numFmtId="1" fontId="11" fillId="5" borderId="1" xfId="1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Alignment="1">
      <alignment horizontal="left" vertical="center"/>
    </xf>
    <xf numFmtId="9" fontId="2" fillId="3" borderId="0" xfId="2" applyFont="1" applyFill="1" applyProtection="1"/>
    <xf numFmtId="164" fontId="3" fillId="5" borderId="1" xfId="1" applyNumberFormat="1" applyFont="1" applyFill="1" applyBorder="1" applyAlignment="1" applyProtection="1">
      <alignment horizontal="left" vertical="center"/>
      <protection locked="0"/>
    </xf>
    <xf numFmtId="9" fontId="11" fillId="3" borderId="0" xfId="2" applyFont="1" applyFill="1" applyAlignment="1" applyProtection="1">
      <alignment horizontal="center"/>
    </xf>
    <xf numFmtId="164" fontId="12" fillId="5" borderId="1" xfId="1" applyNumberFormat="1" applyFont="1" applyFill="1" applyBorder="1" applyAlignment="1" applyProtection="1">
      <alignment horizontal="right" vertical="center"/>
      <protection locked="0"/>
    </xf>
    <xf numFmtId="164" fontId="12" fillId="2" borderId="1" xfId="1" applyNumberFormat="1" applyFont="1" applyFill="1" applyBorder="1" applyAlignment="1" applyProtection="1">
      <alignment horizontal="right" vertical="center"/>
    </xf>
    <xf numFmtId="164" fontId="13" fillId="2" borderId="1" xfId="1" applyNumberFormat="1" applyFont="1" applyFill="1" applyBorder="1" applyAlignment="1" applyProtection="1">
      <alignment horizontal="right" vertical="center"/>
    </xf>
    <xf numFmtId="164" fontId="14" fillId="2" borderId="1" xfId="1" applyNumberFormat="1" applyFont="1" applyFill="1" applyBorder="1" applyAlignment="1" applyProtection="1">
      <alignment horizontal="left" vertical="center"/>
    </xf>
    <xf numFmtId="1" fontId="14" fillId="2" borderId="1" xfId="1" applyNumberFormat="1" applyFont="1" applyFill="1" applyBorder="1" applyAlignment="1" applyProtection="1">
      <alignment horizontal="right" vertical="center"/>
    </xf>
    <xf numFmtId="164" fontId="15" fillId="2" borderId="1" xfId="1" applyNumberFormat="1" applyFont="1" applyFill="1" applyBorder="1" applyAlignment="1" applyProtection="1">
      <alignment horizontal="left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164" fontId="17" fillId="2" borderId="1" xfId="1" applyNumberFormat="1" applyFont="1" applyFill="1" applyBorder="1" applyAlignment="1" applyProtection="1">
      <alignment horizontal="right" vertical="center"/>
    </xf>
    <xf numFmtId="9" fontId="11" fillId="3" borderId="0" xfId="2" applyFont="1" applyFill="1" applyAlignment="1" applyProtection="1">
      <alignment horizontal="center" vertical="center"/>
    </xf>
    <xf numFmtId="1" fontId="19" fillId="5" borderId="0" xfId="2" applyNumberFormat="1" applyFont="1" applyFill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6" fontId="15" fillId="2" borderId="1" xfId="1" applyNumberFormat="1" applyFont="1" applyFill="1" applyBorder="1" applyAlignment="1" applyProtection="1">
      <alignment horizontal="right" vertical="center"/>
    </xf>
    <xf numFmtId="166" fontId="2" fillId="3" borderId="0" xfId="0" applyNumberFormat="1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11" fillId="3" borderId="0" xfId="0" applyFont="1" applyFill="1"/>
    <xf numFmtId="0" fontId="11" fillId="3" borderId="0" xfId="0" applyFont="1" applyFill="1" applyAlignment="1">
      <alignment horizontal="right"/>
    </xf>
    <xf numFmtId="16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left"/>
    </xf>
    <xf numFmtId="9" fontId="4" fillId="3" borderId="0" xfId="2" applyFont="1" applyFill="1" applyBorder="1" applyAlignment="1" applyProtection="1">
      <alignment horizontal="left" vertical="center" shrinkToFit="1"/>
    </xf>
    <xf numFmtId="164" fontId="2" fillId="3" borderId="0" xfId="0" applyNumberFormat="1" applyFont="1" applyFill="1"/>
    <xf numFmtId="9" fontId="2" fillId="3" borderId="0" xfId="2" applyFont="1" applyFill="1" applyBorder="1" applyAlignment="1" applyProtection="1">
      <alignment horizontal="left" vertical="center" shrinkToFit="1"/>
    </xf>
    <xf numFmtId="0" fontId="10" fillId="3" borderId="0" xfId="0" applyFont="1" applyFill="1" applyAlignment="1">
      <alignment horizontal="left" vertical="center"/>
    </xf>
    <xf numFmtId="9" fontId="4" fillId="3" borderId="0" xfId="2" applyFont="1" applyFill="1" applyBorder="1" applyAlignment="1" applyProtection="1">
      <alignment horizontal="right" vertical="center" shrinkToFit="1"/>
    </xf>
    <xf numFmtId="9" fontId="3" fillId="3" borderId="0" xfId="2" applyFont="1" applyFill="1" applyBorder="1" applyAlignment="1" applyProtection="1">
      <alignment horizontal="left" vertical="center" shrinkToFit="1"/>
    </xf>
    <xf numFmtId="0" fontId="7" fillId="3" borderId="0" xfId="0" applyFont="1" applyFill="1"/>
    <xf numFmtId="9" fontId="22" fillId="6" borderId="0" xfId="0" applyNumberFormat="1" applyFont="1" applyFill="1" applyAlignment="1">
      <alignment horizontal="right" vertical="center"/>
    </xf>
    <xf numFmtId="9" fontId="18" fillId="6" borderId="0" xfId="0" applyNumberFormat="1" applyFont="1" applyFill="1" applyAlignment="1">
      <alignment horizontal="right" vertical="center"/>
    </xf>
    <xf numFmtId="166" fontId="19" fillId="3" borderId="10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9" fontId="18" fillId="6" borderId="0" xfId="0" applyNumberFormat="1" applyFont="1" applyFill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166" fontId="19" fillId="5" borderId="0" xfId="1" applyNumberFormat="1" applyFont="1" applyFill="1" applyAlignment="1" applyProtection="1">
      <alignment horizontal="center" vertical="center"/>
      <protection locked="0"/>
    </xf>
    <xf numFmtId="166" fontId="21" fillId="6" borderId="0" xfId="1" applyNumberFormat="1" applyFont="1" applyFill="1" applyAlignment="1" applyProtection="1">
      <alignment horizontal="center" vertical="center"/>
    </xf>
    <xf numFmtId="166" fontId="20" fillId="3" borderId="0" xfId="2" applyNumberFormat="1" applyFont="1" applyFill="1" applyAlignment="1" applyProtection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165" fontId="19" fillId="3" borderId="11" xfId="0" applyNumberFormat="1" applyFont="1" applyFill="1" applyBorder="1" applyAlignment="1">
      <alignment horizontal="center" vertical="center"/>
    </xf>
    <xf numFmtId="2" fontId="19" fillId="3" borderId="11" xfId="0" applyNumberFormat="1" applyFont="1" applyFill="1" applyBorder="1" applyAlignment="1">
      <alignment horizontal="center" vertical="center"/>
    </xf>
    <xf numFmtId="166" fontId="24" fillId="3" borderId="0" xfId="2" applyNumberFormat="1" applyFont="1" applyFill="1" applyAlignment="1" applyProtection="1">
      <alignment horizontal="center" vertical="center"/>
    </xf>
    <xf numFmtId="0" fontId="8" fillId="3" borderId="0" xfId="0" applyFont="1" applyFill="1" applyAlignment="1">
      <alignment horizontal="left" vertical="top" wrapText="1"/>
    </xf>
  </cellXfs>
  <cellStyles count="3">
    <cellStyle name="Moneda" xfId="1" builtinId="4"/>
    <cellStyle name="Normal" xfId="0" builtinId="0"/>
    <cellStyle name="Porcentaje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FF0000"/>
      </font>
    </dxf>
    <dxf>
      <font>
        <color rgb="FFFF000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youtube.com/live/040nuWUMoes?feature=share" TargetMode="External"/><Relationship Id="rId7" Type="http://schemas.openxmlformats.org/officeDocument/2006/relationships/hyperlink" Target="https://www.facebook.com/amosdelosnumeros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amosdelosnumeros.com/blog" TargetMode="External"/><Relationship Id="rId6" Type="http://schemas.openxmlformats.org/officeDocument/2006/relationships/image" Target="../media/image3.svg"/><Relationship Id="rId11" Type="http://schemas.openxmlformats.org/officeDocument/2006/relationships/hyperlink" Target="https://www.youtube.com/@amosdelosnumeros" TargetMode="External"/><Relationship Id="rId5" Type="http://schemas.openxmlformats.org/officeDocument/2006/relationships/image" Target="../media/image2.png"/><Relationship Id="rId10" Type="http://schemas.openxmlformats.org/officeDocument/2006/relationships/image" Target="../media/image5.png"/><Relationship Id="rId4" Type="http://schemas.openxmlformats.org/officeDocument/2006/relationships/hyperlink" Target="https://amosdelosnumeros.com/como-calcular-el-precio-para-tus-productos-o-servicios/" TargetMode="External"/><Relationship Id="rId9" Type="http://schemas.openxmlformats.org/officeDocument/2006/relationships/hyperlink" Target="https://www.instagram.com/amosdelosnumeros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amosdelosnumeros/" TargetMode="External"/><Relationship Id="rId3" Type="http://schemas.openxmlformats.org/officeDocument/2006/relationships/image" Target="../media/image3.sv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https://amosdelosnumeros.com/como-calcular-el-precio-para-tus-productos-o-servicios/" TargetMode="External"/><Relationship Id="rId6" Type="http://schemas.openxmlformats.org/officeDocument/2006/relationships/hyperlink" Target="https://www.facebook.com/amosdelosnumeros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1.png"/><Relationship Id="rId10" Type="http://schemas.openxmlformats.org/officeDocument/2006/relationships/hyperlink" Target="https://www.youtube.com/@amosdelosnumeros" TargetMode="External"/><Relationship Id="rId4" Type="http://schemas.openxmlformats.org/officeDocument/2006/relationships/hyperlink" Target="https://amosdelosnumeros.com/blog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32288</xdr:rowOff>
    </xdr:from>
    <xdr:to>
      <xdr:col>2</xdr:col>
      <xdr:colOff>232019</xdr:colOff>
      <xdr:row>2</xdr:row>
      <xdr:rowOff>18969</xdr:rowOff>
    </xdr:to>
    <xdr:pic>
      <xdr:nvPicPr>
        <xdr:cNvPr id="9" name="Imagen 8" descr="AMOS de los NÚMER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28F60-69C6-46C2-A443-517F816A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4" y="72648"/>
          <a:ext cx="123825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314580</xdr:colOff>
      <xdr:row>1</xdr:row>
      <xdr:rowOff>51753</xdr:rowOff>
    </xdr:from>
    <xdr:to>
      <xdr:col>10</xdr:col>
      <xdr:colOff>48846</xdr:colOff>
      <xdr:row>2</xdr:row>
      <xdr:rowOff>15118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2E0D7C4-5705-4ED0-A963-4CE971136933}"/>
            </a:ext>
          </a:extLst>
        </xdr:cNvPr>
        <xdr:cNvSpPr txBox="1"/>
      </xdr:nvSpPr>
      <xdr:spPr>
        <a:xfrm>
          <a:off x="1408734" y="90830"/>
          <a:ext cx="5683727" cy="285750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GT" sz="16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FÓRMULA PARA CALCULAR DE COSTOS PARA TUS PRODUCTOS</a:t>
          </a:r>
        </a:p>
      </xdr:txBody>
    </xdr:sp>
    <xdr:clientData/>
  </xdr:twoCellAnchor>
  <xdr:twoCellAnchor editAs="oneCell">
    <xdr:from>
      <xdr:col>1</xdr:col>
      <xdr:colOff>22118</xdr:colOff>
      <xdr:row>27</xdr:row>
      <xdr:rowOff>133350</xdr:rowOff>
    </xdr:from>
    <xdr:to>
      <xdr:col>3</xdr:col>
      <xdr:colOff>185615</xdr:colOff>
      <xdr:row>32</xdr:row>
      <xdr:rowOff>4520</xdr:rowOff>
    </xdr:to>
    <xdr:grpSp>
      <xdr:nvGrpSpPr>
        <xdr:cNvPr id="17" name="Grup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67759B-6677-7CB0-56D0-EAFEC73DA4E7}"/>
            </a:ext>
          </a:extLst>
        </xdr:cNvPr>
        <xdr:cNvGrpSpPr>
          <a:grpSpLocks noChangeAspect="1"/>
        </xdr:cNvGrpSpPr>
      </xdr:nvGrpSpPr>
      <xdr:grpSpPr>
        <a:xfrm>
          <a:off x="110041" y="5936273"/>
          <a:ext cx="1970805" cy="750401"/>
          <a:chOff x="4746356" y="731864"/>
          <a:chExt cx="1571356" cy="796441"/>
        </a:xfrm>
      </xdr:grpSpPr>
      <xdr:sp macro="" textlink="">
        <xdr:nvSpPr>
          <xdr:cNvPr id="16" name="Rectángulo redondeado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9E17143-99D1-E2BF-0184-5C0BA333AE5A}"/>
              </a:ext>
            </a:extLst>
          </xdr:cNvPr>
          <xdr:cNvSpPr/>
        </xdr:nvSpPr>
        <xdr:spPr>
          <a:xfrm>
            <a:off x="4746356" y="731864"/>
            <a:ext cx="1571356" cy="796441"/>
          </a:xfrm>
          <a:prstGeom prst="roundRect">
            <a:avLst>
              <a:gd name="adj" fmla="val 13927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MX" sz="1100">
                <a:solidFill>
                  <a:schemeClr val="tx1"/>
                </a:solidFill>
              </a:rPr>
              <a:t>Haz clic </a:t>
            </a:r>
            <a:r>
              <a:rPr lang="es-MX" sz="1100" baseline="0">
                <a:solidFill>
                  <a:schemeClr val="tx1"/>
                </a:solidFill>
              </a:rPr>
              <a:t>aquí para ver un video tutorial de este formato.</a:t>
            </a:r>
            <a:endParaRPr lang="es-MX" sz="1100">
              <a:solidFill>
                <a:schemeClr val="tx1"/>
              </a:solidFill>
            </a:endParaRPr>
          </a:p>
        </xdr:txBody>
      </xdr:sp>
      <xdr:pic>
        <xdr:nvPicPr>
          <xdr:cNvPr id="12" name="Gráfico 11" descr="Reproducir con relleno sólido">
            <a:extLst>
              <a:ext uri="{FF2B5EF4-FFF2-40B4-BE49-F238E27FC236}">
                <a16:creationId xmlns:a16="http://schemas.microsoft.com/office/drawing/2014/main" id="{9457AF78-3935-4CAC-ADD4-FE6FDD6A2A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5441193" y="1175277"/>
            <a:ext cx="209985" cy="304502"/>
          </a:xfrm>
          <a:prstGeom prst="rect">
            <a:avLst/>
          </a:prstGeom>
        </xdr:spPr>
      </xdr:pic>
    </xdr:grpSp>
    <xdr:clientData/>
  </xdr:twoCellAnchor>
  <xdr:twoCellAnchor editAs="absolute">
    <xdr:from>
      <xdr:col>1</xdr:col>
      <xdr:colOff>87924</xdr:colOff>
      <xdr:row>3</xdr:row>
      <xdr:rowOff>48846</xdr:rowOff>
    </xdr:from>
    <xdr:to>
      <xdr:col>7</xdr:col>
      <xdr:colOff>214923</xdr:colOff>
      <xdr:row>7</xdr:row>
      <xdr:rowOff>1</xdr:rowOff>
    </xdr:to>
    <xdr:sp macro="" textlink="">
      <xdr:nvSpPr>
        <xdr:cNvPr id="13" name="Rectángulo redondeado 12">
          <a:extLst>
            <a:ext uri="{FF2B5EF4-FFF2-40B4-BE49-F238E27FC236}">
              <a16:creationId xmlns:a16="http://schemas.microsoft.com/office/drawing/2014/main" id="{2004E515-0614-273B-86DF-A145E0748A1D}"/>
            </a:ext>
          </a:extLst>
        </xdr:cNvPr>
        <xdr:cNvSpPr/>
      </xdr:nvSpPr>
      <xdr:spPr>
        <a:xfrm>
          <a:off x="175847" y="586154"/>
          <a:ext cx="4855307" cy="1123462"/>
        </a:xfrm>
        <a:prstGeom prst="roundRect">
          <a:avLst/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3</xdr:col>
      <xdr:colOff>410308</xdr:colOff>
      <xdr:row>28</xdr:row>
      <xdr:rowOff>0</xdr:rowOff>
    </xdr:from>
    <xdr:to>
      <xdr:col>10</xdr:col>
      <xdr:colOff>62524</xdr:colOff>
      <xdr:row>32</xdr:row>
      <xdr:rowOff>156502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2CDD102-E0E7-A547-81B3-B76D634D3F09}"/>
            </a:ext>
          </a:extLst>
        </xdr:cNvPr>
        <xdr:cNvGrpSpPr>
          <a:grpSpLocks noChangeAspect="1"/>
        </xdr:cNvGrpSpPr>
      </xdr:nvGrpSpPr>
      <xdr:grpSpPr>
        <a:xfrm>
          <a:off x="2305539" y="5978769"/>
          <a:ext cx="4800600" cy="859887"/>
          <a:chOff x="4540250" y="6394719"/>
          <a:chExt cx="4803775" cy="78793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5F7264B8-9047-6589-0874-02840A02927C}"/>
              </a:ext>
            </a:extLst>
          </xdr:cNvPr>
          <xdr:cNvSpPr>
            <a:spLocks noChangeAspect="1"/>
          </xdr:cNvSpPr>
        </xdr:nvSpPr>
        <xdr:spPr>
          <a:xfrm>
            <a:off x="4540250" y="6394719"/>
            <a:ext cx="4803775" cy="78793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 b="1">
                <a:solidFill>
                  <a:schemeClr val="tx1"/>
                </a:solidFill>
              </a:rPr>
              <a:t>Síguenos y suscríbete</a:t>
            </a:r>
            <a:r>
              <a:rPr lang="es-MX" sz="1100" b="1" baseline="0">
                <a:solidFill>
                  <a:schemeClr val="tx1"/>
                </a:solidFill>
              </a:rPr>
              <a:t> para más</a:t>
            </a:r>
            <a:r>
              <a:rPr lang="es-MX" sz="1100" b="1">
                <a:solidFill>
                  <a:schemeClr val="tx1"/>
                </a:solidFill>
              </a:rPr>
              <a:t>:</a:t>
            </a:r>
          </a:p>
          <a:p>
            <a:pPr algn="l"/>
            <a:endParaRPr lang="es-MX" sz="1100" b="1">
              <a:solidFill>
                <a:schemeClr val="tx1"/>
              </a:solidFill>
            </a:endParaRPr>
          </a:p>
          <a:p>
            <a:pPr algn="l"/>
            <a:endParaRPr lang="es-MX" sz="1100" b="1">
              <a:solidFill>
                <a:schemeClr val="tx1"/>
              </a:solidFill>
            </a:endParaRPr>
          </a:p>
          <a:p>
            <a:pPr algn="l"/>
            <a:r>
              <a:rPr lang="es-MX" sz="1100" b="1">
                <a:solidFill>
                  <a:schemeClr val="tx1"/>
                </a:solidFill>
              </a:rPr>
              <a:t>¡Comparte</a:t>
            </a:r>
            <a:r>
              <a:rPr lang="es-MX" sz="1100" b="1" baseline="0">
                <a:solidFill>
                  <a:schemeClr val="tx1"/>
                </a:solidFill>
              </a:rPr>
              <a:t> este archivo con tus amigos emprendedores!</a:t>
            </a:r>
          </a:p>
        </xdr:txBody>
      </xdr:sp>
      <xdr:pic>
        <xdr:nvPicPr>
          <xdr:cNvPr id="8" name="Imagen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DC176D-3D0B-3071-FCF9-06062A8EF7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740808" y="6443312"/>
            <a:ext cx="235806" cy="243608"/>
          </a:xfrm>
          <a:prstGeom prst="rect">
            <a:avLst/>
          </a:prstGeom>
        </xdr:spPr>
      </xdr:pic>
      <xdr:pic>
        <xdr:nvPicPr>
          <xdr:cNvPr id="10" name="Imagen 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95100D5-E5B9-32B1-E519-8F8C818B5F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7084895" y="6443312"/>
            <a:ext cx="252433" cy="254376"/>
          </a:xfrm>
          <a:prstGeom prst="rect">
            <a:avLst/>
          </a:prstGeom>
        </xdr:spPr>
      </xdr:pic>
      <xdr:pic>
        <xdr:nvPicPr>
          <xdr:cNvPr id="18" name="Imagen 1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55C2DB39-F6C8-7325-8EAE-1258B9024D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7451003" y="6443312"/>
            <a:ext cx="248650" cy="25132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22118</xdr:colOff>
      <xdr:row>45</xdr:row>
      <xdr:rowOff>133350</xdr:rowOff>
    </xdr:from>
    <xdr:to>
      <xdr:col>1</xdr:col>
      <xdr:colOff>2200275</xdr:colOff>
      <xdr:row>50</xdr:row>
      <xdr:rowOff>4520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D7972-CE9F-644A-8719-708ADB016074}"/>
            </a:ext>
          </a:extLst>
        </xdr:cNvPr>
        <xdr:cNvGrpSpPr>
          <a:grpSpLocks noChangeAspect="1"/>
        </xdr:cNvGrpSpPr>
      </xdr:nvGrpSpPr>
      <xdr:grpSpPr>
        <a:xfrm>
          <a:off x="76658" y="8454577"/>
          <a:ext cx="2178157" cy="767182"/>
          <a:chOff x="4746356" y="731864"/>
          <a:chExt cx="1571356" cy="796441"/>
        </a:xfrm>
      </xdr:grpSpPr>
      <xdr:sp macro="" textlink="">
        <xdr:nvSpPr>
          <xdr:cNvPr id="5" name="Rectángulo redondeado 4">
            <a:extLst>
              <a:ext uri="{FF2B5EF4-FFF2-40B4-BE49-F238E27FC236}">
                <a16:creationId xmlns:a16="http://schemas.microsoft.com/office/drawing/2014/main" id="{FF850DA6-22F4-12F5-31C4-2FFF1CD369BC}"/>
              </a:ext>
            </a:extLst>
          </xdr:cNvPr>
          <xdr:cNvSpPr/>
        </xdr:nvSpPr>
        <xdr:spPr>
          <a:xfrm>
            <a:off x="4746356" y="731864"/>
            <a:ext cx="1571356" cy="796441"/>
          </a:xfrm>
          <a:prstGeom prst="roundRect">
            <a:avLst>
              <a:gd name="adj" fmla="val 13927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MX" sz="1100">
                <a:solidFill>
                  <a:schemeClr val="tx1"/>
                </a:solidFill>
              </a:rPr>
              <a:t>Haz clic </a:t>
            </a:r>
            <a:r>
              <a:rPr lang="es-MX" sz="1100" baseline="0">
                <a:solidFill>
                  <a:schemeClr val="tx1"/>
                </a:solidFill>
              </a:rPr>
              <a:t>aquí para ver un video tutorial de este formato.</a:t>
            </a:r>
            <a:endParaRPr lang="es-MX" sz="1100">
              <a:solidFill>
                <a:schemeClr val="tx1"/>
              </a:solidFill>
            </a:endParaRPr>
          </a:p>
        </xdr:txBody>
      </xdr:sp>
      <xdr:pic>
        <xdr:nvPicPr>
          <xdr:cNvPr id="6" name="Gráfico 5" descr="Reproducir con relleno sólido">
            <a:extLst>
              <a:ext uri="{FF2B5EF4-FFF2-40B4-BE49-F238E27FC236}">
                <a16:creationId xmlns:a16="http://schemas.microsoft.com/office/drawing/2014/main" id="{9346ACEA-31A5-9215-A92D-F1ED524C6B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5441193" y="1175277"/>
            <a:ext cx="209985" cy="304502"/>
          </a:xfrm>
          <a:prstGeom prst="rect">
            <a:avLst/>
          </a:prstGeom>
        </xdr:spPr>
      </xdr:pic>
    </xdr:grpSp>
    <xdr:clientData/>
  </xdr:twoCellAnchor>
  <xdr:twoCellAnchor editAs="absolute">
    <xdr:from>
      <xdr:col>1</xdr:col>
      <xdr:colOff>31166</xdr:colOff>
      <xdr:row>1</xdr:row>
      <xdr:rowOff>32288</xdr:rowOff>
    </xdr:from>
    <xdr:to>
      <xdr:col>1</xdr:col>
      <xdr:colOff>1269416</xdr:colOff>
      <xdr:row>2</xdr:row>
      <xdr:rowOff>18969</xdr:rowOff>
    </xdr:to>
    <xdr:pic>
      <xdr:nvPicPr>
        <xdr:cNvPr id="2" name="Imagen 1" descr="AMOS de los NÚMER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3E0844-CDB7-854D-92A5-1E50D7A9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70388"/>
          <a:ext cx="1238250" cy="304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1334394</xdr:colOff>
      <xdr:row>1</xdr:row>
      <xdr:rowOff>19538</xdr:rowOff>
    </xdr:from>
    <xdr:to>
      <xdr:col>4</xdr:col>
      <xdr:colOff>1573865</xdr:colOff>
      <xdr:row>2</xdr:row>
      <xdr:rowOff>24887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D6FE0F8-0D30-4146-A858-1CB3C26D5234}"/>
            </a:ext>
          </a:extLst>
        </xdr:cNvPr>
        <xdr:cNvSpPr txBox="1"/>
      </xdr:nvSpPr>
      <xdr:spPr>
        <a:xfrm>
          <a:off x="1388934" y="58495"/>
          <a:ext cx="5093520" cy="324797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1600" b="1" baseline="0">
              <a:solidFill>
                <a:schemeClr val="bg1"/>
              </a:solidFill>
            </a:rPr>
            <a:t>CALCULADORA DE PRECIOS PARA TUS PRODUCTOS</a:t>
          </a:r>
        </a:p>
      </xdr:txBody>
    </xdr:sp>
    <xdr:clientData/>
  </xdr:twoCellAnchor>
  <xdr:twoCellAnchor editAs="oneCell">
    <xdr:from>
      <xdr:col>0</xdr:col>
      <xdr:colOff>0</xdr:colOff>
      <xdr:row>52</xdr:row>
      <xdr:rowOff>155829</xdr:rowOff>
    </xdr:from>
    <xdr:to>
      <xdr:col>3</xdr:col>
      <xdr:colOff>554281</xdr:colOff>
      <xdr:row>57</xdr:row>
      <xdr:rowOff>119704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8EE7A8C8-5BDA-AB43-BE6E-8134818C9DD7}"/>
            </a:ext>
          </a:extLst>
        </xdr:cNvPr>
        <xdr:cNvGrpSpPr>
          <a:grpSpLocks noChangeAspect="1"/>
        </xdr:cNvGrpSpPr>
      </xdr:nvGrpSpPr>
      <xdr:grpSpPr>
        <a:xfrm>
          <a:off x="0" y="9731473"/>
          <a:ext cx="4800600" cy="859887"/>
          <a:chOff x="4540250" y="6394719"/>
          <a:chExt cx="4803775" cy="787935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D98DDEC8-6029-7D0A-01F5-4A1D5284A815}"/>
              </a:ext>
            </a:extLst>
          </xdr:cNvPr>
          <xdr:cNvSpPr>
            <a:spLocks noChangeAspect="1"/>
          </xdr:cNvSpPr>
        </xdr:nvSpPr>
        <xdr:spPr>
          <a:xfrm>
            <a:off x="4540250" y="6394719"/>
            <a:ext cx="4803775" cy="78793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 b="1">
                <a:solidFill>
                  <a:schemeClr val="tx1"/>
                </a:solidFill>
              </a:rPr>
              <a:t>Síguenos y suscríbete</a:t>
            </a:r>
            <a:r>
              <a:rPr lang="es-MX" sz="1100" b="1" baseline="0">
                <a:solidFill>
                  <a:schemeClr val="tx1"/>
                </a:solidFill>
              </a:rPr>
              <a:t> para más</a:t>
            </a:r>
            <a:r>
              <a:rPr lang="es-MX" sz="1100" b="1">
                <a:solidFill>
                  <a:schemeClr val="tx1"/>
                </a:solidFill>
              </a:rPr>
              <a:t>:</a:t>
            </a:r>
          </a:p>
          <a:p>
            <a:pPr algn="l"/>
            <a:endParaRPr lang="es-MX" sz="1100" b="1">
              <a:solidFill>
                <a:schemeClr val="tx1"/>
              </a:solidFill>
            </a:endParaRPr>
          </a:p>
          <a:p>
            <a:pPr algn="l"/>
            <a:endParaRPr lang="es-MX" sz="1100" b="1">
              <a:solidFill>
                <a:schemeClr val="tx1"/>
              </a:solidFill>
            </a:endParaRPr>
          </a:p>
          <a:p>
            <a:pPr algn="l"/>
            <a:r>
              <a:rPr lang="es-MX" sz="1100" b="1">
                <a:solidFill>
                  <a:schemeClr val="tx1"/>
                </a:solidFill>
              </a:rPr>
              <a:t>¡Comparte</a:t>
            </a:r>
            <a:r>
              <a:rPr lang="es-MX" sz="1100" b="1" baseline="0">
                <a:solidFill>
                  <a:schemeClr val="tx1"/>
                </a:solidFill>
              </a:rPr>
              <a:t> este archivo con tus amigos emprendedores!</a:t>
            </a:r>
          </a:p>
        </xdr:txBody>
      </xdr:sp>
      <xdr:pic>
        <xdr:nvPicPr>
          <xdr:cNvPr id="9" name="Imagen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D2DF504-9263-F8DF-60E5-8967EB5967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6740808" y="6428824"/>
            <a:ext cx="235806" cy="243608"/>
          </a:xfrm>
          <a:prstGeom prst="rect">
            <a:avLst/>
          </a:prstGeom>
        </xdr:spPr>
      </xdr:pic>
      <xdr:pic>
        <xdr:nvPicPr>
          <xdr:cNvPr id="10" name="Imagen 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8C764025-3806-89F1-C478-300A35E8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084895" y="6428824"/>
            <a:ext cx="252433" cy="254376"/>
          </a:xfrm>
          <a:prstGeom prst="rect">
            <a:avLst/>
          </a:prstGeom>
        </xdr:spPr>
      </xdr:pic>
      <xdr:pic>
        <xdr:nvPicPr>
          <xdr:cNvPr id="11" name="Imagen 1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2CEECCC-5627-2127-F9B6-7546A381FF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7451003" y="6428824"/>
            <a:ext cx="248650" cy="251326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Users/chqa/Documents/MIS%20DOCUMENTOS/MIS%20PROYECTOS%20NUEVOS/AMOS%20DE%20LOS%20NUMEROS/CDC%20-%20AMOS%20de%20los%20NUMEROS/CDC%20-%20EN%20CONSTRUCCIO&#769;N%20-%20back%20up%20-%20original%20en%20one%20drive/ejercicios%20para%20las%20clases/CDC%20-%20TECNO-TIENDA.xlsm?13851D79" TargetMode="External"/><Relationship Id="rId1" Type="http://schemas.openxmlformats.org/officeDocument/2006/relationships/externalLinkPath" Target="file:///13851D79/CDC%20-%20TECNO-TIEN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cc93d92015ac24a/%5eM%20OneDrive%20en%20transito/CDC%20-%20AMOS%20de%20los%20N&#218;MEROS%20-%20CURSO%20DIGIT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stados_BalanceGeneral"/>
      <sheetName val="Estados_ER_Causa"/>
      <sheetName val="Estados_ER_Efect"/>
      <sheetName val="Estados_FlujoEfectivo"/>
      <sheetName val="Finanzas_activos_depre"/>
      <sheetName val="Finanzas_prestamos"/>
      <sheetName val="Finanzas_Capital"/>
      <sheetName val="Finanzas_Cuentas"/>
      <sheetName val="Ingresos_Otros"/>
      <sheetName val="Tabla_Dim_Resumen_compra"/>
      <sheetName val="ingresos_ventas"/>
      <sheetName val="Cost_Var_Indir_PubliProm"/>
      <sheetName val="Cost_Fij_Operacion"/>
      <sheetName val="Cost_Fij_Colaboradores"/>
      <sheetName val="Cost_Var_MateriaPrima"/>
      <sheetName val="Cost_Var_Indir_Espec_Oper"/>
      <sheetName val="Sala_de_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1">
          <cell r="B111" t="str">
            <v>IPHONE 128</v>
          </cell>
        </row>
        <row r="112">
          <cell r="B112" t="str">
            <v>IPHONE 128</v>
          </cell>
        </row>
        <row r="113">
          <cell r="B113" t="str">
            <v>SAMSUNG GAL UL</v>
          </cell>
        </row>
        <row r="114">
          <cell r="B114" t="str">
            <v>TABLET SAMSUNG GALAXI</v>
          </cell>
        </row>
        <row r="115">
          <cell r="B115" t="str">
            <v>IPAD MINI 64</v>
          </cell>
        </row>
        <row r="116">
          <cell r="B116" t="str">
            <v>CARGADOR IPHONE</v>
          </cell>
        </row>
        <row r="117">
          <cell r="B117" t="str">
            <v>CARGADOR SAMS MICRUSB</v>
          </cell>
        </row>
        <row r="118">
          <cell r="B118" t="str">
            <v>CARGADOR GENERICO MICRO USB</v>
          </cell>
        </row>
        <row r="119">
          <cell r="B119" t="str">
            <v>CARGADOR GENERICO IPHONE</v>
          </cell>
        </row>
        <row r="120">
          <cell r="B120" t="str">
            <v>ESTUCHE HUAWEII MATE</v>
          </cell>
        </row>
        <row r="121">
          <cell r="B121" t="str">
            <v>ESTUCHE IPHONE</v>
          </cell>
        </row>
        <row r="122">
          <cell r="B122" t="str">
            <v>ESTUCHE TABLETA 8</v>
          </cell>
        </row>
        <row r="123">
          <cell r="B123" t="str">
            <v>VIDRIO TEMPLADO 4.5"</v>
          </cell>
        </row>
        <row r="124">
          <cell r="B124" t="str">
            <v>CABLE USB A MICRO USB</v>
          </cell>
        </row>
        <row r="136">
          <cell r="B136" t="str">
            <v>LOCAL</v>
          </cell>
        </row>
        <row r="137">
          <cell r="B137" t="str">
            <v>LUZ</v>
          </cell>
        </row>
        <row r="138">
          <cell r="B138" t="str">
            <v>AGUA</v>
          </cell>
        </row>
        <row r="139">
          <cell r="B139" t="str">
            <v>INTERNET</v>
          </cell>
        </row>
        <row r="223">
          <cell r="B223" t="str">
            <v>ENCARGADO PLAZA COMERCIAL</v>
          </cell>
        </row>
        <row r="224">
          <cell r="B224" t="str">
            <v>ENCARGADO AVENIDA PRINCIPAL</v>
          </cell>
        </row>
        <row r="225">
          <cell r="B225" t="str">
            <v>ENCARGADO CALLE SECUNDARIA</v>
          </cell>
        </row>
        <row r="226">
          <cell r="B226" t="str">
            <v>DISEÑADOR Y COMUNITY MANAGER</v>
          </cell>
        </row>
        <row r="227">
          <cell r="B227" t="str">
            <v>MENSAJERO</v>
          </cell>
        </row>
        <row r="228">
          <cell r="B228" t="str">
            <v>CONTADORA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stados_BalanceGeneral"/>
      <sheetName val="Estados_ER_Causa"/>
      <sheetName val="Estados_ER_Efect"/>
      <sheetName val="Estados_FlujoEfectivo"/>
      <sheetName val="Finanzas_activos_depre"/>
      <sheetName val="Finanzas_prestamos"/>
      <sheetName val="Finanzas_Capital"/>
      <sheetName val="Finanzas_Cuentas"/>
      <sheetName val="Ingresos_Otros"/>
      <sheetName val="Tabla_Dim_Resumen_compra"/>
      <sheetName val="ingresos_ventas"/>
      <sheetName val="Cost_Var_Indir_PubliProm"/>
      <sheetName val="Cost_Fij_Operacion"/>
      <sheetName val="Cost_Fij_Colaboradores"/>
      <sheetName val="Cost_Var_MateriaPrima"/>
      <sheetName val="Cost_Var_Indir_Espec_Oper"/>
      <sheetName val="Sala_de_Datos"/>
    </sheetNames>
    <sheetDataSet>
      <sheetData sheetId="0" refreshError="1"/>
      <sheetData sheetId="1" refreshError="1"/>
      <sheetData sheetId="2">
        <row r="37">
          <cell r="AG37" t="str">
            <v>Ene 2021</v>
          </cell>
          <cell r="AH37" t="str">
            <v>Feb 2021</v>
          </cell>
          <cell r="AI37" t="str">
            <v>Mar 2021</v>
          </cell>
          <cell r="AJ37" t="str">
            <v>1Q (Ene-Mar)</v>
          </cell>
          <cell r="AK37" t="str">
            <v>Abr 2021</v>
          </cell>
          <cell r="AL37" t="str">
            <v>May 2021</v>
          </cell>
          <cell r="AM37" t="str">
            <v>Jun 2021</v>
          </cell>
          <cell r="AN37" t="str">
            <v>2Q (Abr-Jun)</v>
          </cell>
          <cell r="AO37" t="str">
            <v>1er Sem (Ene-Jun)</v>
          </cell>
          <cell r="AP37" t="str">
            <v>Jul 2021</v>
          </cell>
          <cell r="AQ37" t="str">
            <v>Ago 2021</v>
          </cell>
          <cell r="AR37" t="str">
            <v>Sep 2021</v>
          </cell>
          <cell r="AS37" t="str">
            <v>3Q (Jul-Sep)</v>
          </cell>
          <cell r="AT37" t="str">
            <v>Oct 2021</v>
          </cell>
          <cell r="AU37" t="str">
            <v>Nov 2021</v>
          </cell>
          <cell r="AV37" t="str">
            <v>Dic 2021</v>
          </cell>
          <cell r="AW37" t="str">
            <v>4Q (Oct-Dic)</v>
          </cell>
          <cell r="AX37" t="str">
            <v>2do Sem (Ene-Jun)</v>
          </cell>
          <cell r="AY37" t="str">
            <v>TOTAL AÑO 2021</v>
          </cell>
          <cell r="AZ37" t="str">
            <v>Ene 2022</v>
          </cell>
          <cell r="BA37" t="str">
            <v>Feb 2022</v>
          </cell>
          <cell r="BB37" t="str">
            <v>Mar 2022</v>
          </cell>
        </row>
      </sheetData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>
        <row r="6">
          <cell r="C6">
            <v>2021</v>
          </cell>
        </row>
        <row r="7">
          <cell r="C7" t="str">
            <v>$$</v>
          </cell>
        </row>
        <row r="8">
          <cell r="C8" t="str">
            <v>PROPINA</v>
          </cell>
        </row>
        <row r="9">
          <cell r="C9" t="str">
            <v>HOTMART</v>
          </cell>
          <cell r="D9">
            <v>10</v>
          </cell>
        </row>
        <row r="10">
          <cell r="C10" t="str">
            <v>PAYONEER</v>
          </cell>
          <cell r="D10">
            <v>5.5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EBD7-434C-F14E-9D18-1996C36C8B29}">
  <sheetPr codeName="Hoja3"/>
  <dimension ref="A1:L38"/>
  <sheetViews>
    <sheetView showGridLines="0" zoomScale="130" zoomScaleNormal="130" workbookViewId="0">
      <selection activeCell="F12" sqref="F12"/>
    </sheetView>
  </sheetViews>
  <sheetFormatPr baseColWidth="10" defaultColWidth="10.83203125" defaultRowHeight="14" x14ac:dyDescent="0.2"/>
  <cols>
    <col min="1" max="1" width="1.1640625" style="28" customWidth="1"/>
    <col min="2" max="2" width="13.1640625" style="28" customWidth="1"/>
    <col min="3" max="3" width="10.5" style="28" customWidth="1"/>
    <col min="4" max="4" width="7.1640625" style="13" customWidth="1"/>
    <col min="5" max="5" width="8.83203125" style="28" customWidth="1"/>
    <col min="6" max="6" width="12.83203125" style="28" customWidth="1"/>
    <col min="7" max="7" width="9.5" style="28" customWidth="1"/>
    <col min="8" max="8" width="8.83203125" style="29" customWidth="1"/>
    <col min="9" max="9" width="9.5" style="29" customWidth="1"/>
    <col min="10" max="10" width="10.83203125" style="28"/>
    <col min="11" max="11" width="8.83203125" style="28" customWidth="1"/>
    <col min="12" max="12" width="21.83203125" style="28" customWidth="1"/>
    <col min="13" max="16384" width="10.83203125" style="28"/>
  </cols>
  <sheetData>
    <row r="1" spans="1:12" ht="3" customHeight="1" x14ac:dyDescent="0.2">
      <c r="A1" s="35" t="s">
        <v>1</v>
      </c>
    </row>
    <row r="2" spans="1:12" ht="25.5" customHeight="1" x14ac:dyDescent="0.2"/>
    <row r="5" spans="1:12" ht="32" thickBot="1" x14ac:dyDescent="0.25">
      <c r="B5" s="61" t="s">
        <v>18</v>
      </c>
      <c r="C5" s="67" t="s">
        <v>16</v>
      </c>
      <c r="D5" s="67"/>
      <c r="E5" s="67"/>
      <c r="F5" s="67"/>
      <c r="G5" s="67"/>
    </row>
    <row r="6" spans="1:12" ht="32" thickTop="1" x14ac:dyDescent="0.2">
      <c r="B6" s="61"/>
      <c r="C6" s="68" t="s">
        <v>17</v>
      </c>
      <c r="D6" s="68"/>
      <c r="E6" s="68"/>
      <c r="F6" s="68"/>
      <c r="G6" s="68"/>
    </row>
    <row r="10" spans="1:12" ht="21" x14ac:dyDescent="0.2">
      <c r="D10" s="28"/>
      <c r="E10" s="33" t="s">
        <v>23</v>
      </c>
      <c r="F10" s="69"/>
      <c r="G10" s="69"/>
      <c r="H10" s="28"/>
      <c r="I10" s="28"/>
    </row>
    <row r="11" spans="1:12" ht="8" customHeight="1" x14ac:dyDescent="0.2">
      <c r="E11" s="34"/>
    </row>
    <row r="12" spans="1:12" ht="22" customHeight="1" x14ac:dyDescent="0.2">
      <c r="D12" s="28"/>
      <c r="E12" s="33" t="s">
        <v>20</v>
      </c>
      <c r="F12" s="27"/>
      <c r="G12" s="32" t="s">
        <v>21</v>
      </c>
    </row>
    <row r="15" spans="1:12" ht="22" thickBot="1" x14ac:dyDescent="0.25">
      <c r="B15" s="62" t="s">
        <v>18</v>
      </c>
      <c r="C15" s="63">
        <f>F10</f>
        <v>0</v>
      </c>
      <c r="D15" s="64"/>
      <c r="E15" s="66" t="s">
        <v>19</v>
      </c>
      <c r="F15" s="63">
        <f>F10</f>
        <v>0</v>
      </c>
      <c r="G15" s="64"/>
      <c r="H15" s="66" t="s">
        <v>19</v>
      </c>
      <c r="I15" s="63">
        <f>F10</f>
        <v>0</v>
      </c>
      <c r="J15" s="64"/>
      <c r="K15" s="66" t="s">
        <v>19</v>
      </c>
      <c r="L15" s="70">
        <f>I15/I16</f>
        <v>0</v>
      </c>
    </row>
    <row r="16" spans="1:12" ht="22" thickTop="1" x14ac:dyDescent="0.2">
      <c r="B16" s="62"/>
      <c r="C16" s="65" t="str">
        <f>"( 1 - "&amp;F12&amp;"% )"</f>
        <v>( 1 - % )</v>
      </c>
      <c r="D16" s="65"/>
      <c r="E16" s="66"/>
      <c r="F16" s="73" t="str">
        <f>"( 1 - "&amp;F12%&amp;" )"</f>
        <v>( 1 - 0 )</v>
      </c>
      <c r="G16" s="65"/>
      <c r="H16" s="66"/>
      <c r="I16" s="74">
        <f>1-F12%</f>
        <v>1</v>
      </c>
      <c r="J16" s="74"/>
      <c r="K16" s="66"/>
      <c r="L16" s="70"/>
    </row>
    <row r="19" spans="3:7" ht="26" x14ac:dyDescent="0.2">
      <c r="C19" s="38"/>
      <c r="D19" s="39"/>
      <c r="E19" s="40" t="s">
        <v>25</v>
      </c>
      <c r="F19" s="75">
        <f>L15</f>
        <v>0</v>
      </c>
      <c r="G19" s="75"/>
    </row>
    <row r="20" spans="3:7" ht="21" x14ac:dyDescent="0.2">
      <c r="E20" s="30" t="s">
        <v>22</v>
      </c>
      <c r="F20" s="71">
        <f>L15-C15</f>
        <v>0</v>
      </c>
      <c r="G20" s="71"/>
    </row>
    <row r="21" spans="3:7" x14ac:dyDescent="0.2">
      <c r="G21" s="37"/>
    </row>
    <row r="36" spans="2:9" x14ac:dyDescent="0.2">
      <c r="B36" s="31" t="str">
        <f ca="1">"Derechos Reservados AMOSdelosNUMEROS "&amp;YEAR(TODAY())</f>
        <v>Derechos Reservados AMOSdelosNUMEROS 2024</v>
      </c>
    </row>
    <row r="37" spans="2:9" x14ac:dyDescent="0.2">
      <c r="B37" s="72" t="s">
        <v>2</v>
      </c>
      <c r="C37" s="72"/>
      <c r="D37" s="72"/>
      <c r="E37" s="72"/>
      <c r="F37" s="72"/>
      <c r="G37" s="72"/>
      <c r="H37" s="72"/>
      <c r="I37" s="72"/>
    </row>
    <row r="38" spans="2:9" x14ac:dyDescent="0.2">
      <c r="B38" s="72"/>
      <c r="C38" s="72"/>
      <c r="D38" s="72"/>
      <c r="E38" s="72"/>
      <c r="F38" s="72"/>
      <c r="G38" s="72"/>
      <c r="H38" s="72"/>
      <c r="I38" s="72"/>
    </row>
  </sheetData>
  <sheetProtection algorithmName="SHA-512" hashValue="noRpJDhfaixgtPArC7Uz+Z5xTFH+FKtKN1Kkw9CJPSEXMDj8o7/XcOKXMIYiq/uNGTRzBjgsNwMoIhuQ7dvWmA==" saltValue="VtZV27Kyy6AZW6r+zmUTKg==" spinCount="100000" sheet="1" objects="1" scenarios="1" selectLockedCells="1"/>
  <mergeCells count="18">
    <mergeCell ref="K15:K16"/>
    <mergeCell ref="L15:L16"/>
    <mergeCell ref="F20:G20"/>
    <mergeCell ref="B37:I38"/>
    <mergeCell ref="F15:G15"/>
    <mergeCell ref="F16:G16"/>
    <mergeCell ref="H15:H16"/>
    <mergeCell ref="I15:J15"/>
    <mergeCell ref="I16:J16"/>
    <mergeCell ref="F19:G19"/>
    <mergeCell ref="B5:B6"/>
    <mergeCell ref="B15:B16"/>
    <mergeCell ref="C15:D15"/>
    <mergeCell ref="C16:D16"/>
    <mergeCell ref="E15:E16"/>
    <mergeCell ref="C5:G5"/>
    <mergeCell ref="C6:G6"/>
    <mergeCell ref="F10:G10"/>
  </mergeCells>
  <conditionalFormatting sqref="F19:G20">
    <cfRule type="cellIs" dxfId="8" priority="1" operator="lessThan">
      <formula>0</formula>
    </cfRule>
  </conditionalFormatting>
  <dataValidations count="1">
    <dataValidation type="decimal" operator="lessThan" allowBlank="1" showInputMessage="1" showErrorMessage="1" errorTitle="UPS" error="INTENTA CON UN NÚMERO MENOR" sqref="F12" xr:uid="{BEAEB8F4-8465-3E47-AEDA-2A8E84B292FC}">
      <formula1>99.999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6E4AD-3F84-6942-94D8-D20186A2948D}">
  <dimension ref="A1:I61"/>
  <sheetViews>
    <sheetView showGridLines="0" tabSelected="1" zoomScale="163" zoomScaleNormal="163" workbookViewId="0">
      <pane ySplit="2" topLeftCell="A3" activePane="bottomLeft" state="frozen"/>
      <selection pane="bottomLeft" activeCell="B6" sqref="B6"/>
    </sheetView>
  </sheetViews>
  <sheetFormatPr baseColWidth="10" defaultColWidth="10.83203125" defaultRowHeight="14" x14ac:dyDescent="0.2"/>
  <cols>
    <col min="1" max="1" width="0.6640625" style="43" customWidth="1"/>
    <col min="2" max="2" width="39.33203125" style="43" customWidth="1"/>
    <col min="3" max="3" width="15.6640625" style="43" customWidth="1"/>
    <col min="4" max="4" width="8.6640625" style="44" customWidth="1"/>
    <col min="5" max="5" width="34.6640625" style="43" customWidth="1"/>
    <col min="6" max="6" width="14.1640625" style="43" customWidth="1"/>
    <col min="7" max="7" width="9.5" style="43" customWidth="1"/>
    <col min="8" max="9" width="9.5" style="41" customWidth="1"/>
    <col min="10" max="16384" width="10.83203125" style="43"/>
  </cols>
  <sheetData>
    <row r="1" spans="1:7" ht="3" customHeight="1" x14ac:dyDescent="0.2">
      <c r="A1" s="60" t="s">
        <v>1</v>
      </c>
    </row>
    <row r="2" spans="1:7" ht="25.5" customHeight="1" x14ac:dyDescent="0.2"/>
    <row r="5" spans="1:7" ht="15" x14ac:dyDescent="0.2">
      <c r="B5" s="57" t="s">
        <v>28</v>
      </c>
      <c r="C5" s="13"/>
      <c r="D5" s="13"/>
      <c r="E5" s="57" t="s">
        <v>30</v>
      </c>
      <c r="F5" s="13"/>
    </row>
    <row r="6" spans="1:7" ht="15.75" customHeight="1" x14ac:dyDescent="0.2">
      <c r="B6" s="15"/>
      <c r="C6" s="10"/>
      <c r="D6" s="13"/>
      <c r="E6" s="15"/>
      <c r="F6" s="10"/>
      <c r="G6" s="55"/>
    </row>
    <row r="7" spans="1:7" ht="15.75" customHeight="1" x14ac:dyDescent="0.2">
      <c r="B7" s="15"/>
      <c r="C7" s="10"/>
      <c r="D7" s="13"/>
      <c r="E7" s="15"/>
      <c r="F7" s="10"/>
      <c r="G7" s="55"/>
    </row>
    <row r="8" spans="1:7" ht="15.75" customHeight="1" x14ac:dyDescent="0.2">
      <c r="B8" s="15"/>
      <c r="C8" s="10"/>
      <c r="D8" s="13"/>
      <c r="E8" s="15"/>
      <c r="F8" s="10"/>
      <c r="G8" s="55"/>
    </row>
    <row r="9" spans="1:7" ht="15.75" customHeight="1" x14ac:dyDescent="0.2">
      <c r="B9" s="15"/>
      <c r="C9" s="10"/>
      <c r="D9" s="13"/>
      <c r="E9" s="15"/>
      <c r="F9" s="10"/>
      <c r="G9" s="55"/>
    </row>
    <row r="10" spans="1:7" ht="15.75" customHeight="1" x14ac:dyDescent="0.2">
      <c r="B10" s="15"/>
      <c r="C10" s="10"/>
      <c r="D10" s="13"/>
      <c r="E10" s="15"/>
      <c r="F10" s="10"/>
      <c r="G10" s="55"/>
    </row>
    <row r="11" spans="1:7" ht="15.75" customHeight="1" x14ac:dyDescent="0.2">
      <c r="B11" s="19" t="s">
        <v>8</v>
      </c>
      <c r="C11" s="19">
        <f>SUM(C6:C10)</f>
        <v>0</v>
      </c>
      <c r="D11" s="13"/>
      <c r="E11" s="19" t="s">
        <v>9</v>
      </c>
      <c r="F11" s="19">
        <f>SUM(F6:F10)</f>
        <v>0</v>
      </c>
      <c r="G11" s="55"/>
    </row>
    <row r="12" spans="1:7" ht="15.75" customHeight="1" x14ac:dyDescent="0.2">
      <c r="D12" s="13"/>
      <c r="E12" s="59"/>
      <c r="G12" s="55"/>
    </row>
    <row r="13" spans="1:7" ht="15.75" customHeight="1" x14ac:dyDescent="0.2">
      <c r="D13" s="13"/>
      <c r="E13" s="20" t="s">
        <v>12</v>
      </c>
      <c r="F13" s="11"/>
      <c r="G13" s="55"/>
    </row>
    <row r="14" spans="1:7" ht="15.75" customHeight="1" x14ac:dyDescent="0.2">
      <c r="D14" s="13"/>
      <c r="E14" s="19" t="s">
        <v>10</v>
      </c>
      <c r="F14" s="19" t="str">
        <f>IFERROR(F11/F13,"--")</f>
        <v>--</v>
      </c>
      <c r="G14" s="55"/>
    </row>
    <row r="15" spans="1:7" ht="15.75" customHeight="1" x14ac:dyDescent="0.2">
      <c r="D15" s="13"/>
      <c r="E15" s="58"/>
      <c r="G15" s="55"/>
    </row>
    <row r="16" spans="1:7" ht="15.75" customHeight="1" x14ac:dyDescent="0.2">
      <c r="B16" s="57" t="s">
        <v>31</v>
      </c>
      <c r="D16" s="43"/>
      <c r="E16" s="54"/>
      <c r="G16" s="55"/>
    </row>
    <row r="17" spans="2:8" ht="15.75" customHeight="1" x14ac:dyDescent="0.2">
      <c r="B17" s="20" t="s">
        <v>27</v>
      </c>
      <c r="C17" s="10"/>
      <c r="D17" s="43"/>
      <c r="E17" s="56"/>
      <c r="G17" s="55"/>
    </row>
    <row r="18" spans="2:8" ht="15.75" customHeight="1" x14ac:dyDescent="0.2">
      <c r="B18" s="20" t="s">
        <v>3</v>
      </c>
      <c r="C18" s="11"/>
      <c r="D18" s="43"/>
      <c r="E18" s="54"/>
      <c r="G18" s="55"/>
    </row>
    <row r="19" spans="2:8" ht="15.75" customHeight="1" x14ac:dyDescent="0.2">
      <c r="B19" s="20" t="s">
        <v>4</v>
      </c>
      <c r="C19" s="21">
        <f>+C18*4</f>
        <v>0</v>
      </c>
      <c r="D19" s="43"/>
      <c r="E19" s="54"/>
      <c r="G19" s="55"/>
    </row>
    <row r="20" spans="2:8" ht="15.75" customHeight="1" x14ac:dyDescent="0.2">
      <c r="B20" s="19" t="s">
        <v>32</v>
      </c>
      <c r="C20" s="19" t="str">
        <f>IFERROR(C17/C19,"--")</f>
        <v>--</v>
      </c>
      <c r="D20" s="43"/>
      <c r="E20" s="56"/>
      <c r="G20" s="55"/>
    </row>
    <row r="21" spans="2:8" x14ac:dyDescent="0.2">
      <c r="D21" s="43"/>
    </row>
    <row r="22" spans="2:8" x14ac:dyDescent="0.2">
      <c r="D22" s="43"/>
    </row>
    <row r="23" spans="2:8" ht="15" x14ac:dyDescent="0.2">
      <c r="B23" s="57" t="s">
        <v>33</v>
      </c>
      <c r="C23" s="45"/>
      <c r="D23" s="43"/>
    </row>
    <row r="24" spans="2:8" ht="15" x14ac:dyDescent="0.2">
      <c r="B24" s="22" t="s">
        <v>5</v>
      </c>
      <c r="C24" s="23">
        <f>C11</f>
        <v>0</v>
      </c>
      <c r="D24" s="43"/>
    </row>
    <row r="25" spans="2:8" ht="15" x14ac:dyDescent="0.2">
      <c r="B25" s="22" t="s">
        <v>11</v>
      </c>
      <c r="C25" s="23" t="str">
        <f>F14</f>
        <v>--</v>
      </c>
      <c r="D25" s="43"/>
    </row>
    <row r="26" spans="2:8" ht="15" x14ac:dyDescent="0.2">
      <c r="B26" s="24" t="s">
        <v>13</v>
      </c>
      <c r="C26" s="24">
        <f>SUM(C24:C25)</f>
        <v>0</v>
      </c>
      <c r="D26" s="43"/>
    </row>
    <row r="27" spans="2:8" ht="15" x14ac:dyDescent="0.2">
      <c r="B27" s="22" t="s">
        <v>29</v>
      </c>
      <c r="C27" s="12"/>
      <c r="D27" s="43"/>
    </row>
    <row r="28" spans="2:8" ht="15" x14ac:dyDescent="0.2">
      <c r="B28" s="22" t="s">
        <v>26</v>
      </c>
      <c r="C28" s="36">
        <f>IFERROR(C27*C20,0)</f>
        <v>0</v>
      </c>
      <c r="D28" s="43"/>
      <c r="E28" s="57" t="s">
        <v>34</v>
      </c>
    </row>
    <row r="29" spans="2:8" ht="19" x14ac:dyDescent="0.2">
      <c r="B29" s="25" t="s">
        <v>6</v>
      </c>
      <c r="C29" s="25">
        <f>IFERROR(C26+C28,"--")</f>
        <v>0</v>
      </c>
      <c r="D29" s="43"/>
      <c r="E29" s="18" t="s">
        <v>15</v>
      </c>
      <c r="F29" s="17"/>
    </row>
    <row r="30" spans="2:8" ht="8" customHeight="1" x14ac:dyDescent="0.2">
      <c r="B30" s="45"/>
      <c r="C30" s="45"/>
      <c r="D30" s="43"/>
      <c r="E30" s="45"/>
      <c r="F30" s="45"/>
    </row>
    <row r="31" spans="2:8" ht="15" x14ac:dyDescent="0.2">
      <c r="B31" s="46" t="s">
        <v>7</v>
      </c>
      <c r="C31" s="47">
        <f>IFERROR(C29-C26,"--")</f>
        <v>0</v>
      </c>
      <c r="D31" s="45"/>
      <c r="E31" s="46" t="s">
        <v>7</v>
      </c>
      <c r="F31" s="48" t="str">
        <f>IF(F29="","--",F29-C26)</f>
        <v>--</v>
      </c>
      <c r="G31" s="49" t="s">
        <v>24</v>
      </c>
      <c r="H31" s="50" t="str">
        <f>IFERROR(F31/C27,"--")</f>
        <v>--</v>
      </c>
    </row>
    <row r="32" spans="2:8" ht="15" x14ac:dyDescent="0.2">
      <c r="B32" s="46" t="s">
        <v>14</v>
      </c>
      <c r="C32" s="26" t="str">
        <f>IFERROR((C29/C26)-1,"--")</f>
        <v>--</v>
      </c>
      <c r="D32" s="45"/>
      <c r="E32" s="46" t="s">
        <v>14</v>
      </c>
      <c r="F32" s="16" t="str">
        <f>IF(F29="","--",IFERROR((F29/C26)-1,"--"))</f>
        <v>--</v>
      </c>
    </row>
    <row r="33" spans="2:9" x14ac:dyDescent="0.2">
      <c r="B33" s="49"/>
      <c r="C33" s="14"/>
      <c r="D33" s="43"/>
      <c r="E33" s="44"/>
    </row>
    <row r="35" spans="2:9" ht="15" x14ac:dyDescent="0.2">
      <c r="B35" s="51" t="s">
        <v>0</v>
      </c>
      <c r="C35" s="52"/>
      <c r="D35" s="53"/>
      <c r="E35" s="52"/>
      <c r="F35" s="52"/>
      <c r="G35" s="52"/>
      <c r="H35" s="52"/>
      <c r="I35" s="52"/>
    </row>
    <row r="36" spans="2:9" ht="15" x14ac:dyDescent="0.2">
      <c r="B36" s="1"/>
      <c r="C36" s="2"/>
      <c r="D36" s="2"/>
      <c r="E36" s="2"/>
      <c r="F36" s="2"/>
      <c r="G36" s="2"/>
      <c r="H36" s="3"/>
    </row>
    <row r="37" spans="2:9" ht="15" x14ac:dyDescent="0.2">
      <c r="B37" s="4"/>
      <c r="C37" s="5"/>
      <c r="D37" s="5"/>
      <c r="E37" s="5"/>
      <c r="F37" s="5"/>
      <c r="G37" s="5"/>
      <c r="H37" s="6"/>
    </row>
    <row r="38" spans="2:9" ht="15" x14ac:dyDescent="0.2">
      <c r="B38" s="4"/>
      <c r="C38" s="5"/>
      <c r="D38" s="5"/>
      <c r="E38" s="5"/>
      <c r="F38" s="5"/>
      <c r="G38" s="5"/>
      <c r="H38" s="6"/>
    </row>
    <row r="39" spans="2:9" ht="15" x14ac:dyDescent="0.2">
      <c r="B39" s="4"/>
      <c r="C39" s="5"/>
      <c r="D39" s="5"/>
      <c r="E39" s="5"/>
      <c r="F39" s="5"/>
      <c r="G39" s="5"/>
      <c r="H39" s="6"/>
    </row>
    <row r="40" spans="2:9" ht="15" x14ac:dyDescent="0.2">
      <c r="B40" s="4"/>
      <c r="C40" s="5"/>
      <c r="D40" s="5"/>
      <c r="E40" s="5"/>
      <c r="F40" s="5"/>
      <c r="G40" s="5"/>
      <c r="H40" s="6"/>
    </row>
    <row r="41" spans="2:9" ht="15" x14ac:dyDescent="0.2">
      <c r="B41" s="4"/>
      <c r="C41" s="5"/>
      <c r="D41" s="5"/>
      <c r="E41" s="5"/>
      <c r="F41" s="5"/>
      <c r="G41" s="5"/>
      <c r="H41" s="6"/>
    </row>
    <row r="42" spans="2:9" ht="15" x14ac:dyDescent="0.2">
      <c r="B42" s="4"/>
      <c r="C42" s="5"/>
      <c r="D42" s="5"/>
      <c r="E42" s="5"/>
      <c r="F42" s="5"/>
      <c r="G42" s="5"/>
      <c r="H42" s="6"/>
    </row>
    <row r="43" spans="2:9" ht="15" x14ac:dyDescent="0.2">
      <c r="B43" s="4"/>
      <c r="C43" s="5"/>
      <c r="D43" s="5"/>
      <c r="E43" s="5"/>
      <c r="F43" s="5"/>
      <c r="G43" s="5"/>
      <c r="H43" s="6"/>
    </row>
    <row r="44" spans="2:9" ht="15" x14ac:dyDescent="0.2">
      <c r="B44" s="4"/>
      <c r="C44" s="5"/>
      <c r="D44" s="5"/>
      <c r="E44" s="5"/>
      <c r="F44" s="5"/>
      <c r="G44" s="5"/>
      <c r="H44" s="6"/>
    </row>
    <row r="45" spans="2:9" ht="15" x14ac:dyDescent="0.2">
      <c r="B45" s="7"/>
      <c r="C45" s="8"/>
      <c r="D45" s="8"/>
      <c r="E45" s="8"/>
      <c r="F45" s="8"/>
      <c r="G45" s="8"/>
      <c r="H45" s="9"/>
    </row>
    <row r="59" spans="2:9" x14ac:dyDescent="0.2">
      <c r="B59" s="42" t="str">
        <f ca="1">"Derechos Reservados AMOSdelosNUMEROS "&amp;YEAR(TODAY())</f>
        <v>Derechos Reservados AMOSdelosNUMEROS 2024</v>
      </c>
    </row>
    <row r="60" spans="2:9" x14ac:dyDescent="0.2">
      <c r="B60" s="76" t="s">
        <v>2</v>
      </c>
      <c r="C60" s="76"/>
      <c r="D60" s="76"/>
      <c r="E60" s="76"/>
      <c r="F60" s="76"/>
      <c r="G60" s="76"/>
      <c r="H60" s="76"/>
      <c r="I60" s="76"/>
    </row>
    <row r="61" spans="2:9" x14ac:dyDescent="0.2">
      <c r="B61" s="76"/>
      <c r="C61" s="76"/>
      <c r="D61" s="76"/>
      <c r="E61" s="76"/>
      <c r="F61" s="76"/>
      <c r="G61" s="76"/>
      <c r="H61" s="76"/>
      <c r="I61" s="76"/>
    </row>
  </sheetData>
  <sheetProtection algorithmName="SHA-512" hashValue="qxUqpUvSZguwJ4YFCuPgop2me7aP4fjZhAMqRK37HKZ19Z+vTZebiK7mKLAe/Op3SuNq/ACaI/5ykb2ALYtYvg==" saltValue="3WsO///fBjWOeiNAo6cWKw==" spinCount="100000" sheet="1" objects="1" scenarios="1" selectLockedCells="1"/>
  <mergeCells count="1">
    <mergeCell ref="B60:I61"/>
  </mergeCells>
  <conditionalFormatting sqref="B6:B15 D16:E20 B17:B20 B24:B29">
    <cfRule type="cellIs" dxfId="7" priority="12" operator="lessThan">
      <formula>0</formula>
    </cfRule>
  </conditionalFormatting>
  <conditionalFormatting sqref="C28">
    <cfRule type="cellIs" dxfId="6" priority="2" stopIfTrue="1" operator="equal">
      <formula>"""--"""</formula>
    </cfRule>
  </conditionalFormatting>
  <conditionalFormatting sqref="E6:E15">
    <cfRule type="cellIs" dxfId="5" priority="1" operator="lessThan">
      <formula>0</formula>
    </cfRule>
  </conditionalFormatting>
  <conditionalFormatting sqref="E29">
    <cfRule type="cellIs" dxfId="4" priority="5" operator="lessThan">
      <formula>0</formula>
    </cfRule>
  </conditionalFormatting>
  <conditionalFormatting sqref="F6:F11">
    <cfRule type="cellIs" dxfId="3" priority="9" operator="equal">
      <formula>0</formula>
    </cfRule>
  </conditionalFormatting>
  <conditionalFormatting sqref="F13:F14">
    <cfRule type="cellIs" dxfId="2" priority="6" operator="equal">
      <formula>0</formula>
    </cfRule>
  </conditionalFormatting>
  <conditionalFormatting sqref="F29">
    <cfRule type="cellIs" dxfId="1" priority="4" operator="equal">
      <formula>0</formula>
    </cfRule>
  </conditionalFormatting>
  <conditionalFormatting sqref="F31:F32">
    <cfRule type="cellIs" dxfId="0" priority="3" operator="lessThan">
      <formula>0</formula>
    </cfRule>
  </conditionalFormatting>
  <dataValidations count="1">
    <dataValidation type="decimal" operator="greaterThan" allowBlank="1" showInputMessage="1" showErrorMessage="1" errorTitle="¡Hey, cuidado!" error="Ingresa solo datos numéricos en esta celda." sqref="C6:C10 C17:C19 C27 F6:F10 F13" xr:uid="{B435EEAD-B04C-0C40-A12B-6DF922C092B8}">
      <formula1>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 DE CALCULO DE PRECIO</vt:lpstr>
      <vt:lpstr>CALCULO DE PRECIO DE PRODUCTO</vt:lpstr>
      <vt:lpstr>'CALCULO DE PRECIO DE PRODUCTO'!Finanzas_ER_Causa_Tabla_total</vt:lpstr>
      <vt:lpstr>Finanzas_ER_Causa_Tabla_total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 QueméAndrino</dc:creator>
  <cp:lastModifiedBy>Sergio Queme</cp:lastModifiedBy>
  <dcterms:created xsi:type="dcterms:W3CDTF">2021-07-07T21:44:07Z</dcterms:created>
  <dcterms:modified xsi:type="dcterms:W3CDTF">2024-06-08T17:38:44Z</dcterms:modified>
</cp:coreProperties>
</file>