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chqa/Documents/MIS DOCUMENTOS/MIS PROYECTOS NUEVOS/AMOS DE LOS NUMEROS/Lead Magnets/"/>
    </mc:Choice>
  </mc:AlternateContent>
  <xr:revisionPtr revIDLastSave="0" documentId="13_ncr:1_{A88EDCB3-8B1B-134A-9B72-3103DE378C52}" xr6:coauthVersionLast="47" xr6:coauthVersionMax="47" xr10:uidLastSave="{00000000-0000-0000-0000-000000000000}"/>
  <bookViews>
    <workbookView xWindow="12540" yWindow="500" windowWidth="23580" windowHeight="18180" xr2:uid="{D562E408-75D6-6648-B9FC-96CC9FA10E8E}"/>
  </bookViews>
  <sheets>
    <sheet name="Estado de RESULTADOS" sheetId="3" r:id="rId1"/>
  </sheets>
  <externalReferences>
    <externalReference r:id="rId2"/>
    <externalReference r:id="rId3"/>
  </externalReferences>
  <definedNames>
    <definedName name="Finanzas_ER_Causa_Tabla_total">'Estado de RESULTADOS'!$AF$34:$BD$57</definedName>
    <definedName name="Lista_BD_colabor_puestos">[1]Sala_de_Datos!$B$223:$B$229</definedName>
    <definedName name="Lista_BD_CostFijos_tipo">[1]Sala_de_Datos!$B$136:$B$140</definedName>
    <definedName name="Lista_BD_MatPrim_descrip">[1]Sala_de_Datos!$B$111:$B$127</definedName>
    <definedName name="Lista_Finanzas_meses_ER_causa">[2]Estados_ER_Causa!$AG$37:$BB$37</definedName>
    <definedName name="Rotulo_año_del_ejercicio">[2]Sala_de_Datos!$C$6</definedName>
    <definedName name="Rotulo_Cargo1">[2]Sala_de_Datos!$C$9</definedName>
    <definedName name="Rotulo_Cargo2">[2]Sala_de_Datos!$C$10</definedName>
    <definedName name="Rotulo_Cargo3">[2]Sala_de_Datos!$C$11</definedName>
    <definedName name="Rotulo_gratificacion">[2]Sala_de_Datos!$C$8</definedName>
    <definedName name="Rotulo_Moneda">[2]Sala_de_Datos!$C$7</definedName>
    <definedName name="Rotulo_porcentaje_cargo1">[2]Sala_de_Datos!$D$9</definedName>
    <definedName name="Rotulo_porcentaje_cargo2">[2]Sala_de_Datos!$D$10</definedName>
    <definedName name="Rotulo_porcentaje_cargo3">[2]Sala_de_Datos!$D$11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6" i="3" l="1"/>
  <c r="D9" i="3"/>
  <c r="D5" i="3"/>
  <c r="D6" i="3" l="1"/>
  <c r="D16" i="3" l="1"/>
  <c r="B24" i="3"/>
  <c r="B23" i="3"/>
  <c r="C25" i="3"/>
  <c r="D25" i="3" l="1"/>
  <c r="B25" i="3"/>
  <c r="D7" i="3"/>
  <c r="D17" i="3"/>
  <c r="D8" i="3"/>
  <c r="D12" i="3"/>
  <c r="D14" i="3"/>
  <c r="D13" i="3"/>
  <c r="D11" i="3"/>
  <c r="C10" i="3"/>
  <c r="D10" i="3" s="1"/>
  <c r="C15" i="3"/>
  <c r="D15" i="3" s="1"/>
  <c r="C18" i="3"/>
  <c r="D18" i="3" l="1"/>
  <c r="D19" i="3"/>
  <c r="C20" i="3" l="1"/>
  <c r="D20" i="3" s="1"/>
</calcChain>
</file>

<file path=xl/sharedStrings.xml><?xml version="1.0" encoding="utf-8"?>
<sst xmlns="http://schemas.openxmlformats.org/spreadsheetml/2006/main" count="21" uniqueCount="21">
  <si>
    <t xml:space="preserve"> = UTILIDAD NETA: </t>
  </si>
  <si>
    <t xml:space="preserve"> = UTILIDAD ANTES DE IMPUESTOS: </t>
  </si>
  <si>
    <t xml:space="preserve"> (-) DEPRECIACIONES: </t>
  </si>
  <si>
    <t xml:space="preserve"> (-)  INTERESES PRÉSTAMOS: </t>
  </si>
  <si>
    <t xml:space="preserve"> = UTILIDAD OPERATIVA: </t>
  </si>
  <si>
    <t xml:space="preserve"> (-) COSTOS PUBLICIDAD Y PROMOCIÓN: </t>
  </si>
  <si>
    <t xml:space="preserve"> (-) SALARIOS: </t>
  </si>
  <si>
    <t xml:space="preserve"> (-) COSTOS FIJOS DE OPERACIÓN: </t>
  </si>
  <si>
    <t xml:space="preserve"> + OTROS INGRESOS: </t>
  </si>
  <si>
    <t xml:space="preserve"> = MARGEN DE CONTRIBUCIÓN (UTILIDAD BRUTA): </t>
  </si>
  <si>
    <t xml:space="preserve">(-) COMISIONES: </t>
  </si>
  <si>
    <t xml:space="preserve">(-) PROPINA: </t>
  </si>
  <si>
    <t xml:space="preserve">(-) COSTO DE PRODUCTOS VENDIDOS: </t>
  </si>
  <si>
    <t xml:space="preserve"> + INGRESOS POR VENTAS: </t>
  </si>
  <si>
    <t xml:space="preserve">PERÍODO: </t>
  </si>
  <si>
    <t xml:space="preserve">(-) IVA: </t>
  </si>
  <si>
    <t>Anota aquí los valores que quieras congelar para analizar tus resultados:</t>
  </si>
  <si>
    <t xml:space="preserve">(-) IMPUESTOS: </t>
  </si>
  <si>
    <t>Área de notas y ejercicios:</t>
  </si>
  <si>
    <t>Ver20230726 - AMOSdelosNúmeros - Derechos Reservados -</t>
  </si>
  <si>
    <t>Se prohibe la comercializacion de este formato, programa o plantilla total o parcial sin la autorizacion de los autores.  Usted usa este archivo, formato, programa o plantilla bajo su cuenta y riesgo y sujeto(a) a las Politicas de Privacidad, y a los Terminos y Condiciones de Uso publicados en la pagina oficial de AMOS de los NUMEROS https://amosdelosnumeros.com"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</si>
</sst>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-[$$-540A]* #,##0.00_ ;_-[$$-540A]* \-#,##0.00\ ;_-[$$-540A]* &quot;-&quot;??_ ;_-@_ "/>
    <numFmt numFmtId="165" formatCode="0.0%"/>
  </numFmts>
  <fonts count="1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5"/>
      <color theme="8" tint="0.79998168889431442"/>
      <name val="Calibri"/>
      <family val="2"/>
      <scheme val="minor"/>
    </font>
    <font>
      <sz val="7"/>
      <color theme="4" tint="0.39997558519241921"/>
      <name val="Calibri"/>
      <family val="2"/>
      <scheme val="minor"/>
    </font>
    <font>
      <b/>
      <sz val="7"/>
      <color theme="4" tint="0.3999755851924192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AEAAAA"/>
      </left>
      <right/>
      <top style="thin">
        <color rgb="FFAEAAAA"/>
      </top>
      <bottom/>
      <diagonal/>
    </border>
    <border>
      <left/>
      <right/>
      <top style="thin">
        <color rgb="FFAEAAAA"/>
      </top>
      <bottom/>
      <diagonal/>
    </border>
    <border>
      <left style="thin">
        <color rgb="FFAEAAAA"/>
      </left>
      <right/>
      <top/>
      <bottom/>
      <diagonal/>
    </border>
    <border>
      <left style="thin">
        <color rgb="FFAEAAAA"/>
      </left>
      <right/>
      <top/>
      <bottom style="thin">
        <color rgb="FFAEAAAA"/>
      </bottom>
      <diagonal/>
    </border>
    <border>
      <left/>
      <right/>
      <top/>
      <bottom style="thin">
        <color rgb="FFAEAAAA"/>
      </bottom>
      <diagonal/>
    </border>
    <border>
      <left/>
      <right style="thin">
        <color rgb="FFAEAAAA"/>
      </right>
      <top style="thin">
        <color rgb="FFAEAAAA"/>
      </top>
      <bottom/>
      <diagonal/>
    </border>
    <border>
      <left/>
      <right style="thin">
        <color rgb="FFAEAAAA"/>
      </right>
      <top/>
      <bottom/>
      <diagonal/>
    </border>
    <border>
      <left/>
      <right style="thin">
        <color rgb="FFAEAAAA"/>
      </right>
      <top/>
      <bottom style="thin">
        <color rgb="FFAEAAA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164" fontId="3" fillId="4" borderId="1" xfId="1" applyNumberFormat="1" applyFont="1" applyFill="1" applyBorder="1" applyAlignment="1" applyProtection="1">
      <alignment horizontal="right" vertical="center"/>
    </xf>
    <xf numFmtId="164" fontId="3" fillId="2" borderId="1" xfId="1" applyNumberFormat="1" applyFont="1" applyFill="1" applyBorder="1" applyAlignment="1" applyProtection="1">
      <alignment horizontal="right" vertical="center"/>
    </xf>
    <xf numFmtId="0" fontId="2" fillId="5" borderId="0" xfId="0" applyFont="1" applyFill="1"/>
    <xf numFmtId="0" fontId="2" fillId="5" borderId="0" xfId="0" applyFont="1" applyFill="1" applyAlignment="1">
      <alignment horizontal="center"/>
    </xf>
    <xf numFmtId="0" fontId="2" fillId="5" borderId="0" xfId="0" applyFont="1" applyFill="1" applyAlignment="1">
      <alignment horizontal="left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2" fillId="5" borderId="0" xfId="0" applyFont="1" applyFill="1" applyProtection="1">
      <protection locked="0"/>
    </xf>
    <xf numFmtId="0" fontId="2" fillId="5" borderId="0" xfId="0" applyFont="1" applyFill="1" applyAlignment="1" applyProtection="1">
      <alignment horizontal="left"/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3" fillId="5" borderId="0" xfId="0" applyFont="1" applyFill="1" applyAlignment="1" applyProtection="1">
      <alignment horizontal="right" vertical="center"/>
      <protection locked="0"/>
    </xf>
    <xf numFmtId="0" fontId="2" fillId="5" borderId="0" xfId="0" applyFont="1" applyFill="1" applyAlignment="1" applyProtection="1">
      <alignment horizontal="left" vertical="center"/>
      <protection locked="0"/>
    </xf>
    <xf numFmtId="164" fontId="4" fillId="3" borderId="1" xfId="1" applyNumberFormat="1" applyFont="1" applyFill="1" applyBorder="1" applyAlignment="1" applyProtection="1">
      <alignment horizontal="left" vertical="center"/>
      <protection locked="0"/>
    </xf>
    <xf numFmtId="9" fontId="4" fillId="5" borderId="0" xfId="2" applyFont="1" applyFill="1" applyBorder="1" applyAlignment="1" applyProtection="1">
      <alignment horizontal="left" vertical="center" shrinkToFit="1"/>
      <protection locked="0"/>
    </xf>
    <xf numFmtId="164" fontId="2" fillId="5" borderId="0" xfId="0" applyNumberFormat="1" applyFont="1" applyFill="1" applyProtection="1">
      <protection locked="0"/>
    </xf>
    <xf numFmtId="164" fontId="5" fillId="3" borderId="1" xfId="1" applyNumberFormat="1" applyFont="1" applyFill="1" applyBorder="1" applyAlignment="1" applyProtection="1">
      <alignment horizontal="left" vertical="center"/>
      <protection locked="0"/>
    </xf>
    <xf numFmtId="9" fontId="5" fillId="5" borderId="0" xfId="2" applyFont="1" applyFill="1" applyBorder="1" applyAlignment="1" applyProtection="1">
      <alignment horizontal="left" vertical="center" shrinkToFit="1"/>
      <protection locked="0"/>
    </xf>
    <xf numFmtId="9" fontId="2" fillId="5" borderId="0" xfId="0" applyNumberFormat="1" applyFont="1" applyFill="1" applyProtection="1">
      <protection locked="0"/>
    </xf>
    <xf numFmtId="9" fontId="2" fillId="5" borderId="0" xfId="2" applyFont="1" applyFill="1" applyBorder="1" applyAlignment="1" applyProtection="1">
      <alignment horizontal="left" vertical="center" shrinkToFit="1"/>
      <protection locked="0"/>
    </xf>
    <xf numFmtId="9" fontId="3" fillId="5" borderId="0" xfId="2" applyFont="1" applyFill="1" applyBorder="1" applyAlignment="1" applyProtection="1">
      <alignment horizontal="left" vertical="center" shrinkToFit="1"/>
      <protection locked="0"/>
    </xf>
    <xf numFmtId="0" fontId="2" fillId="5" borderId="0" xfId="0" applyFont="1" applyFill="1" applyAlignment="1" applyProtection="1">
      <alignment vertical="center"/>
      <protection locked="0"/>
    </xf>
    <xf numFmtId="9" fontId="3" fillId="5" borderId="0" xfId="2" applyFont="1" applyFill="1" applyBorder="1" applyAlignment="1" applyProtection="1">
      <alignment horizontal="center"/>
      <protection locked="0"/>
    </xf>
    <xf numFmtId="0" fontId="7" fillId="6" borderId="0" xfId="0" applyFont="1" applyFill="1" applyProtection="1">
      <protection locked="0"/>
    </xf>
    <xf numFmtId="0" fontId="7" fillId="6" borderId="0" xfId="0" applyFont="1" applyFill="1" applyAlignment="1" applyProtection="1">
      <alignment horizontal="left"/>
      <protection locked="0"/>
    </xf>
    <xf numFmtId="9" fontId="2" fillId="7" borderId="2" xfId="0" applyNumberFormat="1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>
      <alignment horizontal="right" vertical="center"/>
    </xf>
    <xf numFmtId="0" fontId="2" fillId="5" borderId="0" xfId="0" applyFont="1" applyFill="1" applyAlignment="1">
      <alignment vertical="center"/>
    </xf>
    <xf numFmtId="9" fontId="3" fillId="5" borderId="2" xfId="2" applyFont="1" applyFill="1" applyBorder="1" applyAlignment="1" applyProtection="1">
      <alignment horizontal="center" vertical="center"/>
    </xf>
    <xf numFmtId="0" fontId="6" fillId="6" borderId="0" xfId="0" applyFont="1" applyFill="1"/>
    <xf numFmtId="165" fontId="4" fillId="5" borderId="0" xfId="2" applyNumberFormat="1" applyFont="1" applyFill="1" applyBorder="1" applyAlignment="1" applyProtection="1">
      <alignment horizontal="left" vertical="center" indent="1" shrinkToFit="1"/>
    </xf>
    <xf numFmtId="165" fontId="5" fillId="5" borderId="0" xfId="2" applyNumberFormat="1" applyFont="1" applyFill="1" applyBorder="1" applyAlignment="1" applyProtection="1">
      <alignment horizontal="left" vertical="center" indent="1" shrinkToFit="1"/>
    </xf>
    <xf numFmtId="165" fontId="2" fillId="5" borderId="0" xfId="2" applyNumberFormat="1" applyFont="1" applyFill="1" applyBorder="1" applyAlignment="1" applyProtection="1">
      <alignment horizontal="left" vertical="center" indent="1" shrinkToFit="1"/>
    </xf>
    <xf numFmtId="164" fontId="4" fillId="7" borderId="1" xfId="1" applyNumberFormat="1" applyFont="1" applyFill="1" applyBorder="1" applyAlignment="1" applyProtection="1">
      <alignment horizontal="right" vertical="center"/>
      <protection locked="0"/>
    </xf>
    <xf numFmtId="164" fontId="5" fillId="7" borderId="1" xfId="1" applyNumberFormat="1" applyFont="1" applyFill="1" applyBorder="1" applyAlignment="1" applyProtection="1">
      <alignment horizontal="right" vertical="center"/>
      <protection locked="0"/>
    </xf>
    <xf numFmtId="164" fontId="2" fillId="7" borderId="2" xfId="1" applyNumberFormat="1" applyFont="1" applyFill="1" applyBorder="1" applyAlignment="1" applyProtection="1">
      <alignment horizontal="right" vertical="center"/>
      <protection locked="0"/>
    </xf>
    <xf numFmtId="164" fontId="3" fillId="5" borderId="2" xfId="1" applyNumberFormat="1" applyFont="1" applyFill="1" applyBorder="1" applyAlignment="1" applyProtection="1">
      <alignment horizontal="right" vertical="center"/>
    </xf>
    <xf numFmtId="0" fontId="8" fillId="5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horizontal="left" vertical="top" wrapText="1"/>
    </xf>
    <xf numFmtId="164" fontId="4" fillId="7" borderId="12" xfId="1" applyNumberFormat="1" applyFont="1" applyFill="1" applyBorder="1" applyAlignment="1" applyProtection="1">
      <alignment horizontal="right" vertical="center"/>
      <protection locked="0"/>
    </xf>
    <xf numFmtId="0" fontId="3" fillId="7" borderId="11" xfId="0" applyFont="1" applyFill="1" applyBorder="1" applyAlignment="1" applyProtection="1">
      <alignment horizontal="center" vertical="center"/>
      <protection locked="0"/>
    </xf>
  </cellXfs>
  <cellStyles count="3">
    <cellStyle name="Moneda" xfId="1" builtinId="4"/>
    <cellStyle name="Normal" xfId="0" builtinId="0"/>
    <cellStyle name="Porcentaje" xfId="2" builtinId="5"/>
  </cellStyles>
  <dxfs count="4">
    <dxf>
      <font>
        <color rgb="FFFF0000"/>
      </font>
    </dxf>
    <dxf>
      <font>
        <color theme="4" tint="0.79998168889431442"/>
      </font>
    </dxf>
    <dxf>
      <font>
        <color theme="2" tint="-0.24994659260841701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stagram.com/amosdelosnumeros/" TargetMode="External"/><Relationship Id="rId13" Type="http://schemas.openxmlformats.org/officeDocument/2006/relationships/image" Target="../media/image7.png"/><Relationship Id="rId3" Type="http://schemas.openxmlformats.org/officeDocument/2006/relationships/hyperlink" Target="https://amosdelosnumeros.com/er_video_explicativo/" TargetMode="External"/><Relationship Id="rId7" Type="http://schemas.openxmlformats.org/officeDocument/2006/relationships/image" Target="../media/image4.png"/><Relationship Id="rId12" Type="http://schemas.openxmlformats.org/officeDocument/2006/relationships/hyperlink" Target="https://www.threads.net/@amosdelosnumeros" TargetMode="External"/><Relationship Id="rId17" Type="http://schemas.openxmlformats.org/officeDocument/2006/relationships/image" Target="../media/image9.png"/><Relationship Id="rId2" Type="http://schemas.openxmlformats.org/officeDocument/2006/relationships/image" Target="../media/image1.png"/><Relationship Id="rId16" Type="http://schemas.openxmlformats.org/officeDocument/2006/relationships/hyperlink" Target="https://www.youtube.com/@amosdelosnumeros" TargetMode="External"/><Relationship Id="rId1" Type="http://schemas.openxmlformats.org/officeDocument/2006/relationships/hyperlink" Target="https://amosdelosnumeros.com/blog" TargetMode="External"/><Relationship Id="rId6" Type="http://schemas.openxmlformats.org/officeDocument/2006/relationships/hyperlink" Target="https://www.facebook.com/amosdelosnumeros" TargetMode="External"/><Relationship Id="rId11" Type="http://schemas.openxmlformats.org/officeDocument/2006/relationships/image" Target="../media/image6.png"/><Relationship Id="rId5" Type="http://schemas.openxmlformats.org/officeDocument/2006/relationships/image" Target="../media/image3.svg"/><Relationship Id="rId15" Type="http://schemas.openxmlformats.org/officeDocument/2006/relationships/image" Target="../media/image8.png"/><Relationship Id="rId10" Type="http://schemas.openxmlformats.org/officeDocument/2006/relationships/hyperlink" Target="https://t.me/amosdelosnumeros" TargetMode="External"/><Relationship Id="rId4" Type="http://schemas.openxmlformats.org/officeDocument/2006/relationships/image" Target="../media/image2.png"/><Relationship Id="rId9" Type="http://schemas.openxmlformats.org/officeDocument/2006/relationships/image" Target="../media/image5.png"/><Relationship Id="rId14" Type="http://schemas.openxmlformats.org/officeDocument/2006/relationships/hyperlink" Target="https://www.tiktok.com/@amosdelosnumero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32288</xdr:rowOff>
    </xdr:from>
    <xdr:to>
      <xdr:col>1</xdr:col>
      <xdr:colOff>1238250</xdr:colOff>
      <xdr:row>2</xdr:row>
      <xdr:rowOff>18969</xdr:rowOff>
    </xdr:to>
    <xdr:pic>
      <xdr:nvPicPr>
        <xdr:cNvPr id="9" name="Imagen 8" descr="AMOS de los NÚMERO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128F60-69C6-46C2-A443-517F816A1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4" y="72648"/>
          <a:ext cx="123825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1312997</xdr:colOff>
      <xdr:row>1</xdr:row>
      <xdr:rowOff>2906</xdr:rowOff>
    </xdr:from>
    <xdr:to>
      <xdr:col>4</xdr:col>
      <xdr:colOff>27122</xdr:colOff>
      <xdr:row>1</xdr:row>
      <xdr:rowOff>288656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2E0D7C4-5705-4ED0-A963-4CE971136933}"/>
            </a:ext>
          </a:extLst>
        </xdr:cNvPr>
        <xdr:cNvSpPr txBox="1"/>
      </xdr:nvSpPr>
      <xdr:spPr>
        <a:xfrm>
          <a:off x="1409861" y="107842"/>
          <a:ext cx="373493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1400" b="1" baseline="0"/>
            <a:t>MI ESTADO DE RESULTADOS</a:t>
          </a:r>
        </a:p>
      </xdr:txBody>
    </xdr:sp>
    <xdr:clientData/>
  </xdr:twoCellAnchor>
  <xdr:twoCellAnchor editAs="oneCell">
    <xdr:from>
      <xdr:col>1</xdr:col>
      <xdr:colOff>22118</xdr:colOff>
      <xdr:row>37</xdr:row>
      <xdr:rowOff>133350</xdr:rowOff>
    </xdr:from>
    <xdr:to>
      <xdr:col>1</xdr:col>
      <xdr:colOff>2200275</xdr:colOff>
      <xdr:row>42</xdr:row>
      <xdr:rowOff>4520</xdr:rowOff>
    </xdr:to>
    <xdr:grpSp>
      <xdr:nvGrpSpPr>
        <xdr:cNvPr id="17" name="Grupo 1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067759B-6677-7CB0-56D0-EAFEC73DA4E7}"/>
            </a:ext>
          </a:extLst>
        </xdr:cNvPr>
        <xdr:cNvGrpSpPr>
          <a:grpSpLocks noChangeAspect="1"/>
        </xdr:cNvGrpSpPr>
      </xdr:nvGrpSpPr>
      <xdr:grpSpPr>
        <a:xfrm>
          <a:off x="111018" y="6953250"/>
          <a:ext cx="2178157" cy="760170"/>
          <a:chOff x="4746356" y="731864"/>
          <a:chExt cx="1571356" cy="796441"/>
        </a:xfrm>
      </xdr:grpSpPr>
      <xdr:sp macro="" textlink="">
        <xdr:nvSpPr>
          <xdr:cNvPr id="16" name="Rectángulo redondeado 15">
            <a:extLst>
              <a:ext uri="{FF2B5EF4-FFF2-40B4-BE49-F238E27FC236}">
                <a16:creationId xmlns:a16="http://schemas.microsoft.com/office/drawing/2014/main" id="{99E17143-99D1-E2BF-0184-5C0BA333AE5A}"/>
              </a:ext>
            </a:extLst>
          </xdr:cNvPr>
          <xdr:cNvSpPr/>
        </xdr:nvSpPr>
        <xdr:spPr>
          <a:xfrm>
            <a:off x="4746356" y="731864"/>
            <a:ext cx="1571356" cy="796441"/>
          </a:xfrm>
          <a:prstGeom prst="roundRect">
            <a:avLst>
              <a:gd name="adj" fmla="val 13927"/>
            </a:avLst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MX" sz="1100">
                <a:solidFill>
                  <a:schemeClr val="tx1"/>
                </a:solidFill>
              </a:rPr>
              <a:t>Haz clic </a:t>
            </a:r>
            <a:r>
              <a:rPr lang="es-MX" sz="1100" baseline="0">
                <a:solidFill>
                  <a:schemeClr val="tx1"/>
                </a:solidFill>
              </a:rPr>
              <a:t>aquí para ver un video tutorial de este formato.</a:t>
            </a:r>
            <a:endParaRPr lang="es-MX" sz="1100">
              <a:solidFill>
                <a:schemeClr val="tx1"/>
              </a:solidFill>
            </a:endParaRPr>
          </a:p>
        </xdr:txBody>
      </xdr:sp>
      <xdr:pic>
        <xdr:nvPicPr>
          <xdr:cNvPr id="12" name="Gráfico 11" descr="Reproducir con relleno sólido">
            <a:extLst>
              <a:ext uri="{FF2B5EF4-FFF2-40B4-BE49-F238E27FC236}">
                <a16:creationId xmlns:a16="http://schemas.microsoft.com/office/drawing/2014/main" id="{9457AF78-3935-4CAC-ADD4-FE6FDD6A2A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5441193" y="1175277"/>
            <a:ext cx="209985" cy="304502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44450</xdr:colOff>
      <xdr:row>38</xdr:row>
      <xdr:rowOff>105313</xdr:rowOff>
    </xdr:from>
    <xdr:to>
      <xdr:col>9</xdr:col>
      <xdr:colOff>95250</xdr:colOff>
      <xdr:row>43</xdr:row>
      <xdr:rowOff>76200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4632A247-30B7-49A6-9D2F-1329392193BB}"/>
            </a:ext>
          </a:extLst>
        </xdr:cNvPr>
        <xdr:cNvGrpSpPr>
          <a:grpSpLocks noChangeAspect="1"/>
        </xdr:cNvGrpSpPr>
      </xdr:nvGrpSpPr>
      <xdr:grpSpPr>
        <a:xfrm>
          <a:off x="4502150" y="7103013"/>
          <a:ext cx="4800600" cy="859887"/>
          <a:chOff x="4540250" y="6394719"/>
          <a:chExt cx="4803775" cy="787935"/>
        </a:xfrm>
      </xdr:grpSpPr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C2529461-6187-B1C8-93B5-C4343DAA062F}"/>
              </a:ext>
            </a:extLst>
          </xdr:cNvPr>
          <xdr:cNvSpPr>
            <a:spLocks noChangeAspect="1"/>
          </xdr:cNvSpPr>
        </xdr:nvSpPr>
        <xdr:spPr>
          <a:xfrm>
            <a:off x="4540250" y="6394719"/>
            <a:ext cx="4803775" cy="78793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MX" sz="1100" b="1">
                <a:solidFill>
                  <a:schemeClr val="tx1"/>
                </a:solidFill>
              </a:rPr>
              <a:t>Síguenos y suscríbete</a:t>
            </a:r>
            <a:r>
              <a:rPr lang="es-MX" sz="1100" b="1" baseline="0">
                <a:solidFill>
                  <a:schemeClr val="tx1"/>
                </a:solidFill>
              </a:rPr>
              <a:t> para más</a:t>
            </a:r>
            <a:r>
              <a:rPr lang="es-MX" sz="1100" b="1">
                <a:solidFill>
                  <a:schemeClr val="tx1"/>
                </a:solidFill>
              </a:rPr>
              <a:t>:</a:t>
            </a:r>
          </a:p>
          <a:p>
            <a:pPr algn="l"/>
            <a:endParaRPr lang="es-MX" sz="1100" b="1">
              <a:solidFill>
                <a:schemeClr val="tx1"/>
              </a:solidFill>
            </a:endParaRPr>
          </a:p>
          <a:p>
            <a:pPr algn="l"/>
            <a:endParaRPr lang="es-MX" sz="1100" b="1">
              <a:solidFill>
                <a:schemeClr val="tx1"/>
              </a:solidFill>
            </a:endParaRPr>
          </a:p>
          <a:p>
            <a:pPr algn="l"/>
            <a:r>
              <a:rPr lang="es-MX" sz="1100" b="1">
                <a:solidFill>
                  <a:schemeClr val="tx1"/>
                </a:solidFill>
              </a:rPr>
              <a:t>¡Comparte</a:t>
            </a:r>
            <a:r>
              <a:rPr lang="es-MX" sz="1100" b="1" baseline="0">
                <a:solidFill>
                  <a:schemeClr val="tx1"/>
                </a:solidFill>
              </a:rPr>
              <a:t> este archivo con tus amigos emprendedores!</a:t>
            </a:r>
          </a:p>
        </xdr:txBody>
      </xdr:sp>
      <xdr:pic>
        <xdr:nvPicPr>
          <xdr:cNvPr id="5" name="Imagen 4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EAFFE8E7-038B-2102-EEC6-F099701996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6633276" y="6455374"/>
            <a:ext cx="235806" cy="243608"/>
          </a:xfrm>
          <a:prstGeom prst="rect">
            <a:avLst/>
          </a:prstGeom>
        </xdr:spPr>
      </xdr:pic>
      <xdr:pic>
        <xdr:nvPicPr>
          <xdr:cNvPr id="6" name="Imagen 5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8AED3C45-5770-9920-4D5C-BFD6378D75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7084895" y="6443312"/>
            <a:ext cx="252433" cy="254376"/>
          </a:xfrm>
          <a:prstGeom prst="rect">
            <a:avLst/>
          </a:prstGeom>
        </xdr:spPr>
      </xdr:pic>
      <xdr:pic>
        <xdr:nvPicPr>
          <xdr:cNvPr id="7" name="Imagen 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8FDB697-A648-99B3-C813-C954B975A4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/>
          <a:stretch>
            <a:fillRect/>
          </a:stretch>
        </xdr:blipFill>
        <xdr:spPr>
          <a:xfrm>
            <a:off x="8941833" y="6455719"/>
            <a:ext cx="236834" cy="243299"/>
          </a:xfrm>
          <a:prstGeom prst="rect">
            <a:avLst/>
          </a:prstGeom>
        </xdr:spPr>
      </xdr:pic>
      <xdr:pic>
        <xdr:nvPicPr>
          <xdr:cNvPr id="8" name="Imagen 7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8904487C-79E8-6BD5-4C99-CCC3CFA8C8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>
            <a:off x="8474225" y="6447705"/>
            <a:ext cx="250078" cy="250453"/>
          </a:xfrm>
          <a:prstGeom prst="rect">
            <a:avLst/>
          </a:prstGeom>
        </xdr:spPr>
      </xdr:pic>
      <xdr:pic>
        <xdr:nvPicPr>
          <xdr:cNvPr id="11" name="Imagen 1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A02C472-9AAE-9590-AE8C-437528116D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/>
          <a:stretch>
            <a:fillRect/>
          </a:stretch>
        </xdr:blipFill>
        <xdr:spPr>
          <a:xfrm>
            <a:off x="7555142" y="6456062"/>
            <a:ext cx="240708" cy="242993"/>
          </a:xfrm>
          <a:prstGeom prst="rect">
            <a:avLst/>
          </a:prstGeom>
        </xdr:spPr>
      </xdr:pic>
      <xdr:pic>
        <xdr:nvPicPr>
          <xdr:cNvPr id="14" name="Imagen 13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91B0C9E3-971D-C03D-B50D-2172225B32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/>
          <a:stretch>
            <a:fillRect/>
          </a:stretch>
        </xdr:blipFill>
        <xdr:spPr>
          <a:xfrm>
            <a:off x="8008217" y="6446727"/>
            <a:ext cx="248650" cy="251326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d.docs.live.net/Users/chqa/Documents/MIS%20DOCUMENTOS/MIS%20PROYECTOS%20NUEVOS/AMOS%20DE%20LOS%20NUMEROS/CDC%20-%20AMOS%20de%20los%20NUMEROS/CDC%20-%20EN%20CONSTRUCCIO&#769;N%20-%20back%20up%20-%20original%20en%20one%20drive/ejercicios%20para%20las%20clases/CDC%20-%20TECNO-TIENDA.xlsm?13851D79" TargetMode="External"/><Relationship Id="rId1" Type="http://schemas.openxmlformats.org/officeDocument/2006/relationships/externalLinkPath" Target="file:///13851D79/CDC%20-%20TECNO-TIEND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cc93d92015ac24a/%5eM%20OneDrive%20en%20transito/CDC%20-%20AMOS%20de%20los%20N&#218;MEROS%20-%20CURSO%20DIGIT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Estados_BalanceGeneral"/>
      <sheetName val="Estados_ER_Causa"/>
      <sheetName val="Estados_ER_Efect"/>
      <sheetName val="Estados_FlujoEfectivo"/>
      <sheetName val="Finanzas_activos_depre"/>
      <sheetName val="Finanzas_prestamos"/>
      <sheetName val="Finanzas_Capital"/>
      <sheetName val="Finanzas_Cuentas"/>
      <sheetName val="Ingresos_Otros"/>
      <sheetName val="Tabla_Dim_Resumen_compra"/>
      <sheetName val="ingresos_ventas"/>
      <sheetName val="Cost_Var_Indir_PubliProm"/>
      <sheetName val="Cost_Fij_Operacion"/>
      <sheetName val="Cost_Fij_Colaboradores"/>
      <sheetName val="Cost_Var_MateriaPrima"/>
      <sheetName val="Cost_Var_Indir_Espec_Oper"/>
      <sheetName val="Sala_de_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11">
          <cell r="B111" t="str">
            <v>IPHONE 128</v>
          </cell>
        </row>
        <row r="112">
          <cell r="B112" t="str">
            <v>IPHONE 128</v>
          </cell>
        </row>
        <row r="113">
          <cell r="B113" t="str">
            <v>SAMSUNG GAL UL</v>
          </cell>
        </row>
        <row r="114">
          <cell r="B114" t="str">
            <v>TABLET SAMSUNG GALAXI</v>
          </cell>
        </row>
        <row r="115">
          <cell r="B115" t="str">
            <v>IPAD MINI 64</v>
          </cell>
        </row>
        <row r="116">
          <cell r="B116" t="str">
            <v>CARGADOR IPHONE</v>
          </cell>
        </row>
        <row r="117">
          <cell r="B117" t="str">
            <v>CARGADOR SAMS MICRUSB</v>
          </cell>
        </row>
        <row r="118">
          <cell r="B118" t="str">
            <v>CARGADOR GENERICO MICRO USB</v>
          </cell>
        </row>
        <row r="119">
          <cell r="B119" t="str">
            <v>CARGADOR GENERICO IPHONE</v>
          </cell>
        </row>
        <row r="120">
          <cell r="B120" t="str">
            <v>ESTUCHE HUAWEII MATE</v>
          </cell>
        </row>
        <row r="121">
          <cell r="B121" t="str">
            <v>ESTUCHE IPHONE</v>
          </cell>
        </row>
        <row r="122">
          <cell r="B122" t="str">
            <v>ESTUCHE TABLETA 8</v>
          </cell>
        </row>
        <row r="123">
          <cell r="B123" t="str">
            <v>VIDRIO TEMPLADO 4.5"</v>
          </cell>
        </row>
        <row r="124">
          <cell r="B124" t="str">
            <v>CABLE USB A MICRO USB</v>
          </cell>
        </row>
        <row r="136">
          <cell r="B136" t="str">
            <v>LOCAL</v>
          </cell>
        </row>
        <row r="137">
          <cell r="B137" t="str">
            <v>LUZ</v>
          </cell>
        </row>
        <row r="138">
          <cell r="B138" t="str">
            <v>AGUA</v>
          </cell>
        </row>
        <row r="139">
          <cell r="B139" t="str">
            <v>INTERNET</v>
          </cell>
        </row>
        <row r="223">
          <cell r="B223" t="str">
            <v>ENCARGADO PLAZA COMERCIAL</v>
          </cell>
        </row>
        <row r="224">
          <cell r="B224" t="str">
            <v>ENCARGADO AVENIDA PRINCIPAL</v>
          </cell>
        </row>
        <row r="225">
          <cell r="B225" t="str">
            <v>ENCARGADO CALLE SECUNDARIA</v>
          </cell>
        </row>
        <row r="226">
          <cell r="B226" t="str">
            <v>DISEÑADOR Y COMUNITY MANAGER</v>
          </cell>
        </row>
        <row r="227">
          <cell r="B227" t="str">
            <v>MENSAJERO</v>
          </cell>
        </row>
        <row r="228">
          <cell r="B228" t="str">
            <v>CONTADORA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Estados_BalanceGeneral"/>
      <sheetName val="Estados_ER_Causa"/>
      <sheetName val="Estados_ER_Efect"/>
      <sheetName val="Estados_FlujoEfectivo"/>
      <sheetName val="Finanzas_activos_depre"/>
      <sheetName val="Finanzas_prestamos"/>
      <sheetName val="Finanzas_Capital"/>
      <sheetName val="Finanzas_Cuentas"/>
      <sheetName val="Ingresos_Otros"/>
      <sheetName val="Tabla_Dim_Resumen_compra"/>
      <sheetName val="ingresos_ventas"/>
      <sheetName val="Cost_Var_Indir_PubliProm"/>
      <sheetName val="Cost_Fij_Operacion"/>
      <sheetName val="Cost_Fij_Colaboradores"/>
      <sheetName val="Cost_Var_MateriaPrima"/>
      <sheetName val="Cost_Var_Indir_Espec_Oper"/>
      <sheetName val="Sala_de_Datos"/>
    </sheetNames>
    <sheetDataSet>
      <sheetData sheetId="0" refreshError="1"/>
      <sheetData sheetId="1" refreshError="1"/>
      <sheetData sheetId="2">
        <row r="37">
          <cell r="AG37" t="str">
            <v>Ene 2021</v>
          </cell>
          <cell r="AH37" t="str">
            <v>Feb 2021</v>
          </cell>
          <cell r="AI37" t="str">
            <v>Mar 2021</v>
          </cell>
          <cell r="AJ37" t="str">
            <v>1Q (Ene-Mar)</v>
          </cell>
          <cell r="AK37" t="str">
            <v>Abr 2021</v>
          </cell>
          <cell r="AL37" t="str">
            <v>May 2021</v>
          </cell>
          <cell r="AM37" t="str">
            <v>Jun 2021</v>
          </cell>
          <cell r="AN37" t="str">
            <v>2Q (Abr-Jun)</v>
          </cell>
          <cell r="AO37" t="str">
            <v>1er Sem (Ene-Jun)</v>
          </cell>
          <cell r="AP37" t="str">
            <v>Jul 2021</v>
          </cell>
          <cell r="AQ37" t="str">
            <v>Ago 2021</v>
          </cell>
          <cell r="AR37" t="str">
            <v>Sep 2021</v>
          </cell>
          <cell r="AS37" t="str">
            <v>3Q (Jul-Sep)</v>
          </cell>
          <cell r="AT37" t="str">
            <v>Oct 2021</v>
          </cell>
          <cell r="AU37" t="str">
            <v>Nov 2021</v>
          </cell>
          <cell r="AV37" t="str">
            <v>Dic 2021</v>
          </cell>
          <cell r="AW37" t="str">
            <v>4Q (Oct-Dic)</v>
          </cell>
          <cell r="AX37" t="str">
            <v>2do Sem (Ene-Jun)</v>
          </cell>
          <cell r="AY37" t="str">
            <v>TOTAL AÑO 2021</v>
          </cell>
          <cell r="AZ37" t="str">
            <v>Ene 2022</v>
          </cell>
          <cell r="BA37" t="str">
            <v>Feb 2022</v>
          </cell>
          <cell r="BB37" t="str">
            <v>Mar 2022</v>
          </cell>
        </row>
      </sheetData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>
        <row r="6">
          <cell r="C6">
            <v>2021</v>
          </cell>
        </row>
        <row r="7">
          <cell r="C7" t="str">
            <v>$$</v>
          </cell>
        </row>
        <row r="8">
          <cell r="C8" t="str">
            <v>PROPINA</v>
          </cell>
        </row>
        <row r="9">
          <cell r="C9" t="str">
            <v>HOTMART</v>
          </cell>
          <cell r="D9">
            <v>10</v>
          </cell>
        </row>
        <row r="10">
          <cell r="C10" t="str">
            <v>PAYONEER</v>
          </cell>
          <cell r="D10">
            <v>5.5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4EBD7-434C-F14E-9D18-1996C36C8B29}">
  <sheetPr codeName="Hoja3"/>
  <dimension ref="A1:I48"/>
  <sheetViews>
    <sheetView showGridLines="0" tabSelected="1" zoomScaleNormal="100" workbookViewId="0">
      <selection activeCell="K33" sqref="K33"/>
    </sheetView>
  </sheetViews>
  <sheetFormatPr baseColWidth="10" defaultColWidth="10.83203125" defaultRowHeight="14"/>
  <cols>
    <col min="1" max="1" width="1.1640625" style="15" customWidth="1"/>
    <col min="2" max="2" width="41.6640625" style="15" customWidth="1"/>
    <col min="3" max="3" width="15.6640625" style="15" customWidth="1"/>
    <col min="4" max="4" width="8.6640625" style="16" customWidth="1"/>
    <col min="5" max="5" width="14.33203125" style="15" customWidth="1"/>
    <col min="6" max="6" width="10.83203125" style="15"/>
    <col min="7" max="7" width="9.5" style="15" customWidth="1"/>
    <col min="8" max="9" width="9.5" style="17" customWidth="1"/>
    <col min="10" max="16384" width="10.83203125" style="15"/>
  </cols>
  <sheetData>
    <row r="1" spans="1:9" s="3" customFormat="1" ht="3" customHeight="1">
      <c r="A1" s="44" t="s">
        <v>19</v>
      </c>
      <c r="D1" s="5"/>
      <c r="H1" s="4"/>
      <c r="I1" s="4"/>
    </row>
    <row r="2" spans="1:9" ht="25.5" customHeight="1"/>
    <row r="4" spans="1:9">
      <c r="B4" s="18" t="s">
        <v>14</v>
      </c>
      <c r="C4" s="48"/>
      <c r="D4" s="19"/>
    </row>
    <row r="5" spans="1:9" ht="15.75" customHeight="1">
      <c r="B5" s="20" t="s">
        <v>13</v>
      </c>
      <c r="C5" s="47"/>
      <c r="D5" s="37" t="str">
        <f>IFERROR(C5/($C$5+$C$11),"--")</f>
        <v>--</v>
      </c>
      <c r="E5" s="21"/>
      <c r="G5" s="22"/>
    </row>
    <row r="6" spans="1:9" ht="15.75" customHeight="1">
      <c r="B6" s="23" t="s">
        <v>12</v>
      </c>
      <c r="C6" s="41"/>
      <c r="D6" s="38" t="str">
        <f>IFERROR(C6/($C$5+$C$11),"--")</f>
        <v>--</v>
      </c>
      <c r="E6" s="24"/>
      <c r="F6" s="25"/>
      <c r="G6" s="22"/>
    </row>
    <row r="7" spans="1:9" ht="15.75" customHeight="1">
      <c r="B7" s="23" t="s">
        <v>15</v>
      </c>
      <c r="C7" s="41"/>
      <c r="D7" s="38" t="str">
        <f t="shared" ref="D7:D20" si="0">IFERROR(C7/($C$5+$C$11),"--")</f>
        <v>--</v>
      </c>
      <c r="E7" s="24"/>
      <c r="G7" s="22"/>
    </row>
    <row r="8" spans="1:9" ht="15.75" customHeight="1">
      <c r="B8" s="23" t="s">
        <v>11</v>
      </c>
      <c r="C8" s="41"/>
      <c r="D8" s="38" t="str">
        <f t="shared" ref="D8" si="1">IFERROR(C8/($C$5+$C$11),"--")</f>
        <v>--</v>
      </c>
      <c r="E8" s="24"/>
      <c r="G8" s="22"/>
    </row>
    <row r="9" spans="1:9" ht="15.75" customHeight="1">
      <c r="B9" s="23" t="s">
        <v>10</v>
      </c>
      <c r="C9" s="41"/>
      <c r="D9" s="38" t="str">
        <f t="shared" si="0"/>
        <v>--</v>
      </c>
      <c r="E9" s="24"/>
      <c r="G9" s="22"/>
    </row>
    <row r="10" spans="1:9" ht="15.75" customHeight="1">
      <c r="B10" s="1" t="s">
        <v>9</v>
      </c>
      <c r="C10" s="1">
        <f>+C5-SUM(C6:C9)</f>
        <v>0</v>
      </c>
      <c r="D10" s="39" t="str">
        <f t="shared" si="0"/>
        <v>--</v>
      </c>
      <c r="E10" s="27"/>
      <c r="G10" s="22"/>
    </row>
    <row r="11" spans="1:9" ht="15.75" customHeight="1">
      <c r="B11" s="20" t="s">
        <v>8</v>
      </c>
      <c r="C11" s="40"/>
      <c r="D11" s="37" t="str">
        <f t="shared" si="0"/>
        <v>--</v>
      </c>
      <c r="E11" s="21"/>
      <c r="G11" s="22"/>
    </row>
    <row r="12" spans="1:9" ht="15.75" customHeight="1">
      <c r="B12" s="23" t="s">
        <v>7</v>
      </c>
      <c r="C12" s="41"/>
      <c r="D12" s="38" t="str">
        <f t="shared" si="0"/>
        <v>--</v>
      </c>
      <c r="E12" s="24"/>
      <c r="G12" s="22"/>
    </row>
    <row r="13" spans="1:9" ht="15.75" customHeight="1">
      <c r="B13" s="23" t="s">
        <v>6</v>
      </c>
      <c r="C13" s="41"/>
      <c r="D13" s="38" t="str">
        <f t="shared" si="0"/>
        <v>--</v>
      </c>
      <c r="E13" s="24"/>
      <c r="G13" s="22"/>
    </row>
    <row r="14" spans="1:9" ht="15.75" customHeight="1">
      <c r="B14" s="23" t="s">
        <v>5</v>
      </c>
      <c r="C14" s="41"/>
      <c r="D14" s="38" t="str">
        <f t="shared" si="0"/>
        <v>--</v>
      </c>
      <c r="E14" s="24"/>
      <c r="G14" s="22"/>
    </row>
    <row r="15" spans="1:9" ht="15.75" customHeight="1">
      <c r="B15" s="1" t="s">
        <v>4</v>
      </c>
      <c r="C15" s="1">
        <f>+C5-SUM(C6:C9)+C11-SUM(C12:C14)</f>
        <v>0</v>
      </c>
      <c r="D15" s="39" t="str">
        <f t="shared" si="0"/>
        <v>--</v>
      </c>
      <c r="E15" s="26"/>
      <c r="G15" s="22"/>
    </row>
    <row r="16" spans="1:9" ht="15.75" customHeight="1">
      <c r="B16" s="23" t="s">
        <v>3</v>
      </c>
      <c r="C16" s="41"/>
      <c r="D16" s="38" t="str">
        <f t="shared" si="0"/>
        <v>--</v>
      </c>
      <c r="E16" s="24"/>
      <c r="G16" s="22"/>
    </row>
    <row r="17" spans="2:9" ht="15.75" customHeight="1">
      <c r="B17" s="23" t="s">
        <v>2</v>
      </c>
      <c r="C17" s="41"/>
      <c r="D17" s="38" t="str">
        <f t="shared" si="0"/>
        <v>--</v>
      </c>
      <c r="E17" s="24"/>
      <c r="G17" s="22"/>
    </row>
    <row r="18" spans="2:9" ht="15.75" customHeight="1">
      <c r="B18" s="1" t="s">
        <v>1</v>
      </c>
      <c r="C18" s="1">
        <f>+C5-SUM(C6:C9)+C11-SUM(C12:C14)-SUM(C16:C17)</f>
        <v>0</v>
      </c>
      <c r="D18" s="39" t="str">
        <f t="shared" si="0"/>
        <v>--</v>
      </c>
      <c r="E18" s="26"/>
      <c r="G18" s="22"/>
    </row>
    <row r="19" spans="2:9" ht="15.75" customHeight="1">
      <c r="B19" s="23" t="s">
        <v>17</v>
      </c>
      <c r="C19" s="41"/>
      <c r="D19" s="38" t="str">
        <f t="shared" si="0"/>
        <v>--</v>
      </c>
      <c r="E19" s="24"/>
      <c r="G19" s="22"/>
    </row>
    <row r="20" spans="2:9" ht="15.75" customHeight="1">
      <c r="B20" s="2" t="s">
        <v>0</v>
      </c>
      <c r="C20" s="1">
        <f>+C5-SUM(C6:C9)+C11-SUM(C12:C14)-SUM(C16:C17)-C19</f>
        <v>0</v>
      </c>
      <c r="D20" s="39" t="str">
        <f t="shared" si="0"/>
        <v>--</v>
      </c>
      <c r="E20" s="27"/>
      <c r="G20" s="22"/>
    </row>
    <row r="21" spans="2:9" ht="12.75">
      <c r="B21" s="28"/>
      <c r="C21" s="28"/>
      <c r="D21" s="19"/>
    </row>
    <row r="22" spans="2:9">
      <c r="B22" s="34" t="s">
        <v>16</v>
      </c>
      <c r="C22" s="28"/>
      <c r="D22" s="19"/>
    </row>
    <row r="23" spans="2:9" ht="12.75">
      <c r="B23" s="33" t="str">
        <f>IF(C23=0,"","VALOR 1")</f>
        <v/>
      </c>
      <c r="C23" s="42"/>
      <c r="D23" s="32"/>
      <c r="E23" s="16"/>
    </row>
    <row r="24" spans="2:9" ht="12.75">
      <c r="B24" s="33" t="str">
        <f>IF(C24=0,"","VALOR 2")</f>
        <v/>
      </c>
      <c r="C24" s="42"/>
      <c r="D24" s="32"/>
      <c r="E24" s="16"/>
    </row>
    <row r="25" spans="2:9" ht="12.75">
      <c r="B25" s="33" t="str">
        <f>IF(C25=0,"","TU RESULTADO")</f>
        <v/>
      </c>
      <c r="C25" s="43">
        <f>IFERROR(C24-C23,"")</f>
        <v>0</v>
      </c>
      <c r="D25" s="35" t="str">
        <f>IFERROR(C25/C23,"")</f>
        <v/>
      </c>
      <c r="E25" s="29"/>
    </row>
    <row r="27" spans="2:9" ht="15">
      <c r="B27" s="36" t="s">
        <v>18</v>
      </c>
      <c r="C27" s="30"/>
      <c r="D27" s="31"/>
      <c r="E27" s="30"/>
      <c r="F27" s="30"/>
      <c r="G27" s="30"/>
      <c r="H27" s="30"/>
      <c r="I27" s="30"/>
    </row>
    <row r="28" spans="2:9" ht="15">
      <c r="B28" s="6"/>
      <c r="C28" s="7"/>
      <c r="D28" s="7"/>
      <c r="E28" s="7"/>
      <c r="F28" s="7"/>
      <c r="G28" s="7"/>
      <c r="H28" s="7"/>
      <c r="I28" s="8"/>
    </row>
    <row r="29" spans="2:9" ht="15">
      <c r="B29" s="9"/>
      <c r="C29" s="10"/>
      <c r="D29" s="10"/>
      <c r="E29" s="10"/>
      <c r="F29" s="10"/>
      <c r="G29" s="10"/>
      <c r="H29" s="10"/>
      <c r="I29" s="11"/>
    </row>
    <row r="30" spans="2:9" ht="15">
      <c r="B30" s="9"/>
      <c r="C30" s="10"/>
      <c r="D30" s="10"/>
      <c r="E30" s="10"/>
      <c r="F30" s="10"/>
      <c r="G30" s="10"/>
      <c r="H30" s="10"/>
      <c r="I30" s="11"/>
    </row>
    <row r="31" spans="2:9" ht="15">
      <c r="B31" s="9"/>
      <c r="C31" s="10"/>
      <c r="D31" s="10"/>
      <c r="E31" s="10"/>
      <c r="F31" s="10"/>
      <c r="G31" s="10"/>
      <c r="H31" s="10"/>
      <c r="I31" s="11"/>
    </row>
    <row r="32" spans="2:9" ht="15">
      <c r="B32" s="9"/>
      <c r="C32" s="10"/>
      <c r="D32" s="10"/>
      <c r="E32" s="10"/>
      <c r="F32" s="10"/>
      <c r="G32" s="10"/>
      <c r="H32" s="10"/>
      <c r="I32" s="11"/>
    </row>
    <row r="33" spans="2:9" ht="15">
      <c r="B33" s="9"/>
      <c r="C33" s="10"/>
      <c r="D33" s="10"/>
      <c r="E33" s="10"/>
      <c r="F33" s="10"/>
      <c r="G33" s="10"/>
      <c r="H33" s="10"/>
      <c r="I33" s="11"/>
    </row>
    <row r="34" spans="2:9" ht="15">
      <c r="B34" s="9"/>
      <c r="C34" s="10"/>
      <c r="D34" s="10"/>
      <c r="E34" s="10"/>
      <c r="F34" s="10"/>
      <c r="G34" s="10"/>
      <c r="H34" s="10"/>
      <c r="I34" s="11"/>
    </row>
    <row r="35" spans="2:9" ht="15">
      <c r="B35" s="9"/>
      <c r="C35" s="10"/>
      <c r="D35" s="10"/>
      <c r="E35" s="10"/>
      <c r="F35" s="10"/>
      <c r="G35" s="10"/>
      <c r="H35" s="10"/>
      <c r="I35" s="11"/>
    </row>
    <row r="36" spans="2:9" ht="15">
      <c r="B36" s="9"/>
      <c r="C36" s="10"/>
      <c r="D36" s="10"/>
      <c r="E36" s="10"/>
      <c r="F36" s="10"/>
      <c r="G36" s="10"/>
      <c r="H36" s="10"/>
      <c r="I36" s="11"/>
    </row>
    <row r="37" spans="2:9" ht="15">
      <c r="B37" s="12"/>
      <c r="C37" s="13"/>
      <c r="D37" s="13"/>
      <c r="E37" s="13"/>
      <c r="F37" s="13"/>
      <c r="G37" s="13"/>
      <c r="H37" s="13"/>
      <c r="I37" s="14"/>
    </row>
    <row r="46" spans="2:9">
      <c r="B46" s="45" t="str">
        <f ca="1">"Derechos Reservados AMOSdelosNUMEROS "&amp;YEAR(TODAY())</f>
        <v>Derechos Reservados AMOSdelosNUMEROS 2023</v>
      </c>
      <c r="C46" s="3"/>
      <c r="D46" s="5"/>
      <c r="E46" s="3"/>
      <c r="F46" s="3"/>
      <c r="G46" s="3"/>
      <c r="H46" s="4"/>
      <c r="I46" s="4"/>
    </row>
    <row r="47" spans="2:9">
      <c r="B47" s="46" t="s">
        <v>20</v>
      </c>
      <c r="C47" s="46"/>
      <c r="D47" s="46"/>
      <c r="E47" s="46"/>
      <c r="F47" s="46"/>
      <c r="G47" s="46"/>
      <c r="H47" s="46"/>
      <c r="I47" s="46"/>
    </row>
    <row r="48" spans="2:9">
      <c r="B48" s="46"/>
      <c r="C48" s="46"/>
      <c r="D48" s="46"/>
      <c r="E48" s="46"/>
      <c r="F48" s="46"/>
      <c r="G48" s="46"/>
      <c r="H48" s="46"/>
      <c r="I48" s="46"/>
    </row>
  </sheetData>
  <sheetProtection algorithmName="SHA-512" hashValue="H36teNcywCTTNNaDo6TbmKCzIAHDSjjJrw9/ZDuAY5EUFjnXJiHCnTGLOiUom6XApT46gS+/CuE4DQ94TG8pyg==" saltValue="DWEccxX8nBtbFUKZtev0FQ==" spinCount="100000" sheet="1" objects="1" scenarios="1"/>
  <mergeCells count="1">
    <mergeCell ref="B47:I48"/>
  </mergeCells>
  <conditionalFormatting sqref="B5:B20">
    <cfRule type="cellIs" dxfId="3" priority="5" operator="lessThan">
      <formula>0</formula>
    </cfRule>
  </conditionalFormatting>
  <conditionalFormatting sqref="C5:C20">
    <cfRule type="cellIs" dxfId="2" priority="1" operator="equal">
      <formula>0</formula>
    </cfRule>
  </conditionalFormatting>
  <conditionalFormatting sqref="C25">
    <cfRule type="cellIs" dxfId="1" priority="10" operator="equal">
      <formula>0</formula>
    </cfRule>
  </conditionalFormatting>
  <conditionalFormatting sqref="D5:E20">
    <cfRule type="cellIs" dxfId="0" priority="7" operator="lessThan">
      <formula>0</formula>
    </cfRule>
  </conditionalFormatting>
  <dataValidations count="1">
    <dataValidation type="decimal" operator="greaterThan" allowBlank="1" showInputMessage="1" showErrorMessage="1" errorTitle="¡Hey, cuidado!" error="Ingresa solo datos numéricos en esta celda." sqref="C5:C9 C11 C12 C13 C14 C16 C17 C19 C23 C24 D23 D24" xr:uid="{95F160AA-A595-3D44-9599-0F7695514875}">
      <formula1>0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RESULTADOS</vt:lpstr>
      <vt:lpstr>Finanzas_ER_Causa_Tabla_total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 QueméAndrino</dc:creator>
  <cp:lastModifiedBy>Ch QueméAndrino</cp:lastModifiedBy>
  <dcterms:created xsi:type="dcterms:W3CDTF">2021-07-07T21:44:07Z</dcterms:created>
  <dcterms:modified xsi:type="dcterms:W3CDTF">2023-07-31T18:56:44Z</dcterms:modified>
</cp:coreProperties>
</file>