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c\Dropbox\1 ESPRIT D.TPME\6 PUBLIC\6A SERVICES au Public\TUNNEL INTENTIONNISTE\TUNNEL INSCRIPTION  II INTENTIONNISTE\"/>
    </mc:Choice>
  </mc:AlternateContent>
  <xr:revisionPtr revIDLastSave="0" documentId="13_ncr:1_{F66C21E7-CB1F-43AE-9435-BDD9B9A6544F}" xr6:coauthVersionLast="47" xr6:coauthVersionMax="47" xr10:uidLastSave="{00000000-0000-0000-0000-000000000000}"/>
  <bookViews>
    <workbookView xWindow="-108" yWindow="-108" windowWidth="23256" windowHeight="12576" xr2:uid="{D40A883F-8ACE-482E-AA78-43E6C7361DB2}"/>
  </bookViews>
  <sheets>
    <sheet name="Revenus " sheetId="1" r:id="rId1"/>
  </sheets>
  <definedNames>
    <definedName name="NB_SEM">'Revenus '!$K$91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4" i="1" l="1"/>
  <c r="E26" i="1"/>
  <c r="G69" i="1"/>
  <c r="J64" i="1"/>
  <c r="F50" i="1"/>
  <c r="D50" i="1"/>
  <c r="G50" i="1" s="1"/>
  <c r="E49" i="1"/>
  <c r="E48" i="1"/>
  <c r="E47" i="1"/>
  <c r="E43" i="1"/>
  <c r="E42" i="1"/>
  <c r="E41" i="1"/>
  <c r="E40" i="1"/>
  <c r="D33" i="1"/>
  <c r="G33" i="1" s="1"/>
  <c r="E32" i="1"/>
  <c r="E31" i="1"/>
  <c r="E30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33" i="1" l="1"/>
  <c r="E50" i="1"/>
  <c r="J62" i="1"/>
  <c r="D52" i="1"/>
  <c r="E52" i="1" l="1"/>
  <c r="D53" i="1" s="1"/>
  <c r="J63" i="1"/>
  <c r="E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dPTh</author>
    <author>Eric</author>
  </authors>
  <commentList>
    <comment ref="B14" authorId="0" shapeId="0" xr:uid="{E1CF9BFD-53DA-4B01-823A-386966288796}">
      <text>
        <r>
          <rPr>
            <sz val="9"/>
            <color indexed="81"/>
            <rFont val="Tahoma"/>
            <family val="2"/>
          </rPr>
          <t xml:space="preserve">Fuel, gaz …. 
</t>
        </r>
      </text>
    </comment>
    <comment ref="B15" authorId="0" shapeId="0" xr:uid="{BA105909-B82E-4A96-AA3F-713ACC8946BB}">
      <text>
        <r>
          <rPr>
            <sz val="9"/>
            <color indexed="81"/>
            <rFont val="Tahoma"/>
            <family val="2"/>
          </rPr>
          <t xml:space="preserve">Nourriture, droguerie, petites fournitures etc…  
</t>
        </r>
      </text>
    </comment>
    <comment ref="B16" authorId="0" shapeId="0" xr:uid="{BEDDAEC7-18BB-4066-8C02-496417240216}">
      <text>
        <r>
          <rPr>
            <sz val="9"/>
            <color indexed="81"/>
            <rFont val="Tahoma"/>
            <family val="2"/>
          </rPr>
          <t xml:space="preserve">A Amortir selon espérance de vie du Véhicule
</t>
        </r>
      </text>
    </comment>
    <comment ref="B22" authorId="0" shapeId="0" xr:uid="{62E8DB15-B35E-4D48-998B-88AFA6982654}">
      <text>
        <r>
          <rPr>
            <sz val="9"/>
            <color indexed="81"/>
            <rFont val="Tahoma"/>
            <family val="2"/>
          </rPr>
          <t xml:space="preserve">Amortissement ordinateur, téléphone, 
</t>
        </r>
      </text>
    </comment>
    <comment ref="B23" authorId="0" shapeId="0" xr:uid="{B752A45D-23B7-41F7-AA4E-96CA3DE46471}">
      <text>
        <r>
          <rPr>
            <sz val="9"/>
            <color indexed="81"/>
            <rFont val="Tahoma"/>
            <family val="2"/>
          </rPr>
          <t xml:space="preserve">Amortissement ordinateur, téléphone, 
</t>
        </r>
      </text>
    </comment>
    <comment ref="F32" authorId="1" shapeId="0" xr:uid="{BA0EB628-566D-469F-A36D-3ADCD2E5515F}">
      <text>
        <r>
          <rPr>
            <sz val="12"/>
            <color indexed="81"/>
            <rFont val="Tahoma"/>
            <family val="2"/>
          </rPr>
          <t>Célibataire = 1 
Couple = 0,2 à 0,8</t>
        </r>
      </text>
    </comment>
    <comment ref="F49" authorId="1" shapeId="0" xr:uid="{5974CD43-B103-4FCB-B871-79E492A69B2E}">
      <text>
        <r>
          <rPr>
            <b/>
            <sz val="12"/>
            <color indexed="81"/>
            <rFont val="Tahoma"/>
            <family val="2"/>
          </rPr>
          <t>Eric:</t>
        </r>
        <r>
          <rPr>
            <sz val="12"/>
            <color indexed="81"/>
            <rFont val="Tahoma"/>
            <family val="2"/>
          </rPr>
          <t xml:space="preserve">
Célibataire = 1 
couple = 0,2 à 0,8</t>
        </r>
      </text>
    </comment>
    <comment ref="F72" authorId="1" shapeId="0" xr:uid="{10CFEB2B-CC8C-46E6-AA93-BBC2CDA2D24B}">
      <text>
        <r>
          <rPr>
            <sz val="12"/>
            <color indexed="81"/>
            <rFont val="Tahoma"/>
            <family val="2"/>
          </rPr>
          <t xml:space="preserve">Si vous ne prenez aucune vacances, ne saissez pas 0 dans cette cellule , laisser la vide.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<sst xmlns="http://schemas.openxmlformats.org/spreadsheetml/2006/main" count="68" uniqueCount="66">
  <si>
    <t xml:space="preserve">VOS CHARGES VITALES </t>
  </si>
  <si>
    <t>Loyer - Énergie - Epicerie - Vétement - Déplacement - Equipement - scolarité - Impôts ….</t>
  </si>
  <si>
    <t>Nom de la charge</t>
  </si>
  <si>
    <t>MINIMUM VITAL</t>
  </si>
  <si>
    <t>MENSUELS</t>
  </si>
  <si>
    <t>ANNUELS</t>
  </si>
  <si>
    <t xml:space="preserve">Logement </t>
  </si>
  <si>
    <t xml:space="preserve">Eau </t>
  </si>
  <si>
    <t xml:space="preserve">Electicité </t>
  </si>
  <si>
    <t>Chauffage</t>
  </si>
  <si>
    <t>Épicerie</t>
  </si>
  <si>
    <t>Véhicule</t>
  </si>
  <si>
    <t>Carburant</t>
  </si>
  <si>
    <t>Entretien Véhicule</t>
  </si>
  <si>
    <t>Assurance Logement</t>
  </si>
  <si>
    <t>Assurance Véhicule</t>
  </si>
  <si>
    <t>Vétement</t>
  </si>
  <si>
    <t>Téléphone</t>
  </si>
  <si>
    <t xml:space="preserve">Materiel / Equipement </t>
  </si>
  <si>
    <t xml:space="preserve">Divers </t>
  </si>
  <si>
    <t>REVENU Mensuel Minimum VITAL</t>
  </si>
  <si>
    <t>Coefficient</t>
  </si>
  <si>
    <t>Total</t>
  </si>
  <si>
    <t>CHARGES de CONFORT</t>
  </si>
  <si>
    <t xml:space="preserve"> Sorties - vacances - Hobbies - Epargne - Divers …. </t>
  </si>
  <si>
    <t xml:space="preserve">Nom de la charge         </t>
  </si>
  <si>
    <t>LES PLUS</t>
  </si>
  <si>
    <t>Mois</t>
  </si>
  <si>
    <t>Année</t>
  </si>
  <si>
    <t>Sorties</t>
  </si>
  <si>
    <t>Cinéma</t>
  </si>
  <si>
    <t>Hobbies ( plongé)</t>
  </si>
  <si>
    <t>Divers</t>
  </si>
  <si>
    <t>Epargne</t>
  </si>
  <si>
    <t xml:space="preserve">voyage chez les amis </t>
  </si>
  <si>
    <t xml:space="preserve"> Charges de Confort Mensuel</t>
  </si>
  <si>
    <t>Totaux</t>
  </si>
  <si>
    <t>Revenu Amélioré</t>
  </si>
  <si>
    <t>Vérification</t>
  </si>
  <si>
    <t xml:space="preserve">Revenu Ambitieux </t>
  </si>
  <si>
    <t>TEMPS de TRAVAIL du DIRIGEANT</t>
  </si>
  <si>
    <t>Etablissez (le temps en heures) total que vous comptez consacrer à votre entreprise</t>
  </si>
  <si>
    <t>Matin</t>
  </si>
  <si>
    <t>Après Midi</t>
  </si>
  <si>
    <t>Soirée</t>
  </si>
  <si>
    <t xml:space="preserve">Lundi </t>
  </si>
  <si>
    <t xml:space="preserve">Revenu Minimum Vital </t>
  </si>
  <si>
    <t xml:space="preserve">Mardi </t>
  </si>
  <si>
    <t>Mercredi</t>
  </si>
  <si>
    <t>Revenu Ambitieux</t>
  </si>
  <si>
    <t>jeudi</t>
  </si>
  <si>
    <t>Vendredi</t>
  </si>
  <si>
    <t>Samedi</t>
  </si>
  <si>
    <t>Dimanche</t>
  </si>
  <si>
    <t xml:space="preserve">Total du temps hebdomadaire, toute activités confondues, que vous comptez consacrer à votre entreprise </t>
  </si>
  <si>
    <t xml:space="preserve">Jours ouvrés/semaine </t>
  </si>
  <si>
    <t xml:space="preserve">Nombre de mois ouvrés </t>
  </si>
  <si>
    <t xml:space="preserve">Etc </t>
  </si>
  <si>
    <t>Etc</t>
  </si>
  <si>
    <t xml:space="preserve">Total Heures hebdo </t>
  </si>
  <si>
    <t xml:space="preserve">C'est le revenu (ou salaire) que vous escomptez quand votre entreprise aura pris son envol  et sera en régime de croisière </t>
  </si>
  <si>
    <r>
      <t>R</t>
    </r>
    <r>
      <rPr>
        <b/>
        <sz val="16"/>
        <color rgb="FF0000FF"/>
        <rFont val="Calibri"/>
        <family val="2"/>
      </rPr>
      <t>É</t>
    </r>
    <r>
      <rPr>
        <b/>
        <sz val="16"/>
        <color rgb="FF0000FF"/>
        <rFont val="Aptos Narrow"/>
        <family val="2"/>
        <scheme val="minor"/>
      </rPr>
      <t>MUNERATION HORAIRE NETTE VIS</t>
    </r>
    <r>
      <rPr>
        <b/>
        <sz val="16"/>
        <color rgb="FF0000FF"/>
        <rFont val="Aptos Narrow"/>
        <family val="2"/>
      </rPr>
      <t>É</t>
    </r>
    <r>
      <rPr>
        <b/>
        <sz val="16"/>
        <color rgb="FF0000FF"/>
        <rFont val="Aptos Narrow"/>
        <family val="2"/>
        <scheme val="minor"/>
      </rPr>
      <t>E</t>
    </r>
  </si>
  <si>
    <t>La saisie des valeurs et des libellés des différents comptes se font dans les cellules à fond jaune pâle</t>
  </si>
  <si>
    <r>
      <t xml:space="preserve">1ere </t>
    </r>
    <r>
      <rPr>
        <sz val="18"/>
        <color theme="0"/>
        <rFont val="Aptos Narrow"/>
        <family val="2"/>
      </rPr>
      <t>É</t>
    </r>
    <r>
      <rPr>
        <sz val="18"/>
        <color theme="0"/>
        <rFont val="Aptos Narrow"/>
        <family val="2"/>
        <scheme val="minor"/>
      </rPr>
      <t xml:space="preserve">TAPE : FIXEZ VOS OBJECTIFS DE REVENUS </t>
    </r>
  </si>
  <si>
    <t>Nombre de semaines de congés par an</t>
  </si>
  <si>
    <t>Si vous avez besoin d'aide n'hésitez pas à nous contacter à contact@espritdtpme.com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</si>
</sst>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€&quot;"/>
  </numFmts>
  <fonts count="33" x14ac:knownFonts="1">
    <font>
      <sz val="12"/>
      <color theme="1"/>
      <name val="Aptos Narrow"/>
      <family val="2"/>
      <scheme val="minor"/>
    </font>
    <font>
      <b/>
      <sz val="18"/>
      <color rgb="FF0000FF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sz val="10"/>
      <name val="Arial"/>
      <family val="2"/>
    </font>
    <font>
      <i/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6"/>
      <color rgb="FF0000FF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rgb="FF0070C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i/>
      <sz val="14"/>
      <name val="Aptos Narrow"/>
      <family val="2"/>
      <scheme val="minor"/>
    </font>
    <font>
      <sz val="13"/>
      <name val="Arial"/>
      <family val="2"/>
    </font>
    <font>
      <b/>
      <sz val="16"/>
      <color rgb="FF0000FF"/>
      <name val="Calibri"/>
      <family val="2"/>
    </font>
    <font>
      <b/>
      <sz val="16"/>
      <color rgb="FF0000FF"/>
      <name val="Aptos Narrow"/>
      <family val="2"/>
    </font>
    <font>
      <sz val="18"/>
      <color theme="0"/>
      <name val="Aptos Narrow"/>
      <family val="2"/>
      <scheme val="minor"/>
    </font>
    <font>
      <sz val="18"/>
      <color theme="0"/>
      <name val="Aptos Narrow"/>
      <family val="2"/>
    </font>
    <font>
      <b/>
      <sz val="16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99"/>
        <bgColor indexed="31"/>
      </patternFill>
    </fill>
    <fill>
      <patternFill patternType="solid">
        <fgColor rgb="FF0000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1" applyFont="1" applyAlignment="1">
      <alignment vertical="center"/>
    </xf>
    <xf numFmtId="164" fontId="0" fillId="2" borderId="1" xfId="0" quotePrefix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164" fontId="0" fillId="0" borderId="2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3" fontId="12" fillId="0" borderId="0" xfId="0" applyNumberFormat="1" applyFont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1" applyAlignment="1">
      <alignment vertical="center"/>
    </xf>
    <xf numFmtId="3" fontId="0" fillId="0" borderId="4" xfId="0" applyNumberFormat="1" applyBorder="1" applyAlignment="1">
      <alignment horizontal="center"/>
    </xf>
    <xf numFmtId="3" fontId="15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3" fontId="16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3" fontId="16" fillId="0" borderId="0" xfId="0" applyNumberFormat="1" applyFont="1" applyAlignment="1">
      <alignment horizontal="center" vertical="center"/>
    </xf>
    <xf numFmtId="0" fontId="4" fillId="0" borderId="0" xfId="1" quotePrefix="1" applyFont="1" applyAlignment="1">
      <alignment vertical="center"/>
    </xf>
    <xf numFmtId="0" fontId="4" fillId="0" borderId="0" xfId="1" applyFont="1" applyAlignment="1">
      <alignment vertical="center"/>
    </xf>
    <xf numFmtId="0" fontId="17" fillId="0" borderId="16" xfId="1" applyFont="1" applyBorder="1" applyAlignment="1">
      <alignment vertical="center"/>
    </xf>
    <xf numFmtId="0" fontId="18" fillId="0" borderId="17" xfId="1" applyFont="1" applyBorder="1" applyAlignment="1">
      <alignment vertical="center"/>
    </xf>
    <xf numFmtId="2" fontId="3" fillId="0" borderId="0" xfId="1" applyNumberFormat="1" applyAlignment="1">
      <alignment horizontal="center" vertical="center"/>
    </xf>
    <xf numFmtId="3" fontId="3" fillId="0" borderId="0" xfId="1" applyNumberFormat="1" applyAlignment="1">
      <alignment horizontal="center" vertical="center"/>
    </xf>
    <xf numFmtId="0" fontId="3" fillId="0" borderId="0" xfId="1" applyAlignment="1">
      <alignment horizontal="right" vertical="center"/>
    </xf>
    <xf numFmtId="0" fontId="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1" xfId="1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19" fillId="0" borderId="1" xfId="1" applyFont="1" applyBorder="1" applyAlignment="1">
      <alignment vertical="center"/>
    </xf>
    <xf numFmtId="0" fontId="3" fillId="2" borderId="1" xfId="1" applyFill="1" applyBorder="1" applyAlignment="1" applyProtection="1">
      <alignment horizontal="center" vertical="center"/>
      <protection locked="0"/>
    </xf>
    <xf numFmtId="165" fontId="6" fillId="0" borderId="0" xfId="1" applyNumberFormat="1" applyFont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1" fillId="3" borderId="1" xfId="1" applyFont="1" applyFill="1" applyBorder="1" applyAlignment="1" applyProtection="1">
      <alignment horizontal="center" vertical="center"/>
      <protection locked="0"/>
    </xf>
    <xf numFmtId="4" fontId="22" fillId="2" borderId="18" xfId="1" quotePrefix="1" applyNumberFormat="1" applyFont="1" applyFill="1" applyBorder="1" applyAlignment="1" applyProtection="1">
      <alignment horizontal="center" vertical="center"/>
      <protection locked="0"/>
    </xf>
    <xf numFmtId="0" fontId="20" fillId="0" borderId="0" xfId="1" applyFont="1" applyAlignment="1">
      <alignment horizontal="right" vertical="center"/>
    </xf>
    <xf numFmtId="4" fontId="18" fillId="0" borderId="1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3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18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27" fillId="0" borderId="0" xfId="1" applyFont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0" fillId="4" borderId="0" xfId="0" applyFont="1" applyFill="1" applyAlignment="1">
      <alignment horizontal="center"/>
    </xf>
    <xf numFmtId="0" fontId="15" fillId="2" borderId="1" xfId="1" quotePrefix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26" fillId="0" borderId="1" xfId="1" quotePrefix="1" applyFont="1" applyBorder="1" applyAlignment="1">
      <alignment horizontal="left" vertical="center" wrapText="1"/>
    </xf>
    <xf numFmtId="0" fontId="32" fillId="0" borderId="0" xfId="0" applyFont="1"/>
  </cellXfs>
  <cellStyles count="2">
    <cellStyle name="Normal" xfId="0" builtinId="0"/>
    <cellStyle name="Normal 2" xfId="1" xr:uid="{FCA3BC31-7588-4FD5-9639-C1982A2052A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46C9-143A-414C-A3AA-83173AAD8B30}">
  <dimension ref="B1:L76"/>
  <sheetViews>
    <sheetView showGridLines="0" tabSelected="1" workbookViewId="0">
      <selection activeCell="D77" sqref="D77"/>
    </sheetView>
  </sheetViews>
  <sheetFormatPr baseColWidth="10" defaultRowHeight="15.6" x14ac:dyDescent="0.3"/>
  <cols>
    <col min="1" max="1" width="5.296875" customWidth="1"/>
    <col min="6" max="6" width="12.69921875" customWidth="1"/>
    <col min="7" max="7" width="19.19921875" customWidth="1"/>
    <col min="9" max="9" width="13.59765625" customWidth="1"/>
  </cols>
  <sheetData>
    <row r="1" spans="2:11" ht="7.2" customHeight="1" x14ac:dyDescent="0.3"/>
    <row r="2" spans="2:11" ht="22.8" customHeight="1" x14ac:dyDescent="0.45">
      <c r="B2" s="81" t="s">
        <v>63</v>
      </c>
      <c r="C2" s="81"/>
      <c r="D2" s="81"/>
      <c r="E2" s="81"/>
      <c r="F2" s="81"/>
      <c r="G2" s="81"/>
      <c r="H2" s="81"/>
      <c r="I2" s="81"/>
    </row>
    <row r="4" spans="2:11" ht="18" customHeight="1" x14ac:dyDescent="0.3">
      <c r="B4" s="82" t="s">
        <v>62</v>
      </c>
      <c r="C4" s="82"/>
      <c r="D4" s="82"/>
      <c r="E4" s="82"/>
      <c r="F4" s="82"/>
      <c r="G4" s="82"/>
      <c r="H4" s="82"/>
      <c r="I4" s="82"/>
    </row>
    <row r="5" spans="2:11" ht="18" customHeight="1" x14ac:dyDescent="0.3">
      <c r="B5" s="82"/>
      <c r="C5" s="82"/>
      <c r="D5" s="82"/>
      <c r="E5" s="82"/>
      <c r="F5" s="82"/>
      <c r="G5" s="82"/>
      <c r="H5" s="82"/>
      <c r="I5" s="82"/>
    </row>
    <row r="6" spans="2:11" ht="23.4" x14ac:dyDescent="0.3">
      <c r="B6" s="1" t="s">
        <v>0</v>
      </c>
      <c r="C6" s="2"/>
      <c r="D6" s="2"/>
      <c r="G6" s="3"/>
      <c r="H6" s="4"/>
      <c r="I6" s="5"/>
      <c r="J6" s="6"/>
      <c r="K6" s="6"/>
    </row>
    <row r="7" spans="2:11" ht="39" customHeight="1" x14ac:dyDescent="0.35">
      <c r="B7" s="62" t="s">
        <v>1</v>
      </c>
      <c r="C7" s="62"/>
      <c r="D7" s="62"/>
      <c r="E7" s="62"/>
      <c r="F7" s="62"/>
      <c r="G7" s="3"/>
      <c r="H7" s="4"/>
      <c r="I7" s="5"/>
      <c r="J7" s="6"/>
      <c r="K7" s="6"/>
    </row>
    <row r="8" spans="2:11" ht="8.4" customHeight="1" x14ac:dyDescent="0.45">
      <c r="B8" s="8"/>
      <c r="G8" s="3"/>
      <c r="H8" s="4"/>
      <c r="I8" s="5"/>
      <c r="J8" s="6"/>
      <c r="K8" s="6"/>
    </row>
    <row r="9" spans="2:11" ht="18" x14ac:dyDescent="0.3">
      <c r="B9" s="67" t="s">
        <v>2</v>
      </c>
      <c r="C9" s="67"/>
      <c r="D9" s="68" t="s">
        <v>3</v>
      </c>
      <c r="E9" s="69"/>
      <c r="H9" s="4"/>
      <c r="I9" s="5"/>
      <c r="J9" s="6"/>
      <c r="K9" s="6"/>
    </row>
    <row r="10" spans="2:11" ht="18" x14ac:dyDescent="0.35">
      <c r="B10" s="67"/>
      <c r="C10" s="67"/>
      <c r="D10" s="9" t="s">
        <v>4</v>
      </c>
      <c r="E10" s="9" t="s">
        <v>5</v>
      </c>
      <c r="G10" s="7"/>
      <c r="H10" s="4"/>
      <c r="I10" s="5"/>
      <c r="J10" s="6"/>
      <c r="K10" s="6"/>
    </row>
    <row r="11" spans="2:11" ht="18" x14ac:dyDescent="0.35">
      <c r="B11" s="65" t="s">
        <v>6</v>
      </c>
      <c r="C11" s="66"/>
      <c r="D11" s="10">
        <v>450</v>
      </c>
      <c r="E11" s="11">
        <f t="shared" ref="E11:E23" si="0">D11*12</f>
        <v>5400</v>
      </c>
      <c r="G11" s="12"/>
      <c r="H11" s="4"/>
      <c r="I11" s="5"/>
      <c r="J11" s="6"/>
      <c r="K11" s="6"/>
    </row>
    <row r="12" spans="2:11" ht="18" x14ac:dyDescent="0.35">
      <c r="B12" s="65" t="s">
        <v>7</v>
      </c>
      <c r="C12" s="66"/>
      <c r="D12" s="10">
        <v>5</v>
      </c>
      <c r="E12" s="11">
        <f t="shared" si="0"/>
        <v>60</v>
      </c>
      <c r="G12" s="12"/>
      <c r="H12" s="4"/>
      <c r="I12" s="5"/>
      <c r="J12" s="6"/>
      <c r="K12" s="6"/>
    </row>
    <row r="13" spans="2:11" ht="18" x14ac:dyDescent="0.3">
      <c r="B13" s="65" t="s">
        <v>8</v>
      </c>
      <c r="C13" s="66"/>
      <c r="D13" s="10">
        <v>11.666666666666666</v>
      </c>
      <c r="E13" s="11">
        <f t="shared" si="0"/>
        <v>140</v>
      </c>
      <c r="H13" s="4"/>
      <c r="I13" s="5"/>
      <c r="J13" s="6"/>
      <c r="K13" s="6"/>
    </row>
    <row r="14" spans="2:11" ht="18" x14ac:dyDescent="0.3">
      <c r="B14" s="65" t="s">
        <v>9</v>
      </c>
      <c r="C14" s="66"/>
      <c r="D14" s="10">
        <v>20.833333333333332</v>
      </c>
      <c r="E14" s="11">
        <f t="shared" si="0"/>
        <v>250</v>
      </c>
      <c r="H14" s="4"/>
      <c r="I14" s="5"/>
      <c r="J14" s="6"/>
      <c r="K14" s="6"/>
    </row>
    <row r="15" spans="2:11" ht="18" x14ac:dyDescent="0.3">
      <c r="B15" s="65" t="s">
        <v>10</v>
      </c>
      <c r="C15" s="66"/>
      <c r="D15" s="10">
        <v>350</v>
      </c>
      <c r="E15" s="11">
        <f t="shared" si="0"/>
        <v>4200</v>
      </c>
      <c r="H15" s="4"/>
      <c r="I15" s="5"/>
      <c r="J15" s="6"/>
      <c r="K15" s="6"/>
    </row>
    <row r="16" spans="2:11" ht="18" x14ac:dyDescent="0.3">
      <c r="B16" s="65" t="s">
        <v>11</v>
      </c>
      <c r="C16" s="66"/>
      <c r="D16" s="10">
        <v>150</v>
      </c>
      <c r="E16" s="11">
        <f t="shared" si="0"/>
        <v>1800</v>
      </c>
      <c r="H16" s="4"/>
      <c r="I16" s="5"/>
      <c r="J16" s="6"/>
      <c r="K16" s="6"/>
    </row>
    <row r="17" spans="2:11" ht="18" x14ac:dyDescent="0.3">
      <c r="B17" s="65" t="s">
        <v>12</v>
      </c>
      <c r="C17" s="66"/>
      <c r="D17" s="10">
        <v>81</v>
      </c>
      <c r="E17" s="11">
        <f t="shared" si="0"/>
        <v>972</v>
      </c>
      <c r="H17" s="4"/>
      <c r="I17" s="5"/>
      <c r="J17" s="6"/>
      <c r="K17" s="6"/>
    </row>
    <row r="18" spans="2:11" ht="18" x14ac:dyDescent="0.3">
      <c r="B18" s="65" t="s">
        <v>13</v>
      </c>
      <c r="C18" s="66"/>
      <c r="D18" s="10">
        <v>30</v>
      </c>
      <c r="E18" s="11">
        <f t="shared" si="0"/>
        <v>360</v>
      </c>
      <c r="H18" s="13"/>
      <c r="I18" s="5"/>
      <c r="J18" s="6"/>
      <c r="K18" s="6"/>
    </row>
    <row r="19" spans="2:11" ht="18" x14ac:dyDescent="0.3">
      <c r="B19" s="65" t="s">
        <v>14</v>
      </c>
      <c r="C19" s="66"/>
      <c r="D19" s="14">
        <v>5.833333333333333</v>
      </c>
      <c r="E19" s="11">
        <f t="shared" si="0"/>
        <v>70</v>
      </c>
      <c r="H19" s="4"/>
      <c r="I19" s="5"/>
      <c r="J19" s="6"/>
      <c r="K19" s="6"/>
    </row>
    <row r="20" spans="2:11" ht="18" x14ac:dyDescent="0.3">
      <c r="B20" s="65" t="s">
        <v>15</v>
      </c>
      <c r="C20" s="66"/>
      <c r="D20" s="10">
        <v>31.666666666666668</v>
      </c>
      <c r="E20" s="11">
        <f t="shared" si="0"/>
        <v>380</v>
      </c>
      <c r="H20" s="4"/>
      <c r="I20" s="5"/>
      <c r="J20" s="6"/>
      <c r="K20" s="6"/>
    </row>
    <row r="21" spans="2:11" ht="18" x14ac:dyDescent="0.3">
      <c r="B21" s="65" t="s">
        <v>16</v>
      </c>
      <c r="C21" s="66"/>
      <c r="D21" s="10">
        <v>16.666666666666668</v>
      </c>
      <c r="E21" s="11">
        <f t="shared" si="0"/>
        <v>200</v>
      </c>
      <c r="H21" s="4"/>
      <c r="I21" s="5"/>
      <c r="J21" s="6"/>
      <c r="K21" s="6"/>
    </row>
    <row r="22" spans="2:11" ht="18" x14ac:dyDescent="0.3">
      <c r="B22" s="65" t="s">
        <v>17</v>
      </c>
      <c r="C22" s="66"/>
      <c r="D22" s="10">
        <v>30</v>
      </c>
      <c r="E22" s="11">
        <f t="shared" si="0"/>
        <v>360</v>
      </c>
      <c r="H22" s="4"/>
      <c r="I22" s="5"/>
      <c r="J22" s="6"/>
      <c r="K22" s="6"/>
    </row>
    <row r="23" spans="2:11" ht="18" x14ac:dyDescent="0.3">
      <c r="B23" s="65" t="s">
        <v>18</v>
      </c>
      <c r="C23" s="66"/>
      <c r="D23" s="10">
        <v>37.5</v>
      </c>
      <c r="E23" s="11">
        <f t="shared" si="0"/>
        <v>450</v>
      </c>
      <c r="H23" s="4"/>
      <c r="I23" s="5"/>
      <c r="J23" s="6"/>
      <c r="K23" s="6"/>
    </row>
    <row r="24" spans="2:11" ht="18" x14ac:dyDescent="0.3">
      <c r="B24" s="65" t="s">
        <v>57</v>
      </c>
      <c r="C24" s="66"/>
      <c r="D24" s="10"/>
      <c r="E24" s="11"/>
      <c r="H24" s="4"/>
      <c r="I24" s="5"/>
      <c r="J24" s="6"/>
      <c r="K24" s="6"/>
    </row>
    <row r="25" spans="2:11" ht="18" x14ac:dyDescent="0.3">
      <c r="B25" s="15"/>
      <c r="C25" s="16"/>
      <c r="D25" s="10"/>
      <c r="E25" s="11"/>
      <c r="H25" s="4"/>
      <c r="I25" s="5"/>
      <c r="J25" s="6"/>
      <c r="K25" s="6"/>
    </row>
    <row r="26" spans="2:11" ht="18" x14ac:dyDescent="0.3">
      <c r="B26" s="65" t="s">
        <v>19</v>
      </c>
      <c r="C26" s="66"/>
      <c r="D26" s="10">
        <v>80</v>
      </c>
      <c r="E26" s="11">
        <f t="shared" ref="E26" si="1">D26*12</f>
        <v>960</v>
      </c>
      <c r="H26" s="4"/>
      <c r="I26" s="5"/>
      <c r="J26" s="6"/>
      <c r="K26" s="6"/>
    </row>
    <row r="27" spans="2:11" ht="18" x14ac:dyDescent="0.3">
      <c r="B27" s="15"/>
      <c r="C27" s="16"/>
      <c r="D27" s="10"/>
      <c r="E27" s="11"/>
      <c r="H27" s="4"/>
      <c r="I27" s="5"/>
      <c r="J27" s="6"/>
      <c r="K27" s="6"/>
    </row>
    <row r="28" spans="2:11" ht="18" x14ac:dyDescent="0.3">
      <c r="B28" s="15"/>
      <c r="C28" s="16"/>
      <c r="D28" s="10"/>
      <c r="E28" s="11"/>
      <c r="H28" s="4"/>
      <c r="I28" s="5"/>
      <c r="J28" s="6"/>
      <c r="K28" s="6"/>
    </row>
    <row r="29" spans="2:11" ht="18" x14ac:dyDescent="0.3">
      <c r="B29" s="15"/>
      <c r="C29" s="16"/>
      <c r="D29" s="10"/>
      <c r="E29" s="11"/>
      <c r="H29" s="4"/>
      <c r="I29" s="5"/>
      <c r="J29" s="6"/>
      <c r="K29" s="6"/>
    </row>
    <row r="30" spans="2:11" ht="18" x14ac:dyDescent="0.3">
      <c r="B30" s="15"/>
      <c r="C30" s="16"/>
      <c r="D30" s="10"/>
      <c r="E30" s="11">
        <f>D30*12</f>
        <v>0</v>
      </c>
      <c r="H30" s="4"/>
      <c r="I30" s="5"/>
      <c r="J30" s="6"/>
      <c r="K30" s="6"/>
    </row>
    <row r="31" spans="2:11" ht="18" x14ac:dyDescent="0.3">
      <c r="B31" s="15"/>
      <c r="C31" s="16"/>
      <c r="D31" s="10"/>
      <c r="E31" s="11">
        <f>D31*12</f>
        <v>0</v>
      </c>
      <c r="G31" s="70" t="s">
        <v>20</v>
      </c>
      <c r="H31" s="4"/>
      <c r="I31" s="5"/>
      <c r="J31" s="6"/>
      <c r="K31" s="6"/>
    </row>
    <row r="32" spans="2:11" ht="25.8" customHeight="1" x14ac:dyDescent="0.3">
      <c r="B32" s="15"/>
      <c r="C32" s="16"/>
      <c r="D32" s="17"/>
      <c r="E32" s="11">
        <f>D32*12</f>
        <v>0</v>
      </c>
      <c r="F32" s="18" t="s">
        <v>21</v>
      </c>
      <c r="G32" s="71"/>
      <c r="H32" s="4"/>
      <c r="I32" s="5"/>
      <c r="J32" s="6"/>
      <c r="K32" s="6"/>
    </row>
    <row r="33" spans="2:11" ht="18" x14ac:dyDescent="0.35">
      <c r="B33" s="19" t="s">
        <v>22</v>
      </c>
      <c r="C33" s="20"/>
      <c r="D33" s="21">
        <f>SUM(D11:D32)</f>
        <v>1300.1666666666667</v>
      </c>
      <c r="E33" s="21">
        <f>SUM(E11:E32)</f>
        <v>15602</v>
      </c>
      <c r="F33" s="11">
        <v>1</v>
      </c>
      <c r="G33" s="22">
        <f>D33*F33</f>
        <v>1300.1666666666667</v>
      </c>
      <c r="H33" s="4"/>
      <c r="I33" s="5"/>
      <c r="J33" s="6"/>
      <c r="K33" s="6"/>
    </row>
    <row r="34" spans="2:11" ht="12" customHeight="1" x14ac:dyDescent="0.3">
      <c r="B34" s="23"/>
      <c r="C34" s="24"/>
      <c r="D34" s="24"/>
      <c r="G34" s="3"/>
      <c r="H34" s="4"/>
      <c r="I34" s="5"/>
      <c r="J34" s="6"/>
      <c r="K34" s="6"/>
    </row>
    <row r="35" spans="2:11" ht="23.4" x14ac:dyDescent="0.3">
      <c r="B35" s="1" t="s">
        <v>23</v>
      </c>
      <c r="C35" s="2"/>
      <c r="D35" s="2"/>
      <c r="G35" s="3"/>
      <c r="H35" s="4"/>
      <c r="I35" s="5"/>
      <c r="J35" s="6"/>
      <c r="K35" s="6"/>
    </row>
    <row r="36" spans="2:11" ht="18" x14ac:dyDescent="0.35">
      <c r="B36" s="7" t="s">
        <v>24</v>
      </c>
      <c r="E36" s="7"/>
      <c r="G36" s="3"/>
      <c r="H36" s="4"/>
      <c r="I36" s="5"/>
      <c r="J36" s="6"/>
      <c r="K36" s="6"/>
    </row>
    <row r="37" spans="2:11" ht="9.6" customHeight="1" x14ac:dyDescent="0.35">
      <c r="B37" s="7"/>
      <c r="E37" s="7"/>
      <c r="G37" s="3"/>
      <c r="H37" s="4"/>
      <c r="I37" s="5"/>
      <c r="J37" s="6"/>
      <c r="K37" s="6"/>
    </row>
    <row r="38" spans="2:11" ht="18" x14ac:dyDescent="0.3">
      <c r="B38" s="72" t="s">
        <v>25</v>
      </c>
      <c r="C38" s="73"/>
      <c r="D38" s="68" t="s">
        <v>26</v>
      </c>
      <c r="E38" s="69"/>
      <c r="G38" s="3"/>
      <c r="H38" s="4"/>
      <c r="I38" s="5"/>
      <c r="J38" s="6"/>
      <c r="K38" s="6"/>
    </row>
    <row r="39" spans="2:11" ht="18" x14ac:dyDescent="0.35">
      <c r="B39" s="74"/>
      <c r="C39" s="75"/>
      <c r="D39" s="25" t="s">
        <v>27</v>
      </c>
      <c r="E39" s="26" t="s">
        <v>28</v>
      </c>
      <c r="H39" s="3"/>
      <c r="I39" s="5"/>
      <c r="J39" s="6"/>
      <c r="K39" s="6"/>
    </row>
    <row r="40" spans="2:11" ht="17.399999999999999" x14ac:dyDescent="0.3">
      <c r="B40" s="65" t="s">
        <v>29</v>
      </c>
      <c r="C40" s="66"/>
      <c r="D40" s="17">
        <v>200</v>
      </c>
      <c r="E40" s="21">
        <f>D40*12</f>
        <v>2400</v>
      </c>
      <c r="H40" s="3"/>
      <c r="I40" s="5"/>
      <c r="J40" s="6"/>
      <c r="K40" s="6"/>
    </row>
    <row r="41" spans="2:11" ht="17.399999999999999" x14ac:dyDescent="0.3">
      <c r="B41" s="65" t="s">
        <v>30</v>
      </c>
      <c r="C41" s="66"/>
      <c r="D41" s="17">
        <v>240</v>
      </c>
      <c r="E41" s="21">
        <f>D41*12</f>
        <v>2880</v>
      </c>
      <c r="H41" s="3"/>
      <c r="I41" s="5"/>
      <c r="J41" s="6"/>
      <c r="K41" s="6"/>
    </row>
    <row r="42" spans="2:11" ht="23.4" x14ac:dyDescent="0.45">
      <c r="B42" s="65" t="s">
        <v>31</v>
      </c>
      <c r="C42" s="66"/>
      <c r="D42" s="17">
        <v>70</v>
      </c>
      <c r="E42" s="21">
        <f>D42*12</f>
        <v>840</v>
      </c>
      <c r="G42" s="8"/>
      <c r="H42" s="3"/>
      <c r="I42" s="5"/>
      <c r="J42" s="6"/>
      <c r="K42" s="6"/>
    </row>
    <row r="43" spans="2:11" ht="17.399999999999999" x14ac:dyDescent="0.3">
      <c r="B43" s="65" t="s">
        <v>32</v>
      </c>
      <c r="C43" s="66"/>
      <c r="D43" s="17">
        <v>40</v>
      </c>
      <c r="E43" s="21">
        <f>D43*12</f>
        <v>480</v>
      </c>
      <c r="H43" s="3"/>
      <c r="I43" s="5"/>
      <c r="J43" s="6"/>
      <c r="K43" s="6"/>
    </row>
    <row r="44" spans="2:11" ht="17.399999999999999" x14ac:dyDescent="0.3">
      <c r="B44" s="65" t="s">
        <v>33</v>
      </c>
      <c r="C44" s="66"/>
      <c r="D44" s="17">
        <v>100</v>
      </c>
      <c r="E44" s="21"/>
      <c r="H44" s="3"/>
      <c r="I44" s="5"/>
      <c r="J44" s="6"/>
      <c r="K44" s="6"/>
    </row>
    <row r="45" spans="2:11" ht="17.399999999999999" x14ac:dyDescent="0.3">
      <c r="B45" s="65" t="s">
        <v>34</v>
      </c>
      <c r="C45" s="66"/>
      <c r="D45" s="17">
        <v>50</v>
      </c>
      <c r="E45" s="21"/>
      <c r="H45" s="3"/>
      <c r="I45" s="5"/>
      <c r="J45" s="6"/>
      <c r="K45" s="6"/>
    </row>
    <row r="46" spans="2:11" ht="17.399999999999999" x14ac:dyDescent="0.3">
      <c r="B46" s="65" t="s">
        <v>58</v>
      </c>
      <c r="C46" s="66"/>
      <c r="D46" s="17"/>
      <c r="E46" s="21"/>
      <c r="H46" s="3"/>
      <c r="I46" s="5"/>
      <c r="J46" s="6"/>
      <c r="K46" s="6"/>
    </row>
    <row r="47" spans="2:11" ht="17.399999999999999" x14ac:dyDescent="0.3">
      <c r="B47" s="65"/>
      <c r="C47" s="66"/>
      <c r="D47" s="17"/>
      <c r="E47" s="21">
        <f>D47*12</f>
        <v>0</v>
      </c>
      <c r="G47" s="83" t="s">
        <v>35</v>
      </c>
      <c r="H47" s="3"/>
      <c r="I47" s="5"/>
      <c r="J47" s="6"/>
      <c r="K47" s="6"/>
    </row>
    <row r="48" spans="2:11" ht="17.399999999999999" x14ac:dyDescent="0.3">
      <c r="B48" s="65"/>
      <c r="C48" s="66"/>
      <c r="D48" s="17"/>
      <c r="E48" s="21">
        <f>D48*12</f>
        <v>0</v>
      </c>
      <c r="G48" s="83"/>
      <c r="H48" s="3"/>
      <c r="I48" s="5"/>
      <c r="J48" s="6"/>
      <c r="K48" s="6"/>
    </row>
    <row r="49" spans="2:12" ht="17.399999999999999" x14ac:dyDescent="0.3">
      <c r="B49" s="65"/>
      <c r="C49" s="66"/>
      <c r="D49" s="17"/>
      <c r="E49" s="21">
        <f>D49*12</f>
        <v>0</v>
      </c>
      <c r="F49" s="18" t="s">
        <v>21</v>
      </c>
      <c r="G49" s="83"/>
      <c r="H49" s="3"/>
      <c r="I49" s="5"/>
      <c r="J49" s="6"/>
      <c r="K49" s="6"/>
    </row>
    <row r="50" spans="2:12" ht="18" x14ac:dyDescent="0.35">
      <c r="B50" s="79" t="s">
        <v>36</v>
      </c>
      <c r="C50" s="80"/>
      <c r="D50" s="21">
        <f>SUM(D40:D49)</f>
        <v>700</v>
      </c>
      <c r="E50" s="21">
        <f>SUM(E40:E49)</f>
        <v>6600</v>
      </c>
      <c r="F50" s="11">
        <f>F33</f>
        <v>1</v>
      </c>
      <c r="G50" s="22">
        <f>D50</f>
        <v>700</v>
      </c>
      <c r="H50" s="3"/>
      <c r="I50" s="5"/>
      <c r="J50" s="6"/>
      <c r="K50" s="6"/>
    </row>
    <row r="51" spans="2:12" ht="18" thickBot="1" x14ac:dyDescent="0.35">
      <c r="C51" s="27"/>
      <c r="D51" s="28"/>
      <c r="E51" s="28"/>
      <c r="H51" s="3"/>
      <c r="I51" s="5"/>
      <c r="J51" s="6"/>
      <c r="K51" s="6"/>
    </row>
    <row r="52" spans="2:12" ht="21.6" thickBot="1" x14ac:dyDescent="0.35">
      <c r="B52" s="76" t="s">
        <v>37</v>
      </c>
      <c r="C52" s="77"/>
      <c r="D52" s="29">
        <f>G33+G50</f>
        <v>2000.1666666666667</v>
      </c>
      <c r="E52" s="30">
        <f>E33+E50</f>
        <v>22202</v>
      </c>
      <c r="G52" s="31"/>
      <c r="H52" s="3"/>
      <c r="I52" s="5"/>
      <c r="J52" s="6"/>
      <c r="K52" s="6"/>
    </row>
    <row r="53" spans="2:12" ht="17.399999999999999" x14ac:dyDescent="0.3">
      <c r="B53" s="32" t="s">
        <v>38</v>
      </c>
      <c r="C53" s="33"/>
      <c r="D53" s="34">
        <f>E52/12</f>
        <v>1850.1666666666667</v>
      </c>
      <c r="E53" s="34">
        <f>D52*12</f>
        <v>24002</v>
      </c>
      <c r="G53" s="31"/>
      <c r="H53" s="3"/>
      <c r="I53" s="5"/>
      <c r="J53" s="6"/>
      <c r="K53" s="6"/>
    </row>
    <row r="54" spans="2:12" ht="18" thickBot="1" x14ac:dyDescent="0.35">
      <c r="B54" s="35"/>
      <c r="C54" s="35"/>
      <c r="D54" s="36"/>
      <c r="E54" s="36"/>
      <c r="G54" s="31"/>
      <c r="H54" s="3"/>
      <c r="I54" s="5"/>
      <c r="J54" s="6"/>
      <c r="K54" s="6"/>
    </row>
    <row r="55" spans="2:12" ht="36.6" customHeight="1" thickBot="1" x14ac:dyDescent="0.35">
      <c r="B55" s="76" t="s">
        <v>39</v>
      </c>
      <c r="C55" s="77"/>
      <c r="D55" s="59">
        <v>3500</v>
      </c>
      <c r="E55" s="84" t="s">
        <v>60</v>
      </c>
      <c r="F55" s="84"/>
      <c r="G55" s="84"/>
      <c r="H55" s="84"/>
      <c r="I55" s="84"/>
      <c r="J55" s="84"/>
      <c r="K55" s="84"/>
      <c r="L55" s="58"/>
    </row>
    <row r="56" spans="2:12" ht="18" x14ac:dyDescent="0.3">
      <c r="B56" s="27"/>
      <c r="C56" s="38"/>
      <c r="D56" s="27"/>
      <c r="E56" s="37"/>
      <c r="F56" s="38"/>
      <c r="G56" s="3"/>
      <c r="H56" s="4"/>
      <c r="I56" s="5"/>
      <c r="J56" s="6"/>
      <c r="K56" s="6"/>
    </row>
    <row r="57" spans="2:12" ht="23.4" x14ac:dyDescent="0.3">
      <c r="B57" s="1" t="s">
        <v>40</v>
      </c>
      <c r="C57" s="39"/>
      <c r="D57" s="39"/>
      <c r="E57" s="39"/>
      <c r="F57" s="39"/>
      <c r="G57" s="40"/>
      <c r="H57" s="41"/>
      <c r="I57" s="5"/>
      <c r="J57" s="42"/>
      <c r="K57" s="43"/>
    </row>
    <row r="58" spans="2:12" ht="5.4" customHeight="1" x14ac:dyDescent="0.3">
      <c r="B58" s="27"/>
      <c r="C58" s="27"/>
      <c r="D58" s="27"/>
      <c r="E58" s="27"/>
      <c r="F58" s="27"/>
      <c r="G58" s="27"/>
      <c r="H58" s="41"/>
      <c r="I58" s="5"/>
      <c r="J58" s="42"/>
      <c r="K58" s="43"/>
    </row>
    <row r="59" spans="2:12" ht="34.799999999999997" customHeight="1" x14ac:dyDescent="0.3">
      <c r="B59" s="63" t="s">
        <v>41</v>
      </c>
      <c r="C59" s="63"/>
      <c r="D59" s="63"/>
      <c r="E59" s="63"/>
      <c r="F59" s="44"/>
      <c r="G59" s="44"/>
      <c r="H59" s="5"/>
      <c r="I59" s="5"/>
      <c r="J59" s="42"/>
      <c r="K59" s="42"/>
    </row>
    <row r="60" spans="2:12" ht="10.8" customHeight="1" x14ac:dyDescent="0.3">
      <c r="B60" s="45"/>
      <c r="C60" s="45"/>
      <c r="D60" s="45"/>
      <c r="E60" s="45"/>
      <c r="F60" s="45"/>
      <c r="G60" s="45"/>
      <c r="H60" s="5"/>
      <c r="I60" s="5"/>
      <c r="J60" s="42"/>
      <c r="K60" s="42"/>
    </row>
    <row r="61" spans="2:12" ht="21" x14ac:dyDescent="0.3">
      <c r="B61" s="27"/>
      <c r="C61" s="46" t="s">
        <v>42</v>
      </c>
      <c r="D61" s="46" t="s">
        <v>43</v>
      </c>
      <c r="E61" s="46" t="s">
        <v>44</v>
      </c>
      <c r="G61" s="45"/>
      <c r="H61" s="60" t="s">
        <v>61</v>
      </c>
      <c r="I61" s="61"/>
      <c r="J61" s="61"/>
      <c r="K61" s="61"/>
    </row>
    <row r="62" spans="2:12" ht="17.399999999999999" customHeight="1" x14ac:dyDescent="0.3">
      <c r="B62" s="48" t="s">
        <v>45</v>
      </c>
      <c r="C62" s="49"/>
      <c r="D62" s="49">
        <v>3</v>
      </c>
      <c r="E62" s="49">
        <v>2</v>
      </c>
      <c r="G62" s="45"/>
      <c r="H62" s="64" t="s">
        <v>46</v>
      </c>
      <c r="I62" s="64"/>
      <c r="J62" s="50">
        <f>G33/(G69*4.33)</f>
        <v>8.1153902170068459</v>
      </c>
      <c r="K62" s="27"/>
    </row>
    <row r="63" spans="2:12" ht="17.399999999999999" customHeight="1" x14ac:dyDescent="0.3">
      <c r="B63" s="48" t="s">
        <v>47</v>
      </c>
      <c r="C63" s="49">
        <v>4</v>
      </c>
      <c r="D63" s="49">
        <v>3</v>
      </c>
      <c r="E63" s="49"/>
      <c r="G63" s="45"/>
      <c r="H63" s="64" t="s">
        <v>37</v>
      </c>
      <c r="I63" s="64"/>
      <c r="J63" s="50">
        <f>D52/G69/4.33</f>
        <v>12.48465555624909</v>
      </c>
      <c r="K63" s="27"/>
    </row>
    <row r="64" spans="2:12" ht="17.399999999999999" customHeight="1" x14ac:dyDescent="0.3">
      <c r="B64" s="48" t="s">
        <v>48</v>
      </c>
      <c r="C64" s="49">
        <v>4</v>
      </c>
      <c r="D64" s="49">
        <v>3</v>
      </c>
      <c r="E64" s="49"/>
      <c r="G64" s="45"/>
      <c r="H64" s="64" t="s">
        <v>49</v>
      </c>
      <c r="I64" s="64"/>
      <c r="J64" s="50">
        <f>D55/G69/4.33</f>
        <v>21.846326696211221</v>
      </c>
      <c r="K64" s="27"/>
    </row>
    <row r="65" spans="2:11" x14ac:dyDescent="0.3">
      <c r="B65" s="48" t="s">
        <v>50</v>
      </c>
      <c r="C65" s="49">
        <v>4</v>
      </c>
      <c r="D65" s="49">
        <v>3</v>
      </c>
      <c r="E65" s="49"/>
      <c r="G65" s="45"/>
      <c r="H65" s="5"/>
      <c r="I65" s="5"/>
      <c r="J65" s="42"/>
      <c r="K65" s="42"/>
    </row>
    <row r="66" spans="2:11" x14ac:dyDescent="0.3">
      <c r="B66" s="48" t="s">
        <v>51</v>
      </c>
      <c r="C66" s="49">
        <v>4</v>
      </c>
      <c r="D66" s="49">
        <v>3</v>
      </c>
      <c r="E66" s="49"/>
      <c r="G66" s="45"/>
      <c r="H66" s="5"/>
      <c r="I66" s="5"/>
      <c r="J66" s="42"/>
      <c r="K66" s="42"/>
    </row>
    <row r="67" spans="2:11" x14ac:dyDescent="0.3">
      <c r="B67" s="48" t="s">
        <v>52</v>
      </c>
      <c r="C67" s="49">
        <v>4</v>
      </c>
      <c r="D67" s="49"/>
      <c r="E67" s="49"/>
      <c r="G67" s="45"/>
      <c r="H67" s="5"/>
      <c r="I67" s="5"/>
      <c r="J67" s="42"/>
      <c r="K67" s="42"/>
    </row>
    <row r="68" spans="2:11" x14ac:dyDescent="0.3">
      <c r="B68" s="48" t="s">
        <v>53</v>
      </c>
      <c r="C68" s="49"/>
      <c r="D68" s="49"/>
      <c r="E68" s="49"/>
      <c r="G68" s="48" t="s">
        <v>59</v>
      </c>
      <c r="H68" s="5"/>
      <c r="I68" s="5"/>
      <c r="J68" s="42"/>
      <c r="K68" s="42"/>
    </row>
    <row r="69" spans="2:11" ht="34.200000000000003" customHeight="1" x14ac:dyDescent="0.3">
      <c r="B69" s="78" t="s">
        <v>54</v>
      </c>
      <c r="C69" s="78"/>
      <c r="D69" s="78"/>
      <c r="E69" s="78"/>
      <c r="F69" s="78"/>
      <c r="G69" s="57">
        <f>SUM(C62:E68)</f>
        <v>37</v>
      </c>
      <c r="H69" s="51"/>
      <c r="I69" s="5"/>
      <c r="J69" s="42"/>
      <c r="K69" s="42"/>
    </row>
    <row r="70" spans="2:11" ht="13.2" customHeight="1" x14ac:dyDescent="0.3">
      <c r="B70" s="45"/>
      <c r="J70" s="42"/>
      <c r="K70" s="42"/>
    </row>
    <row r="71" spans="2:11" ht="18" thickBot="1" x14ac:dyDescent="0.35">
      <c r="B71" s="45"/>
      <c r="C71" s="52" t="s">
        <v>55</v>
      </c>
      <c r="D71" s="53">
        <v>6</v>
      </c>
      <c r="F71" s="45"/>
      <c r="G71" s="45"/>
      <c r="H71" s="45"/>
      <c r="I71" s="5"/>
      <c r="J71" s="42"/>
      <c r="K71" s="42"/>
    </row>
    <row r="72" spans="2:11" ht="27.6" customHeight="1" thickBot="1" x14ac:dyDescent="0.35">
      <c r="B72" s="64" t="s">
        <v>64</v>
      </c>
      <c r="C72" s="64"/>
      <c r="D72" s="64"/>
      <c r="E72" s="64"/>
      <c r="F72" s="54">
        <v>5</v>
      </c>
      <c r="H72" s="5"/>
      <c r="K72" s="42"/>
    </row>
    <row r="73" spans="2:11" ht="11.4" customHeight="1" x14ac:dyDescent="0.3">
      <c r="B73" s="27"/>
      <c r="C73" s="47"/>
      <c r="D73" s="47"/>
      <c r="E73" s="47"/>
      <c r="F73" s="47"/>
      <c r="G73" s="47"/>
      <c r="H73" s="47"/>
      <c r="I73" s="5"/>
      <c r="J73" s="42"/>
      <c r="K73" s="42"/>
    </row>
    <row r="74" spans="2:11" ht="22.8" x14ac:dyDescent="0.3">
      <c r="E74" s="55" t="s">
        <v>56</v>
      </c>
      <c r="F74" s="56">
        <f>(52-F72)/4.33</f>
        <v>10.854503464203233</v>
      </c>
    </row>
    <row r="76" spans="2:11" ht="21" x14ac:dyDescent="0.4">
      <c r="B76" s="85" t="s">
        <v>65</v>
      </c>
    </row>
  </sheetData>
  <mergeCells count="44">
    <mergeCell ref="B2:I2"/>
    <mergeCell ref="B4:I5"/>
    <mergeCell ref="H64:I64"/>
    <mergeCell ref="H63:I63"/>
    <mergeCell ref="H62:I62"/>
    <mergeCell ref="B26:C26"/>
    <mergeCell ref="E55:K55"/>
    <mergeCell ref="G47:G49"/>
    <mergeCell ref="B40:C40"/>
    <mergeCell ref="B41:C41"/>
    <mergeCell ref="B42:C42"/>
    <mergeCell ref="B43:C43"/>
    <mergeCell ref="B44:C44"/>
    <mergeCell ref="B45:C45"/>
    <mergeCell ref="B21:C21"/>
    <mergeCell ref="B22:C22"/>
    <mergeCell ref="B55:C55"/>
    <mergeCell ref="B69:F69"/>
    <mergeCell ref="B46:C46"/>
    <mergeCell ref="B47:C47"/>
    <mergeCell ref="B48:C48"/>
    <mergeCell ref="B49:C49"/>
    <mergeCell ref="B50:C50"/>
    <mergeCell ref="B24:C24"/>
    <mergeCell ref="G31:G32"/>
    <mergeCell ref="B38:C39"/>
    <mergeCell ref="D38:E38"/>
    <mergeCell ref="B52:C52"/>
    <mergeCell ref="B7:F7"/>
    <mergeCell ref="B59:E59"/>
    <mergeCell ref="B72:E72"/>
    <mergeCell ref="B20:C20"/>
    <mergeCell ref="B9:C10"/>
    <mergeCell ref="D9:E9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3:C2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Revenus </vt:lpstr>
      <vt:lpstr>NB_SEM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2026-01-17T15:06:25Z</dcterms:created>
  <dcterms:modified xsi:type="dcterms:W3CDTF">2026-01-20T13:42:26Z</dcterms:modified>
</cp:coreProperties>
</file>