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ralMail Planner" sheetId="1" r:id="rId4"/>
    <sheet state="visible" name="ChangeLog" sheetId="2" r:id="rId5"/>
    <sheet state="visible" name="Impressum" sheetId="3" r:id="rId6"/>
  </sheets>
  <definedNames/>
  <calcPr/>
</workbook>
</file>

<file path=xl/sharedStrings.xml><?xml version="1.0" encoding="utf-8"?>
<sst xmlns="http://schemas.openxmlformats.org/spreadsheetml/2006/main" count="135" uniqueCount="106">
  <si>
    <t>ViralMail Planner</t>
  </si>
  <si>
    <t>Versand</t>
  </si>
  <si>
    <t>Conversation</t>
  </si>
  <si>
    <t>Viralmailer</t>
  </si>
  <si>
    <t>Anmeldelink</t>
  </si>
  <si>
    <t>Versand alle x Tage</t>
  </si>
  <si>
    <t>Anzahl Solomails</t>
  </si>
  <si>
    <t>max. pro Monat</t>
  </si>
  <si>
    <t>letzter Versand</t>
  </si>
  <si>
    <t>nächster Versand</t>
  </si>
  <si>
    <t>Zeit</t>
  </si>
  <si>
    <t>Kampagne</t>
  </si>
  <si>
    <t>Klicks</t>
  </si>
  <si>
    <t>Leads</t>
  </si>
  <si>
    <t>CTR</t>
  </si>
  <si>
    <t>Viral Mail Monster</t>
  </si>
  <si>
    <t>Hier anmelden</t>
  </si>
  <si>
    <t>Name der Kampagne</t>
  </si>
  <si>
    <t>Viralemails.eu</t>
  </si>
  <si>
    <t>ViralMonster</t>
  </si>
  <si>
    <t>Chili-Mails</t>
  </si>
  <si>
    <t>ViralURL</t>
  </si>
  <si>
    <t>MaxiMails</t>
  </si>
  <si>
    <t>werbemail24</t>
  </si>
  <si>
    <t>Viralemails.de</t>
  </si>
  <si>
    <t>Viral Mailer</t>
  </si>
  <si>
    <t>ViralMails.de</t>
  </si>
  <si>
    <t>ProAdz</t>
  </si>
  <si>
    <t>SoloMailer</t>
  </si>
  <si>
    <t>Zunamimailer</t>
  </si>
  <si>
    <t>Viralmailings.de</t>
  </si>
  <si>
    <t xml:space="preserve">Nicht zuordenbare Leads:  </t>
  </si>
  <si>
    <t>STATISTIK:</t>
  </si>
  <si>
    <t>Mails pro Woche möglich:</t>
  </si>
  <si>
    <t>Summe Klicks und Leads:</t>
  </si>
  <si>
    <t>Heute versendet:</t>
  </si>
  <si>
    <t>Legende:</t>
  </si>
  <si>
    <t>heutiges Datum</t>
  </si>
  <si>
    <t>geschätzte Klicks</t>
  </si>
  <si>
    <t>durchschnittliche Klicks pro Kampagne:</t>
  </si>
  <si>
    <t>Versand überfällig!</t>
  </si>
  <si>
    <t>Conversationrate:</t>
  </si>
  <si>
    <t>duchschnittliche Klickrate:</t>
  </si>
  <si>
    <t>*Diese Viralmailer werden nur der Vollständigkeit halber angezeigt. Hier können nur in der kostenpflichtigen Version Mails versendet werden. Allerdings sind diese Viralmailer in der kostenpflichtigen Version auch am effektivsten.</t>
  </si>
  <si>
    <t>Version:</t>
  </si>
  <si>
    <t>Änderungen:</t>
  </si>
  <si>
    <t>0.1</t>
  </si>
  <si>
    <t>Ersterstellung</t>
  </si>
  <si>
    <t>0.2</t>
  </si>
  <si>
    <t>Formatanpassungen</t>
  </si>
  <si>
    <t>0.3</t>
  </si>
  <si>
    <t>neue Viralmailer (Traffic-Exchanges-Monsoon, Traffic-Exchanger)</t>
  </si>
  <si>
    <t>0.4</t>
  </si>
  <si>
    <t>Versandoptionen hinzugefügt</t>
  </si>
  <si>
    <t>0.5</t>
  </si>
  <si>
    <t>neue Viralmailer (Werbe.Digital)</t>
  </si>
  <si>
    <t>0.6</t>
  </si>
  <si>
    <t>neuer Viralmailer (werbemail24)</t>
  </si>
  <si>
    <t>0.7</t>
  </si>
  <si>
    <t>Statistik hinzugefügt</t>
  </si>
  <si>
    <t>0.8</t>
  </si>
  <si>
    <t>Statistik erweitert</t>
  </si>
  <si>
    <t>0.9</t>
  </si>
  <si>
    <t>bedingte Formatierung bei Versand</t>
  </si>
  <si>
    <t>0.10</t>
  </si>
  <si>
    <t>Formel "Mails pro Woche"</t>
  </si>
  <si>
    <t>0.11</t>
  </si>
  <si>
    <t>Bereich Conversations hinzugefügt</t>
  </si>
  <si>
    <t>1.0</t>
  </si>
  <si>
    <t>erste Lifeversion</t>
  </si>
  <si>
    <t>1.01</t>
  </si>
  <si>
    <t>neuer Viralmailer (SoloMailer)</t>
  </si>
  <si>
    <t>1.02</t>
  </si>
  <si>
    <t>Anpassung Design</t>
  </si>
  <si>
    <t>1.03</t>
  </si>
  <si>
    <t>Anpassung "nicht zuordenbare Leads"</t>
  </si>
  <si>
    <t>1.04</t>
  </si>
  <si>
    <t>Designanpassung</t>
  </si>
  <si>
    <t>1.05</t>
  </si>
  <si>
    <t>neuer Viralmailer (MarketingDNA)</t>
  </si>
  <si>
    <t>1.06</t>
  </si>
  <si>
    <t>neuen Mailer (Chili-Mails) hinzugefügt</t>
  </si>
  <si>
    <t>1.07</t>
  </si>
  <si>
    <t>neuer Mailer (Traffic Wave), neue Anordnung, freies Feld eingefügt, Fehlerbehebung</t>
  </si>
  <si>
    <t>1.08</t>
  </si>
  <si>
    <t>es ist jetzt möglich die eigenen Ref-Links zu bearbeiten bzw. auszutauschen, Feld zur freien Eingabe nur bearbeitbar</t>
  </si>
  <si>
    <t>1.09</t>
  </si>
  <si>
    <t>neue Mailer</t>
  </si>
  <si>
    <t>1.10.</t>
  </si>
  <si>
    <t>nicht mehr verfügbare Mailer ausgemustert - Links getestet</t>
  </si>
  <si>
    <t>1.11</t>
  </si>
  <si>
    <t>Informationen zum Viralmailer Planungstool</t>
  </si>
  <si>
    <t>Herausgeber:</t>
  </si>
  <si>
    <t>Christian Karl</t>
  </si>
  <si>
    <t>Kirchensteig 7b</t>
  </si>
  <si>
    <t>2763 Muggendorf</t>
  </si>
  <si>
    <t>Internet:</t>
  </si>
  <si>
    <t>www.christian-karl.at/viralmailerplanner</t>
  </si>
  <si>
    <t>Warum:</t>
  </si>
  <si>
    <t>Um das Leben etwas einfacher zu machen.</t>
  </si>
  <si>
    <t>Spenden?</t>
  </si>
  <si>
    <t>PayPal-Spende</t>
  </si>
  <si>
    <t xml:space="preserve">Du kennst einen neuen interessanten ViralMailer, der </t>
  </si>
  <si>
    <t>noch nicht im ViralMail Planner steht?</t>
  </si>
  <si>
    <t>Mail an:</t>
  </si>
  <si>
    <t>viralmailplaner@christian-karl.at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</si>
</sst>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hh:mm"/>
  </numFmts>
  <fonts count="23">
    <font>
      <sz val="10.0"/>
      <color rgb="FF000000"/>
      <name val="Arial"/>
    </font>
    <font>
      <b/>
      <sz val="20.0"/>
      <color rgb="FF000000"/>
      <name val="Arial"/>
    </font>
    <font/>
    <font>
      <b/>
      <sz val="10.0"/>
      <color rgb="FFFFFFFF"/>
      <name val="Arial"/>
    </font>
    <font>
      <b/>
      <sz val="11.0"/>
      <color rgb="FFFFFFFF"/>
      <name val="Arial"/>
    </font>
    <font>
      <sz val="10.0"/>
      <name val="Arial"/>
    </font>
    <font>
      <sz val="11.0"/>
      <name val="Arial"/>
    </font>
    <font>
      <u/>
      <sz val="11.0"/>
      <color rgb="FF0563C1"/>
      <name val="Arial"/>
    </font>
    <font>
      <u/>
      <sz val="11.0"/>
      <color rgb="FF0000FF"/>
      <name val="Arial"/>
    </font>
    <font>
      <u/>
      <sz val="11.0"/>
      <color rgb="FF0563C1"/>
      <name val="Arial"/>
    </font>
    <font>
      <b/>
      <sz val="11.0"/>
      <name val="Arial"/>
    </font>
    <font>
      <u/>
      <sz val="11.0"/>
      <color rgb="FF0000FF"/>
      <name val="Arial"/>
    </font>
    <font>
      <u/>
      <sz val="11.0"/>
      <color rgb="FF0563C1"/>
      <name val="Arial"/>
    </font>
    <font>
      <u/>
      <sz val="11.0"/>
      <color rgb="FF0563C1"/>
      <name val="Arial"/>
    </font>
    <font>
      <sz val="11.0"/>
      <color rgb="FF000000"/>
      <name val="Arial"/>
    </font>
    <font>
      <b/>
      <sz val="11.0"/>
      <color rgb="FF000000"/>
      <name val="Arial"/>
    </font>
    <font>
      <b/>
      <sz val="10.0"/>
      <color rgb="FF000000"/>
      <name val="Arial"/>
    </font>
    <font>
      <b/>
      <sz val="10.0"/>
      <name val="Arial"/>
    </font>
    <font>
      <b/>
      <sz val="16.0"/>
      <color rgb="FF000000"/>
      <name val="Arial"/>
    </font>
    <font>
      <b/>
      <sz val="12.0"/>
      <color rgb="FF000000"/>
      <name val="Arial"/>
    </font>
    <font>
      <u/>
      <sz val="10.0"/>
      <color rgb="FF0563C1"/>
      <name val="Arial"/>
    </font>
    <font>
      <b/>
      <u/>
      <sz val="10.0"/>
      <color rgb="FF0563C1"/>
      <name val="Arial"/>
    </font>
    <font>
      <u/>
      <sz val="10.0"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4A86E8"/>
        <bgColor rgb="FF4A86E8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F7CAAC"/>
        <bgColor rgb="FFF7CAAC"/>
      </patternFill>
    </fill>
  </fills>
  <borders count="59">
    <border/>
    <border>
      <left/>
      <right/>
      <top/>
      <bottom/>
    </border>
    <border>
      <left/>
      <right/>
      <top/>
    </border>
    <border>
      <lef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000000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/>
      <right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D8D8D8"/>
      </bottom>
    </border>
    <border>
      <left style="thin">
        <color rgb="FFD8D8D8"/>
      </left>
      <right style="thin">
        <color rgb="FF000000"/>
      </right>
      <top style="thin">
        <color rgb="FF000000"/>
      </top>
      <bottom style="thin">
        <color rgb="FFD8D8D8"/>
      </bottom>
    </border>
    <border>
      <top/>
      <bottom/>
    </border>
    <border>
      <left/>
      <right/>
      <top style="thin">
        <color rgb="FF000000"/>
      </top>
      <bottom style="thin">
        <color rgb="FFD8D8D8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D8D8D8"/>
      </bottom>
    </border>
    <border>
      <right style="thin">
        <color rgb="FF000000"/>
      </right>
    </border>
    <border>
      <left style="thin">
        <color rgb="FF000000"/>
      </left>
      <right style="thin">
        <color rgb="FFD8D8D8"/>
      </right>
      <bottom style="thin">
        <color rgb="FFD8D8D8"/>
      </bottom>
    </border>
    <border>
      <left style="thin">
        <color rgb="FFD8D8D8"/>
      </left>
      <bottom style="thin">
        <color rgb="FFD8D8D8"/>
      </bottom>
    </border>
    <border>
      <left style="thin">
        <color rgb="FF000000"/>
      </left>
      <right style="thin">
        <color rgb="FFD8D8D8"/>
      </right>
      <top/>
      <bottom style="thin">
        <color rgb="FFD8D8D8"/>
      </bottom>
    </border>
    <border>
      <left style="thin">
        <color rgb="FFD8D8D8"/>
      </left>
      <right style="thin">
        <color rgb="FF000000"/>
      </right>
      <top/>
      <bottom style="thin">
        <color rgb="FFD8D8D8"/>
      </bottom>
    </border>
    <border>
      <left/>
      <right/>
      <top style="thin">
        <color rgb="FFD8D8D8"/>
      </top>
      <bottom style="thin">
        <color rgb="FFD8D8D8"/>
      </bottom>
    </border>
    <border>
      <left style="medium">
        <color rgb="FF000000"/>
      </left>
      <right style="thin">
        <color rgb="FF000000"/>
      </right>
      <top/>
      <bottom style="thin">
        <color rgb="FFD8D8D8"/>
      </bottom>
    </border>
    <border>
      <left style="thin">
        <color rgb="FFD8D8D8"/>
      </left>
      <right style="thin">
        <color rgb="FFD8D8D8"/>
      </right>
      <top/>
      <bottom style="thin">
        <color rgb="FFD8D8D8"/>
      </bottom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</border>
    <border>
      <left style="medium">
        <color rgb="FF000000"/>
      </left>
      <right style="thin">
        <color rgb="FF000000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000000"/>
      </right>
      <bottom style="thin">
        <color rgb="FFD8D8D8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000000"/>
      </bottom>
    </border>
    <border>
      <top style="thin">
        <color rgb="FFD8D8D8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FFFFFF"/>
      </right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000000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/>
      <top/>
    </border>
    <border>
      <left style="thin">
        <color rgb="FFD8D8D8"/>
      </left>
      <top style="thin">
        <color rgb="FFD8D8D8"/>
      </top>
      <bottom/>
    </border>
    <border>
      <right style="thin">
        <color rgb="FFD8D8D8"/>
      </right>
      <top style="thin">
        <color rgb="FFD8D8D8"/>
      </top>
      <bottom/>
    </border>
    <border>
      <left style="thin">
        <color rgb="FFD8D8D8"/>
      </left>
      <top/>
      <bottom style="thin">
        <color rgb="FFD8D8D8"/>
      </bottom>
    </border>
    <border>
      <right style="thin">
        <color rgb="FFD8D8D8"/>
      </right>
      <top/>
      <bottom style="thin">
        <color rgb="FFD8D8D8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2" fontId="0" numFmtId="0" xfId="0" applyBorder="1" applyFont="1"/>
    <xf borderId="3" fillId="2" fontId="0" numFmtId="0" xfId="0" applyBorder="1" applyFont="1"/>
    <xf borderId="4" fillId="0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1" fillId="2" fontId="1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0" numFmtId="0" xfId="0" applyBorder="1" applyFont="1"/>
    <xf borderId="11" fillId="2" fontId="3" numFmtId="0" xfId="0" applyBorder="1" applyFont="1"/>
    <xf borderId="12" fillId="3" fontId="4" numFmtId="0" xfId="0" applyBorder="1" applyFill="1" applyFont="1"/>
    <xf borderId="12" fillId="3" fontId="4" numFmtId="0" xfId="0" applyAlignment="1" applyBorder="1" applyFont="1">
      <alignment horizontal="center"/>
    </xf>
    <xf borderId="13" fillId="3" fontId="4" numFmtId="0" xfId="0" applyBorder="1" applyFont="1"/>
    <xf borderId="14" fillId="3" fontId="4" numFmtId="0" xfId="0" applyBorder="1" applyFont="1"/>
    <xf borderId="14" fillId="3" fontId="4" numFmtId="0" xfId="0" applyAlignment="1" applyBorder="1" applyFont="1">
      <alignment readingOrder="0"/>
    </xf>
    <xf borderId="15" fillId="2" fontId="4" numFmtId="0" xfId="0" applyBorder="1" applyFont="1"/>
    <xf borderId="16" fillId="3" fontId="4" numFmtId="0" xfId="0" applyAlignment="1" applyBorder="1" applyFont="1">
      <alignment horizontal="center"/>
    </xf>
    <xf borderId="13" fillId="3" fontId="4" numFmtId="0" xfId="0" applyAlignment="1" applyBorder="1" applyFont="1">
      <alignment horizontal="center"/>
    </xf>
    <xf borderId="13" fillId="3" fontId="4" numFmtId="0" xfId="0" applyAlignment="1" applyBorder="1" applyFont="1">
      <alignment readingOrder="0"/>
    </xf>
    <xf borderId="11" fillId="2" fontId="5" numFmtId="0" xfId="0" applyAlignment="1" applyBorder="1" applyFont="1">
      <alignment horizontal="center"/>
    </xf>
    <xf borderId="17" fillId="2" fontId="6" numFmtId="0" xfId="0" applyBorder="1" applyFont="1"/>
    <xf borderId="18" fillId="2" fontId="7" numFmtId="0" xfId="0" applyAlignment="1" applyBorder="1" applyFont="1">
      <alignment horizontal="center" readingOrder="0"/>
    </xf>
    <xf borderId="19" fillId="4" fontId="6" numFmtId="0" xfId="0" applyAlignment="1" applyBorder="1" applyFill="1" applyFont="1">
      <alignment horizontal="center"/>
    </xf>
    <xf borderId="20" fillId="4" fontId="6" numFmtId="0" xfId="0" applyAlignment="1" applyBorder="1" applyFont="1">
      <alignment horizontal="center" readingOrder="0"/>
    </xf>
    <xf borderId="21" fillId="2" fontId="6" numFmtId="0" xfId="0" applyAlignment="1" applyBorder="1" applyFont="1">
      <alignment horizontal="center"/>
    </xf>
    <xf borderId="19" fillId="4" fontId="6" numFmtId="164" xfId="0" applyAlignment="1" applyBorder="1" applyFont="1" applyNumberFormat="1">
      <alignment horizontal="center"/>
    </xf>
    <xf borderId="22" fillId="2" fontId="6" numFmtId="164" xfId="0" applyAlignment="1" applyBorder="1" applyFont="1" applyNumberFormat="1">
      <alignment horizontal="center"/>
    </xf>
    <xf borderId="23" fillId="4" fontId="6" numFmtId="165" xfId="0" applyAlignment="1" applyBorder="1" applyFont="1" applyNumberFormat="1">
      <alignment horizontal="center" readingOrder="0"/>
    </xf>
    <xf borderId="19" fillId="2" fontId="6" numFmtId="0" xfId="0" applyAlignment="1" applyBorder="1" applyFont="1">
      <alignment readingOrder="0"/>
    </xf>
    <xf borderId="24" fillId="4" fontId="6" numFmtId="0" xfId="0" applyAlignment="1" applyBorder="1" applyFont="1">
      <alignment horizontal="center" readingOrder="0"/>
    </xf>
    <xf borderId="25" fillId="0" fontId="6" numFmtId="10" xfId="0" applyBorder="1" applyFont="1" applyNumberFormat="1"/>
    <xf borderId="26" fillId="0" fontId="6" numFmtId="0" xfId="0" applyAlignment="1" applyBorder="1" applyFont="1">
      <alignment readingOrder="0"/>
    </xf>
    <xf borderId="27" fillId="0" fontId="8" numFmtId="0" xfId="0" applyAlignment="1" applyBorder="1" applyFont="1">
      <alignment horizontal="center" readingOrder="0"/>
    </xf>
    <xf borderId="28" fillId="2" fontId="6" numFmtId="0" xfId="0" applyAlignment="1" applyBorder="1" applyFont="1">
      <alignment horizontal="center" readingOrder="0"/>
    </xf>
    <xf borderId="29" fillId="2" fontId="6" numFmtId="0" xfId="0" applyAlignment="1" applyBorder="1" applyFont="1">
      <alignment horizontal="center" readingOrder="0"/>
    </xf>
    <xf borderId="28" fillId="2" fontId="6" numFmtId="164" xfId="0" applyAlignment="1" applyBorder="1" applyFont="1" applyNumberFormat="1">
      <alignment horizontal="center" readingOrder="0"/>
    </xf>
    <xf borderId="30" fillId="2" fontId="6" numFmtId="164" xfId="0" applyAlignment="1" applyBorder="1" applyFont="1" applyNumberFormat="1">
      <alignment horizontal="center"/>
    </xf>
    <xf borderId="31" fillId="2" fontId="6" numFmtId="165" xfId="0" applyAlignment="1" applyBorder="1" applyFont="1" applyNumberFormat="1">
      <alignment horizontal="center" readingOrder="0"/>
    </xf>
    <xf borderId="32" fillId="2" fontId="6" numFmtId="0" xfId="0" applyAlignment="1" applyBorder="1" applyFont="1">
      <alignment horizontal="center" readingOrder="0"/>
    </xf>
    <xf borderId="11" fillId="2" fontId="6" numFmtId="0" xfId="0" applyAlignment="1" applyBorder="1" applyFont="1">
      <alignment horizontal="center" readingOrder="0"/>
    </xf>
    <xf borderId="17" fillId="4" fontId="6" numFmtId="0" xfId="0" applyAlignment="1" applyBorder="1" applyFont="1">
      <alignment horizontal="center"/>
    </xf>
    <xf borderId="33" fillId="4" fontId="6" numFmtId="0" xfId="0" applyAlignment="1" applyBorder="1" applyFont="1">
      <alignment horizontal="center" readingOrder="0"/>
    </xf>
    <xf borderId="17" fillId="4" fontId="6" numFmtId="164" xfId="0" applyAlignment="1" applyBorder="1" applyFont="1" applyNumberFormat="1">
      <alignment horizontal="center"/>
    </xf>
    <xf borderId="34" fillId="4" fontId="6" numFmtId="165" xfId="0" applyAlignment="1" applyBorder="1" applyFont="1" applyNumberFormat="1">
      <alignment horizontal="center" readingOrder="0"/>
    </xf>
    <xf borderId="17" fillId="2" fontId="6" numFmtId="0" xfId="0" applyAlignment="1" applyBorder="1" applyFont="1">
      <alignment readingOrder="0"/>
    </xf>
    <xf borderId="35" fillId="4" fontId="6" numFmtId="0" xfId="0" applyAlignment="1" applyBorder="1" applyFont="1">
      <alignment horizontal="center" readingOrder="0"/>
    </xf>
    <xf borderId="26" fillId="0" fontId="6" numFmtId="0" xfId="0" applyBorder="1" applyFont="1"/>
    <xf borderId="27" fillId="0" fontId="9" numFmtId="0" xfId="0" applyAlignment="1" applyBorder="1" applyFont="1">
      <alignment horizontal="center"/>
    </xf>
    <xf borderId="28" fillId="2" fontId="6" numFmtId="0" xfId="0" applyAlignment="1" applyBorder="1" applyFont="1">
      <alignment horizontal="center"/>
    </xf>
    <xf borderId="28" fillId="2" fontId="6" numFmtId="164" xfId="0" applyAlignment="1" applyBorder="1" applyFont="1" applyNumberFormat="1">
      <alignment horizontal="center"/>
    </xf>
    <xf borderId="17" fillId="2" fontId="10" numFmtId="0" xfId="0" applyBorder="1" applyFont="1"/>
    <xf borderId="18" fillId="2" fontId="11" numFmtId="0" xfId="0" applyAlignment="1" applyBorder="1" applyFont="1">
      <alignment horizontal="center" readingOrder="0"/>
    </xf>
    <xf borderId="17" fillId="4" fontId="6" numFmtId="0" xfId="0" applyAlignment="1" applyBorder="1" applyFont="1">
      <alignment horizontal="center" readingOrder="0"/>
    </xf>
    <xf borderId="17" fillId="4" fontId="6" numFmtId="164" xfId="0" applyAlignment="1" applyBorder="1" applyFont="1" applyNumberFormat="1">
      <alignment horizontal="center" readingOrder="0"/>
    </xf>
    <xf borderId="27" fillId="0" fontId="12" numFmtId="0" xfId="0" applyAlignment="1" applyBorder="1" applyFont="1">
      <alignment horizontal="center" readingOrder="0"/>
    </xf>
    <xf borderId="29" fillId="2" fontId="6" numFmtId="0" xfId="0" applyAlignment="1" applyBorder="1" applyFont="1">
      <alignment horizontal="center"/>
    </xf>
    <xf borderId="33" fillId="4" fontId="6" numFmtId="0" xfId="0" applyAlignment="1" applyBorder="1" applyFont="1">
      <alignment horizontal="center"/>
    </xf>
    <xf borderId="21" fillId="2" fontId="6" numFmtId="0" xfId="0" applyAlignment="1" applyBorder="1" applyFont="1">
      <alignment horizontal="center" readingOrder="0"/>
    </xf>
    <xf borderId="26" fillId="0" fontId="6" numFmtId="0" xfId="0" applyAlignment="1" applyBorder="1" applyFont="1">
      <alignment readingOrder="0"/>
    </xf>
    <xf borderId="26" fillId="0" fontId="10" numFmtId="0" xfId="0" applyAlignment="1" applyBorder="1" applyFont="1">
      <alignment readingOrder="0"/>
    </xf>
    <xf borderId="26" fillId="2" fontId="6" numFmtId="0" xfId="0" applyAlignment="1" applyBorder="1" applyFont="1">
      <alignment horizontal="center" readingOrder="0"/>
    </xf>
    <xf borderId="36" fillId="2" fontId="6" numFmtId="0" xfId="0" applyAlignment="1" applyBorder="1" applyFont="1">
      <alignment horizontal="center" readingOrder="0"/>
    </xf>
    <xf borderId="26" fillId="2" fontId="6" numFmtId="164" xfId="0" applyAlignment="1" applyBorder="1" applyFont="1" applyNumberFormat="1">
      <alignment horizontal="center" readingOrder="0"/>
    </xf>
    <xf borderId="37" fillId="2" fontId="6" numFmtId="0" xfId="0" applyAlignment="1" applyBorder="1" applyFont="1">
      <alignment horizontal="center" readingOrder="0"/>
    </xf>
    <xf borderId="25" fillId="2" fontId="6" numFmtId="0" xfId="0" applyAlignment="1" applyBorder="1" applyFont="1">
      <alignment horizontal="center" readingOrder="0"/>
    </xf>
    <xf borderId="27" fillId="0" fontId="6" numFmtId="0" xfId="0" applyAlignment="1" applyBorder="1" applyFont="1">
      <alignment horizontal="center" readingOrder="0"/>
    </xf>
    <xf borderId="35" fillId="4" fontId="6" numFmtId="0" xfId="0" applyAlignment="1" applyBorder="1" applyFont="1">
      <alignment horizontal="center"/>
    </xf>
    <xf borderId="11" fillId="2" fontId="5" numFmtId="1" xfId="0" applyAlignment="1" applyBorder="1" applyFont="1" applyNumberFormat="1">
      <alignment horizontal="center"/>
    </xf>
    <xf borderId="18" fillId="2" fontId="13" numFmtId="0" xfId="0" applyAlignment="1" applyBorder="1" applyFont="1">
      <alignment horizontal="center"/>
    </xf>
    <xf borderId="38" fillId="5" fontId="6" numFmtId="0" xfId="0" applyAlignment="1" applyBorder="1" applyFill="1" applyFont="1">
      <alignment horizontal="center"/>
    </xf>
    <xf borderId="39" fillId="5" fontId="6" numFmtId="1" xfId="0" applyAlignment="1" applyBorder="1" applyFont="1" applyNumberFormat="1">
      <alignment horizontal="center"/>
    </xf>
    <xf borderId="38" fillId="5" fontId="6" numFmtId="164" xfId="0" applyAlignment="1" applyBorder="1" applyFont="1" applyNumberFormat="1">
      <alignment horizontal="center"/>
    </xf>
    <xf borderId="40" fillId="0" fontId="6" numFmtId="164" xfId="0" applyAlignment="1" applyBorder="1" applyFont="1" applyNumberFormat="1">
      <alignment horizontal="center"/>
    </xf>
    <xf borderId="41" fillId="2" fontId="6" numFmtId="165" xfId="0" applyAlignment="1" applyBorder="1" applyFont="1" applyNumberFormat="1">
      <alignment horizontal="center" readingOrder="0"/>
    </xf>
    <xf borderId="38" fillId="2" fontId="6" numFmtId="0" xfId="0" applyBorder="1" applyFont="1"/>
    <xf borderId="42" fillId="5" fontId="6" numFmtId="0" xfId="0" applyAlignment="1" applyBorder="1" applyFont="1">
      <alignment horizontal="center"/>
    </xf>
    <xf borderId="39" fillId="5" fontId="6" numFmtId="0" xfId="0" applyAlignment="1" applyBorder="1" applyFont="1">
      <alignment horizontal="center"/>
    </xf>
    <xf borderId="43" fillId="0" fontId="6" numFmtId="10" xfId="0" applyBorder="1" applyFont="1" applyNumberFormat="1"/>
    <xf borderId="44" fillId="2" fontId="6" numFmtId="0" xfId="0" applyBorder="1" applyFont="1"/>
    <xf borderId="10" fillId="2" fontId="6" numFmtId="0" xfId="0" applyBorder="1" applyFont="1"/>
    <xf borderId="10" fillId="2" fontId="6" numFmtId="3" xfId="0" applyAlignment="1" applyBorder="1" applyFont="1" applyNumberFormat="1">
      <alignment horizontal="center"/>
    </xf>
    <xf borderId="1" fillId="2" fontId="6" numFmtId="3" xfId="0" applyAlignment="1" applyBorder="1" applyFont="1" applyNumberFormat="1">
      <alignment horizontal="center"/>
    </xf>
    <xf borderId="10" fillId="2" fontId="14" numFmtId="0" xfId="0" applyAlignment="1" applyBorder="1" applyFont="1">
      <alignment horizontal="right"/>
    </xf>
    <xf borderId="10" fillId="2" fontId="15" numFmtId="0" xfId="0" applyAlignment="1" applyBorder="1" applyFont="1">
      <alignment horizontal="right"/>
    </xf>
    <xf borderId="45" fillId="2" fontId="6" numFmtId="0" xfId="0" applyAlignment="1" applyBorder="1" applyFont="1">
      <alignment horizontal="center" readingOrder="0"/>
    </xf>
    <xf borderId="1" fillId="2" fontId="6" numFmtId="10" xfId="0" applyBorder="1" applyFont="1" applyNumberFormat="1"/>
    <xf borderId="1" fillId="2" fontId="16" numFmtId="0" xfId="0" applyBorder="1" applyFont="1"/>
    <xf borderId="1" fillId="2" fontId="5" numFmtId="3" xfId="0" applyAlignment="1" applyBorder="1" applyFont="1" applyNumberFormat="1">
      <alignment horizontal="center"/>
    </xf>
    <xf borderId="1" fillId="2" fontId="5" numFmtId="0" xfId="0" applyBorder="1" applyFont="1"/>
    <xf borderId="1" fillId="2" fontId="0" numFmtId="0" xfId="0" applyAlignment="1" applyBorder="1" applyFont="1">
      <alignment horizontal="right"/>
    </xf>
    <xf borderId="1" fillId="2" fontId="5" numFmtId="0" xfId="0" applyAlignment="1" applyBorder="1" applyFont="1">
      <alignment horizontal="center"/>
    </xf>
    <xf borderId="1" fillId="2" fontId="5" numFmtId="10" xfId="0" applyBorder="1" applyFont="1" applyNumberFormat="1"/>
    <xf borderId="46" fillId="5" fontId="17" numFmtId="0" xfId="0" applyBorder="1" applyFont="1"/>
    <xf borderId="44" fillId="5" fontId="5" numFmtId="0" xfId="0" applyBorder="1" applyFont="1"/>
    <xf borderId="44" fillId="5" fontId="17" numFmtId="0" xfId="0" applyAlignment="1" applyBorder="1" applyFont="1">
      <alignment horizontal="right"/>
    </xf>
    <xf borderId="47" fillId="5" fontId="17" numFmtId="3" xfId="0" applyAlignment="1" applyBorder="1" applyFont="1" applyNumberFormat="1">
      <alignment horizontal="center"/>
    </xf>
    <xf borderId="48" fillId="5" fontId="17" numFmtId="3" xfId="0" applyAlignment="1" applyBorder="1" applyFont="1" applyNumberFormat="1">
      <alignment horizontal="center"/>
    </xf>
    <xf borderId="46" fillId="2" fontId="5" numFmtId="0" xfId="0" applyBorder="1" applyFont="1"/>
    <xf borderId="44" fillId="2" fontId="5" numFmtId="0" xfId="0" applyBorder="1" applyFont="1"/>
    <xf borderId="47" fillId="2" fontId="5" numFmtId="0" xfId="0" applyBorder="1" applyFont="1"/>
    <xf borderId="1" fillId="2" fontId="16" numFmtId="0" xfId="0" applyAlignment="1" applyBorder="1" applyFont="1">
      <alignment horizontal="right"/>
    </xf>
    <xf borderId="1" fillId="2" fontId="5" numFmtId="3" xfId="0" applyBorder="1" applyFont="1" applyNumberFormat="1"/>
    <xf borderId="49" fillId="5" fontId="0" numFmtId="0" xfId="0" applyBorder="1" applyFont="1"/>
    <xf borderId="1" fillId="5" fontId="5" numFmtId="0" xfId="0" applyBorder="1" applyFont="1"/>
    <xf borderId="1" fillId="5" fontId="17" numFmtId="0" xfId="0" applyAlignment="1" applyBorder="1" applyFont="1">
      <alignment horizontal="right"/>
    </xf>
    <xf borderId="50" fillId="5" fontId="17" numFmtId="3" xfId="0" applyAlignment="1" applyBorder="1" applyFont="1" applyNumberFormat="1">
      <alignment horizontal="center"/>
    </xf>
    <xf borderId="3" fillId="5" fontId="17" numFmtId="3" xfId="0" applyAlignment="1" applyBorder="1" applyFont="1" applyNumberFormat="1">
      <alignment horizontal="center"/>
    </xf>
    <xf borderId="49" fillId="2" fontId="17" numFmtId="0" xfId="0" applyAlignment="1" applyBorder="1" applyFont="1">
      <alignment horizontal="center"/>
    </xf>
    <xf borderId="1" fillId="6" fontId="5" numFmtId="0" xfId="0" applyAlignment="1" applyBorder="1" applyFill="1" applyFont="1">
      <alignment horizontal="center" vertical="center"/>
    </xf>
    <xf borderId="50" fillId="2" fontId="5" numFmtId="0" xfId="0" applyBorder="1" applyFont="1"/>
    <xf borderId="1" fillId="2" fontId="5" numFmtId="4" xfId="0" applyBorder="1" applyFont="1" applyNumberFormat="1"/>
    <xf borderId="49" fillId="5" fontId="0" numFmtId="0" xfId="0" applyAlignment="1" applyBorder="1" applyFont="1">
      <alignment horizontal="center"/>
    </xf>
    <xf borderId="1" fillId="5" fontId="0" numFmtId="0" xfId="0" applyBorder="1" applyFont="1"/>
    <xf borderId="1" fillId="5" fontId="0" numFmtId="0" xfId="0" applyAlignment="1" applyBorder="1" applyFont="1">
      <alignment horizontal="right"/>
    </xf>
    <xf borderId="50" fillId="5" fontId="0" numFmtId="0" xfId="0" applyAlignment="1" applyBorder="1" applyFont="1">
      <alignment horizontal="center"/>
    </xf>
    <xf borderId="3" fillId="5" fontId="0" numFmtId="0" xfId="0" applyAlignment="1" applyBorder="1" applyFont="1">
      <alignment horizontal="center"/>
    </xf>
    <xf borderId="49" fillId="2" fontId="0" numFmtId="0" xfId="0" applyBorder="1" applyFont="1"/>
    <xf borderId="1" fillId="7" fontId="0" numFmtId="0" xfId="0" applyAlignment="1" applyBorder="1" applyFill="1" applyFont="1">
      <alignment horizontal="center" vertical="center"/>
    </xf>
    <xf borderId="50" fillId="2" fontId="0" numFmtId="0" xfId="0" applyBorder="1" applyFont="1"/>
    <xf borderId="4" fillId="0" fontId="18" numFmtId="0" xfId="0" applyAlignment="1" applyBorder="1" applyFont="1">
      <alignment horizontal="center" vertical="center"/>
    </xf>
    <xf borderId="5" fillId="0" fontId="18" numFmtId="0" xfId="0" applyAlignment="1" applyBorder="1" applyFont="1">
      <alignment horizontal="center" vertical="center"/>
    </xf>
    <xf borderId="51" fillId="5" fontId="0" numFmtId="0" xfId="0" applyAlignment="1" applyBorder="1" applyFont="1">
      <alignment horizontal="center"/>
    </xf>
    <xf borderId="52" fillId="5" fontId="0" numFmtId="0" xfId="0" applyBorder="1" applyFont="1"/>
    <xf borderId="52" fillId="5" fontId="0" numFmtId="0" xfId="0" applyAlignment="1" applyBorder="1" applyFont="1">
      <alignment horizontal="right"/>
    </xf>
    <xf borderId="53" fillId="5" fontId="0" numFmtId="10" xfId="0" applyAlignment="1" applyBorder="1" applyFont="1" applyNumberFormat="1">
      <alignment horizontal="center"/>
    </xf>
    <xf borderId="54" fillId="5" fontId="0" numFmtId="10" xfId="0" applyAlignment="1" applyBorder="1" applyFont="1" applyNumberFormat="1">
      <alignment horizontal="center"/>
    </xf>
    <xf borderId="51" fillId="2" fontId="0" numFmtId="0" xfId="0" applyBorder="1" applyFont="1"/>
    <xf borderId="52" fillId="2" fontId="0" numFmtId="0" xfId="0" applyBorder="1" applyFont="1"/>
    <xf borderId="53" fillId="2" fontId="0" numFmtId="0" xfId="0" applyBorder="1" applyFont="1"/>
    <xf borderId="1" fillId="2" fontId="16" numFmtId="0" xfId="0" applyAlignment="1" applyBorder="1" applyFont="1">
      <alignment readingOrder="0"/>
    </xf>
    <xf borderId="1" fillId="2" fontId="0" numFmtId="49" xfId="0" applyAlignment="1" applyBorder="1" applyFont="1" applyNumberFormat="1">
      <alignment horizontal="right" readingOrder="0"/>
    </xf>
    <xf borderId="1" fillId="2" fontId="0" numFmtId="0" xfId="0" applyAlignment="1" applyBorder="1" applyFont="1">
      <alignment readingOrder="0"/>
    </xf>
    <xf borderId="46" fillId="5" fontId="19" numFmtId="0" xfId="0" applyBorder="1" applyFont="1"/>
    <xf borderId="44" fillId="5" fontId="0" numFmtId="0" xfId="0" applyBorder="1" applyFont="1"/>
    <xf borderId="49" fillId="5" fontId="16" numFmtId="0" xfId="0" applyBorder="1" applyFont="1"/>
    <xf borderId="1" fillId="5" fontId="16" numFmtId="0" xfId="0" applyBorder="1" applyFont="1"/>
    <xf borderId="49" fillId="5" fontId="0" numFmtId="49" xfId="0" applyAlignment="1" applyBorder="1" applyFont="1" applyNumberFormat="1">
      <alignment horizontal="center"/>
    </xf>
    <xf borderId="49" fillId="5" fontId="0" numFmtId="49" xfId="0" applyAlignment="1" applyBorder="1" applyFont="1" applyNumberFormat="1">
      <alignment horizontal="center" readingOrder="0"/>
    </xf>
    <xf borderId="1" fillId="5" fontId="0" numFmtId="0" xfId="0" applyAlignment="1" applyBorder="1" applyFont="1">
      <alignment readingOrder="0"/>
    </xf>
    <xf borderId="46" fillId="5" fontId="0" numFmtId="0" xfId="0" applyBorder="1" applyFont="1"/>
    <xf borderId="47" fillId="5" fontId="0" numFmtId="0" xfId="0" applyBorder="1" applyFont="1"/>
    <xf borderId="50" fillId="5" fontId="0" numFmtId="0" xfId="0" applyBorder="1" applyFont="1"/>
    <xf borderId="1" fillId="5" fontId="20" numFmtId="0" xfId="0" applyBorder="1" applyFont="1"/>
    <xf borderId="1" fillId="5" fontId="21" numFmtId="0" xfId="0" applyAlignment="1" applyBorder="1" applyFont="1">
      <alignment horizontal="left"/>
    </xf>
    <xf borderId="55" fillId="5" fontId="0" numFmtId="0" xfId="0" applyAlignment="1" applyBorder="1" applyFont="1">
      <alignment horizontal="center"/>
    </xf>
    <xf borderId="56" fillId="0" fontId="2" numFmtId="0" xfId="0" applyBorder="1" applyFont="1"/>
    <xf borderId="57" fillId="5" fontId="0" numFmtId="0" xfId="0" applyAlignment="1" applyBorder="1" applyFont="1">
      <alignment horizontal="center"/>
    </xf>
    <xf borderId="58" fillId="0" fontId="2" numFmtId="0" xfId="0" applyBorder="1" applyFont="1"/>
    <xf borderId="1" fillId="5" fontId="22" numFmtId="0" xfId="0" applyAlignment="1" applyBorder="1" applyFont="1">
      <alignment readingOrder="0"/>
    </xf>
    <xf borderId="51" fillId="5" fontId="0" numFmtId="0" xfId="0" applyBorder="1" applyFont="1"/>
    <xf borderId="53" fillId="5" fontId="0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F7CAAC"/>
          <bgColor rgb="FFF7CAA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proadz.de/?rid=2555" TargetMode="External"/><Relationship Id="rId10" Type="http://schemas.openxmlformats.org/officeDocument/2006/relationships/hyperlink" Target="https://www.viralmails.de/index.php?r=convision" TargetMode="External"/><Relationship Id="rId13" Type="http://schemas.openxmlformats.org/officeDocument/2006/relationships/hyperlink" Target="https://zunamimailer.com/?rid=2935" TargetMode="External"/><Relationship Id="rId12" Type="http://schemas.openxmlformats.org/officeDocument/2006/relationships/hyperlink" Target="https://solo-mailer.com/?rid=2643" TargetMode="External"/><Relationship Id="rId1" Type="http://schemas.openxmlformats.org/officeDocument/2006/relationships/hyperlink" Target="http://www.viral-mail-monster.info/?rid=2955" TargetMode="External"/><Relationship Id="rId2" Type="http://schemas.openxmlformats.org/officeDocument/2006/relationships/hyperlink" Target="https://www.viralemails.eu/?af=151" TargetMode="External"/><Relationship Id="rId3" Type="http://schemas.openxmlformats.org/officeDocument/2006/relationships/hyperlink" Target="http://viralmonster.de/?rid=4167" TargetMode="External"/><Relationship Id="rId4" Type="http://schemas.openxmlformats.org/officeDocument/2006/relationships/hyperlink" Target="http://chili-mails.de/registrierung/30341" TargetMode="External"/><Relationship Id="rId9" Type="http://schemas.openxmlformats.org/officeDocument/2006/relationships/hyperlink" Target="http://viral-mailer.com/?rid=11038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app.viralmailings.de/auth/sign-in" TargetMode="External"/><Relationship Id="rId5" Type="http://schemas.openxmlformats.org/officeDocument/2006/relationships/hyperlink" Target="https://viralurl.de/infochristian-karlat" TargetMode="External"/><Relationship Id="rId6" Type="http://schemas.openxmlformats.org/officeDocument/2006/relationships/hyperlink" Target="http://maximails.de/?rid=5428" TargetMode="External"/><Relationship Id="rId7" Type="http://schemas.openxmlformats.org/officeDocument/2006/relationships/hyperlink" Target="http://werbemail24.com/?rid=1376" TargetMode="External"/><Relationship Id="rId8" Type="http://schemas.openxmlformats.org/officeDocument/2006/relationships/hyperlink" Target="https://www.viralemails.de/?af=6823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christian-karl.at/viralmailerplanner" TargetMode="External"/><Relationship Id="rId2" Type="http://schemas.openxmlformats.org/officeDocument/2006/relationships/hyperlink" Target="https://www.paypal.com/cgi-bin/webscr?cmd=_s-xclick&amp;hosted_button_id=YTKCK6ULGVVKE" TargetMode="External"/><Relationship Id="rId3" Type="http://schemas.openxmlformats.org/officeDocument/2006/relationships/hyperlink" Target="mailto:viralmailplaner@christian-karl.at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25.0"/>
    <col customWidth="1" min="3" max="3" width="17.63"/>
    <col customWidth="1" min="4" max="4" width="18.5"/>
    <col customWidth="1" min="5" max="5" width="16.5"/>
    <col customWidth="1" min="6" max="6" width="15.75"/>
    <col customWidth="1" min="7" max="7" width="1.88"/>
    <col customWidth="1" min="8" max="8" width="15.38"/>
    <col customWidth="1" min="9" max="9" width="16.38"/>
    <col customWidth="1" min="10" max="10" width="7.63"/>
    <col customWidth="1" min="11" max="11" width="2.0"/>
    <col customWidth="1" min="12" max="12" width="28.5"/>
    <col customWidth="1" min="13" max="14" width="7.0"/>
    <col customWidth="1" min="15" max="15" width="9.0"/>
  </cols>
  <sheetData>
    <row r="1" ht="10.5" customHeight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3"/>
      <c r="B2" s="4" t="s">
        <v>0</v>
      </c>
      <c r="C2" s="5"/>
      <c r="D2" s="5"/>
      <c r="E2" s="5"/>
      <c r="F2" s="6"/>
      <c r="G2" s="7"/>
      <c r="H2" s="4" t="s">
        <v>1</v>
      </c>
      <c r="I2" s="5"/>
      <c r="J2" s="5"/>
      <c r="K2" s="1"/>
      <c r="L2" s="4" t="s">
        <v>2</v>
      </c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3"/>
      <c r="B3" s="8"/>
      <c r="C3" s="9"/>
      <c r="D3" s="9"/>
      <c r="E3" s="9"/>
      <c r="F3" s="10"/>
      <c r="G3" s="7"/>
      <c r="H3" s="8"/>
      <c r="I3" s="9"/>
      <c r="J3" s="9"/>
      <c r="K3" s="1"/>
      <c r="L3" s="8"/>
      <c r="M3" s="9"/>
      <c r="N3" s="9"/>
      <c r="O3" s="9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7.5" customHeight="1">
      <c r="A4" s="1"/>
      <c r="B4" s="11"/>
      <c r="C4" s="11"/>
      <c r="D4" s="11"/>
      <c r="E4" s="1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2"/>
      <c r="B5" s="13" t="s">
        <v>3</v>
      </c>
      <c r="C5" s="14" t="s">
        <v>4</v>
      </c>
      <c r="D5" s="15" t="s">
        <v>5</v>
      </c>
      <c r="E5" s="16" t="s">
        <v>6</v>
      </c>
      <c r="F5" s="17" t="s">
        <v>7</v>
      </c>
      <c r="G5" s="18"/>
      <c r="H5" s="19" t="s">
        <v>8</v>
      </c>
      <c r="I5" s="14" t="s">
        <v>9</v>
      </c>
      <c r="J5" s="20" t="s">
        <v>10</v>
      </c>
      <c r="K5" s="18"/>
      <c r="L5" s="21" t="s">
        <v>11</v>
      </c>
      <c r="M5" s="20" t="s">
        <v>12</v>
      </c>
      <c r="N5" s="20" t="s">
        <v>13</v>
      </c>
      <c r="O5" s="14" t="s">
        <v>14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22"/>
      <c r="B6" s="23" t="s">
        <v>15</v>
      </c>
      <c r="C6" s="24" t="s">
        <v>16</v>
      </c>
      <c r="D6" s="25">
        <v>2.0</v>
      </c>
      <c r="E6" s="26">
        <v>500.0</v>
      </c>
      <c r="F6" s="26">
        <f t="shared" ref="F6:F21" si="1">if(D6="","",round((30/D6)*E6,0))</f>
        <v>7500</v>
      </c>
      <c r="G6" s="27"/>
      <c r="H6" s="28">
        <v>46023.0</v>
      </c>
      <c r="I6" s="29">
        <f t="shared" ref="I6:I19" si="2">H6+D6</f>
        <v>46025</v>
      </c>
      <c r="J6" s="30">
        <v>0.0</v>
      </c>
      <c r="K6" s="27"/>
      <c r="L6" s="31" t="s">
        <v>17</v>
      </c>
      <c r="M6" s="32">
        <v>10.0</v>
      </c>
      <c r="N6" s="26">
        <v>1.0</v>
      </c>
      <c r="O6" s="33">
        <f t="shared" ref="O6:O14" si="3">IF(E6="","",M6/E6)</f>
        <v>0.02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22"/>
      <c r="B7" s="34" t="s">
        <v>18</v>
      </c>
      <c r="C7" s="35" t="s">
        <v>16</v>
      </c>
      <c r="D7" s="36">
        <v>7.0</v>
      </c>
      <c r="E7" s="37">
        <v>500.0</v>
      </c>
      <c r="F7" s="37">
        <f t="shared" si="1"/>
        <v>2143</v>
      </c>
      <c r="G7" s="27"/>
      <c r="H7" s="38">
        <v>46023.0</v>
      </c>
      <c r="I7" s="39">
        <f t="shared" si="2"/>
        <v>46030</v>
      </c>
      <c r="J7" s="40">
        <v>0.0</v>
      </c>
      <c r="K7" s="27"/>
      <c r="L7" s="34" t="s">
        <v>17</v>
      </c>
      <c r="M7" s="41">
        <v>10.0</v>
      </c>
      <c r="N7" s="42">
        <v>1.0</v>
      </c>
      <c r="O7" s="33">
        <f t="shared" si="3"/>
        <v>0.02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22"/>
      <c r="B8" s="23" t="s">
        <v>19</v>
      </c>
      <c r="C8" s="24" t="s">
        <v>16</v>
      </c>
      <c r="D8" s="43">
        <v>3.0</v>
      </c>
      <c r="E8" s="44">
        <v>333.0</v>
      </c>
      <c r="F8" s="44">
        <f t="shared" si="1"/>
        <v>3330</v>
      </c>
      <c r="G8" s="27"/>
      <c r="H8" s="45">
        <v>46023.0</v>
      </c>
      <c r="I8" s="39">
        <f t="shared" si="2"/>
        <v>46026</v>
      </c>
      <c r="J8" s="46">
        <v>0.0</v>
      </c>
      <c r="K8" s="27"/>
      <c r="L8" s="47" t="s">
        <v>17</v>
      </c>
      <c r="M8" s="48">
        <v>10.0</v>
      </c>
      <c r="N8" s="44">
        <v>1.0</v>
      </c>
      <c r="O8" s="33">
        <f t="shared" si="3"/>
        <v>0.03003003003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22"/>
      <c r="B9" s="49" t="s">
        <v>20</v>
      </c>
      <c r="C9" s="50" t="s">
        <v>16</v>
      </c>
      <c r="D9" s="51">
        <v>3.0</v>
      </c>
      <c r="E9" s="37">
        <v>500.0</v>
      </c>
      <c r="F9" s="37">
        <f t="shared" si="1"/>
        <v>5000</v>
      </c>
      <c r="G9" s="27"/>
      <c r="H9" s="52">
        <v>46023.0</v>
      </c>
      <c r="I9" s="39">
        <f t="shared" si="2"/>
        <v>46026</v>
      </c>
      <c r="J9" s="40">
        <v>0.0</v>
      </c>
      <c r="K9" s="27"/>
      <c r="L9" s="34" t="s">
        <v>17</v>
      </c>
      <c r="M9" s="41">
        <v>10.0</v>
      </c>
      <c r="N9" s="42">
        <v>1.0</v>
      </c>
      <c r="O9" s="33">
        <f t="shared" si="3"/>
        <v>0.02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22"/>
      <c r="B10" s="53" t="s">
        <v>21</v>
      </c>
      <c r="C10" s="54" t="s">
        <v>16</v>
      </c>
      <c r="D10" s="55">
        <v>3.0</v>
      </c>
      <c r="E10" s="44">
        <v>1623.0</v>
      </c>
      <c r="F10" s="44">
        <f t="shared" si="1"/>
        <v>16230</v>
      </c>
      <c r="G10" s="27"/>
      <c r="H10" s="56">
        <v>46023.0</v>
      </c>
      <c r="I10" s="39">
        <f t="shared" si="2"/>
        <v>46026</v>
      </c>
      <c r="J10" s="46">
        <v>0.0</v>
      </c>
      <c r="K10" s="27"/>
      <c r="L10" s="34" t="s">
        <v>17</v>
      </c>
      <c r="M10" s="48">
        <v>10.0</v>
      </c>
      <c r="N10" s="44">
        <v>1.0</v>
      </c>
      <c r="O10" s="33">
        <f t="shared" si="3"/>
        <v>0.006161429452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2"/>
      <c r="B11" s="49" t="s">
        <v>22</v>
      </c>
      <c r="C11" s="57" t="s">
        <v>16</v>
      </c>
      <c r="D11" s="51">
        <v>4.0</v>
      </c>
      <c r="E11" s="37">
        <v>510.0</v>
      </c>
      <c r="F11" s="58">
        <f t="shared" si="1"/>
        <v>3825</v>
      </c>
      <c r="G11" s="27"/>
      <c r="H11" s="52">
        <v>46023.0</v>
      </c>
      <c r="I11" s="39">
        <f t="shared" si="2"/>
        <v>46027</v>
      </c>
      <c r="J11" s="40">
        <v>0.0</v>
      </c>
      <c r="K11" s="27"/>
      <c r="L11" s="47" t="s">
        <v>17</v>
      </c>
      <c r="M11" s="41">
        <v>10.0</v>
      </c>
      <c r="N11" s="42">
        <v>1.0</v>
      </c>
      <c r="O11" s="33">
        <f t="shared" si="3"/>
        <v>0.01960784314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2"/>
      <c r="B12" s="23" t="s">
        <v>23</v>
      </c>
      <c r="C12" s="24" t="s">
        <v>16</v>
      </c>
      <c r="D12" s="43">
        <v>4.0</v>
      </c>
      <c r="E12" s="44">
        <v>500.0</v>
      </c>
      <c r="F12" s="59">
        <f t="shared" si="1"/>
        <v>3750</v>
      </c>
      <c r="G12" s="27"/>
      <c r="H12" s="45">
        <v>46023.0</v>
      </c>
      <c r="I12" s="39">
        <f t="shared" si="2"/>
        <v>46027</v>
      </c>
      <c r="J12" s="46">
        <v>0.0</v>
      </c>
      <c r="K12" s="60"/>
      <c r="L12" s="47" t="s">
        <v>17</v>
      </c>
      <c r="M12" s="48">
        <v>10.0</v>
      </c>
      <c r="N12" s="44">
        <v>1.0</v>
      </c>
      <c r="O12" s="33">
        <f t="shared" si="3"/>
        <v>0.02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22"/>
      <c r="B13" s="61" t="s">
        <v>24</v>
      </c>
      <c r="C13" s="35" t="s">
        <v>16</v>
      </c>
      <c r="D13" s="36">
        <v>7.0</v>
      </c>
      <c r="E13" s="37">
        <v>2437.0</v>
      </c>
      <c r="F13" s="58">
        <f t="shared" si="1"/>
        <v>10444</v>
      </c>
      <c r="G13" s="27"/>
      <c r="H13" s="38">
        <v>46023.0</v>
      </c>
      <c r="I13" s="39">
        <f t="shared" si="2"/>
        <v>46030</v>
      </c>
      <c r="J13" s="40">
        <v>0.0</v>
      </c>
      <c r="K13" s="27"/>
      <c r="L13" s="47" t="s">
        <v>17</v>
      </c>
      <c r="M13" s="41">
        <v>10.0</v>
      </c>
      <c r="N13" s="42">
        <v>1.0</v>
      </c>
      <c r="O13" s="33">
        <f t="shared" si="3"/>
        <v>0.004103405827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22"/>
      <c r="B14" s="47" t="s">
        <v>25</v>
      </c>
      <c r="C14" s="24" t="s">
        <v>16</v>
      </c>
      <c r="D14" s="55">
        <v>5.0</v>
      </c>
      <c r="E14" s="44">
        <v>68.0</v>
      </c>
      <c r="F14" s="59">
        <f t="shared" si="1"/>
        <v>408</v>
      </c>
      <c r="G14" s="27"/>
      <c r="H14" s="56">
        <v>46023.0</v>
      </c>
      <c r="I14" s="39">
        <f t="shared" si="2"/>
        <v>46028</v>
      </c>
      <c r="J14" s="40">
        <v>0.0</v>
      </c>
      <c r="K14" s="27"/>
      <c r="L14" s="47" t="s">
        <v>17</v>
      </c>
      <c r="M14" s="48">
        <v>10.0</v>
      </c>
      <c r="N14" s="44">
        <v>1.0</v>
      </c>
      <c r="O14" s="33">
        <f t="shared" si="3"/>
        <v>0.1470588235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22"/>
      <c r="B15" s="62" t="s">
        <v>26</v>
      </c>
      <c r="C15" s="54" t="s">
        <v>16</v>
      </c>
      <c r="D15" s="63">
        <v>5.0</v>
      </c>
      <c r="E15" s="64">
        <v>1200.0</v>
      </c>
      <c r="F15" s="59">
        <f t="shared" si="1"/>
        <v>7200</v>
      </c>
      <c r="G15" s="27"/>
      <c r="H15" s="65">
        <v>46023.0</v>
      </c>
      <c r="I15" s="39">
        <f t="shared" si="2"/>
        <v>46028</v>
      </c>
      <c r="J15" s="46">
        <v>0.0</v>
      </c>
      <c r="K15" s="27"/>
      <c r="L15" s="47" t="s">
        <v>17</v>
      </c>
      <c r="M15" s="66">
        <v>10.0</v>
      </c>
      <c r="N15" s="67">
        <v>1.0</v>
      </c>
      <c r="O15" s="3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22"/>
      <c r="B16" s="49" t="s">
        <v>27</v>
      </c>
      <c r="C16" s="50" t="s">
        <v>16</v>
      </c>
      <c r="D16" s="36">
        <v>7.0</v>
      </c>
      <c r="E16" s="37">
        <v>200.0</v>
      </c>
      <c r="F16" s="58">
        <f t="shared" si="1"/>
        <v>857</v>
      </c>
      <c r="G16" s="27"/>
      <c r="H16" s="38">
        <v>46023.0</v>
      </c>
      <c r="I16" s="39">
        <f t="shared" si="2"/>
        <v>46030</v>
      </c>
      <c r="J16" s="40">
        <v>0.0</v>
      </c>
      <c r="K16" s="27"/>
      <c r="L16" s="47" t="s">
        <v>17</v>
      </c>
      <c r="M16" s="41">
        <v>10.0</v>
      </c>
      <c r="N16" s="42">
        <v>1.0</v>
      </c>
      <c r="O16" s="33">
        <f t="shared" ref="O16:O21" si="4">IF(E16="","",M16/E16)</f>
        <v>0.05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2"/>
      <c r="B17" s="23" t="s">
        <v>28</v>
      </c>
      <c r="C17" s="24" t="s">
        <v>16</v>
      </c>
      <c r="D17" s="43">
        <v>7.0</v>
      </c>
      <c r="E17" s="44">
        <v>164.0</v>
      </c>
      <c r="F17" s="44">
        <f t="shared" si="1"/>
        <v>703</v>
      </c>
      <c r="G17" s="27"/>
      <c r="H17" s="45">
        <v>46023.0</v>
      </c>
      <c r="I17" s="39">
        <f t="shared" si="2"/>
        <v>46030</v>
      </c>
      <c r="J17" s="46">
        <v>0.0</v>
      </c>
      <c r="K17" s="27"/>
      <c r="L17" s="47" t="s">
        <v>17</v>
      </c>
      <c r="M17" s="48">
        <v>10.0</v>
      </c>
      <c r="N17" s="44">
        <v>1.0</v>
      </c>
      <c r="O17" s="33">
        <f t="shared" si="4"/>
        <v>0.06097560976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2"/>
      <c r="B18" s="34" t="s">
        <v>29</v>
      </c>
      <c r="C18" s="35" t="s">
        <v>16</v>
      </c>
      <c r="D18" s="36">
        <v>1.0</v>
      </c>
      <c r="E18" s="37">
        <v>391.0</v>
      </c>
      <c r="F18" s="37">
        <f t="shared" si="1"/>
        <v>11730</v>
      </c>
      <c r="G18" s="27"/>
      <c r="H18" s="38">
        <v>46023.0</v>
      </c>
      <c r="I18" s="39">
        <f t="shared" si="2"/>
        <v>46024</v>
      </c>
      <c r="J18" s="40">
        <v>0.0</v>
      </c>
      <c r="K18" s="27"/>
      <c r="L18" s="47" t="s">
        <v>17</v>
      </c>
      <c r="M18" s="41">
        <v>10.0</v>
      </c>
      <c r="N18" s="42">
        <v>1.0</v>
      </c>
      <c r="O18" s="33">
        <f t="shared" si="4"/>
        <v>0.02557544757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22"/>
      <c r="B19" s="62" t="s">
        <v>30</v>
      </c>
      <c r="C19" s="35" t="s">
        <v>16</v>
      </c>
      <c r="D19" s="36">
        <v>3.0</v>
      </c>
      <c r="E19" s="37">
        <v>3000.0</v>
      </c>
      <c r="F19" s="58">
        <f t="shared" si="1"/>
        <v>30000</v>
      </c>
      <c r="G19" s="27"/>
      <c r="H19" s="38">
        <v>46023.0</v>
      </c>
      <c r="I19" s="39">
        <f t="shared" si="2"/>
        <v>46026</v>
      </c>
      <c r="J19" s="40">
        <v>0.0</v>
      </c>
      <c r="K19" s="27"/>
      <c r="L19" s="47" t="s">
        <v>17</v>
      </c>
      <c r="M19" s="41">
        <v>10.0</v>
      </c>
      <c r="N19" s="42">
        <v>1.0</v>
      </c>
      <c r="O19" s="33">
        <f t="shared" si="4"/>
        <v>0.003333333333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2"/>
      <c r="B20" s="47"/>
      <c r="C20" s="68"/>
      <c r="D20" s="55"/>
      <c r="E20" s="44"/>
      <c r="F20" s="59" t="str">
        <f t="shared" si="1"/>
        <v/>
      </c>
      <c r="G20" s="27"/>
      <c r="H20" s="56"/>
      <c r="I20" s="39"/>
      <c r="J20" s="46"/>
      <c r="K20" s="27"/>
      <c r="L20" s="47"/>
      <c r="M20" s="69"/>
      <c r="N20" s="59"/>
      <c r="O20" s="33" t="str">
        <f t="shared" si="4"/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70"/>
      <c r="B21" s="47"/>
      <c r="C21" s="71"/>
      <c r="D21" s="72"/>
      <c r="E21" s="73"/>
      <c r="F21" s="73" t="str">
        <f t="shared" si="1"/>
        <v/>
      </c>
      <c r="G21" s="27"/>
      <c r="H21" s="74"/>
      <c r="I21" s="75"/>
      <c r="J21" s="76"/>
      <c r="K21" s="27"/>
      <c r="L21" s="77"/>
      <c r="M21" s="78"/>
      <c r="N21" s="79"/>
      <c r="O21" s="80" t="str">
        <f t="shared" si="4"/>
        <v/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81"/>
      <c r="C22" s="81"/>
      <c r="D22" s="82"/>
      <c r="E22" s="83"/>
      <c r="F22" s="83"/>
      <c r="G22" s="84"/>
      <c r="H22" s="82"/>
      <c r="I22" s="81"/>
      <c r="J22" s="82"/>
      <c r="K22" s="84"/>
      <c r="L22" s="85"/>
      <c r="M22" s="86" t="s">
        <v>31</v>
      </c>
      <c r="N22" s="87">
        <v>5.0</v>
      </c>
      <c r="O22" s="8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89" t="s">
        <v>32</v>
      </c>
      <c r="C23" s="1"/>
      <c r="D23" s="1"/>
      <c r="E23" s="1"/>
      <c r="F23" s="2"/>
      <c r="G23" s="90"/>
      <c r="H23" s="1"/>
      <c r="I23" s="1"/>
      <c r="J23" s="1"/>
      <c r="K23" s="91"/>
      <c r="L23" s="92"/>
      <c r="M23" s="92"/>
      <c r="N23" s="93"/>
      <c r="O23" s="9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95" t="str">
        <f>"GESAMT: "&amp; COUNTA(B6:B21) &amp;" Viralmailer"</f>
        <v>GESAMT: 14 Viralmailer</v>
      </c>
      <c r="C24" s="96"/>
      <c r="D24" s="97" t="s">
        <v>33</v>
      </c>
      <c r="E24" s="98">
        <f>(SUMIF(D6:D21,1,E6:E21)*7)+(SUMIF(D6:D21,2,E6:E21)*3)+(SUMIF(D6:D21,3,E6:E21)*2)+(SUMIF(D6:D21,4,E6:E21)+(SUMIF(D6:D21,5,E6:E21)+(SUMIF(D6:D21,6,E6:E21)+(SUMIF(D6:D21,7,E6:E21)))))</f>
        <v>20728</v>
      </c>
      <c r="F24" s="99"/>
      <c r="G24" s="90"/>
      <c r="H24" s="100"/>
      <c r="I24" s="101"/>
      <c r="J24" s="102"/>
      <c r="K24" s="1"/>
      <c r="L24" s="103" t="s">
        <v>34</v>
      </c>
      <c r="M24" s="104">
        <f>SUM(M6:M21)</f>
        <v>140</v>
      </c>
      <c r="N24" s="104">
        <f>SUM(N6:N22)</f>
        <v>19</v>
      </c>
      <c r="O24" s="9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05"/>
      <c r="C25" s="106"/>
      <c r="D25" s="107" t="s">
        <v>35</v>
      </c>
      <c r="E25" s="108">
        <f>SUMIF(H6:H21,TODAY(),E6:E21)</f>
        <v>0</v>
      </c>
      <c r="F25" s="109"/>
      <c r="G25" s="1"/>
      <c r="H25" s="110" t="s">
        <v>36</v>
      </c>
      <c r="I25" s="111" t="s">
        <v>37</v>
      </c>
      <c r="J25" s="112"/>
      <c r="K25" s="1"/>
      <c r="L25" s="1"/>
      <c r="M25" s="113"/>
      <c r="N25" s="113"/>
      <c r="O25" s="9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14" t="s">
        <v>38</v>
      </c>
      <c r="C26" s="115"/>
      <c r="D26" s="116" t="s">
        <v>39</v>
      </c>
      <c r="E26" s="117">
        <f>IF(SUM(M6:M21)&lt;=0,0,ROUND(AVERAGE(M6:M21),0))</f>
        <v>10</v>
      </c>
      <c r="F26" s="118"/>
      <c r="G26" s="1"/>
      <c r="H26" s="119"/>
      <c r="I26" s="120" t="s">
        <v>40</v>
      </c>
      <c r="J26" s="121"/>
      <c r="K26" s="1"/>
      <c r="L26" s="122" t="s">
        <v>41</v>
      </c>
      <c r="M26" s="5"/>
      <c r="N26" s="123" t="str">
        <f>IF(M24&lt;=0,0,ROUND(N24*100/M24,2))&amp;"%"</f>
        <v>13,57%</v>
      </c>
      <c r="O26" s="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24">
        <f>ROUND(E25*E27,0)</f>
        <v>0</v>
      </c>
      <c r="C27" s="125"/>
      <c r="D27" s="126" t="s">
        <v>42</v>
      </c>
      <c r="E27" s="127">
        <f>AVERAGE(O6:O21)</f>
        <v>0.03283430174</v>
      </c>
      <c r="F27" s="128"/>
      <c r="G27" s="1"/>
      <c r="H27" s="129"/>
      <c r="I27" s="130"/>
      <c r="J27" s="131"/>
      <c r="K27" s="1"/>
      <c r="L27" s="8"/>
      <c r="M27" s="9"/>
      <c r="N27" s="9"/>
      <c r="O27" s="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32" t="s">
        <v>43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 t="s">
        <v>44</v>
      </c>
      <c r="O30" s="133" t="str">
        <f>ChangeLog!B27</f>
        <v>1.11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3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3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5">
    <mergeCell ref="B2:F3"/>
    <mergeCell ref="H2:J3"/>
    <mergeCell ref="L2:O3"/>
    <mergeCell ref="L26:M27"/>
    <mergeCell ref="N26:O27"/>
  </mergeCells>
  <conditionalFormatting sqref="G23:G24">
    <cfRule type="notContainsBlanks" dxfId="0" priority="1">
      <formula>LEN(TRIM(G23))&gt;0</formula>
    </cfRule>
  </conditionalFormatting>
  <conditionalFormatting sqref="I6">
    <cfRule type="timePeriod" dxfId="1" priority="2" timePeriod="today"/>
  </conditionalFormatting>
  <conditionalFormatting sqref="I6">
    <cfRule type="expression" dxfId="2" priority="3">
      <formula>AND(ISNUMBER(I6),TRUNC(I6)&lt;TODAY())</formula>
    </cfRule>
  </conditionalFormatting>
  <conditionalFormatting sqref="G22">
    <cfRule type="notContainsBlanks" dxfId="0" priority="4">
      <formula>LEN(TRIM(G22))&gt;0</formula>
    </cfRule>
  </conditionalFormatting>
  <conditionalFormatting sqref="K22">
    <cfRule type="notContainsBlanks" dxfId="0" priority="5">
      <formula>LEN(TRIM(K22))&gt;0</formula>
    </cfRule>
  </conditionalFormatting>
  <conditionalFormatting sqref="I21">
    <cfRule type="timePeriod" dxfId="1" priority="6" timePeriod="today"/>
  </conditionalFormatting>
  <conditionalFormatting sqref="I21">
    <cfRule type="expression" dxfId="2" priority="7">
      <formula>AND(ISNUMBER(I21),TRUNC(I21)&lt;TODAY())</formula>
    </cfRule>
  </conditionalFormatting>
  <conditionalFormatting sqref="O6">
    <cfRule type="colorScale" priority="8">
      <colorScale>
        <cfvo type="min"/>
        <cfvo type="percentile" val="50"/>
        <cfvo type="max"/>
        <color rgb="FFFF5829"/>
        <color rgb="FFFFD666"/>
        <color rgb="FF57BB8A"/>
      </colorScale>
    </cfRule>
  </conditionalFormatting>
  <conditionalFormatting sqref="O21">
    <cfRule type="colorScale" priority="9">
      <colorScale>
        <cfvo type="min"/>
        <cfvo type="percentile" val="50"/>
        <cfvo type="max"/>
        <color rgb="FFFF5829"/>
        <color rgb="FFFFD666"/>
        <color rgb="FF57BB8A"/>
      </colorScale>
    </cfRule>
  </conditionalFormatting>
  <conditionalFormatting sqref="I7:I20">
    <cfRule type="timePeriod" dxfId="1" priority="10" timePeriod="today"/>
  </conditionalFormatting>
  <conditionalFormatting sqref="I7:I20">
    <cfRule type="expression" dxfId="2" priority="11">
      <formula>AND(ISNUMBER(I7),TRUNC(I7)&lt;TODAY())</formula>
    </cfRule>
  </conditionalFormatting>
  <conditionalFormatting sqref="O7:O20">
    <cfRule type="colorScale" priority="12">
      <colorScale>
        <cfvo type="min"/>
        <cfvo type="percentile" val="50"/>
        <cfvo type="max"/>
        <color rgb="FFFF5829"/>
        <color rgb="FFFFD666"/>
        <color rgb="FF57BB8A"/>
      </colorScale>
    </cfRule>
  </conditionalFormatting>
  <hyperlinks>
    <hyperlink r:id="rId1" ref="C6"/>
    <hyperlink r:id="rId2" ref="C7"/>
    <hyperlink r:id="rId3" ref="C8"/>
    <hyperlink r:id="rId4" ref="C9"/>
    <hyperlink r:id="rId5" ref="C10"/>
    <hyperlink r:id="rId6" ref="C11"/>
    <hyperlink r:id="rId7" ref="C12"/>
    <hyperlink r:id="rId8" ref="C13"/>
    <hyperlink r:id="rId9" ref="C14"/>
    <hyperlink r:id="rId10" ref="C15"/>
    <hyperlink r:id="rId11" ref="C16"/>
    <hyperlink r:id="rId12" ref="C17"/>
    <hyperlink r:id="rId13" ref="C18"/>
    <hyperlink r:id="rId14" ref="C19"/>
  </hyperlinks>
  <printOptions/>
  <pageMargins bottom="0.787401575" footer="0.0" header="0.0" left="0.7" right="0.7" top="0.787401575"/>
  <pageSetup paperSize="9" orientation="portrait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2.13"/>
    <col customWidth="1" min="2" max="2" width="10.0"/>
    <col customWidth="1" min="3" max="3" width="101.38"/>
    <col customWidth="1" min="4" max="6" width="10.0"/>
    <col customWidth="1" min="7" max="26" width="9.38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35" t="s">
        <v>45</v>
      </c>
      <c r="C2" s="1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05"/>
      <c r="C3" s="11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37" t="s">
        <v>44</v>
      </c>
      <c r="C4" s="138" t="s">
        <v>45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39" t="s">
        <v>46</v>
      </c>
      <c r="C5" s="115" t="s">
        <v>47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39" t="s">
        <v>48</v>
      </c>
      <c r="C6" s="115" t="s">
        <v>49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39" t="s">
        <v>50</v>
      </c>
      <c r="C7" s="115" t="s">
        <v>51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39" t="s">
        <v>52</v>
      </c>
      <c r="C8" s="115" t="s">
        <v>53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39" t="s">
        <v>54</v>
      </c>
      <c r="C9" s="115" t="s">
        <v>55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39" t="s">
        <v>56</v>
      </c>
      <c r="C10" s="115" t="s">
        <v>57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39" t="s">
        <v>58</v>
      </c>
      <c r="C11" s="115" t="s">
        <v>59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39" t="s">
        <v>60</v>
      </c>
      <c r="C12" s="115" t="s">
        <v>61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39" t="s">
        <v>62</v>
      </c>
      <c r="C13" s="115" t="s">
        <v>63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39" t="s">
        <v>64</v>
      </c>
      <c r="C14" s="115" t="s">
        <v>65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39" t="s">
        <v>66</v>
      </c>
      <c r="C15" s="115" t="s">
        <v>67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39" t="s">
        <v>68</v>
      </c>
      <c r="C16" s="115" t="s">
        <v>69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39" t="s">
        <v>70</v>
      </c>
      <c r="C17" s="115" t="s">
        <v>71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39" t="s">
        <v>72</v>
      </c>
      <c r="C18" s="115" t="s">
        <v>73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39" t="s">
        <v>74</v>
      </c>
      <c r="C19" s="115" t="s">
        <v>75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39" t="s">
        <v>76</v>
      </c>
      <c r="C20" s="115" t="s">
        <v>77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39" t="s">
        <v>78</v>
      </c>
      <c r="C21" s="115" t="s">
        <v>79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39" t="s">
        <v>80</v>
      </c>
      <c r="C22" s="115" t="s">
        <v>81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39" t="s">
        <v>82</v>
      </c>
      <c r="C23" s="115" t="s">
        <v>83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39" t="s">
        <v>84</v>
      </c>
      <c r="C24" s="115" t="s">
        <v>85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39" t="s">
        <v>86</v>
      </c>
      <c r="C25" s="115" t="s">
        <v>87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40" t="s">
        <v>88</v>
      </c>
      <c r="C26" s="141" t="s">
        <v>89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40" t="s">
        <v>90</v>
      </c>
      <c r="C27" s="141" t="s">
        <v>89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39"/>
      <c r="C28" s="11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39"/>
      <c r="C29" s="1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4.25"/>
    <col customWidth="1" min="3" max="3" width="16.25"/>
    <col customWidth="1" min="4" max="4" width="33.0"/>
    <col customWidth="1" min="5" max="5" width="2.13"/>
    <col customWidth="1" min="6" max="6" width="10.0"/>
    <col customWidth="1" min="7" max="26" width="9.38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42"/>
      <c r="C2" s="136"/>
      <c r="D2" s="136"/>
      <c r="E2" s="14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05"/>
      <c r="C3" s="138" t="s">
        <v>91</v>
      </c>
      <c r="D3" s="115"/>
      <c r="E3" s="14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05"/>
      <c r="C4" s="115"/>
      <c r="D4" s="115"/>
      <c r="E4" s="14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05"/>
      <c r="C5" s="138" t="s">
        <v>92</v>
      </c>
      <c r="D5" s="115" t="s">
        <v>93</v>
      </c>
      <c r="E5" s="14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05"/>
      <c r="C6" s="138"/>
      <c r="D6" s="115" t="s">
        <v>94</v>
      </c>
      <c r="E6" s="14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05"/>
      <c r="C7" s="138"/>
      <c r="D7" s="115" t="s">
        <v>95</v>
      </c>
      <c r="E7" s="14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05"/>
      <c r="C8" s="138" t="s">
        <v>96</v>
      </c>
      <c r="D8" s="145" t="s">
        <v>97</v>
      </c>
      <c r="E8" s="14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05"/>
      <c r="C9" s="138"/>
      <c r="D9" s="115"/>
      <c r="E9" s="14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05"/>
      <c r="C10" s="138" t="s">
        <v>98</v>
      </c>
      <c r="D10" s="115" t="s">
        <v>99</v>
      </c>
      <c r="E10" s="14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05"/>
      <c r="C11" s="138"/>
      <c r="D11" s="115"/>
      <c r="E11" s="14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05"/>
      <c r="C12" s="138" t="s">
        <v>100</v>
      </c>
      <c r="D12" s="146" t="s">
        <v>101</v>
      </c>
      <c r="E12" s="14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05"/>
      <c r="C13" s="138"/>
      <c r="D13" s="146"/>
      <c r="E13" s="14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05"/>
      <c r="C14" s="147" t="s">
        <v>102</v>
      </c>
      <c r="D14" s="148"/>
      <c r="E14" s="14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05"/>
      <c r="C15" s="149" t="s">
        <v>103</v>
      </c>
      <c r="D15" s="150"/>
      <c r="E15" s="14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05"/>
      <c r="C16" s="138"/>
      <c r="D16" s="146"/>
      <c r="E16" s="14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05"/>
      <c r="C17" s="138" t="s">
        <v>104</v>
      </c>
      <c r="D17" s="151" t="s">
        <v>105</v>
      </c>
      <c r="E17" s="14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52"/>
      <c r="C18" s="125"/>
      <c r="D18" s="125"/>
      <c r="E18" s="15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4:D14"/>
    <mergeCell ref="C15:D15"/>
  </mergeCells>
  <hyperlinks>
    <hyperlink r:id="rId1" ref="D8"/>
    <hyperlink r:id="rId2" ref="D12"/>
    <hyperlink r:id="rId3" ref="D17"/>
  </hyperlinks>
  <printOptions/>
  <pageMargins bottom="0.787401575" footer="0.0" header="0.0" left="0.7" right="0.7" top="0.787401575"/>
  <pageSetup paperSize="9" orientation="portrait"/>
  <drawing r:id="rId4"/>
</worksheet>
</file>