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l tuo conto" sheetId="1" state="visible" r:id="rId3"/>
    <sheet name="Come leggerlo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<sst xmlns="http://schemas.openxmlformats.org/spreadsheetml/2006/main" count="71" uniqueCount="66">
  <si>
    <t xml:space="preserve">Il conto economico del tuo negozio</t>
  </si>
  <si>
    <t xml:space="preserve">Ecom Mastery · e-commerce · un mese tipo</t>
  </si>
  <si>
    <t xml:space="preserve">Compila solo le celle gialle. Tutto il resto si calcola da solo.</t>
  </si>
  <si>
    <t xml:space="preserve">I valori già dentro sono quelli di un negozio vero che gestiamo: sostituiscili con i tuoi.</t>
  </si>
  <si>
    <t xml:space="preserve">I TUOI NUMERI</t>
  </si>
  <si>
    <t xml:space="preserve">Pubblicità al giorno</t>
  </si>
  <si>
    <t xml:space="preserve">Quanto metti in pubblicità ogni giorno. Il minimo per partire è circa 17 € al giorno, cioè 500 € al mese.</t>
  </si>
  <si>
    <t xml:space="preserve">Quanto ti rende la pubblicità (ROAS)</t>
  </si>
  <si>
    <t xml:space="preserve">Quanti euro di ordini porta ogni euro di pubblicità. Si parte da 5, il mese normale del nostro conto di esempio: 3 è prudente, da 10 in su è ottimo.</t>
  </si>
  <si>
    <t xml:space="preserve">Scontrino medio</t>
  </si>
  <si>
    <t xml:space="preserve">Quanto spende in media un cliente per ordine. Tra 40 e 60 €: sotto i 40 €, con pubblicità e spedizione da pagare su ogni pacco, il margine sparisce.</t>
  </si>
  <si>
    <t xml:space="preserve">Resi e pacchi non ritirati</t>
  </si>
  <si>
    <t xml:space="preserve">Da 0 a 30%. Resi e rimborsi se i clienti pagano con carta, pacchi rifiutati alla consegna se vendi in contrassegno. Il 10% di resi è normale; in contrassegno, con le conferme fatte bene, si sta sul 10-15%.</t>
  </si>
  <si>
    <t xml:space="preserve">Costo della merce (% sul venduto)</t>
  </si>
  <si>
    <t xml:space="preserve">Quanto costa il prodotto rispetto al prezzo a cui lo vendi. Se non lo sai, lascia questo valore.</t>
  </si>
  <si>
    <t xml:space="preserve">Spedizione, a tratta</t>
  </si>
  <si>
    <t xml:space="preserve">Solo andata. Il ritorno di un reso o di un pacco non ritirato è una seconda tratta, e si paga. Se non lo sai, lascia questo valore.</t>
  </si>
  <si>
    <t xml:space="preserve">Shopify, dominio, strumenti</t>
  </si>
  <si>
    <t xml:space="preserve">I costi fissi del mese. Sono tuoi e li paghi tu.</t>
  </si>
  <si>
    <t xml:space="preserve">FISSI, NON SI TOCCANO</t>
  </si>
  <si>
    <t xml:space="preserve">Compenso Ecom Mastery, sull'utile</t>
  </si>
  <si>
    <t xml:space="preserve">Si calcola sull'utile, non sul fatturato. Nei mesi in perdita è zero.</t>
  </si>
  <si>
    <t xml:space="preserve">Costo del percorso, una tantum</t>
  </si>
  <si>
    <t xml:space="preserve">Oppure 3 rate da 550 €. È la cifra coperta dalla garanzia.</t>
  </si>
  <si>
    <t xml:space="preserve">Giorni nel mese</t>
  </si>
  <si>
    <t xml:space="preserve">Per passare dalla pubblicità al giorno a quella del mese.</t>
  </si>
  <si>
    <t xml:space="preserve">IL CONTO DEL MESE</t>
  </si>
  <si>
    <t xml:space="preserve">Ordini nel mese</t>
  </si>
  <si>
    <t xml:space="preserve">Fatturato lordo</t>
  </si>
  <si>
    <t xml:space="preserve">Incassato davvero</t>
  </si>
  <si>
    <t xml:space="preserve">Merce consegnata</t>
  </si>
  <si>
    <t xml:space="preserve">Spedizioni, andata e ritorno</t>
  </si>
  <si>
    <t xml:space="preserve">Pubblicità del mese</t>
  </si>
  <si>
    <t xml:space="preserve">Utile</t>
  </si>
  <si>
    <t xml:space="preserve">Compenso Ecom Mastery (15,5% dell'utile)</t>
  </si>
  <si>
    <t xml:space="preserve">RESTA A TE</t>
  </si>
  <si>
    <t xml:space="preserve">TRE NUMERI CHE CONTANO</t>
  </si>
  <si>
    <t xml:space="preserve">Ordini al giorno</t>
  </si>
  <si>
    <t xml:space="preserve">Quanti ordini lavori ogni giorno: bolle, messaggi dei clienti, resi.</t>
  </si>
  <si>
    <t xml:space="preserve">Tempo al giorno per gli ordini (minuti)</t>
  </si>
  <si>
    <t xml:space="preserve">Circa 6 minuti a ordine, contando la telefonata di conferma se vendi in contrassegno.</t>
  </si>
  <si>
    <t xml:space="preserve">Mesi per rientrare dai 1.500 € del percorso, a regime</t>
  </si>
  <si>
    <t xml:space="preserve">La garanzia dice: se entro 90 giorni non è rientrato, ti rimborsiamo i 1.500 €.</t>
  </si>
  <si>
    <t xml:space="preserve">E SE TORNANO INDIETRO PIÙ ORDINI</t>
  </si>
  <si>
    <t xml:space="preserve">Stessa pubblicità, stesso prodotto. Cambia solo quanti ordini tornano indietro: dipende dal prodotto, da come rispondi ai clienti e, in contrassegno, dalle conferme ordine.</t>
  </si>
  <si>
    <t xml:space="preserve">Compenso Ecom Mastery</t>
  </si>
  <si>
    <t xml:space="preserve">Resta a te</t>
  </si>
  <si>
    <t xml:space="preserve">È il motivo per cui il nostro compenso si calcola sull'utile: se quella colonna peggiora, peggiora anche per noi.</t>
  </si>
  <si>
    <t xml:space="preserve">Come leggere questo foglio</t>
  </si>
  <si>
    <t xml:space="preserve">A cosa serve</t>
  </si>
  <si>
    <t xml:space="preserve">A vedere cosa resterebbe a te ogni mese, con i tuoi numeri e non con i nostri. Compila le celle gialle nel primo foglio: tutto il resto si ricalcola da solo.</t>
  </si>
  <si>
    <t xml:space="preserve">Da dove vengono i valori già dentro</t>
  </si>
  <si>
    <t xml:space="preserve">Da un negozio vero che gestiamo, in un mese normale: né il migliore né il peggiore. Sono ricostruibili dai nostri registri.</t>
  </si>
  <si>
    <t xml:space="preserve">Perché si parte dalla pubblicità</t>
  </si>
  <si>
    <t xml:space="preserve">Perché è il numero che decidi tu. La pubblicità al giorno per i giorni del mese dà la spesa del mese; per il ROAS dà il fatturato; il fatturato diviso lo scontrino medio dà gli ordini. Il ROAS invece non lo scegli tu: dipende dal prodotto, dalle campagne e dal mese. Per questo si parte da 5 e lo puoi spostare per vedere cosa cambia.</t>
  </si>
  <si>
    <t xml:space="preserve">La riga che di solito non vedi</t>
  </si>
  <si>
    <t xml:space="preserve">Il compenso di chi gestisce il negozio. Qui sta in fondo, sotto il tuo utile, ed è il 15,5% di quello. Se stesse in cima, sul fatturato lordo, lo pagheresti anche sui pacchi che non hai mai incassato.</t>
  </si>
  <si>
    <t xml:space="preserve">La formula, parola per parola</t>
  </si>
  <si>
    <t xml:space="preserve">Utile = Incassato − Costo della merce consegnata − Spedizioni (andata e ritorno) − Spesa pubblicitaria − Costi fissi concordati. È la stessa che finisce a contratto, e ogni voce arriva da una fonte che controlliamo noi: rimesse del corriere, magazzino, fatture del corriere, Business Manager, elenco chiuso dei costi fissi.</t>
  </si>
  <si>
    <t xml:space="preserve">Due cose che sono ipotesi, non dati</t>
  </si>
  <si>
    <t xml:space="preserve">1) Il costo della merce scala con l'incassato, perché la merce dei resi e dei pacchi non ritirati rientra a magazzino e si rivende. 2) La spedizione a tratta è la voce completa. Se una delle due è diversa nel tuo caso, il conto si sposta.</t>
  </si>
  <si>
    <t xml:space="preserve">Cosa NON c'è in questo foglio</t>
  </si>
  <si>
    <t xml:space="preserve">Lo stock della merce, che compri solo dopo il test, quando il prodotto ha già i suoi ordini, e che se esci ti ricompriamo. E il costo del percorso, che è una tantum e sta fra i due numeri in fondo.</t>
  </si>
  <si>
    <t xml:space="preserve">Non è una previsione</t>
  </si>
  <si>
    <t xml:space="preserve">Nessuno può dirti quanto venderà il tuo negozio, e chi te lo dice ti sta vendendo qualcos'altro. Questo foglio dice una cosa sola: dati certi numeri, quanto resta a te.</t>
  </si>
  <si>
    <t xml:space="preserve">Ecom Mastery · Recom Web Agency · P.IVA 13302730018 · Trana (TO)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</si>
</sst>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&quot; €&quot;;\(#,##0&quot; €)&quot;;\-"/>
    <numFmt numFmtId="166" formatCode="0.0"/>
    <numFmt numFmtId="167" formatCode="0%"/>
    <numFmt numFmtId="168" formatCode="#,##0.00&quot; €&quot;;\(#,##0.00&quot; €)&quot;;\-"/>
    <numFmt numFmtId="169" formatCode="0.0%"/>
    <numFmt numFmtId="170" formatCode="0"/>
    <numFmt numFmtId="171" formatCode="#,##0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31A1C"/>
      <name val="Arial"/>
      <family val="0"/>
      <charset val="1"/>
    </font>
    <font>
      <sz val="9"/>
      <color rgb="FF79878C"/>
      <name val="Arial"/>
      <family val="0"/>
      <charset val="1"/>
    </font>
    <font>
      <b val="true"/>
      <sz val="10"/>
      <color rgb="FF0C6A5B"/>
      <name val="Arial"/>
      <family val="0"/>
      <charset val="1"/>
    </font>
    <font>
      <sz val="9"/>
      <color rgb="FF45545A"/>
      <name val="Arial"/>
      <family val="0"/>
      <charset val="1"/>
    </font>
    <font>
      <b val="true"/>
      <sz val="9"/>
      <color rgb="FF79878C"/>
      <name val="Arial"/>
      <family val="0"/>
      <charset val="1"/>
    </font>
    <font>
      <sz val="10"/>
      <color rgb="FF131A1C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i val="true"/>
      <sz val="8"/>
      <color rgb="FF79878C"/>
      <name val="Arial"/>
      <family val="0"/>
      <charset val="1"/>
    </font>
    <font>
      <b val="true"/>
      <sz val="10"/>
      <color rgb="FF131A1C"/>
      <name val="Arial"/>
      <family val="0"/>
      <charset val="1"/>
    </font>
    <font>
      <b val="true"/>
      <sz val="12"/>
      <color rgb="FF131A1C"/>
      <name val="Arial"/>
      <family val="0"/>
      <charset val="1"/>
    </font>
    <font>
      <i val="true"/>
      <sz val="9"/>
      <color rgb="FF45545A"/>
      <name val="Arial"/>
      <family val="0"/>
      <charset val="1"/>
    </font>
    <font>
      <b val="true"/>
      <sz val="15"/>
      <color rgb="FF131A1C"/>
      <name val="Arial"/>
      <family val="0"/>
      <charset val="1"/>
    </font>
    <font>
      <sz val="10"/>
      <color rgb="FF45545A"/>
      <name val="Arial"/>
      <family val="0"/>
      <charset val="1"/>
    </font>
    <font>
      <sz val="8"/>
      <color rgb="FF79878C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E1EFEB"/>
        <bgColor rgb="FFEFF4F2"/>
      </patternFill>
    </fill>
    <fill>
      <patternFill patternType="solid">
        <fgColor rgb="FFFFF3CC"/>
        <bgColor rgb="FFEFF4F2"/>
      </patternFill>
    </fill>
    <fill>
      <patternFill patternType="solid">
        <fgColor rgb="FFEFF4F2"/>
        <bgColor rgb="FFE1EFEB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131A1C"/>
      </bottom>
      <diagonal/>
    </border>
    <border diagonalUp="false" diagonalDown="false">
      <left style="thin">
        <color rgb="FFD8E0DD"/>
      </left>
      <right style="thin">
        <color rgb="FFD8E0DD"/>
      </right>
      <top style="thin">
        <color rgb="FFD8E0DD"/>
      </top>
      <bottom style="thin">
        <color rgb="FFD8E0DD"/>
      </bottom>
      <diagonal/>
    </border>
    <border diagonalUp="false" diagonalDown="false">
      <left/>
      <right/>
      <top/>
      <bottom style="thin">
        <color rgb="FFD8E0DD"/>
      </bottom>
      <diagonal/>
    </border>
    <border diagonalUp="false" diagonalDown="false">
      <left/>
      <right/>
      <top style="medium">
        <color rgb="FF131A1C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0" fillId="3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0" fillId="3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0" fillId="3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10" fillId="3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1" fontId="9" fillId="0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2" fillId="0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9" fillId="0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4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2" fillId="4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2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6" fillId="2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3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3" fillId="0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2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0" fontId="12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12" fillId="0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2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6" fillId="2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FF4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C6A5B"/>
      <rgbColor rgb="FFC0C0C0"/>
      <rgbColor rgb="FF79878C"/>
      <rgbColor rgb="FF9999FF"/>
      <rgbColor rgb="FF993366"/>
      <rgbColor rgb="FFFFF3CC"/>
      <rgbColor rgb="FFE1EFEB"/>
      <rgbColor rgb="FF660066"/>
      <rgbColor rgb="FFFF8080"/>
      <rgbColor rgb="FF0066CC"/>
      <rgbColor rgb="FFD8E0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31A1C"/>
      <rgbColor rgb="FF333300"/>
      <rgbColor rgb="FF993300"/>
      <rgbColor rgb="FF993366"/>
      <rgbColor rgb="FF333399"/>
      <rgbColor rgb="FF45545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E4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42"/>
    <col collapsed="false" customWidth="true" hidden="false" outlineLevel="0" max="3" min="3" style="1" width="16"/>
    <col collapsed="false" customWidth="true" hidden="false" outlineLevel="0" max="6" min="4" style="1" width="15"/>
    <col collapsed="false" customWidth="true" hidden="false" outlineLevel="0" max="7" min="7" style="1" width="2"/>
  </cols>
  <sheetData>
    <row r="2" customFormat="false" ht="19.5" hidden="false" customHeight="true" outlineLevel="0" collapsed="false">
      <c r="B2" s="2" t="s">
        <v>0</v>
      </c>
    </row>
    <row r="3" customFormat="false" ht="15" hidden="false" customHeight="true" outlineLevel="0" collapsed="false">
      <c r="B3" s="3" t="s">
        <v>1</v>
      </c>
    </row>
    <row r="5" customFormat="false" ht="15" hidden="false" customHeight="true" outlineLevel="0" collapsed="false">
      <c r="B5" s="4" t="s">
        <v>2</v>
      </c>
    </row>
    <row r="6" customFormat="false" ht="15" hidden="false" customHeight="true" outlineLevel="0" collapsed="false">
      <c r="B6" s="5" t="s">
        <v>3</v>
      </c>
    </row>
    <row r="8" customFormat="false" ht="15" hidden="false" customHeight="true" outlineLevel="0" collapsed="false">
      <c r="B8" s="6" t="s">
        <v>4</v>
      </c>
      <c r="C8" s="7"/>
    </row>
    <row r="9" customFormat="false" ht="15" hidden="false" customHeight="true" outlineLevel="0" collapsed="false">
      <c r="B9" s="8" t="s">
        <v>5</v>
      </c>
      <c r="C9" s="9" t="n">
        <v>67</v>
      </c>
      <c r="D9" s="10" t="s">
        <v>6</v>
      </c>
    </row>
    <row r="10" customFormat="false" ht="15" hidden="false" customHeight="true" outlineLevel="0" collapsed="false">
      <c r="B10" s="8" t="s">
        <v>7</v>
      </c>
      <c r="C10" s="11" t="n">
        <v>5</v>
      </c>
      <c r="D10" s="10" t="s">
        <v>8</v>
      </c>
    </row>
    <row r="11" customFormat="false" ht="15" hidden="false" customHeight="true" outlineLevel="0" collapsed="false">
      <c r="B11" s="8" t="s">
        <v>9</v>
      </c>
      <c r="C11" s="9" t="n">
        <v>40</v>
      </c>
      <c r="D11" s="10" t="s">
        <v>10</v>
      </c>
    </row>
    <row r="12" customFormat="false" ht="15" hidden="false" customHeight="true" outlineLevel="0" collapsed="false">
      <c r="B12" s="8" t="s">
        <v>11</v>
      </c>
      <c r="C12" s="12" t="n">
        <v>0.15</v>
      </c>
      <c r="D12" s="10" t="s">
        <v>12</v>
      </c>
    </row>
    <row r="13" customFormat="false" ht="15" hidden="false" customHeight="true" outlineLevel="0" collapsed="false">
      <c r="B13" s="8" t="s">
        <v>13</v>
      </c>
      <c r="C13" s="12" t="n">
        <v>0.08</v>
      </c>
      <c r="D13" s="10" t="s">
        <v>14</v>
      </c>
    </row>
    <row r="14" customFormat="false" ht="15" hidden="false" customHeight="true" outlineLevel="0" collapsed="false">
      <c r="B14" s="8" t="s">
        <v>15</v>
      </c>
      <c r="C14" s="13" t="n">
        <v>4.2</v>
      </c>
      <c r="D14" s="10" t="s">
        <v>16</v>
      </c>
    </row>
    <row r="15" customFormat="false" ht="15" hidden="false" customHeight="true" outlineLevel="0" collapsed="false">
      <c r="B15" s="8" t="s">
        <v>17</v>
      </c>
      <c r="C15" s="9" t="n">
        <v>100</v>
      </c>
      <c r="D15" s="10" t="s">
        <v>18</v>
      </c>
    </row>
    <row r="17" customFormat="false" ht="15" hidden="false" customHeight="true" outlineLevel="0" collapsed="false">
      <c r="B17" s="6" t="s">
        <v>19</v>
      </c>
      <c r="C17" s="7"/>
    </row>
    <row r="18" customFormat="false" ht="15" hidden="false" customHeight="true" outlineLevel="0" collapsed="false">
      <c r="B18" s="8" t="s">
        <v>20</v>
      </c>
      <c r="C18" s="14" t="n">
        <v>0.155</v>
      </c>
      <c r="D18" s="10" t="s">
        <v>21</v>
      </c>
    </row>
    <row r="19" customFormat="false" ht="15" hidden="false" customHeight="true" outlineLevel="0" collapsed="false">
      <c r="B19" s="8" t="s">
        <v>22</v>
      </c>
      <c r="C19" s="15" t="n">
        <v>1500</v>
      </c>
      <c r="D19" s="10" t="s">
        <v>23</v>
      </c>
    </row>
    <row r="20" customFormat="false" ht="15" hidden="false" customHeight="false" outlineLevel="0" collapsed="false">
      <c r="B20" s="8" t="s">
        <v>24</v>
      </c>
      <c r="C20" s="16" t="n">
        <v>30</v>
      </c>
      <c r="D20" s="10" t="s">
        <v>25</v>
      </c>
    </row>
    <row r="21" customFormat="false" ht="15" hidden="false" customHeight="true" outlineLevel="0" collapsed="false">
      <c r="B21" s="6" t="s">
        <v>26</v>
      </c>
      <c r="C21" s="7"/>
    </row>
    <row r="22" customFormat="false" ht="15" hidden="false" customHeight="true" outlineLevel="0" collapsed="false">
      <c r="B22" s="17" t="s">
        <v>27</v>
      </c>
      <c r="C22" s="18" t="n">
        <f aca="false">IF(C11=0,0,C23/C11)</f>
        <v>251.25</v>
      </c>
    </row>
    <row r="23" customFormat="false" ht="15" hidden="false" customHeight="true" outlineLevel="0" collapsed="false">
      <c r="B23" s="19" t="s">
        <v>28</v>
      </c>
      <c r="C23" s="20" t="n">
        <f aca="false">C9*C20*C10</f>
        <v>10050</v>
      </c>
    </row>
    <row r="24" customFormat="false" ht="15" hidden="false" customHeight="true" outlineLevel="0" collapsed="false">
      <c r="B24" s="17" t="s">
        <v>11</v>
      </c>
      <c r="C24" s="21" t="n">
        <f aca="false">-C23*C12</f>
        <v>-1507.5</v>
      </c>
    </row>
    <row r="25" customFormat="false" ht="15" hidden="false" customHeight="true" outlineLevel="0" collapsed="false">
      <c r="B25" s="22" t="s">
        <v>29</v>
      </c>
      <c r="C25" s="23" t="n">
        <f aca="false">C23+C24</f>
        <v>8542.5</v>
      </c>
    </row>
    <row r="26" customFormat="false" ht="15" hidden="false" customHeight="true" outlineLevel="0" collapsed="false">
      <c r="B26" s="17" t="s">
        <v>30</v>
      </c>
      <c r="C26" s="21" t="n">
        <f aca="false">-C25*C13</f>
        <v>-683.4</v>
      </c>
    </row>
    <row r="27" customFormat="false" ht="15" hidden="false" customHeight="true" outlineLevel="0" collapsed="false">
      <c r="B27" s="17" t="s">
        <v>31</v>
      </c>
      <c r="C27" s="21" t="n">
        <f aca="false">-(C22+C22*C12)*C14</f>
        <v>-1213.5375</v>
      </c>
    </row>
    <row r="28" customFormat="false" ht="15" hidden="false" customHeight="true" outlineLevel="0" collapsed="false">
      <c r="B28" s="17" t="s">
        <v>32</v>
      </c>
      <c r="C28" s="21" t="n">
        <f aca="false">-C9*C20</f>
        <v>-2010</v>
      </c>
    </row>
    <row r="29" customFormat="false" ht="15" hidden="false" customHeight="true" outlineLevel="0" collapsed="false">
      <c r="B29" s="17" t="s">
        <v>17</v>
      </c>
      <c r="C29" s="21" t="n">
        <f aca="false">-C15</f>
        <v>-100</v>
      </c>
    </row>
    <row r="30" customFormat="false" ht="15" hidden="false" customHeight="true" outlineLevel="0" collapsed="false">
      <c r="B30" s="22" t="s">
        <v>33</v>
      </c>
      <c r="C30" s="23" t="n">
        <f aca="false">C25+C26+C27+C28+C29</f>
        <v>4535.5625</v>
      </c>
    </row>
    <row r="31" customFormat="false" ht="15" hidden="false" customHeight="true" outlineLevel="0" collapsed="false">
      <c r="B31" s="24" t="s">
        <v>34</v>
      </c>
      <c r="C31" s="25" t="n">
        <f aca="false">-MAX(0,C30)*C18</f>
        <v>-703.0121875</v>
      </c>
    </row>
    <row r="32" customFormat="false" ht="15" hidden="false" customHeight="true" outlineLevel="0" collapsed="false">
      <c r="B32" s="26" t="s">
        <v>35</v>
      </c>
      <c r="C32" s="27" t="n">
        <f aca="false">C30+C31</f>
        <v>3832.5503125</v>
      </c>
    </row>
    <row r="34" customFormat="false" ht="15" hidden="false" customHeight="true" outlineLevel="0" collapsed="false">
      <c r="B34" s="6" t="s">
        <v>36</v>
      </c>
      <c r="C34" s="7"/>
    </row>
    <row r="35" customFormat="false" ht="15" hidden="false" customHeight="true" outlineLevel="0" collapsed="false">
      <c r="B35" s="8" t="s">
        <v>37</v>
      </c>
      <c r="C35" s="28" t="n">
        <f aca="false">IF(C20=0,0,C22/C20)</f>
        <v>8.375</v>
      </c>
      <c r="D35" s="10" t="s">
        <v>38</v>
      </c>
    </row>
    <row r="36" customFormat="false" ht="15" hidden="false" customHeight="true" outlineLevel="0" collapsed="false">
      <c r="B36" s="8" t="s">
        <v>39</v>
      </c>
      <c r="C36" s="29" t="n">
        <f aca="false">C35*6</f>
        <v>50.25</v>
      </c>
      <c r="D36" s="10" t="s">
        <v>40</v>
      </c>
    </row>
    <row r="37" customFormat="false" ht="15" hidden="false" customHeight="false" outlineLevel="0" collapsed="false">
      <c r="B37" s="8" t="s">
        <v>41</v>
      </c>
      <c r="C37" s="30" t="n">
        <f aca="false">IF(C32&lt;=0,"non rientra",C19/C32)</f>
        <v>0.391384294449494</v>
      </c>
      <c r="D37" s="10" t="s">
        <v>42</v>
      </c>
    </row>
    <row r="38" customFormat="false" ht="15" hidden="false" customHeight="true" outlineLevel="0" collapsed="false">
      <c r="B38" s="6" t="s">
        <v>43</v>
      </c>
      <c r="C38" s="7"/>
      <c r="D38" s="7"/>
      <c r="E38" s="7"/>
    </row>
    <row r="39" customFormat="false" ht="15" hidden="false" customHeight="true" outlineLevel="0" collapsed="false">
      <c r="B39" s="5" t="s">
        <v>44</v>
      </c>
    </row>
    <row r="40" customFormat="false" ht="15" hidden="false" customHeight="true" outlineLevel="0" collapsed="false">
      <c r="B40" s="31" t="s">
        <v>11</v>
      </c>
      <c r="C40" s="32" t="n">
        <v>0.1</v>
      </c>
      <c r="D40" s="32" t="n">
        <v>0.2</v>
      </c>
      <c r="E40" s="32" t="n">
        <v>0.3</v>
      </c>
    </row>
    <row r="41" customFormat="false" ht="15" hidden="false" customHeight="true" outlineLevel="0" collapsed="false">
      <c r="B41" s="8" t="s">
        <v>29</v>
      </c>
      <c r="C41" s="21" t="n">
        <f aca="false">$C$23*(1-C$40)</f>
        <v>9045</v>
      </c>
      <c r="D41" s="21" t="n">
        <f aca="false">$C$23*(1-D$40)</f>
        <v>8040</v>
      </c>
      <c r="E41" s="21" t="n">
        <f aca="false">$C$23*(1-E$40)</f>
        <v>7035</v>
      </c>
    </row>
    <row r="42" customFormat="false" ht="15" hidden="false" customHeight="true" outlineLevel="0" collapsed="false">
      <c r="B42" s="8" t="s">
        <v>33</v>
      </c>
      <c r="C42" s="21" t="n">
        <f aca="false">C41-C41*$C$13-($C$22+$C$22*C$40)*$C$14-$C$9*$C$20-$C$15</f>
        <v>5050.625</v>
      </c>
      <c r="D42" s="21" t="n">
        <f aca="false">D41-D41*$C$13-($C$22+$C$22*D$40)*$C$14-$C$9*$C$20-$C$15</f>
        <v>4020.5</v>
      </c>
      <c r="E42" s="21" t="n">
        <f aca="false">E41-E41*$C$13-($C$22+$C$22*E$40)*$C$14-$C$9*$C$20-$C$15</f>
        <v>2990.375</v>
      </c>
    </row>
    <row r="43" customFormat="false" ht="15" hidden="false" customHeight="true" outlineLevel="0" collapsed="false">
      <c r="B43" s="8" t="s">
        <v>45</v>
      </c>
      <c r="C43" s="21" t="n">
        <f aca="false">-MAX(0,C42)*$C$18</f>
        <v>-782.846875</v>
      </c>
      <c r="D43" s="21" t="n">
        <f aca="false">-MAX(0,D42)*$C$18</f>
        <v>-623.1775</v>
      </c>
      <c r="E43" s="21" t="n">
        <f aca="false">-MAX(0,E42)*$C$18</f>
        <v>-463.508125</v>
      </c>
    </row>
    <row r="44" customFormat="false" ht="15" hidden="false" customHeight="true" outlineLevel="0" collapsed="false">
      <c r="B44" s="33" t="s">
        <v>46</v>
      </c>
      <c r="C44" s="34" t="n">
        <f aca="false">C42+C43</f>
        <v>4267.778125</v>
      </c>
      <c r="D44" s="34" t="n">
        <f aca="false">D42+D43</f>
        <v>3397.3225</v>
      </c>
      <c r="E44" s="34" t="n">
        <f aca="false">E42+E43</f>
        <v>2526.866875</v>
      </c>
    </row>
    <row r="46" customFormat="false" ht="15" hidden="false" customHeight="true" outlineLevel="0" collapsed="false">
      <c r="B46" s="35" t="s">
        <v>47</v>
      </c>
    </row>
  </sheetData>
  <dataValidations count="4">
    <dataValidation allowBlank="false" error="Metti un valore tra 40 e 60 €." errorStyle="stop" errorTitle="Scontrino medio" operator="between" showDropDown="false" showErrorMessage="true" showInputMessage="false" sqref="C11" type="decimal">
      <formula1>40</formula1>
      <formula2>60</formula2>
    </dataValidation>
    <dataValidation allowBlank="false" error="Metti un valore tra 0% e 30%." errorStyle="stop" errorTitle="Resi e mancati ritiri" operator="between" showDropDown="false" showErrorMessage="true" showInputMessage="false" sqref="C12" type="decimal">
      <formula1>0</formula1>
      <formula2>0.3</formula2>
    </dataValidation>
    <dataValidation allowBlank="false" error="Il minimo per partire è 17 € al giorno." errorStyle="stop" errorTitle="Pubblicità al giorno" operator="between" showDropDown="false" showErrorMessage="true" showInputMessage="false" sqref="C9" type="decimal">
      <formula1>17</formula1>
      <formula2>1000</formula2>
    </dataValidation>
    <dataValidation allowBlank="false" error="Metti un ROAS tra 1 e 30." errorStyle="stop" errorTitle="ROAS" operator="between" showDropDown="false" showErrorMessage="true" showInputMessage="false" sqref="C10" type="decimal">
      <formula1>1</formula1>
      <formula2>30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34"/>
    <col collapsed="false" customWidth="true" hidden="false" outlineLevel="0" max="3" min="3" style="1" width="78"/>
  </cols>
  <sheetData>
    <row r="2" customFormat="false" ht="18" hidden="false" customHeight="true" outlineLevel="0" collapsed="false">
      <c r="B2" s="36" t="s">
        <v>48</v>
      </c>
    </row>
    <row r="4" customFormat="false" ht="30" hidden="false" customHeight="true" outlineLevel="0" collapsed="false">
      <c r="B4" s="37" t="s">
        <v>49</v>
      </c>
      <c r="C4" s="38" t="s">
        <v>50</v>
      </c>
    </row>
    <row r="6" customFormat="false" ht="30" hidden="false" customHeight="true" outlineLevel="0" collapsed="false">
      <c r="B6" s="37" t="s">
        <v>51</v>
      </c>
      <c r="C6" s="38" t="s">
        <v>52</v>
      </c>
    </row>
    <row r="8" customFormat="false" ht="30" hidden="false" customHeight="true" outlineLevel="0" collapsed="false">
      <c r="B8" s="37" t="s">
        <v>53</v>
      </c>
      <c r="C8" s="38" t="s">
        <v>54</v>
      </c>
    </row>
    <row r="10" customFormat="false" ht="45" hidden="false" customHeight="true" outlineLevel="0" collapsed="false">
      <c r="B10" s="37" t="s">
        <v>55</v>
      </c>
      <c r="C10" s="38" t="s">
        <v>56</v>
      </c>
    </row>
    <row r="12" customFormat="false" ht="60" hidden="false" customHeight="true" outlineLevel="0" collapsed="false">
      <c r="B12" s="37" t="s">
        <v>57</v>
      </c>
      <c r="C12" s="38" t="s">
        <v>58</v>
      </c>
    </row>
    <row r="14" customFormat="false" ht="45" hidden="false" customHeight="true" outlineLevel="0" collapsed="false">
      <c r="B14" s="37" t="s">
        <v>59</v>
      </c>
      <c r="C14" s="38" t="s">
        <v>60</v>
      </c>
    </row>
    <row r="16" customFormat="false" ht="45" hidden="false" customHeight="true" outlineLevel="0" collapsed="false">
      <c r="B16" s="37" t="s">
        <v>61</v>
      </c>
      <c r="C16" s="38" t="s">
        <v>62</v>
      </c>
    </row>
    <row r="18" customFormat="false" ht="30" hidden="false" customHeight="true" outlineLevel="0" collapsed="false">
      <c r="B18" s="37" t="s">
        <v>63</v>
      </c>
      <c r="C18" s="38" t="s">
        <v>64</v>
      </c>
    </row>
    <row r="20" customFormat="false" ht="15" hidden="false" customHeight="true" outlineLevel="0" collapsed="false">
      <c r="B20" s="39" t="s">
        <v>65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2026-09-21T10:55:18Z</dcterms:created>
  <dc:creator>openpyxl</dc:creator>
  <dc:description/>
  <dc:language>en-US</dc:language>
  <cp:lastModifiedBy/>
  <dcterms:modified xsi:type="dcterms:W3CDTF">2026-10-09T00:14:31Z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