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fca32d265122cc/Documents/0000_2025 freelance projects/Projects/P4/Original Files/"/>
    </mc:Choice>
  </mc:AlternateContent>
  <xr:revisionPtr revIDLastSave="42" documentId="8_{D94B2A12-C63E-4743-B45E-F4888E120AB8}" xr6:coauthVersionLast="47" xr6:coauthVersionMax="47" xr10:uidLastSave="{B1D2FC62-9D0C-49EA-9CD7-100F7C91C04F}"/>
  <bookViews>
    <workbookView xWindow="-110" yWindow="-110" windowWidth="22620" windowHeight="13500" xr2:uid="{00000000-000D-0000-FFFF-FFFF00000000}"/>
  </bookViews>
  <sheets>
    <sheet name="Campaign Planning Gift Chart" sheetId="1" r:id="rId1"/>
  </sheets>
  <definedNames>
    <definedName name="_xlnm.Print_Area" localSheetId="0">'Campaign Planning Gift Chart'!$A$1:$P$26</definedName>
    <definedName name="_xlnm.Print_Titles" localSheetId="0">'Campaign Planning Gift Chart'!$1:$8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I19" i="1"/>
  <c r="F19" i="1"/>
  <c r="M11" i="1" l="1"/>
  <c r="C4" i="1"/>
  <c r="M18" i="1"/>
  <c r="M14" i="1"/>
  <c r="K10" i="1"/>
  <c r="C10" i="1" s="1"/>
  <c r="G10" i="1" s="1"/>
  <c r="J10" i="1" s="1"/>
  <c r="K11" i="1"/>
  <c r="C11" i="1" s="1"/>
  <c r="G11" i="1" s="1"/>
  <c r="J11" i="1" s="1"/>
  <c r="K12" i="1"/>
  <c r="C12" i="1" s="1"/>
  <c r="G12" i="1" s="1"/>
  <c r="J12" i="1" s="1"/>
  <c r="K13" i="1"/>
  <c r="C13" i="1" s="1"/>
  <c r="K14" i="1"/>
  <c r="P14" i="1" s="1"/>
  <c r="K15" i="1"/>
  <c r="P15" i="1" s="1"/>
  <c r="K16" i="1"/>
  <c r="P16" i="1" s="1"/>
  <c r="K17" i="1"/>
  <c r="P17" i="1" s="1"/>
  <c r="K18" i="1"/>
  <c r="P18" i="1" s="1"/>
  <c r="K9" i="1"/>
  <c r="P13" i="1" l="1"/>
  <c r="K19" i="1"/>
  <c r="C9" i="1"/>
  <c r="D10" i="1" s="1"/>
  <c r="N16" i="1"/>
  <c r="N15" i="1"/>
  <c r="N14" i="1"/>
  <c r="P12" i="1"/>
  <c r="P11" i="1"/>
  <c r="C14" i="1"/>
  <c r="G14" i="1" s="1"/>
  <c r="J14" i="1" s="1"/>
  <c r="P10" i="1"/>
  <c r="C18" i="1"/>
  <c r="G18" i="1" s="1"/>
  <c r="J18" i="1" s="1"/>
  <c r="N9" i="1"/>
  <c r="C16" i="1"/>
  <c r="G16" i="1" s="1"/>
  <c r="J16" i="1" s="1"/>
  <c r="N10" i="1"/>
  <c r="C15" i="1"/>
  <c r="N18" i="1"/>
  <c r="G13" i="1"/>
  <c r="J13" i="1" s="1"/>
  <c r="N17" i="1"/>
  <c r="C17" i="1"/>
  <c r="G17" i="1" s="1"/>
  <c r="J17" i="1" s="1"/>
  <c r="N13" i="1"/>
  <c r="N12" i="1"/>
  <c r="N11" i="1"/>
  <c r="P9" i="1"/>
  <c r="D9" i="1" l="1"/>
  <c r="D11" i="1"/>
  <c r="D12" i="1"/>
  <c r="G9" i="1"/>
  <c r="H13" i="1" s="1"/>
  <c r="P19" i="1"/>
  <c r="C19" i="1"/>
  <c r="G15" i="1"/>
  <c r="J15" i="1" s="1"/>
  <c r="D17" i="1"/>
  <c r="D15" i="1"/>
  <c r="D16" i="1"/>
  <c r="D18" i="1"/>
  <c r="D13" i="1"/>
  <c r="D14" i="1"/>
  <c r="H9" i="1" l="1"/>
  <c r="H11" i="1"/>
  <c r="H14" i="1"/>
  <c r="H10" i="1"/>
  <c r="J9" i="1"/>
  <c r="J19" i="1" s="1"/>
  <c r="H12" i="1"/>
  <c r="G19" i="1"/>
  <c r="H18" i="1"/>
  <c r="H17" i="1"/>
  <c r="H16" i="1"/>
  <c r="H15" i="1"/>
  <c r="E11" i="1"/>
  <c r="E14" i="1"/>
  <c r="E18" i="1"/>
</calcChain>
</file>

<file path=xl/sharedStrings.xml><?xml version="1.0" encoding="utf-8"?>
<sst xmlns="http://schemas.openxmlformats.org/spreadsheetml/2006/main" count="19" uniqueCount="19">
  <si>
    <t>Number of Gifts Required</t>
  </si>
  <si>
    <t>TOTAL</t>
  </si>
  <si>
    <t xml:space="preserve"> Cumulative Gifts Required</t>
  </si>
  <si>
    <t>Number of Prospects Required</t>
  </si>
  <si>
    <t>Cumulative Dollars</t>
  </si>
  <si>
    <t># Gifts Received Last FY</t>
  </si>
  <si>
    <t>Cumulative Prospects
Required</t>
  </si>
  <si>
    <t>% of Total</t>
  </si>
  <si>
    <t>Additional Dollars Required</t>
  </si>
  <si>
    <t>% by Range</t>
  </si>
  <si>
    <t>Additional Prospects Required</t>
  </si>
  <si>
    <t>Projected Dollars This Fiscal Year</t>
  </si>
  <si>
    <t>Number of Prospects Available</t>
  </si>
  <si>
    <t>Notes on using this chart:</t>
  </si>
  <si>
    <t>CAMPAIGN PLANNING GIFT CHART</t>
  </si>
  <si>
    <t>GOAL
Total Dollars for Category</t>
  </si>
  <si>
    <t xml:space="preserve">ENTER YOUR FUNDRAISING GOAL HERE: </t>
  </si>
  <si>
    <t xml:space="preserve"> % of Gifts Required by Range </t>
  </si>
  <si>
    <t xml:space="preserve"> - This chart assumes a 1:1 correlation between gifts &amp; donors.  If the average number of gifts per donor is higher, fewer prospects would be required, but the 1:1 ratio allows for a general indication of the number of required donors to achieve a campaign goal.
 - Number of prospects required uses industry standard ratio of 4:1 prospects to donors at major gift levels and increases that ratio at mid and low-range as more acquisition is needed.
 - % by range uses the Pareto Principle, where 80% of dollars come from 20% of donors (and 20% of dollars come from 80% of donors) as a general indicator of a healthy, robust individual giving program that is not entirely dependent upon major gifts and gives flexibility for donors to move up and down the giving pyramid. 
www.nextriverfundraising.com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</si>
</sst>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erif"/>
    </font>
    <font>
      <sz val="12"/>
      <color theme="1"/>
      <name val="San serif"/>
    </font>
    <font>
      <b/>
      <sz val="12"/>
      <color theme="0"/>
      <name val="San serif"/>
    </font>
    <font>
      <sz val="12"/>
      <color rgb="FF000000"/>
      <name val="San serif"/>
    </font>
    <font>
      <u/>
      <sz val="12"/>
      <color theme="1"/>
      <name val="San serif"/>
    </font>
    <font>
      <b/>
      <u/>
      <sz val="12"/>
      <color theme="1"/>
      <name val="San serif"/>
    </font>
    <font>
      <b/>
      <sz val="16"/>
      <color theme="1"/>
      <name val="San SERIF"/>
    </font>
    <font>
      <sz val="11"/>
      <color theme="1"/>
      <name val="San SERIF"/>
    </font>
    <font>
      <b/>
      <sz val="14"/>
      <color theme="1"/>
      <name val="Serif"/>
    </font>
    <font>
      <b/>
      <sz val="12"/>
      <color rgb="FF000000"/>
      <name val="San SERIF"/>
    </font>
    <font>
      <b/>
      <sz val="14"/>
      <color rgb="FF218BEA"/>
      <name val="San SERIF"/>
    </font>
    <font>
      <sz val="12"/>
      <name val="San serif"/>
    </font>
    <font>
      <b/>
      <sz val="12"/>
      <color theme="1"/>
      <name val="San serif"/>
    </font>
    <font>
      <b/>
      <sz val="12"/>
      <color theme="1"/>
      <name val="Serif"/>
    </font>
  </fonts>
  <fills count="6">
    <fill>
      <patternFill patternType="none"/>
    </fill>
    <fill>
      <patternFill patternType="gray125"/>
    </fill>
    <fill>
      <patternFill patternType="solid">
        <fgColor rgb="FF253856"/>
        <bgColor indexed="64"/>
      </patternFill>
    </fill>
    <fill>
      <patternFill patternType="solid">
        <fgColor rgb="FF218BEA"/>
        <bgColor indexed="64"/>
      </patternFill>
    </fill>
    <fill>
      <patternFill patternType="solid">
        <fgColor rgb="FF005C5A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 style="thin">
        <color rgb="FF00000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indexed="64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3" fontId="5" fillId="0" borderId="11" xfId="0" applyNumberFormat="1" applyFont="1" applyBorder="1" applyAlignment="1" applyProtection="1">
      <alignment horizontal="right" vertical="center" wrapText="1" readingOrder="1"/>
      <protection locked="0"/>
    </xf>
    <xf numFmtId="3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3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3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6" fontId="4" fillId="3" borderId="10" xfId="0" applyNumberFormat="1" applyFont="1" applyFill="1" applyBorder="1" applyAlignment="1">
      <alignment horizontal="right" vertical="center" wrapText="1" readingOrder="1"/>
    </xf>
    <xf numFmtId="3" fontId="5" fillId="5" borderId="11" xfId="1" applyNumberFormat="1" applyFont="1" applyFill="1" applyBorder="1" applyAlignment="1" applyProtection="1">
      <alignment horizontal="right" vertical="center" wrapText="1" readingOrder="1"/>
    </xf>
    <xf numFmtId="9" fontId="5" fillId="5" borderId="11" xfId="1" applyNumberFormat="1" applyFont="1" applyFill="1" applyBorder="1" applyAlignment="1" applyProtection="1">
      <alignment horizontal="right" vertical="center" wrapText="1" readingOrder="1"/>
    </xf>
    <xf numFmtId="3" fontId="5" fillId="5" borderId="11" xfId="0" applyNumberFormat="1" applyFont="1" applyFill="1" applyBorder="1" applyAlignment="1">
      <alignment horizontal="right" vertical="center" wrapText="1" readingOrder="1"/>
    </xf>
    <xf numFmtId="6" fontId="5" fillId="5" borderId="11" xfId="0" applyNumberFormat="1" applyFont="1" applyFill="1" applyBorder="1" applyAlignment="1">
      <alignment horizontal="right" vertical="center" wrapText="1" readingOrder="1"/>
    </xf>
    <xf numFmtId="9" fontId="5" fillId="5" borderId="11" xfId="2" applyFont="1" applyFill="1" applyBorder="1" applyAlignment="1" applyProtection="1">
      <alignment horizontal="right" vertical="center" wrapText="1" readingOrder="1"/>
    </xf>
    <xf numFmtId="6" fontId="4" fillId="3" borderId="1" xfId="0" applyNumberFormat="1" applyFont="1" applyFill="1" applyBorder="1" applyAlignment="1">
      <alignment horizontal="right" vertical="center" wrapText="1" readingOrder="1"/>
    </xf>
    <xf numFmtId="3" fontId="5" fillId="5" borderId="1" xfId="1" applyNumberFormat="1" applyFont="1" applyFill="1" applyBorder="1" applyAlignment="1" applyProtection="1">
      <alignment horizontal="right" vertical="center" wrapText="1" readingOrder="1"/>
    </xf>
    <xf numFmtId="9" fontId="5" fillId="5" borderId="1" xfId="1" applyNumberFormat="1" applyFont="1" applyFill="1" applyBorder="1" applyAlignment="1" applyProtection="1">
      <alignment horizontal="right" vertical="center" wrapText="1" readingOrder="1"/>
    </xf>
    <xf numFmtId="3" fontId="5" fillId="5" borderId="1" xfId="0" applyNumberFormat="1" applyFont="1" applyFill="1" applyBorder="1" applyAlignment="1">
      <alignment horizontal="right" vertical="center" wrapText="1" readingOrder="1"/>
    </xf>
    <xf numFmtId="6" fontId="5" fillId="5" borderId="1" xfId="0" applyNumberFormat="1" applyFont="1" applyFill="1" applyBorder="1" applyAlignment="1">
      <alignment horizontal="right" vertical="center" wrapText="1" readingOrder="1"/>
    </xf>
    <xf numFmtId="9" fontId="5" fillId="5" borderId="1" xfId="2" applyFont="1" applyFill="1" applyBorder="1" applyAlignment="1" applyProtection="1">
      <alignment horizontal="right" vertical="center" wrapText="1" readingOrder="1"/>
    </xf>
    <xf numFmtId="6" fontId="4" fillId="3" borderId="4" xfId="0" applyNumberFormat="1" applyFont="1" applyFill="1" applyBorder="1" applyAlignment="1">
      <alignment horizontal="right" vertical="center" wrapText="1" readingOrder="1"/>
    </xf>
    <xf numFmtId="3" fontId="5" fillId="5" borderId="4" xfId="1" applyNumberFormat="1" applyFont="1" applyFill="1" applyBorder="1" applyAlignment="1" applyProtection="1">
      <alignment horizontal="right" vertical="center" wrapText="1" readingOrder="1"/>
    </xf>
    <xf numFmtId="9" fontId="5" fillId="5" borderId="4" xfId="1" applyNumberFormat="1" applyFont="1" applyFill="1" applyBorder="1" applyAlignment="1" applyProtection="1">
      <alignment horizontal="right" vertical="center" wrapText="1" readingOrder="1"/>
    </xf>
    <xf numFmtId="3" fontId="5" fillId="5" borderId="4" xfId="0" applyNumberFormat="1" applyFont="1" applyFill="1" applyBorder="1" applyAlignment="1">
      <alignment horizontal="right" vertical="center" wrapText="1" readingOrder="1"/>
    </xf>
    <xf numFmtId="6" fontId="5" fillId="5" borderId="4" xfId="0" applyNumberFormat="1" applyFont="1" applyFill="1" applyBorder="1" applyAlignment="1">
      <alignment horizontal="right" vertical="center" wrapText="1" readingOrder="1"/>
    </xf>
    <xf numFmtId="9" fontId="5" fillId="5" borderId="4" xfId="2" applyFont="1" applyFill="1" applyBorder="1" applyAlignment="1" applyProtection="1">
      <alignment horizontal="right" vertical="center" wrapText="1" readingOrder="1"/>
    </xf>
    <xf numFmtId="6" fontId="4" fillId="3" borderId="11" xfId="0" applyNumberFormat="1" applyFont="1" applyFill="1" applyBorder="1" applyAlignment="1">
      <alignment horizontal="right" vertical="center" wrapText="1" readingOrder="1"/>
    </xf>
    <xf numFmtId="6" fontId="4" fillId="3" borderId="3" xfId="0" applyNumberFormat="1" applyFont="1" applyFill="1" applyBorder="1" applyAlignment="1">
      <alignment horizontal="right" vertical="center" wrapText="1" readingOrder="1"/>
    </xf>
    <xf numFmtId="3" fontId="5" fillId="5" borderId="3" xfId="0" applyNumberFormat="1" applyFont="1" applyFill="1" applyBorder="1" applyAlignment="1">
      <alignment horizontal="right" vertical="center" wrapText="1" readingOrder="1"/>
    </xf>
    <xf numFmtId="0" fontId="3" fillId="5" borderId="0" xfId="0" applyFont="1" applyFill="1" applyAlignment="1">
      <alignment horizontal="right" vertical="center"/>
    </xf>
    <xf numFmtId="9" fontId="13" fillId="5" borderId="4" xfId="2" applyFont="1" applyFill="1" applyBorder="1" applyAlignment="1" applyProtection="1">
      <alignment horizontal="right" vertical="center" wrapText="1" readingOrder="1"/>
    </xf>
    <xf numFmtId="6" fontId="4" fillId="3" borderId="2" xfId="0" applyNumberFormat="1" applyFont="1" applyFill="1" applyBorder="1" applyAlignment="1">
      <alignment horizontal="right" vertical="center" wrapText="1" readingOrder="1"/>
    </xf>
    <xf numFmtId="3" fontId="5" fillId="5" borderId="2" xfId="1" applyNumberFormat="1" applyFont="1" applyFill="1" applyBorder="1" applyAlignment="1" applyProtection="1">
      <alignment horizontal="right" vertical="center" wrapText="1" readingOrder="1"/>
    </xf>
    <xf numFmtId="9" fontId="5" fillId="5" borderId="2" xfId="1" applyNumberFormat="1" applyFont="1" applyFill="1" applyBorder="1" applyAlignment="1" applyProtection="1">
      <alignment horizontal="right" vertical="center" wrapText="1" readingOrder="1"/>
    </xf>
    <xf numFmtId="6" fontId="5" fillId="5" borderId="2" xfId="0" applyNumberFormat="1" applyFont="1" applyFill="1" applyBorder="1" applyAlignment="1">
      <alignment horizontal="right" vertical="center" wrapText="1" readingOrder="1"/>
    </xf>
    <xf numFmtId="9" fontId="5" fillId="5" borderId="2" xfId="2" applyFont="1" applyFill="1" applyBorder="1" applyAlignment="1" applyProtection="1">
      <alignment horizontal="right" vertical="center" wrapText="1" readingOrder="1"/>
    </xf>
    <xf numFmtId="0" fontId="14" fillId="0" borderId="0" xfId="0" applyFont="1" applyAlignment="1">
      <alignment vertical="center"/>
    </xf>
    <xf numFmtId="0" fontId="4" fillId="3" borderId="2" xfId="0" applyFont="1" applyFill="1" applyBorder="1" applyAlignment="1">
      <alignment horizontal="right" vertical="center" wrapText="1" readingOrder="1"/>
    </xf>
    <xf numFmtId="164" fontId="4" fillId="4" borderId="2" xfId="1" applyNumberFormat="1" applyFont="1" applyFill="1" applyBorder="1" applyAlignment="1" applyProtection="1">
      <alignment horizontal="right" vertical="center" wrapText="1" readingOrder="1"/>
    </xf>
    <xf numFmtId="0" fontId="4" fillId="4" borderId="2" xfId="0" applyFont="1" applyFill="1" applyBorder="1" applyAlignment="1">
      <alignment horizontal="right" vertical="center" wrapText="1" readingOrder="1"/>
    </xf>
    <xf numFmtId="3" fontId="4" fillId="4" borderId="2" xfId="0" applyNumberFormat="1" applyFont="1" applyFill="1" applyBorder="1" applyAlignment="1">
      <alignment horizontal="right" vertical="center" wrapText="1" readingOrder="1"/>
    </xf>
    <xf numFmtId="6" fontId="4" fillId="4" borderId="2" xfId="0" applyNumberFormat="1" applyFont="1" applyFill="1" applyBorder="1" applyAlignment="1">
      <alignment horizontal="right" vertical="center" wrapText="1" readingOrder="1"/>
    </xf>
    <xf numFmtId="9" fontId="4" fillId="4" borderId="2" xfId="2" applyFont="1" applyFill="1" applyBorder="1" applyAlignment="1" applyProtection="1">
      <alignment horizontal="right" vertical="center" wrapText="1" readingOrder="1"/>
    </xf>
    <xf numFmtId="0" fontId="6" fillId="0" borderId="0" xfId="0" applyFont="1"/>
    <xf numFmtId="6" fontId="5" fillId="0" borderId="11" xfId="0" applyNumberFormat="1" applyFont="1" applyBorder="1" applyAlignment="1" applyProtection="1">
      <alignment horizontal="right" vertical="center" wrapText="1" readingOrder="1"/>
      <protection locked="0"/>
    </xf>
    <xf numFmtId="6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6" fontId="5" fillId="0" borderId="4" xfId="0" applyNumberFormat="1" applyFont="1" applyBorder="1" applyAlignment="1" applyProtection="1">
      <alignment horizontal="right" vertical="center" wrapText="1" readingOrder="1"/>
      <protection locked="0"/>
    </xf>
    <xf numFmtId="6" fontId="5" fillId="0" borderId="3" xfId="0" applyNumberFormat="1" applyFont="1" applyBorder="1" applyAlignment="1" applyProtection="1">
      <alignment horizontal="right" vertical="center" wrapText="1" readingOrder="1"/>
      <protection locked="0"/>
    </xf>
    <xf numFmtId="6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6" fontId="4" fillId="4" borderId="2" xfId="1" applyNumberFormat="1" applyFont="1" applyFill="1" applyBorder="1" applyAlignment="1" applyProtection="1">
      <alignment horizontal="right" vertical="center" wrapText="1" readingOrder="1"/>
    </xf>
    <xf numFmtId="0" fontId="3" fillId="0" borderId="0" xfId="0" applyFont="1" applyAlignment="1">
      <alignment horizontal="left" vertical="top" wrapText="1"/>
    </xf>
    <xf numFmtId="3" fontId="12" fillId="0" borderId="1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E3A"/>
      <color rgb="FF253856"/>
      <color rgb="FF243856"/>
      <color rgb="FF218BEA"/>
      <color rgb="FF005C5A"/>
      <color rgb="FF0094C6"/>
      <color rgb="FF4C7A5B"/>
      <color rgb="FF208577"/>
      <color rgb="FFE9C52D"/>
      <color rgb="FF1D3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xtriverfundraising.com/#www.nextriverfundraising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nextriverfundraising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611481</xdr:colOff>
      <xdr:row>5</xdr:row>
      <xdr:rowOff>117594</xdr:rowOff>
    </xdr:from>
    <xdr:to>
      <xdr:col>4</xdr:col>
      <xdr:colOff>862345</xdr:colOff>
      <xdr:row>5</xdr:row>
      <xdr:rowOff>243025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8F989748-43B4-0E3D-7099-714B8155268B}"/>
            </a:ext>
          </a:extLst>
        </xdr:cNvPr>
        <xdr:cNvSpPr/>
      </xdr:nvSpPr>
      <xdr:spPr>
        <a:xfrm>
          <a:off x="3904074" y="1371915"/>
          <a:ext cx="250864" cy="125431"/>
        </a:xfrm>
        <a:prstGeom prst="rightArrow">
          <a:avLst/>
        </a:prstGeom>
        <a:solidFill>
          <a:srgbClr val="24385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70556</xdr:colOff>
      <xdr:row>0</xdr:row>
      <xdr:rowOff>164629</xdr:rowOff>
    </xdr:from>
    <xdr:to>
      <xdr:col>3</xdr:col>
      <xdr:colOff>383927</xdr:colOff>
      <xdr:row>4</xdr:row>
      <xdr:rowOff>182377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0455A-92CB-454A-A3AF-84A63CE9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88" y="164629"/>
          <a:ext cx="2392943" cy="1018030"/>
        </a:xfrm>
        <a:prstGeom prst="rect">
          <a:avLst/>
        </a:prstGeom>
      </xdr:spPr>
    </xdr:pic>
    <xdr:clientData/>
  </xdr:twoCellAnchor>
  <xdr:twoCellAnchor>
    <xdr:from>
      <xdr:col>13</xdr:col>
      <xdr:colOff>917222</xdr:colOff>
      <xdr:row>0</xdr:row>
      <xdr:rowOff>164629</xdr:rowOff>
    </xdr:from>
    <xdr:to>
      <xdr:col>15</xdr:col>
      <xdr:colOff>850295</xdr:colOff>
      <xdr:row>2</xdr:row>
      <xdr:rowOff>43565</xdr:rowOff>
    </xdr:to>
    <xdr:sp macro="" textlink="">
      <xdr:nvSpPr>
        <xdr:cNvPr id="5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DE454-16F2-438E-85B2-02D591332F43}"/>
            </a:ext>
          </a:extLst>
        </xdr:cNvPr>
        <xdr:cNvSpPr txBox="1">
          <a:spLocks noChangeArrowheads="1"/>
        </xdr:cNvSpPr>
      </xdr:nvSpPr>
      <xdr:spPr bwMode="auto">
        <a:xfrm>
          <a:off x="13915123" y="164629"/>
          <a:ext cx="2426036" cy="380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www.</a:t>
          </a:r>
          <a:r>
            <a:rPr lang="en-US" sz="1400" b="0" i="0" u="none" strike="noStrike" baseline="0">
              <a:solidFill>
                <a:sysClr val="windowText" lastClr="000000"/>
              </a:solidFill>
              <a:uFillTx/>
              <a:latin typeface="Serif"/>
              <a:cs typeface="Arial"/>
            </a:rPr>
            <a:t>nextriverfundraising</a:t>
          </a:r>
          <a:r>
            <a:rPr lang="en-US" sz="1400" b="0" i="0" u="none" strike="noStrike" baseline="0">
              <a:solidFill>
                <a:sysClr val="windowText" lastClr="000000"/>
              </a:solidFill>
              <a:latin typeface="Serif"/>
              <a:cs typeface="Arial"/>
            </a:rPr>
            <a:t>.com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P26"/>
  <sheetViews>
    <sheetView showGridLines="0" tabSelected="1" showRuler="0" zoomScale="81" zoomScaleNormal="81" zoomScaleSheetLayoutView="82" zoomScalePageLayoutView="90" workbookViewId="0">
      <pane xSplit="1" ySplit="8" topLeftCell="B9" activePane="bottomRight" state="frozen"/>
      <selection pane="topRight" activeCell="C1" sqref="C1"/>
      <selection pane="bottomLeft" activeCell="A7" sqref="A7"/>
      <selection pane="bottomRight" activeCell="H11" sqref="H11"/>
    </sheetView>
  </sheetViews>
  <sheetFormatPr defaultColWidth="8.81640625" defaultRowHeight="15.5"/>
  <cols>
    <col min="1" max="1" width="1.81640625" style="1" customWidth="1"/>
    <col min="2" max="2" width="16.6328125" style="1" customWidth="1"/>
    <col min="3" max="3" width="13.1796875" style="1" customWidth="1"/>
    <col min="4" max="4" width="15.6328125" style="1" customWidth="1"/>
    <col min="5" max="6" width="14.1796875" style="1" customWidth="1"/>
    <col min="7" max="7" width="16.6328125" style="1" customWidth="1"/>
    <col min="8" max="8" width="15.6328125" style="1" customWidth="1"/>
    <col min="9" max="9" width="16" style="1" bestFit="1" customWidth="1"/>
    <col min="10" max="10" width="15.1796875" style="1" bestFit="1" customWidth="1"/>
    <col min="11" max="11" width="18.1796875" style="1" bestFit="1" customWidth="1"/>
    <col min="12" max="12" width="14.81640625" style="1" customWidth="1"/>
    <col min="13" max="13" width="11.81640625" style="1" customWidth="1"/>
    <col min="14" max="14" width="17.453125" style="1" bestFit="1" customWidth="1"/>
    <col min="15" max="15" width="18.1796875" style="1" customWidth="1"/>
    <col min="16" max="16" width="20.26953125" style="1" customWidth="1"/>
    <col min="17" max="17" width="3.08984375" style="1" customWidth="1"/>
    <col min="18" max="16384" width="8.81640625" style="1"/>
  </cols>
  <sheetData>
    <row r="1" spans="1:16" customFormat="1" ht="19.5" customHeight="1"/>
    <row r="2" spans="1:16" customFormat="1" ht="19.5" customHeight="1">
      <c r="A2" s="6"/>
      <c r="B2" s="6"/>
      <c r="C2" s="64" t="s">
        <v>14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6"/>
    </row>
    <row r="3" spans="1:16" customFormat="1" ht="19.5" customHeight="1">
      <c r="A3" s="6"/>
      <c r="B3" s="6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"/>
      <c r="P3" s="6"/>
    </row>
    <row r="4" spans="1:16" s="11" customFormat="1" ht="19.5" customHeight="1">
      <c r="A4" s="8"/>
      <c r="B4" s="8"/>
      <c r="C4" s="65">
        <f ca="1">TODAY()</f>
        <v>45860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0"/>
      <c r="P4" s="8"/>
    </row>
    <row r="5" spans="1:16" s="11" customFormat="1" ht="19.5" customHeight="1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8"/>
    </row>
    <row r="6" spans="1:16" s="11" customFormat="1" ht="26.5" customHeight="1" thickBot="1">
      <c r="A6" s="8"/>
      <c r="B6" s="66" t="s">
        <v>16</v>
      </c>
      <c r="C6" s="66"/>
      <c r="D6" s="66"/>
      <c r="E6" s="66"/>
      <c r="F6" s="62">
        <v>5000000</v>
      </c>
      <c r="G6" s="62"/>
      <c r="H6" s="12"/>
      <c r="I6" s="12"/>
      <c r="J6" s="12"/>
      <c r="K6" s="12"/>
      <c r="L6" s="12"/>
      <c r="M6" s="12"/>
      <c r="N6" s="12"/>
      <c r="O6" s="8"/>
      <c r="P6" s="8"/>
    </row>
    <row r="7" spans="1:16" s="11" customFormat="1" ht="8" customHeight="1">
      <c r="A7" s="8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s="18" customFormat="1" ht="68" customHeight="1" thickBot="1">
      <c r="A8" s="13"/>
      <c r="B8" s="14"/>
      <c r="C8" s="15" t="s">
        <v>0</v>
      </c>
      <c r="D8" s="16" t="s">
        <v>2</v>
      </c>
      <c r="E8" s="16" t="s">
        <v>17</v>
      </c>
      <c r="F8" s="16" t="s">
        <v>5</v>
      </c>
      <c r="G8" s="16" t="s">
        <v>3</v>
      </c>
      <c r="H8" s="16" t="s">
        <v>6</v>
      </c>
      <c r="I8" s="16" t="s">
        <v>12</v>
      </c>
      <c r="J8" s="16" t="s">
        <v>10</v>
      </c>
      <c r="K8" s="16" t="s">
        <v>15</v>
      </c>
      <c r="L8" s="16" t="s">
        <v>7</v>
      </c>
      <c r="M8" s="16" t="s">
        <v>9</v>
      </c>
      <c r="N8" s="16" t="s">
        <v>4</v>
      </c>
      <c r="O8" s="16" t="s">
        <v>11</v>
      </c>
      <c r="P8" s="17" t="s">
        <v>8</v>
      </c>
    </row>
    <row r="9" spans="1:16" ht="20" customHeight="1" thickTop="1">
      <c r="B9" s="19">
        <v>10000</v>
      </c>
      <c r="C9" s="20">
        <f>IFERROR(K9/B9,"")</f>
        <v>75</v>
      </c>
      <c r="D9" s="20">
        <f>IFERROR(SUM(C9),"")</f>
        <v>75</v>
      </c>
      <c r="E9" s="21"/>
      <c r="F9" s="2"/>
      <c r="G9" s="22">
        <f>IFERROR(SUM(C9*4),"")</f>
        <v>300</v>
      </c>
      <c r="H9" s="22">
        <f>IFERROR(SUM(G9),"")</f>
        <v>300</v>
      </c>
      <c r="I9" s="2"/>
      <c r="J9" s="22">
        <f>IFERROR(SUM(G9-I9),"")</f>
        <v>300</v>
      </c>
      <c r="K9" s="23">
        <f>IFERROR(F$6*L9,"")</f>
        <v>750000</v>
      </c>
      <c r="L9" s="24">
        <v>0.15</v>
      </c>
      <c r="M9" s="24"/>
      <c r="N9" s="23">
        <f>IFERROR(SUM(K9),"")</f>
        <v>750000</v>
      </c>
      <c r="O9" s="55"/>
      <c r="P9" s="23">
        <f>IFERROR(SUM(K9-O9),"")</f>
        <v>750000</v>
      </c>
    </row>
    <row r="10" spans="1:16" ht="20" customHeight="1">
      <c r="B10" s="25">
        <v>7500</v>
      </c>
      <c r="C10" s="26">
        <f t="shared" ref="C10:C18" si="0">IFERROR(K10/B10,"")</f>
        <v>93.333333333333343</v>
      </c>
      <c r="D10" s="26">
        <f>IFERROR(SUM(C$9:C10),"")</f>
        <v>168.33333333333334</v>
      </c>
      <c r="E10" s="27"/>
      <c r="F10" s="3"/>
      <c r="G10" s="28">
        <f>IFERROR(SUM(C10*4),"")</f>
        <v>373.33333333333337</v>
      </c>
      <c r="H10" s="28">
        <f>IFERROR(SUM(G$9:G10),"")</f>
        <v>673.33333333333337</v>
      </c>
      <c r="I10" s="3"/>
      <c r="J10" s="28">
        <f t="shared" ref="J10:J18" si="1">IFERROR(SUM(G10-I10),"")</f>
        <v>373.33333333333337</v>
      </c>
      <c r="K10" s="29">
        <f t="shared" ref="K10:K18" si="2">IFERROR(F$6*L10,"")</f>
        <v>700000.00000000012</v>
      </c>
      <c r="L10" s="30">
        <v>0.14000000000000001</v>
      </c>
      <c r="M10" s="30"/>
      <c r="N10" s="29">
        <f>IFERROR(SUM(K$9:K10),"")</f>
        <v>1450000</v>
      </c>
      <c r="O10" s="56"/>
      <c r="P10" s="29">
        <f t="shared" ref="P10:P18" si="3">IFERROR(SUM(K10-O10),"")</f>
        <v>700000.00000000012</v>
      </c>
    </row>
    <row r="11" spans="1:16" ht="20" customHeight="1" thickBot="1">
      <c r="B11" s="31">
        <v>5000</v>
      </c>
      <c r="C11" s="32">
        <f t="shared" si="0"/>
        <v>140.00000000000003</v>
      </c>
      <c r="D11" s="32">
        <f>IFERROR(SUM(C$9:C11),"")</f>
        <v>308.33333333333337</v>
      </c>
      <c r="E11" s="33">
        <f>IFERROR(SUM(C9:C11)/C$19,"")</f>
        <v>2.6838821993326566E-2</v>
      </c>
      <c r="F11" s="4"/>
      <c r="G11" s="34">
        <f>IFERROR(SUM(C11*4),"")</f>
        <v>560.00000000000011</v>
      </c>
      <c r="H11" s="34">
        <f>IFERROR(SUM(G$9:G11),"")</f>
        <v>1233.3333333333335</v>
      </c>
      <c r="I11" s="4"/>
      <c r="J11" s="34">
        <f t="shared" si="1"/>
        <v>560.00000000000011</v>
      </c>
      <c r="K11" s="35">
        <f t="shared" si="2"/>
        <v>700000.00000000012</v>
      </c>
      <c r="L11" s="36">
        <v>0.14000000000000001</v>
      </c>
      <c r="M11" s="36">
        <f>IFERROR(SUM(L9:L11),"")</f>
        <v>0.43000000000000005</v>
      </c>
      <c r="N11" s="35">
        <f>IFERROR(SUM(K$9:K11),"")</f>
        <v>2150000</v>
      </c>
      <c r="O11" s="57"/>
      <c r="P11" s="35">
        <f t="shared" si="3"/>
        <v>700000.00000000012</v>
      </c>
    </row>
    <row r="12" spans="1:16" ht="20" customHeight="1" thickTop="1">
      <c r="B12" s="37">
        <v>2500</v>
      </c>
      <c r="C12" s="20">
        <f t="shared" si="0"/>
        <v>280.00000000000006</v>
      </c>
      <c r="D12" s="20">
        <f>IFERROR(SUM(C$9:C12),"")</f>
        <v>588.33333333333348</v>
      </c>
      <c r="E12" s="21"/>
      <c r="F12" s="2"/>
      <c r="G12" s="22">
        <f>IFERROR(SUM(C12*4),"")</f>
        <v>1120.0000000000002</v>
      </c>
      <c r="H12" s="22">
        <f>IFERROR(SUM(G$9:G12),"")</f>
        <v>2353.3333333333339</v>
      </c>
      <c r="I12" s="2"/>
      <c r="J12" s="22">
        <f t="shared" si="1"/>
        <v>1120.0000000000002</v>
      </c>
      <c r="K12" s="23">
        <f t="shared" si="2"/>
        <v>700000.00000000012</v>
      </c>
      <c r="L12" s="21">
        <v>0.14000000000000001</v>
      </c>
      <c r="M12" s="24"/>
      <c r="N12" s="23">
        <f>IFERROR(SUM(K$9:K12),"")</f>
        <v>2850000</v>
      </c>
      <c r="O12" s="55"/>
      <c r="P12" s="23">
        <f t="shared" si="3"/>
        <v>700000.00000000012</v>
      </c>
    </row>
    <row r="13" spans="1:16" ht="20" customHeight="1">
      <c r="B13" s="38">
        <v>1000</v>
      </c>
      <c r="C13" s="26">
        <f t="shared" si="0"/>
        <v>600</v>
      </c>
      <c r="D13" s="26">
        <f>IFERROR(SUM(C$9:C13),"")</f>
        <v>1188.3333333333335</v>
      </c>
      <c r="E13" s="27"/>
      <c r="F13" s="4"/>
      <c r="G13" s="39">
        <f>IFERROR(SUM(C13*6),"")</f>
        <v>3600</v>
      </c>
      <c r="H13" s="39">
        <f>IFERROR(SUM(G$9:G13),"")</f>
        <v>5953.3333333333339</v>
      </c>
      <c r="I13" s="4"/>
      <c r="J13" s="39">
        <f t="shared" si="1"/>
        <v>3600</v>
      </c>
      <c r="K13" s="29">
        <f t="shared" si="2"/>
        <v>600000</v>
      </c>
      <c r="L13" s="27">
        <v>0.12</v>
      </c>
      <c r="M13" s="40"/>
      <c r="N13" s="29">
        <f>IFERROR(SUM(K$9:K13),"")</f>
        <v>3450000</v>
      </c>
      <c r="O13" s="58"/>
      <c r="P13" s="29">
        <f t="shared" si="3"/>
        <v>600000</v>
      </c>
    </row>
    <row r="14" spans="1:16" ht="20" customHeight="1" thickBot="1">
      <c r="B14" s="31">
        <v>500</v>
      </c>
      <c r="C14" s="32">
        <f t="shared" si="0"/>
        <v>1100</v>
      </c>
      <c r="D14" s="32">
        <f>IFERROR(SUM(C$9:C14),"")</f>
        <v>2288.3333333333335</v>
      </c>
      <c r="E14" s="33">
        <f>IFERROR(SUM(C12:C14)/C$19,"")</f>
        <v>0.17234875961119975</v>
      </c>
      <c r="F14" s="5"/>
      <c r="G14" s="32">
        <f>IFERROR(SUM(C14*8),"")</f>
        <v>8800</v>
      </c>
      <c r="H14" s="32">
        <f>IFERROR(SUM(G$9:G14),"")</f>
        <v>14753.333333333334</v>
      </c>
      <c r="I14" s="5"/>
      <c r="J14" s="32">
        <f t="shared" si="1"/>
        <v>8800</v>
      </c>
      <c r="K14" s="35">
        <f t="shared" si="2"/>
        <v>550000</v>
      </c>
      <c r="L14" s="33">
        <v>0.11</v>
      </c>
      <c r="M14" s="41">
        <f>IFERROR(SUM(L12:L14),"")</f>
        <v>0.37</v>
      </c>
      <c r="N14" s="35">
        <f>IFERROR(SUM(K$9:K14),"")</f>
        <v>4000000</v>
      </c>
      <c r="O14" s="57"/>
      <c r="P14" s="35">
        <f t="shared" si="3"/>
        <v>550000</v>
      </c>
    </row>
    <row r="15" spans="1:16" ht="20" customHeight="1" thickTop="1">
      <c r="B15" s="42">
        <v>250</v>
      </c>
      <c r="C15" s="43">
        <f t="shared" si="0"/>
        <v>2200</v>
      </c>
      <c r="D15" s="43">
        <f>IFERROR(SUM(C$9:C15),"")</f>
        <v>4488.3333333333339</v>
      </c>
      <c r="E15" s="44"/>
      <c r="F15" s="3"/>
      <c r="G15" s="43">
        <f>IFERROR(SUM(C15*8),"")</f>
        <v>17600</v>
      </c>
      <c r="H15" s="43">
        <f>IFERROR(SUM(G$9:G15),"")</f>
        <v>32353.333333333336</v>
      </c>
      <c r="I15" s="3"/>
      <c r="J15" s="43">
        <f t="shared" si="1"/>
        <v>17600</v>
      </c>
      <c r="K15" s="45">
        <f t="shared" si="2"/>
        <v>550000</v>
      </c>
      <c r="L15" s="46">
        <v>0.11</v>
      </c>
      <c r="M15" s="46"/>
      <c r="N15" s="45">
        <f>IFERROR(SUM(K$9:K15),"")</f>
        <v>4550000</v>
      </c>
      <c r="O15" s="59"/>
      <c r="P15" s="45">
        <f t="shared" si="3"/>
        <v>550000</v>
      </c>
    </row>
    <row r="16" spans="1:16" ht="20" customHeight="1">
      <c r="B16" s="25">
        <v>100</v>
      </c>
      <c r="C16" s="26">
        <f t="shared" si="0"/>
        <v>3000</v>
      </c>
      <c r="D16" s="26">
        <f>IFERROR(SUM(C$9:C16),"")</f>
        <v>7488.3333333333339</v>
      </c>
      <c r="E16" s="27"/>
      <c r="F16" s="3"/>
      <c r="G16" s="26">
        <f>IFERROR(SUM(C16*10),"")</f>
        <v>30000</v>
      </c>
      <c r="H16" s="26">
        <f>IFERROR(SUM(G$9:G16),"")</f>
        <v>62353.333333333336</v>
      </c>
      <c r="I16" s="3"/>
      <c r="J16" s="26">
        <f t="shared" si="1"/>
        <v>30000</v>
      </c>
      <c r="K16" s="29">
        <f t="shared" si="2"/>
        <v>300000</v>
      </c>
      <c r="L16" s="30">
        <v>0.06</v>
      </c>
      <c r="M16" s="30"/>
      <c r="N16" s="29">
        <f>IFERROR(SUM(K$9:K16),"")</f>
        <v>4850000</v>
      </c>
      <c r="O16" s="56"/>
      <c r="P16" s="29">
        <f t="shared" si="3"/>
        <v>300000</v>
      </c>
    </row>
    <row r="17" spans="1:16" ht="20" customHeight="1">
      <c r="B17" s="25">
        <v>50</v>
      </c>
      <c r="C17" s="26">
        <f t="shared" si="0"/>
        <v>2000</v>
      </c>
      <c r="D17" s="26">
        <f>IFERROR(SUM(C$9:C17),"")</f>
        <v>9488.3333333333339</v>
      </c>
      <c r="E17" s="27"/>
      <c r="F17" s="3"/>
      <c r="G17" s="28">
        <f>IFERROR(SUM(C17*10),"")</f>
        <v>20000</v>
      </c>
      <c r="H17" s="28">
        <f>IFERROR(SUM(G$9:G17),"")</f>
        <v>82353.333333333343</v>
      </c>
      <c r="I17" s="3"/>
      <c r="J17" s="28">
        <f t="shared" si="1"/>
        <v>20000</v>
      </c>
      <c r="K17" s="29">
        <f t="shared" si="2"/>
        <v>100000</v>
      </c>
      <c r="L17" s="30">
        <v>0.02</v>
      </c>
      <c r="M17" s="30"/>
      <c r="N17" s="29">
        <f>IFERROR(SUM(K$9:K17),"")</f>
        <v>4950000</v>
      </c>
      <c r="O17" s="56"/>
      <c r="P17" s="29">
        <f t="shared" si="3"/>
        <v>100000</v>
      </c>
    </row>
    <row r="18" spans="1:16" ht="20" customHeight="1" thickBot="1">
      <c r="B18" s="31">
        <v>25</v>
      </c>
      <c r="C18" s="32">
        <f t="shared" si="0"/>
        <v>2000</v>
      </c>
      <c r="D18" s="32">
        <f>IFERROR(SUM(C$9:C18),"")</f>
        <v>11488.333333333334</v>
      </c>
      <c r="E18" s="33">
        <f>IFERROR(SUM(C15:C18)/C$19,"")</f>
        <v>0.80081241839547368</v>
      </c>
      <c r="F18" s="5"/>
      <c r="G18" s="34">
        <f>IFERROR(SUM(C18*10),"")</f>
        <v>20000</v>
      </c>
      <c r="H18" s="34">
        <f>IFERROR(SUM(G$9:G18),"")</f>
        <v>102353.33333333334</v>
      </c>
      <c r="I18" s="5"/>
      <c r="J18" s="34">
        <f t="shared" si="1"/>
        <v>20000</v>
      </c>
      <c r="K18" s="35">
        <f t="shared" si="2"/>
        <v>50000</v>
      </c>
      <c r="L18" s="36">
        <v>0.01</v>
      </c>
      <c r="M18" s="36">
        <f>IFERROR(SUM(L15:L18),"")</f>
        <v>0.19999999999999998</v>
      </c>
      <c r="N18" s="35">
        <f>IFERROR(SUM(K$9:K18),"")</f>
        <v>5000000</v>
      </c>
      <c r="O18" s="57"/>
      <c r="P18" s="35">
        <f t="shared" si="3"/>
        <v>50000</v>
      </c>
    </row>
    <row r="19" spans="1:16" s="47" customFormat="1" ht="20" customHeight="1" thickTop="1">
      <c r="B19" s="48" t="s">
        <v>1</v>
      </c>
      <c r="C19" s="49">
        <f>IFERROR(SUM(C9:C18),"")</f>
        <v>11488.333333333334</v>
      </c>
      <c r="D19" s="50"/>
      <c r="E19" s="49"/>
      <c r="F19" s="51">
        <f>SUM(F9:F18)</f>
        <v>0</v>
      </c>
      <c r="G19" s="51">
        <f>IFERROR(SUM(G9:G18),"")</f>
        <v>102353.33333333334</v>
      </c>
      <c r="H19" s="50"/>
      <c r="I19" s="51">
        <f>SUM(I9:I18)</f>
        <v>0</v>
      </c>
      <c r="J19" s="49">
        <f>IFERROR(SUM(J9:J18),"")</f>
        <v>102353.33333333334</v>
      </c>
      <c r="K19" s="52">
        <f>IFERROR(SUM(K9:K18),"")</f>
        <v>5000000</v>
      </c>
      <c r="L19" s="53"/>
      <c r="M19" s="53"/>
      <c r="N19" s="50"/>
      <c r="O19" s="60">
        <f>SUM(O9:O18)</f>
        <v>0</v>
      </c>
      <c r="P19" s="52">
        <f>IFERROR(SUM(P9:P18),"")</f>
        <v>5000000</v>
      </c>
    </row>
    <row r="20" spans="1:16" ht="20" customHeight="1"/>
    <row r="21" spans="1:16" ht="20" customHeight="1">
      <c r="B21" s="63" t="s">
        <v>13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20" customHeight="1">
      <c r="A22" s="54"/>
      <c r="B22" s="61" t="s">
        <v>18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spans="1:16" ht="20" customHeight="1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</row>
    <row r="24" spans="1:16" ht="20" customHeight="1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16" ht="20" customHeight="1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</row>
    <row r="26" spans="1:16" ht="20" customHeight="1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</sheetData>
  <sheetProtection algorithmName="SHA-512" hashValue="GHTGygAKChj2iL1B76YrsJVMka3mEzCT0Jm98PMZIyYzh2WcF+m6nj3+JzST9kUsZhymPNiQyJg9FQLK0yzf5w==" saltValue="KGzq4xGgXNIbyRb6rqDGpQ==" spinCount="100000" sheet="1" objects="1" scenarios="1"/>
  <mergeCells count="7">
    <mergeCell ref="B22:P26"/>
    <mergeCell ref="F6:G6"/>
    <mergeCell ref="B21:P21"/>
    <mergeCell ref="C2:N3"/>
    <mergeCell ref="C4:N4"/>
    <mergeCell ref="B6:E6"/>
    <mergeCell ref="B7:P7"/>
  </mergeCells>
  <pageMargins left="0.7" right="0.7" top="0.75" bottom="0.75" header="0.3" footer="0.3"/>
  <pageSetup paperSize="3" scale="82" fitToHeight="0" orientation="landscape" horizontalDpi="1200" verticalDpi="1200" r:id="rId1"/>
  <ignoredErrors>
    <ignoredError sqref="M11:M18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Campaign Planning Gift Chart</vt:lpstr>
      <vt:lpstr>'Campaign Planning Gift Chart'!Print_Area</vt:lpstr>
      <vt:lpstr>'Campaign Planning Gift Chart'!Print_Titles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TClayBuck</dc:creator>
  <cp:lastModifiedBy>Narantuya Gunsenkhorol</cp:lastModifiedBy>
  <cp:lastPrinted>2025-07-23T02:26:24Z</cp:lastPrinted>
  <dcterms:created xsi:type="dcterms:W3CDTF">2018-02-12T14:25:07Z</dcterms:created>
  <dcterms:modified xsi:type="dcterms:W3CDTF">2025-07-23T03:25:04Z</dcterms:modified>
</cp:coreProperties>
</file>